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65" activeTab="1"/>
  </bookViews>
  <sheets>
    <sheet name="Index" sheetId="4" r:id="rId1"/>
    <sheet name="卡牌国战属性" sheetId="5" r:id="rId2"/>
    <sheet name="军力值效果表" sheetId="7" r:id="rId3"/>
    <sheet name="目录" sheetId="8" r:id="rId4"/>
  </sheets>
  <externalReferences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<sst xmlns="http://schemas.openxmlformats.org/spreadsheetml/2006/main" count="89">
  <si>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</si>
  <si>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</si>
  <si>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</si>
  <si>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</si>
  <si>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</si>
  <si>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</si>
  <si>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</si>
  <si>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</si>
  <si>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</si>
  <si>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卡牌国战属性</t>
  </si>
  <si>
    <t>national_card.lua</t>
  </si>
  <si>
    <t>CardId</t>
  </si>
  <si>
    <t>national_card.txt</t>
  </si>
  <si>
    <t>ID</t>
  </si>
  <si>
    <t>军力值效果表</t>
  </si>
  <si>
    <t>CardId,Help_col,DominanceLv</t>
  </si>
  <si>
    <t>national_card_force.txt</t>
  </si>
  <si>
    <t>Id</t>
  </si>
  <si>
    <t>#note</t>
  </si>
  <si>
    <t>#note1</t>
  </si>
  <si>
    <t>#note2</t>
  </si>
  <si>
    <t>#note3</t>
  </si>
  <si>
    <t>Siege</t>
  </si>
  <si>
    <t>Tanlent_Ids</t>
  </si>
  <si>
    <t>Card_Cost</t>
  </si>
  <si>
    <t>int:&gt;</t>
  </si>
  <si>
    <t>int:&lt;</t>
  </si>
  <si>
    <t>string:&lt;&gt;</t>
  </si>
  <si>
    <t xml:space="preserve">string:e </t>
  </si>
  <si>
    <t>string:e</t>
  </si>
  <si>
    <t>float:&lt;&gt;</t>
  </si>
  <si>
    <t>int:a&lt;&gt;</t>
  </si>
  <si>
    <t>int:&lt;&gt;</t>
  </si>
  <si>
    <t>卡牌ID</t>
  </si>
  <si>
    <t>备注</t>
  </si>
  <si>
    <t>卡类型1-寄灵人2-守护灵</t>
  </si>
  <si>
    <t>品质1-N  2-R 3-SR 4-SSR</t>
  </si>
  <si>
    <t>颜色1-红  2-黄 3-蓝</t>
  </si>
  <si>
    <t>攻城值</t>
  </si>
  <si>
    <t>角色拥有的天赋</t>
  </si>
  <si>
    <t>角色cost</t>
  </si>
  <si>
    <t>31,2,3</t>
  </si>
  <si>
    <t>稀有度</t>
  </si>
  <si>
    <t>4,5,6</t>
  </si>
  <si>
    <t>7,8,9</t>
  </si>
  <si>
    <t>10,11,12</t>
  </si>
  <si>
    <t>13,14,15</t>
  </si>
  <si>
    <t>16,17,18</t>
  </si>
  <si>
    <t>21,22,23</t>
  </si>
  <si>
    <t>24,25,1</t>
  </si>
  <si>
    <t>1,2,3</t>
  </si>
  <si>
    <t>21,22,12</t>
  </si>
  <si>
    <t>31,25,23</t>
  </si>
  <si>
    <t>16,14,23</t>
  </si>
  <si>
    <t>7,22,18</t>
  </si>
  <si>
    <t>13,25,12</t>
  </si>
  <si>
    <t>21,25,23</t>
  </si>
  <si>
    <t>8,18,3</t>
  </si>
  <si>
    <t>24,25,23</t>
  </si>
  <si>
    <t>16,14,12</t>
  </si>
  <si>
    <t>21,22,15</t>
  </si>
  <si>
    <t>21,22,18</t>
  </si>
  <si>
    <t>24,22,18</t>
  </si>
  <si>
    <t>Help_col</t>
  </si>
  <si>
    <t>DominanceLv</t>
  </si>
  <si>
    <t>Force_Atk</t>
  </si>
  <si>
    <t>Force_Hp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</si>
  <si>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:&lt;&gt;</t>
    </r>
  </si>
  <si>
    <t>string:&lt;</t>
  </si>
  <si>
    <t>id</t>
  </si>
  <si>
    <t>辅助列</t>
  </si>
  <si>
    <t>等级</t>
  </si>
  <si>
    <t>+攻击/1军力</t>
  </si>
  <si>
    <t>+生命/1军力</t>
  </si>
  <si>
    <t>寄灵人</t>
  </si>
  <si>
    <t>守护灵</t>
  </si>
  <si>
    <t>R</t>
  </si>
  <si>
    <t>SR</t>
  </si>
  <si>
    <t>SSR</t>
  </si>
  <si>
    <t>统御等级</t>
  </si>
  <si>
    <t>攻</t>
  </si>
  <si>
    <t>血</t>
  </si>
  <si>
    <t>朱童</t>
  </si>
  <si>
    <t>貂灵芸</t>
  </si>
  <si>
    <t>夏侯渊</t>
  </si>
  <si>
    <t>朱仙</t>
  </si>
  <si>
    <t>吕布</t>
  </si>
  <si>
    <t>燕青</t>
  </si>
  <si>
    <t>秦琼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</si>
</sst>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0" borderId="0">
      <alignment horizontal="center"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1">
      <alignment vertical="top" wrapText="1"/>
    </xf>
    <xf numFmtId="0" fontId="5" fillId="0" borderId="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>
      <alignment horizontal="center" vertical="top" wrapText="1"/>
    </xf>
  </cellStyleXfs>
  <cellXfs count="27">
    <xf numFmtId="0" fontId="0" fillId="0" borderId="0" xfId="0"/>
    <xf numFmtId="0" fontId="1" fillId="0" borderId="1" xfId="31" applyFont="1" applyFill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14">
      <alignment horizontal="center" vertical="center"/>
    </xf>
    <xf numFmtId="0" fontId="0" fillId="0" borderId="0" xfId="0" applyFont="1"/>
    <xf numFmtId="0" fontId="2" fillId="2" borderId="0" xfId="0" applyFont="1" applyFill="1" applyAlignment="1">
      <alignment vertical="top"/>
    </xf>
    <xf numFmtId="0" fontId="2" fillId="2" borderId="0" xfId="51">
      <alignment horizontal="center" vertical="top" wrapText="1"/>
    </xf>
    <xf numFmtId="0" fontId="1" fillId="0" borderId="0" xfId="31" applyFont="1" applyBorder="1">
      <alignment vertical="top" wrapText="1"/>
    </xf>
    <xf numFmtId="0" fontId="1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31" applyFont="1">
      <alignment vertical="top" wrapText="1"/>
    </xf>
    <xf numFmtId="0" fontId="0" fillId="3" borderId="0" xfId="0" applyFill="1"/>
    <xf numFmtId="0" fontId="0" fillId="0" borderId="0" xfId="0" applyFill="1"/>
    <xf numFmtId="0" fontId="2" fillId="3" borderId="0" xfId="14" applyFill="1">
      <alignment horizontal="center" vertical="center"/>
    </xf>
    <xf numFmtId="0" fontId="2" fillId="0" borderId="0" xfId="14" applyFont="1">
      <alignment horizontal="center" vertical="center"/>
    </xf>
    <xf numFmtId="0" fontId="2" fillId="3" borderId="0" xfId="51" applyFill="1">
      <alignment horizontal="center" vertical="top" wrapText="1"/>
    </xf>
    <xf numFmtId="0" fontId="1" fillId="0" borderId="1" xfId="31">
      <alignment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2" fillId="2" borderId="0" xfId="51" applyAlignment="1">
      <alignment horizontal="center" vertical="top" wrapText="1"/>
    </xf>
    <xf numFmtId="0" fontId="1" fillId="0" borderId="1" xfId="51" applyFont="1" applyFill="1" applyBorder="1">
      <alignment horizontal="center" vertical="top" wrapText="1"/>
    </xf>
    <xf numFmtId="0" fontId="1" fillId="0" borderId="1" xfId="51" applyFont="1" applyFill="1" applyBorder="1" applyAlignment="1">
      <alignment horizontal="center" vertical="top" wrapText="1"/>
    </xf>
    <xf numFmtId="0" fontId="2" fillId="2" borderId="0" xfId="0" applyFont="1" applyFill="1" applyAlignment="1" quotePrefix="1">
      <alignment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.&#21345;&#2926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\Desktop\&#26032;&#24314;%20XLSX%20&#24037;&#20316;&#34920;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卡牌"/>
      <sheetName val="缘分"/>
      <sheetName val="地狱道"/>
      <sheetName val="魂火"/>
      <sheetName val="升星"/>
      <sheetName val="卡牌碎片"/>
      <sheetName val="卡牌经验"/>
      <sheetName val="地狱道名字"/>
      <sheetName val="卡牌定位"/>
      <sheetName val="卡牌攻略"/>
      <sheetName val="卡牌传记"/>
    </sheetNames>
    <sheetDataSet>
      <sheetData sheetId="0"/>
      <sheetData sheetId="1">
        <row r="1">
          <cell r="B1" t="str">
            <v>CardId</v>
          </cell>
          <cell r="C1" t="str">
            <v>#note</v>
          </cell>
          <cell r="D1" t="str">
            <v>IfEntreVersion</v>
          </cell>
          <cell r="E1" t="str">
            <v>Name</v>
          </cell>
          <cell r="F1" t="str">
            <v>NickName</v>
          </cell>
          <cell r="G1" t="str">
            <v>NamePic</v>
          </cell>
          <cell r="H1" t="str">
            <v>NickNamePic</v>
          </cell>
          <cell r="I1" t="str">
            <v>KPKM</v>
          </cell>
          <cell r="J1" t="str">
            <v>Tag</v>
          </cell>
          <cell r="K1" t="str">
            <v>Type</v>
          </cell>
          <cell r="L1" t="str">
            <v>Quality</v>
          </cell>
          <cell r="M1" t="str">
            <v>CrystalType</v>
          </cell>
        </row>
        <row r="2">
          <cell r="B2" t="str">
            <v>int:&lt;</v>
          </cell>
          <cell r="C2" t="str">
            <v>string:&lt;&gt;</v>
          </cell>
          <cell r="D2" t="str">
            <v>int:&lt;&gt;</v>
          </cell>
          <cell r="E2" t="str">
            <v>cstring:&lt;&gt;</v>
          </cell>
          <cell r="F2" t="str">
            <v>cstring:e&lt;</v>
          </cell>
          <cell r="G2" t="str">
            <v>string:e&lt;</v>
          </cell>
          <cell r="H2" t="str">
            <v>string:e&lt;</v>
          </cell>
          <cell r="I2" t="str">
            <v>string:e&lt;</v>
          </cell>
          <cell r="J2" t="str">
            <v>int:ae&lt;</v>
          </cell>
          <cell r="K2" t="str">
            <v>int:&lt;&gt;</v>
          </cell>
          <cell r="L2" t="str">
            <v>int:&lt;&gt;</v>
          </cell>
          <cell r="M2" t="str">
            <v>int:&lt;&gt;</v>
          </cell>
        </row>
        <row r="3">
          <cell r="B3" t="str">
            <v>卡牌ID</v>
          </cell>
          <cell r="C3" t="str">
            <v>备注</v>
          </cell>
          <cell r="D3" t="str">
            <v>是否进入版本0-否1-是</v>
          </cell>
          <cell r="E3" t="str">
            <v>名称</v>
          </cell>
          <cell r="F3" t="str">
            <v>名称前缀</v>
          </cell>
          <cell r="G3" t="str">
            <v>名字图片</v>
          </cell>
          <cell r="H3" t="str">
            <v>昵称图片</v>
          </cell>
          <cell r="I3" t="str">
            <v>纹理</v>
          </cell>
          <cell r="J3" t="str">
            <v>标签</v>
          </cell>
          <cell r="K3" t="str">
            <v>卡类型1-寄灵人2-守护灵</v>
          </cell>
          <cell r="L3" t="str">
            <v>品质1-N  2-R 3-SR 4-SSR</v>
          </cell>
          <cell r="M3" t="str">
            <v>颜色1-红  2-黄 3-蓝</v>
          </cell>
        </row>
        <row r="4">
          <cell r="A4">
            <v>1101001</v>
          </cell>
          <cell r="B4">
            <v>1101001</v>
          </cell>
          <cell r="C4" t="str">
            <v>常服曹焱兵</v>
          </cell>
          <cell r="D4">
            <v>1</v>
          </cell>
          <cell r="E4" t="str">
            <v>曹焱兵</v>
          </cell>
          <cell r="F4" t="str">
            <v>火将军</v>
          </cell>
          <cell r="G4" t="str">
            <v>ui_dtex_Name_1101001</v>
          </cell>
          <cell r="H4" t="str">
            <v>ui_dtex_Name2_1101001</v>
          </cell>
          <cell r="I4" t="str">
            <v>kp_km_1101001</v>
          </cell>
          <cell r="J4">
            <v>101</v>
          </cell>
          <cell r="K4">
            <v>1</v>
          </cell>
          <cell r="L4">
            <v>3</v>
          </cell>
          <cell r="M4">
            <v>1</v>
          </cell>
        </row>
        <row r="5">
          <cell r="A5">
            <v>1101002</v>
          </cell>
          <cell r="B5">
            <v>1101002</v>
          </cell>
          <cell r="C5" t="str">
            <v>曹玄亮</v>
          </cell>
          <cell r="D5">
            <v>1</v>
          </cell>
          <cell r="E5" t="str">
            <v>曹玄亮</v>
          </cell>
          <cell r="F5" t="str">
            <v>雷霆轰炸机</v>
          </cell>
          <cell r="G5" t="str">
            <v>ui_dtex_Name_1101002</v>
          </cell>
          <cell r="H5" t="str">
            <v>ui_dtex_Name2_1101002</v>
          </cell>
          <cell r="I5" t="str">
            <v>kp_km_1101002</v>
          </cell>
          <cell r="J5">
            <v>107</v>
          </cell>
          <cell r="K5">
            <v>1</v>
          </cell>
          <cell r="L5">
            <v>2</v>
          </cell>
          <cell r="M5">
            <v>2</v>
          </cell>
        </row>
        <row r="6">
          <cell r="A6">
            <v>1101003</v>
          </cell>
          <cell r="B6">
            <v>1101003</v>
          </cell>
          <cell r="C6" t="str">
            <v>战斗夏铃</v>
          </cell>
          <cell r="D6">
            <v>1</v>
          </cell>
          <cell r="E6" t="str">
            <v>灵装夏铃</v>
          </cell>
          <cell r="F6" t="str">
            <v>女主角</v>
          </cell>
          <cell r="G6" t="str">
            <v>ui_dtex_Name_1101003</v>
          </cell>
          <cell r="H6" t="str">
            <v>ui_dtex_Name2_1101003</v>
          </cell>
          <cell r="I6" t="str">
            <v>kp_km_1101003</v>
          </cell>
          <cell r="J6">
            <v>105</v>
          </cell>
          <cell r="K6">
            <v>1</v>
          </cell>
          <cell r="L6">
            <v>3</v>
          </cell>
          <cell r="M6">
            <v>3</v>
          </cell>
        </row>
        <row r="7">
          <cell r="A7">
            <v>1101004</v>
          </cell>
          <cell r="B7">
            <v>1101004</v>
          </cell>
          <cell r="C7" t="str">
            <v>项昆仑</v>
          </cell>
          <cell r="D7">
            <v>1</v>
          </cell>
          <cell r="E7" t="str">
            <v>项昆仑</v>
          </cell>
          <cell r="F7" t="str">
            <v>群英之主</v>
          </cell>
          <cell r="G7" t="str">
            <v>ui_dtex_Name_1101004</v>
          </cell>
          <cell r="H7" t="str">
            <v>ui_dtex_Name2_1101004</v>
          </cell>
          <cell r="I7" t="str">
            <v>kp_km_1101004</v>
          </cell>
          <cell r="J7">
            <v>102</v>
          </cell>
          <cell r="K7">
            <v>1</v>
          </cell>
          <cell r="L7">
            <v>4</v>
          </cell>
          <cell r="M7">
            <v>2</v>
          </cell>
        </row>
        <row r="8">
          <cell r="A8">
            <v>1101005</v>
          </cell>
          <cell r="B8">
            <v>1101005</v>
          </cell>
          <cell r="C8" t="str">
            <v>刘羽禅</v>
          </cell>
          <cell r="D8">
            <v>1</v>
          </cell>
          <cell r="E8" t="str">
            <v>刘羽禅</v>
          </cell>
          <cell r="F8" t="str">
            <v>冰童</v>
          </cell>
          <cell r="G8" t="str">
            <v>ui_dtex_Name_1101005</v>
          </cell>
          <cell r="H8" t="str">
            <v>ui_dtex_Name2_1101005</v>
          </cell>
          <cell r="I8" t="str">
            <v>kp_km_1101005</v>
          </cell>
          <cell r="J8">
            <v>104</v>
          </cell>
          <cell r="K8">
            <v>1</v>
          </cell>
          <cell r="L8">
            <v>4</v>
          </cell>
          <cell r="M8">
            <v>3</v>
          </cell>
        </row>
        <row r="9">
          <cell r="A9">
            <v>1101006</v>
          </cell>
          <cell r="B9">
            <v>1101006</v>
          </cell>
          <cell r="C9" t="str">
            <v>红莲缇娜</v>
          </cell>
          <cell r="D9">
            <v>1</v>
          </cell>
          <cell r="E9" t="str">
            <v>红莲缇娜</v>
          </cell>
          <cell r="F9" t="str">
            <v>地狱神父</v>
          </cell>
          <cell r="G9" t="str">
            <v>ui_dtex_Name_1101006</v>
          </cell>
          <cell r="H9" t="str">
            <v>ui_dtex_Name2_1101006</v>
          </cell>
          <cell r="I9" t="str">
            <v>kp_km_1101006</v>
          </cell>
          <cell r="J9">
            <v>107</v>
          </cell>
          <cell r="K9">
            <v>1</v>
          </cell>
          <cell r="L9">
            <v>4</v>
          </cell>
          <cell r="M9">
            <v>3</v>
          </cell>
        </row>
        <row r="10">
          <cell r="A10">
            <v>1101007</v>
          </cell>
          <cell r="B10">
            <v>1101007</v>
          </cell>
          <cell r="C10" t="str">
            <v>战斗曹焱兵</v>
          </cell>
          <cell r="D10">
            <v>1</v>
          </cell>
          <cell r="E10" t="str">
            <v>灵装曹焱兵</v>
          </cell>
          <cell r="F10" t="str">
            <v>曹魔王</v>
          </cell>
          <cell r="G10" t="str">
            <v>ui_dtex_Name_1101007</v>
          </cell>
          <cell r="H10" t="str">
            <v>ui_dtex_Name2_1101007</v>
          </cell>
          <cell r="I10" t="str">
            <v>kp_km_1101007</v>
          </cell>
          <cell r="J10">
            <v>103</v>
          </cell>
          <cell r="K10">
            <v>1</v>
          </cell>
          <cell r="L10">
            <v>4</v>
          </cell>
          <cell r="M10">
            <v>1</v>
          </cell>
        </row>
        <row r="11">
          <cell r="A11">
            <v>1101008</v>
          </cell>
          <cell r="B11">
            <v>1101008</v>
          </cell>
          <cell r="C11" t="str">
            <v>黑尔坎普</v>
          </cell>
          <cell r="D11">
            <v>1</v>
          </cell>
          <cell r="E11" t="str">
            <v>黑尔坎普</v>
          </cell>
          <cell r="F11" t="str">
            <v>地狱看门人</v>
          </cell>
          <cell r="G11" t="str">
            <v>ui_dtex_Name_1101008</v>
          </cell>
          <cell r="H11" t="str">
            <v>ui_dtex_Name2_1101008</v>
          </cell>
          <cell r="I11" t="str">
            <v>kp_km_1101008</v>
          </cell>
          <cell r="J11">
            <v>101</v>
          </cell>
          <cell r="K11">
            <v>1</v>
          </cell>
          <cell r="L11">
            <v>2</v>
          </cell>
          <cell r="M11">
            <v>3</v>
          </cell>
        </row>
        <row r="12">
          <cell r="A12">
            <v>1101009</v>
          </cell>
          <cell r="B12">
            <v>1101009</v>
          </cell>
          <cell r="C12" t="str">
            <v>北落师门</v>
          </cell>
          <cell r="D12">
            <v>1</v>
          </cell>
          <cell r="E12" t="str">
            <v>北落师门</v>
          </cell>
          <cell r="F12" t="str">
            <v>门司令</v>
          </cell>
          <cell r="G12" t="str">
            <v>ui_dtex_Name_1101009</v>
          </cell>
          <cell r="H12" t="str">
            <v>ui_dtex_Name2_1101009</v>
          </cell>
          <cell r="I12" t="str">
            <v>kp_km_1101009</v>
          </cell>
          <cell r="J12">
            <v>101</v>
          </cell>
          <cell r="K12">
            <v>1</v>
          </cell>
          <cell r="L12">
            <v>3</v>
          </cell>
          <cell r="M12">
            <v>3</v>
          </cell>
        </row>
        <row r="13">
          <cell r="A13">
            <v>1101010</v>
          </cell>
          <cell r="B13">
            <v>1101010</v>
          </cell>
          <cell r="C13" t="str">
            <v>盖文</v>
          </cell>
          <cell r="D13">
            <v>1</v>
          </cell>
          <cell r="E13" t="str">
            <v>盖文</v>
          </cell>
          <cell r="F13" t="str">
            <v>龙王</v>
          </cell>
          <cell r="G13" t="str">
            <v>ui_dtex_Name_1101010</v>
          </cell>
          <cell r="H13" t="str">
            <v>ui_dtex_Name2_1101010</v>
          </cell>
          <cell r="I13" t="str">
            <v>kp_km_1101010</v>
          </cell>
          <cell r="J13">
            <v>101</v>
          </cell>
          <cell r="K13">
            <v>1</v>
          </cell>
          <cell r="L13">
            <v>4</v>
          </cell>
          <cell r="M13">
            <v>2</v>
          </cell>
        </row>
        <row r="14">
          <cell r="A14">
            <v>1101011</v>
          </cell>
          <cell r="B14">
            <v>1101011</v>
          </cell>
          <cell r="C14" t="str">
            <v>阎风吒</v>
          </cell>
          <cell r="D14">
            <v>1</v>
          </cell>
          <cell r="E14" t="str">
            <v>阎风吒</v>
          </cell>
          <cell r="F14" t="str">
            <v>混世风魔</v>
          </cell>
          <cell r="G14" t="str">
            <v>ui_dtex_Name_1101011</v>
          </cell>
          <cell r="H14" t="str">
            <v>ui_dtex_Name2_1101011</v>
          </cell>
          <cell r="I14" t="str">
            <v>kp_km_1101011</v>
          </cell>
          <cell r="J14">
            <v>101</v>
          </cell>
          <cell r="K14">
            <v>1</v>
          </cell>
          <cell r="L14">
            <v>4</v>
          </cell>
          <cell r="M14">
            <v>2</v>
          </cell>
        </row>
        <row r="15">
          <cell r="A15">
            <v>1101012</v>
          </cell>
          <cell r="B15">
            <v>1101012</v>
          </cell>
          <cell r="C15" t="str">
            <v>南御夫</v>
          </cell>
          <cell r="D15">
            <v>1</v>
          </cell>
          <cell r="E15" t="str">
            <v>南御夫</v>
          </cell>
          <cell r="F15" t="str">
            <v>狼子野心</v>
          </cell>
          <cell r="G15" t="str">
            <v>ui_dtex_Name_1101012</v>
          </cell>
          <cell r="H15" t="str">
            <v>ui_dtex_Name2_1101012</v>
          </cell>
          <cell r="I15" t="str">
            <v>kp_km_1101012</v>
          </cell>
          <cell r="J15">
            <v>101</v>
          </cell>
          <cell r="K15">
            <v>1</v>
          </cell>
          <cell r="L15">
            <v>2</v>
          </cell>
          <cell r="M15">
            <v>2</v>
          </cell>
        </row>
        <row r="16">
          <cell r="A16">
            <v>1101013</v>
          </cell>
          <cell r="B16">
            <v>1101013</v>
          </cell>
          <cell r="C16" t="str">
            <v>吉拉</v>
          </cell>
          <cell r="D16">
            <v>1</v>
          </cell>
          <cell r="E16" t="str">
            <v>吉拉</v>
          </cell>
          <cell r="F16" t="str">
            <v>第五骑士</v>
          </cell>
          <cell r="G16" t="str">
            <v>ui_dtex_Name_1101013</v>
          </cell>
          <cell r="H16" t="str">
            <v>ui_dtex_Name2_1101013</v>
          </cell>
          <cell r="I16" t="str">
            <v>kp_km_1101013</v>
          </cell>
          <cell r="J16">
            <v>101</v>
          </cell>
          <cell r="K16">
            <v>1</v>
          </cell>
          <cell r="L16">
            <v>2</v>
          </cell>
          <cell r="M16">
            <v>1</v>
          </cell>
        </row>
        <row r="17">
          <cell r="A17">
            <v>1101014</v>
          </cell>
          <cell r="B17">
            <v>1101014</v>
          </cell>
          <cell r="C17" t="str">
            <v>吕仙宫</v>
          </cell>
          <cell r="D17">
            <v>1</v>
          </cell>
          <cell r="E17" t="str">
            <v>吕仙宫</v>
          </cell>
          <cell r="F17" t="str">
            <v>陷阵统领</v>
          </cell>
          <cell r="G17" t="str">
            <v>ui_dtex_Name_1101014</v>
          </cell>
          <cell r="H17" t="str">
            <v>ui_dtex_Name2_1101014</v>
          </cell>
          <cell r="I17" t="str">
            <v>kp_km_1101014</v>
          </cell>
          <cell r="J17">
            <v>101</v>
          </cell>
          <cell r="K17">
            <v>1</v>
          </cell>
          <cell r="L17">
            <v>3</v>
          </cell>
          <cell r="M17">
            <v>2</v>
          </cell>
        </row>
        <row r="18">
          <cell r="A18">
            <v>1101015</v>
          </cell>
          <cell r="B18">
            <v>1101015</v>
          </cell>
          <cell r="C18" t="str">
            <v>阎巧巧</v>
          </cell>
          <cell r="D18">
            <v>1</v>
          </cell>
          <cell r="E18" t="str">
            <v>阎巧巧</v>
          </cell>
          <cell r="F18" t="str">
            <v>踏风守护</v>
          </cell>
          <cell r="G18" t="str">
            <v>ui_dtex_Name_1101015</v>
          </cell>
          <cell r="H18" t="str">
            <v>ui_dtex_Name2_1101015</v>
          </cell>
          <cell r="I18" t="str">
            <v>kp_km_1101015</v>
          </cell>
          <cell r="J18">
            <v>101</v>
          </cell>
          <cell r="K18">
            <v>1</v>
          </cell>
          <cell r="L18">
            <v>2</v>
          </cell>
          <cell r="M18">
            <v>1</v>
          </cell>
        </row>
        <row r="19">
          <cell r="A19">
            <v>1101042</v>
          </cell>
          <cell r="B19">
            <v>1101042</v>
          </cell>
          <cell r="C19" t="str">
            <v>都市青年</v>
          </cell>
          <cell r="D19">
            <v>1</v>
          </cell>
        </row>
        <row r="19">
          <cell r="F19" t="str">
            <v>都市</v>
          </cell>
          <cell r="G19" t="str">
            <v>ui_dtex_Name_1101042</v>
          </cell>
          <cell r="H19" t="str">
            <v>ui_dtex_Name2_1101042</v>
          </cell>
          <cell r="I19" t="str">
            <v>kp_km_1101042</v>
          </cell>
          <cell r="J19">
            <v>101</v>
          </cell>
          <cell r="K19">
            <v>1</v>
          </cell>
          <cell r="L19">
            <v>2</v>
          </cell>
          <cell r="M19">
            <v>3</v>
          </cell>
        </row>
        <row r="20">
          <cell r="A20">
            <v>1101016</v>
          </cell>
          <cell r="B20">
            <v>1101016</v>
          </cell>
          <cell r="C20" t="str">
            <v>秦王攻</v>
          </cell>
          <cell r="D20">
            <v>0</v>
          </cell>
          <cell r="E20" t="str">
            <v>秦王攻</v>
          </cell>
          <cell r="F20" t="str">
            <v>新寄灵人</v>
          </cell>
          <cell r="G20" t="str">
            <v>ui_dtex_Name_1101016</v>
          </cell>
          <cell r="H20" t="str">
            <v>ui_dtex_Name2_1101016</v>
          </cell>
          <cell r="I20" t="str">
            <v>kp_km_1101016</v>
          </cell>
          <cell r="J20">
            <v>101</v>
          </cell>
          <cell r="K20">
            <v>1</v>
          </cell>
          <cell r="L20">
            <v>4</v>
          </cell>
          <cell r="M20">
            <v>3</v>
          </cell>
        </row>
        <row r="21">
          <cell r="A21">
            <v>1101020</v>
          </cell>
          <cell r="B21">
            <v>1101020</v>
          </cell>
          <cell r="C21" t="str">
            <v>姬烟华</v>
          </cell>
          <cell r="D21">
            <v>1</v>
          </cell>
          <cell r="E21" t="str">
            <v>姬烟华</v>
          </cell>
          <cell r="F21" t="str">
            <v>新寄灵人</v>
          </cell>
          <cell r="G21" t="str">
            <v>ui_dtex_Name_1101020</v>
          </cell>
          <cell r="H21" t="str">
            <v>ui_dtex_Name2_1101020</v>
          </cell>
          <cell r="I21" t="str">
            <v>kp_km_1101020</v>
          </cell>
          <cell r="J21">
            <v>101</v>
          </cell>
          <cell r="K21">
            <v>1</v>
          </cell>
          <cell r="L21">
            <v>3</v>
          </cell>
          <cell r="M21">
            <v>3</v>
          </cell>
        </row>
        <row r="22">
          <cell r="A22">
            <v>1101022</v>
          </cell>
          <cell r="B22">
            <v>1101022</v>
          </cell>
          <cell r="C22" t="str">
            <v>幻</v>
          </cell>
          <cell r="D22">
            <v>1</v>
          </cell>
          <cell r="E22" t="str">
            <v>幻</v>
          </cell>
          <cell r="F22" t="str">
            <v>新寄灵人</v>
          </cell>
          <cell r="G22" t="str">
            <v>ui_dtex_Name_1101022</v>
          </cell>
          <cell r="H22" t="str">
            <v>ui_dtex_Name2_1101022</v>
          </cell>
          <cell r="I22" t="str">
            <v>kp_km_1101022</v>
          </cell>
          <cell r="J22">
            <v>101</v>
          </cell>
          <cell r="K22">
            <v>1</v>
          </cell>
          <cell r="L22">
            <v>2</v>
          </cell>
          <cell r="M22">
            <v>3</v>
          </cell>
        </row>
        <row r="23">
          <cell r="A23">
            <v>1101023</v>
          </cell>
          <cell r="B23">
            <v>1101023</v>
          </cell>
          <cell r="C23" t="str">
            <v>朱童</v>
          </cell>
          <cell r="D23">
            <v>0</v>
          </cell>
          <cell r="E23" t="str">
            <v>朱童</v>
          </cell>
          <cell r="F23" t="str">
            <v>新寄灵人</v>
          </cell>
          <cell r="G23" t="str">
            <v>ui_dtex_Name_1101023</v>
          </cell>
          <cell r="H23" t="str">
            <v>ui_dtex_Name2_1101023</v>
          </cell>
          <cell r="I23" t="str">
            <v>kp_km_1101023</v>
          </cell>
          <cell r="J23">
            <v>101</v>
          </cell>
          <cell r="K23">
            <v>1</v>
          </cell>
          <cell r="L23">
            <v>3</v>
          </cell>
          <cell r="M23">
            <v>3</v>
          </cell>
        </row>
        <row r="24">
          <cell r="A24">
            <v>1101026</v>
          </cell>
          <cell r="B24">
            <v>1101026</v>
          </cell>
          <cell r="C24" t="str">
            <v>貂灵芸</v>
          </cell>
          <cell r="D24">
            <v>0</v>
          </cell>
          <cell r="E24" t="str">
            <v>貂灵芸</v>
          </cell>
          <cell r="F24" t="str">
            <v>新寄灵人</v>
          </cell>
          <cell r="G24" t="str">
            <v>ui_dtex_Name_1101026</v>
          </cell>
          <cell r="H24" t="str">
            <v>ui_dtex_Name2_1101026</v>
          </cell>
          <cell r="I24" t="str">
            <v>kp_km_1101026</v>
          </cell>
          <cell r="J24">
            <v>101</v>
          </cell>
          <cell r="K24">
            <v>1</v>
          </cell>
          <cell r="L24">
            <v>4</v>
          </cell>
          <cell r="M24">
            <v>3</v>
          </cell>
        </row>
        <row r="25">
          <cell r="A25">
            <v>1101030</v>
          </cell>
          <cell r="B25">
            <v>1101030</v>
          </cell>
          <cell r="C25" t="str">
            <v>卢天佑</v>
          </cell>
          <cell r="D25">
            <v>0</v>
          </cell>
          <cell r="E25" t="str">
            <v>卢天佑</v>
          </cell>
          <cell r="F25" t="str">
            <v>新寄灵人</v>
          </cell>
          <cell r="G25" t="str">
            <v>ui_dtex_Name_1101030</v>
          </cell>
          <cell r="H25" t="str">
            <v>ui_dtex_Name2_1101030</v>
          </cell>
          <cell r="I25" t="str">
            <v>kp_km_1101030</v>
          </cell>
          <cell r="J25">
            <v>101</v>
          </cell>
          <cell r="K25">
            <v>1</v>
          </cell>
          <cell r="L25">
            <v>3</v>
          </cell>
          <cell r="M25">
            <v>3</v>
          </cell>
        </row>
        <row r="26">
          <cell r="A26">
            <v>1101043</v>
          </cell>
          <cell r="B26">
            <v>1101043</v>
          </cell>
          <cell r="C26" t="str">
            <v>少年曹玄亮</v>
          </cell>
          <cell r="D26">
            <v>1</v>
          </cell>
          <cell r="E26" t="str">
            <v>少年曹玄亮</v>
          </cell>
          <cell r="F26" t="str">
            <v>新寄灵人</v>
          </cell>
          <cell r="G26" t="str">
            <v>ui_dtex_Name_1101043</v>
          </cell>
          <cell r="H26" t="str">
            <v>ui_dtex_Name2_1101043</v>
          </cell>
          <cell r="I26" t="str">
            <v>kp_km_1101043</v>
          </cell>
          <cell r="J26">
            <v>101</v>
          </cell>
          <cell r="K26">
            <v>1</v>
          </cell>
          <cell r="L26">
            <v>4</v>
          </cell>
          <cell r="M26">
            <v>2</v>
          </cell>
        </row>
        <row r="27">
          <cell r="B27">
            <v>1101999</v>
          </cell>
          <cell r="C27" t="str">
            <v>R寄灵人</v>
          </cell>
          <cell r="D27">
            <v>0</v>
          </cell>
          <cell r="E27" t="str">
            <v>R寄灵人</v>
          </cell>
          <cell r="F27" t="str">
            <v>寄灵人标模</v>
          </cell>
          <cell r="G27" t="str">
            <v>ui_dtex_Name_1101999</v>
          </cell>
          <cell r="H27" t="str">
            <v>ui_dtex_Name2_1101999</v>
          </cell>
          <cell r="I27" t="str">
            <v>kp_km_1101999</v>
          </cell>
          <cell r="J27">
            <v>101</v>
          </cell>
          <cell r="K27">
            <v>1</v>
          </cell>
          <cell r="L27">
            <v>2</v>
          </cell>
          <cell r="M27">
            <v>1</v>
          </cell>
        </row>
        <row r="28">
          <cell r="B28">
            <v>1101998</v>
          </cell>
          <cell r="C28" t="str">
            <v>SR寄灵人</v>
          </cell>
          <cell r="D28">
            <v>0</v>
          </cell>
          <cell r="E28" t="str">
            <v>SR寄灵人</v>
          </cell>
          <cell r="F28" t="str">
            <v>寄灵人标模</v>
          </cell>
          <cell r="G28" t="str">
            <v>ui_dtex_Name_1101998</v>
          </cell>
          <cell r="H28" t="str">
            <v>ui_dtex_Name2_1101998</v>
          </cell>
          <cell r="I28" t="str">
            <v>kp_km_1101998</v>
          </cell>
          <cell r="J28">
            <v>101</v>
          </cell>
          <cell r="K28">
            <v>1</v>
          </cell>
          <cell r="L28">
            <v>3</v>
          </cell>
          <cell r="M28">
            <v>1</v>
          </cell>
        </row>
        <row r="29">
          <cell r="B29">
            <v>1101997</v>
          </cell>
          <cell r="C29" t="str">
            <v>SSR寄灵人</v>
          </cell>
          <cell r="D29">
            <v>0</v>
          </cell>
          <cell r="E29" t="str">
            <v>SSR寄灵人</v>
          </cell>
          <cell r="F29" t="str">
            <v>寄灵人标模</v>
          </cell>
          <cell r="G29" t="str">
            <v>ui_dtex_Name_1101997</v>
          </cell>
          <cell r="H29" t="str">
            <v>ui_dtex_Name2_1101997</v>
          </cell>
          <cell r="I29" t="str">
            <v>kp_km_1101997</v>
          </cell>
          <cell r="J29">
            <v>101</v>
          </cell>
          <cell r="K29">
            <v>1</v>
          </cell>
          <cell r="L29">
            <v>4</v>
          </cell>
          <cell r="M29">
            <v>1</v>
          </cell>
        </row>
        <row r="30">
          <cell r="B30">
            <v>1101996</v>
          </cell>
          <cell r="C30" t="str">
            <v>UR寄灵人</v>
          </cell>
          <cell r="D30">
            <v>0</v>
          </cell>
          <cell r="E30" t="str">
            <v>UR寄灵人</v>
          </cell>
          <cell r="F30" t="str">
            <v>寄灵人标模</v>
          </cell>
          <cell r="G30" t="str">
            <v>ui_dtex_Name_1101996</v>
          </cell>
          <cell r="H30" t="str">
            <v>ui_dtex_Name2_1101996</v>
          </cell>
          <cell r="I30" t="str">
            <v>kp_km_1101996</v>
          </cell>
          <cell r="J30">
            <v>101</v>
          </cell>
          <cell r="K30">
            <v>1</v>
          </cell>
          <cell r="L30">
            <v>4</v>
          </cell>
          <cell r="M30">
            <v>1</v>
          </cell>
        </row>
        <row r="31">
          <cell r="A31">
            <v>1102001</v>
          </cell>
          <cell r="B31">
            <v>1102001</v>
          </cell>
          <cell r="C31" t="str">
            <v>关羽</v>
          </cell>
          <cell r="D31">
            <v>1</v>
          </cell>
          <cell r="E31" t="str">
            <v>关羽</v>
          </cell>
          <cell r="F31" t="str">
            <v>武圣</v>
          </cell>
          <cell r="G31" t="str">
            <v>ui_dtex_Name_1102001</v>
          </cell>
          <cell r="H31" t="str">
            <v>ui_dtex_Name2_1102001</v>
          </cell>
          <cell r="I31" t="str">
            <v>kp_km_1102001</v>
          </cell>
          <cell r="J31">
            <v>103</v>
          </cell>
          <cell r="K31">
            <v>2</v>
          </cell>
          <cell r="L31">
            <v>4</v>
          </cell>
          <cell r="M31">
            <v>3</v>
          </cell>
        </row>
        <row r="32">
          <cell r="A32">
            <v>1102002</v>
          </cell>
          <cell r="B32">
            <v>1102002</v>
          </cell>
          <cell r="C32" t="str">
            <v>许褚</v>
          </cell>
          <cell r="D32">
            <v>1</v>
          </cell>
          <cell r="E32" t="str">
            <v>许褚</v>
          </cell>
          <cell r="F32" t="str">
            <v>虎痴</v>
          </cell>
          <cell r="G32" t="str">
            <v>ui_dtex_Name_1102002</v>
          </cell>
          <cell r="H32" t="str">
            <v>ui_dtex_Name2_1102002</v>
          </cell>
          <cell r="I32" t="str">
            <v>kp_km_1102002</v>
          </cell>
          <cell r="J32" t="str">
            <v>102#106</v>
          </cell>
          <cell r="K32">
            <v>2</v>
          </cell>
          <cell r="L32">
            <v>3</v>
          </cell>
          <cell r="M32">
            <v>1</v>
          </cell>
        </row>
        <row r="33">
          <cell r="A33">
            <v>1102003</v>
          </cell>
          <cell r="B33">
            <v>1102003</v>
          </cell>
          <cell r="C33" t="str">
            <v>典韦</v>
          </cell>
          <cell r="D33">
            <v>1</v>
          </cell>
          <cell r="E33" t="str">
            <v>典韦</v>
          </cell>
          <cell r="F33" t="str">
            <v>古之恶来</v>
          </cell>
          <cell r="G33" t="str">
            <v>ui_dtex_Name_1102003</v>
          </cell>
          <cell r="H33" t="str">
            <v>ui_dtex_Name2_1102003</v>
          </cell>
          <cell r="I33" t="str">
            <v>kp_km_1102003</v>
          </cell>
          <cell r="J33" t="str">
            <v>101#106</v>
          </cell>
          <cell r="K33">
            <v>2</v>
          </cell>
          <cell r="L33">
            <v>4</v>
          </cell>
          <cell r="M33">
            <v>1</v>
          </cell>
        </row>
        <row r="34">
          <cell r="A34">
            <v>1102004</v>
          </cell>
          <cell r="B34">
            <v>1102004</v>
          </cell>
          <cell r="C34" t="str">
            <v>唐流雨</v>
          </cell>
          <cell r="D34">
            <v>1</v>
          </cell>
          <cell r="E34" t="str">
            <v>唐流雨</v>
          </cell>
          <cell r="F34" t="str">
            <v>八臂螳螂</v>
          </cell>
          <cell r="G34" t="str">
            <v>ui_dtex_Name_1102004</v>
          </cell>
          <cell r="H34" t="str">
            <v>ui_dtex_Name2_1102004</v>
          </cell>
          <cell r="I34" t="str">
            <v>kp_km_1102004</v>
          </cell>
          <cell r="J34">
            <v>107</v>
          </cell>
          <cell r="K34">
            <v>2</v>
          </cell>
          <cell r="L34">
            <v>2</v>
          </cell>
          <cell r="M34">
            <v>2</v>
          </cell>
        </row>
        <row r="35">
          <cell r="A35">
            <v>1102005</v>
          </cell>
          <cell r="B35">
            <v>1102005</v>
          </cell>
          <cell r="C35" t="str">
            <v>李轩辕</v>
          </cell>
          <cell r="D35">
            <v>1</v>
          </cell>
          <cell r="E35" t="str">
            <v>李轩辕</v>
          </cell>
          <cell r="F35" t="str">
            <v>纯阳无极</v>
          </cell>
          <cell r="G35" t="str">
            <v>ui_dtex_Name_1102005</v>
          </cell>
          <cell r="H35" t="str">
            <v>ui_dtex_Name2_1102005</v>
          </cell>
          <cell r="I35" t="str">
            <v>kp_km_1102005</v>
          </cell>
          <cell r="J35">
            <v>105</v>
          </cell>
          <cell r="K35">
            <v>2</v>
          </cell>
          <cell r="L35">
            <v>3</v>
          </cell>
          <cell r="M35">
            <v>3</v>
          </cell>
        </row>
        <row r="36">
          <cell r="A36">
            <v>1102006</v>
          </cell>
          <cell r="B36">
            <v>1102006</v>
          </cell>
          <cell r="C36" t="str">
            <v>项羽</v>
          </cell>
          <cell r="D36">
            <v>1</v>
          </cell>
          <cell r="E36" t="str">
            <v>项羽</v>
          </cell>
          <cell r="F36" t="str">
            <v>西楚霸王</v>
          </cell>
          <cell r="G36" t="str">
            <v>ui_dtex_Name_1102006</v>
          </cell>
          <cell r="H36" t="str">
            <v>ui_dtex_Name2_1102006</v>
          </cell>
          <cell r="I36" t="str">
            <v>kp_km_1102006</v>
          </cell>
          <cell r="J36">
            <v>102</v>
          </cell>
          <cell r="K36">
            <v>2</v>
          </cell>
          <cell r="L36">
            <v>4</v>
          </cell>
          <cell r="M36">
            <v>2</v>
          </cell>
        </row>
        <row r="37">
          <cell r="A37">
            <v>1102007</v>
          </cell>
          <cell r="B37">
            <v>1102007</v>
          </cell>
          <cell r="C37" t="str">
            <v>天使缇娜</v>
          </cell>
          <cell r="D37">
            <v>1</v>
          </cell>
          <cell r="E37" t="str">
            <v>天使缇娜</v>
          </cell>
          <cell r="F37" t="str">
            <v>钢之守护</v>
          </cell>
          <cell r="G37" t="str">
            <v>ui_dtex_Name_1102007</v>
          </cell>
          <cell r="H37" t="str">
            <v>ui_dtex_Name2_1102007</v>
          </cell>
          <cell r="I37" t="str">
            <v>kp_km_1102007</v>
          </cell>
          <cell r="J37">
            <v>101</v>
          </cell>
          <cell r="K37">
            <v>2</v>
          </cell>
          <cell r="L37">
            <v>4</v>
          </cell>
          <cell r="M37">
            <v>3</v>
          </cell>
        </row>
        <row r="38">
          <cell r="A38">
            <v>1102008</v>
          </cell>
          <cell r="B38">
            <v>1102008</v>
          </cell>
          <cell r="C38" t="str">
            <v>夏侯渊</v>
          </cell>
          <cell r="D38">
            <v>0</v>
          </cell>
          <cell r="E38" t="str">
            <v>夏侯渊</v>
          </cell>
          <cell r="F38" t="str">
            <v>白地将军</v>
          </cell>
          <cell r="G38" t="str">
            <v>ui_dtex_Name_1102008</v>
          </cell>
          <cell r="H38" t="str">
            <v>ui_dtex_Name2_1102008</v>
          </cell>
          <cell r="I38" t="str">
            <v>@kp_km_1102008</v>
          </cell>
          <cell r="J38">
            <v>101</v>
          </cell>
          <cell r="K38">
            <v>2</v>
          </cell>
          <cell r="L38">
            <v>4</v>
          </cell>
          <cell r="M38">
            <v>1</v>
          </cell>
        </row>
        <row r="39">
          <cell r="A39">
            <v>1102009</v>
          </cell>
          <cell r="B39">
            <v>1102009</v>
          </cell>
          <cell r="C39" t="str">
            <v>徐晃</v>
          </cell>
          <cell r="D39">
            <v>1</v>
          </cell>
          <cell r="E39" t="str">
            <v>徐晃</v>
          </cell>
          <cell r="F39" t="str">
            <v>红莲狱焰</v>
          </cell>
          <cell r="G39" t="str">
            <v>ui_dtex_Name_1102009</v>
          </cell>
          <cell r="H39" t="str">
            <v>ui_dtex_Name2_1102009</v>
          </cell>
          <cell r="I39" t="str">
            <v>kp_km_1102009</v>
          </cell>
          <cell r="J39">
            <v>101</v>
          </cell>
          <cell r="K39">
            <v>2</v>
          </cell>
          <cell r="L39">
            <v>4</v>
          </cell>
          <cell r="M39">
            <v>1</v>
          </cell>
        </row>
        <row r="40">
          <cell r="A40">
            <v>1102010</v>
          </cell>
          <cell r="B40">
            <v>1102010</v>
          </cell>
          <cell r="C40" t="str">
            <v>张郃</v>
          </cell>
          <cell r="D40">
            <v>1</v>
          </cell>
          <cell r="E40" t="str">
            <v>张郃</v>
          </cell>
          <cell r="F40" t="str">
            <v>暗影修罗</v>
          </cell>
          <cell r="G40" t="str">
            <v>ui_dtex_Name_1102010</v>
          </cell>
          <cell r="H40" t="str">
            <v>ui_dtex_Name2_1102010</v>
          </cell>
          <cell r="I40" t="str">
            <v>kp_km_1102010</v>
          </cell>
          <cell r="J40">
            <v>101</v>
          </cell>
          <cell r="K40">
            <v>2</v>
          </cell>
          <cell r="L40">
            <v>4</v>
          </cell>
          <cell r="M40">
            <v>1</v>
          </cell>
        </row>
        <row r="41">
          <cell r="A41">
            <v>1102011</v>
          </cell>
          <cell r="B41">
            <v>1102011</v>
          </cell>
          <cell r="C41" t="str">
            <v>张飞</v>
          </cell>
          <cell r="D41">
            <v>1</v>
          </cell>
          <cell r="E41" t="str">
            <v>张飞</v>
          </cell>
          <cell r="F41" t="str">
            <v>万人敌</v>
          </cell>
          <cell r="G41" t="str">
            <v>ui_dtex_Name_1102011</v>
          </cell>
          <cell r="H41" t="str">
            <v>ui_dtex_Name2_1102011</v>
          </cell>
          <cell r="I41" t="str">
            <v>kp_km_1102011</v>
          </cell>
          <cell r="J41" t="str">
            <v>101#104</v>
          </cell>
          <cell r="K41">
            <v>2</v>
          </cell>
          <cell r="L41">
            <v>4</v>
          </cell>
          <cell r="M41">
            <v>3</v>
          </cell>
        </row>
        <row r="42">
          <cell r="A42">
            <v>1102012</v>
          </cell>
          <cell r="B42">
            <v>1102012</v>
          </cell>
          <cell r="C42" t="str">
            <v>夏侯惇</v>
          </cell>
          <cell r="D42">
            <v>1</v>
          </cell>
          <cell r="E42" t="str">
            <v>夏侯惇</v>
          </cell>
          <cell r="F42" t="str">
            <v>独目苍狼</v>
          </cell>
          <cell r="G42" t="str">
            <v>ui_dtex_Name_1102012</v>
          </cell>
          <cell r="H42" t="str">
            <v>ui_dtex_Name2_1102012</v>
          </cell>
          <cell r="I42" t="str">
            <v>kp_km_1102012</v>
          </cell>
          <cell r="J42">
            <v>101</v>
          </cell>
          <cell r="K42">
            <v>2</v>
          </cell>
          <cell r="L42">
            <v>4</v>
          </cell>
          <cell r="M42">
            <v>1</v>
          </cell>
        </row>
        <row r="43">
          <cell r="A43">
            <v>1102013</v>
          </cell>
          <cell r="B43">
            <v>1102013</v>
          </cell>
          <cell r="C43" t="str">
            <v>塞伯罗斯</v>
          </cell>
          <cell r="D43">
            <v>1</v>
          </cell>
          <cell r="E43" t="str">
            <v>塞伯洛斯</v>
          </cell>
          <cell r="F43" t="str">
            <v>地狱犬</v>
          </cell>
          <cell r="G43" t="str">
            <v>ui_dtex_Name_1102013</v>
          </cell>
          <cell r="H43" t="str">
            <v>ui_dtex_Name2_1102013</v>
          </cell>
          <cell r="I43" t="str">
            <v>kp_km_1102013</v>
          </cell>
          <cell r="J43">
            <v>101</v>
          </cell>
          <cell r="K43">
            <v>2</v>
          </cell>
          <cell r="L43">
            <v>2</v>
          </cell>
          <cell r="M43">
            <v>3</v>
          </cell>
        </row>
        <row r="44">
          <cell r="A44">
            <v>1102014</v>
          </cell>
          <cell r="B44">
            <v>1102014</v>
          </cell>
          <cell r="C44" t="str">
            <v>石灵明</v>
          </cell>
          <cell r="D44">
            <v>1</v>
          </cell>
          <cell r="E44" t="str">
            <v>石灵明</v>
          </cell>
          <cell r="F44" t="str">
            <v>悟道灵猿</v>
          </cell>
          <cell r="G44" t="str">
            <v>ui_dtex_Name_1102014</v>
          </cell>
          <cell r="H44" t="str">
            <v>ui_dtex_Name2_1102014</v>
          </cell>
          <cell r="I44" t="str">
            <v>kp_km_1102014</v>
          </cell>
          <cell r="J44">
            <v>101</v>
          </cell>
          <cell r="K44">
            <v>2</v>
          </cell>
          <cell r="L44">
            <v>3</v>
          </cell>
          <cell r="M44">
            <v>3</v>
          </cell>
        </row>
        <row r="45">
          <cell r="A45">
            <v>1102015</v>
          </cell>
          <cell r="B45">
            <v>1102015</v>
          </cell>
          <cell r="C45" t="str">
            <v>于禁</v>
          </cell>
          <cell r="D45">
            <v>1</v>
          </cell>
          <cell r="E45" t="str">
            <v>于禁</v>
          </cell>
          <cell r="F45" t="str">
            <v>魏武之刚</v>
          </cell>
          <cell r="G45" t="str">
            <v>ui_dtex_Name_1102015</v>
          </cell>
          <cell r="H45" t="str">
            <v>ui_dtex_Name2_1102015</v>
          </cell>
          <cell r="I45" t="str">
            <v>kp_km_1102015</v>
          </cell>
          <cell r="J45">
            <v>101</v>
          </cell>
          <cell r="K45">
            <v>2</v>
          </cell>
          <cell r="L45">
            <v>2</v>
          </cell>
          <cell r="M45">
            <v>1</v>
          </cell>
        </row>
        <row r="46">
          <cell r="A46">
            <v>1102016</v>
          </cell>
          <cell r="B46">
            <v>1102016</v>
          </cell>
          <cell r="C46" t="str">
            <v>西方龙</v>
          </cell>
          <cell r="D46">
            <v>1</v>
          </cell>
          <cell r="E46" t="str">
            <v>提亚马特</v>
          </cell>
          <cell r="F46" t="str">
            <v>天神圣灵</v>
          </cell>
          <cell r="G46" t="str">
            <v>ui_dtex_Name_1102016</v>
          </cell>
          <cell r="H46" t="str">
            <v>ui_dtex_Name2_1102016</v>
          </cell>
          <cell r="I46" t="str">
            <v>kp_km_1102016</v>
          </cell>
          <cell r="J46">
            <v>101</v>
          </cell>
          <cell r="K46">
            <v>2</v>
          </cell>
          <cell r="L46">
            <v>4</v>
          </cell>
          <cell r="M46">
            <v>2</v>
          </cell>
        </row>
        <row r="47">
          <cell r="A47">
            <v>1102017</v>
          </cell>
          <cell r="B47">
            <v>1102017</v>
          </cell>
          <cell r="C47" t="str">
            <v>飞廉</v>
          </cell>
          <cell r="D47">
            <v>1</v>
          </cell>
          <cell r="E47" t="str">
            <v>飞廉</v>
          </cell>
          <cell r="F47" t="str">
            <v>风魔兽</v>
          </cell>
          <cell r="G47" t="str">
            <v>ui_dtex_Name_1102017</v>
          </cell>
          <cell r="H47" t="str">
            <v>ui_dtex_Name2_1102017</v>
          </cell>
          <cell r="I47" t="str">
            <v>kp_km_1102017</v>
          </cell>
          <cell r="J47">
            <v>101</v>
          </cell>
          <cell r="K47">
            <v>2</v>
          </cell>
          <cell r="L47">
            <v>3</v>
          </cell>
          <cell r="M47">
            <v>2</v>
          </cell>
        </row>
        <row r="48">
          <cell r="A48">
            <v>1102018</v>
          </cell>
          <cell r="B48">
            <v>1102018</v>
          </cell>
          <cell r="C48" t="str">
            <v>噬日</v>
          </cell>
          <cell r="D48">
            <v>1</v>
          </cell>
          <cell r="E48" t="str">
            <v>噬日</v>
          </cell>
          <cell r="F48" t="str">
            <v>饕餮</v>
          </cell>
          <cell r="G48" t="str">
            <v>ui_dtex_Name_1102018</v>
          </cell>
          <cell r="H48" t="str">
            <v>ui_dtex_Name2_1102018</v>
          </cell>
          <cell r="I48" t="str">
            <v>kp_km_1102018</v>
          </cell>
          <cell r="J48">
            <v>101</v>
          </cell>
          <cell r="K48">
            <v>2</v>
          </cell>
          <cell r="L48">
            <v>2</v>
          </cell>
          <cell r="M48">
            <v>2</v>
          </cell>
        </row>
        <row r="49">
          <cell r="A49">
            <v>1102019</v>
          </cell>
          <cell r="B49">
            <v>1102019</v>
          </cell>
          <cell r="C49" t="str">
            <v>食火蜥</v>
          </cell>
          <cell r="D49">
            <v>1</v>
          </cell>
          <cell r="E49" t="str">
            <v>食火蜥</v>
          </cell>
          <cell r="F49" t="str">
            <v>火焰吞噬者</v>
          </cell>
          <cell r="G49" t="str">
            <v>ui_dtex_Name_1102019</v>
          </cell>
          <cell r="H49" t="str">
            <v>ui_dtex_Name2_1102019</v>
          </cell>
          <cell r="I49" t="str">
            <v>kp_km_1102019</v>
          </cell>
          <cell r="J49">
            <v>101</v>
          </cell>
          <cell r="K49">
            <v>2</v>
          </cell>
          <cell r="L49">
            <v>2</v>
          </cell>
          <cell r="M49">
            <v>1</v>
          </cell>
        </row>
        <row r="50">
          <cell r="A50">
            <v>1102020</v>
          </cell>
          <cell r="B50">
            <v>1102020</v>
          </cell>
          <cell r="C50" t="str">
            <v>高顺</v>
          </cell>
          <cell r="D50">
            <v>1</v>
          </cell>
          <cell r="E50" t="str">
            <v>高顺</v>
          </cell>
          <cell r="F50" t="str">
            <v>陷阵之魂</v>
          </cell>
          <cell r="G50" t="str">
            <v>ui_dtex_Name_1102020</v>
          </cell>
          <cell r="H50" t="str">
            <v>ui_dtex_Name2_1102020</v>
          </cell>
          <cell r="I50" t="str">
            <v>kp_km_1102020</v>
          </cell>
          <cell r="J50">
            <v>101</v>
          </cell>
          <cell r="K50">
            <v>2</v>
          </cell>
          <cell r="L50">
            <v>3</v>
          </cell>
          <cell r="M50">
            <v>2</v>
          </cell>
        </row>
        <row r="51">
          <cell r="A51">
            <v>1102021</v>
          </cell>
          <cell r="B51">
            <v>1102021</v>
          </cell>
          <cell r="C51" t="str">
            <v>烈风螳螂</v>
          </cell>
          <cell r="D51">
            <v>1</v>
          </cell>
          <cell r="E51" t="str">
            <v>烈风螳螂</v>
          </cell>
          <cell r="F51" t="str">
            <v>荒漠兽灵</v>
          </cell>
          <cell r="G51" t="str">
            <v>ui_dtex_Name_1102021</v>
          </cell>
          <cell r="H51" t="str">
            <v>ui_dtex_Name2_1102021</v>
          </cell>
          <cell r="I51" t="str">
            <v>kp_km_1102021</v>
          </cell>
          <cell r="J51">
            <v>101</v>
          </cell>
          <cell r="K51">
            <v>2</v>
          </cell>
          <cell r="L51">
            <v>3</v>
          </cell>
          <cell r="M51">
            <v>2</v>
          </cell>
        </row>
        <row r="52">
          <cell r="A52">
            <v>1102050</v>
          </cell>
          <cell r="B52">
            <v>1102050</v>
          </cell>
          <cell r="C52" t="str">
            <v>柠檬精</v>
          </cell>
          <cell r="D52">
            <v>1</v>
          </cell>
          <cell r="E52" t="str">
            <v>柠檬精</v>
          </cell>
          <cell r="F52" t="str">
            <v>排排坐</v>
          </cell>
          <cell r="G52" t="str">
            <v>ui_dtex_Name_1102050</v>
          </cell>
          <cell r="H52" t="str">
            <v>ui_dtex_Name2_1102050</v>
          </cell>
          <cell r="I52" t="str">
            <v>kp_km_1102050</v>
          </cell>
          <cell r="J52">
            <v>101</v>
          </cell>
          <cell r="K52">
            <v>2</v>
          </cell>
          <cell r="L52">
            <v>2</v>
          </cell>
          <cell r="M52">
            <v>3</v>
          </cell>
        </row>
        <row r="53">
          <cell r="A53">
            <v>1102023</v>
          </cell>
          <cell r="B53">
            <v>1102023</v>
          </cell>
          <cell r="C53" t="str">
            <v>异邦刀客</v>
          </cell>
          <cell r="D53">
            <v>1</v>
          </cell>
          <cell r="E53" t="str">
            <v>异邦刀客</v>
          </cell>
          <cell r="F53" t="str">
            <v>新守护灵</v>
          </cell>
          <cell r="G53" t="str">
            <v>ui_dtex_Name_1102023</v>
          </cell>
          <cell r="H53" t="str">
            <v>ui_dtex_Name2_1102023</v>
          </cell>
          <cell r="I53" t="str">
            <v>kp_km_1102023</v>
          </cell>
          <cell r="J53">
            <v>101</v>
          </cell>
          <cell r="K53">
            <v>2</v>
          </cell>
          <cell r="L53">
            <v>2</v>
          </cell>
          <cell r="M53">
            <v>2</v>
          </cell>
        </row>
        <row r="54">
          <cell r="A54">
            <v>1102024</v>
          </cell>
          <cell r="B54">
            <v>1102024</v>
          </cell>
          <cell r="C54" t="str">
            <v>朱仙</v>
          </cell>
          <cell r="D54">
            <v>0</v>
          </cell>
          <cell r="E54" t="str">
            <v>朱仙</v>
          </cell>
          <cell r="F54" t="str">
            <v>新守护灵</v>
          </cell>
          <cell r="G54" t="str">
            <v>ui_dtex_Name_1102024</v>
          </cell>
          <cell r="H54" t="str">
            <v>ui_dtex_Name2_1102024</v>
          </cell>
          <cell r="I54" t="str">
            <v>kp_km_1102024</v>
          </cell>
          <cell r="J54">
            <v>101</v>
          </cell>
          <cell r="K54">
            <v>2</v>
          </cell>
          <cell r="L54">
            <v>3</v>
          </cell>
          <cell r="M54">
            <v>2</v>
          </cell>
        </row>
        <row r="55">
          <cell r="A55">
            <v>1102026</v>
          </cell>
          <cell r="B55">
            <v>1102026</v>
          </cell>
          <cell r="C55" t="str">
            <v>雷震子</v>
          </cell>
          <cell r="D55">
            <v>1</v>
          </cell>
          <cell r="E55" t="str">
            <v>雷震子</v>
          </cell>
          <cell r="F55" t="str">
            <v>新守护灵</v>
          </cell>
          <cell r="G55" t="str">
            <v>ui_dtex_Name_1102026</v>
          </cell>
          <cell r="H55" t="str">
            <v>ui_dtex_Name2_1102026</v>
          </cell>
          <cell r="I55" t="str">
            <v>kp_km_1102026</v>
          </cell>
          <cell r="J55">
            <v>101</v>
          </cell>
          <cell r="K55">
            <v>2</v>
          </cell>
          <cell r="L55">
            <v>3</v>
          </cell>
          <cell r="M55">
            <v>2</v>
          </cell>
        </row>
        <row r="56">
          <cell r="B56">
            <v>1102028</v>
          </cell>
          <cell r="C56" t="str">
            <v>吕布</v>
          </cell>
          <cell r="D56">
            <v>0</v>
          </cell>
          <cell r="E56" t="str">
            <v>吕布</v>
          </cell>
          <cell r="F56" t="str">
            <v>新守护灵</v>
          </cell>
          <cell r="G56" t="str">
            <v>ui_dtex_Name_1102028</v>
          </cell>
          <cell r="H56" t="str">
            <v>ui_dtex_Name2_1102028</v>
          </cell>
          <cell r="I56" t="str">
            <v>kp_km_1102028</v>
          </cell>
          <cell r="J56">
            <v>101</v>
          </cell>
          <cell r="K56">
            <v>2</v>
          </cell>
          <cell r="L56">
            <v>5</v>
          </cell>
          <cell r="M56">
            <v>1</v>
          </cell>
        </row>
        <row r="57">
          <cell r="A57">
            <v>1102030</v>
          </cell>
          <cell r="B57">
            <v>1102030</v>
          </cell>
          <cell r="C57" t="str">
            <v>燕青</v>
          </cell>
          <cell r="D57">
            <v>0</v>
          </cell>
          <cell r="E57" t="str">
            <v>燕青</v>
          </cell>
          <cell r="F57" t="str">
            <v>新守护灵</v>
          </cell>
          <cell r="G57" t="str">
            <v>ui_dtex_Name_1102030</v>
          </cell>
          <cell r="H57" t="str">
            <v>ui_dtex_Name2_1102030</v>
          </cell>
          <cell r="I57" t="str">
            <v>kp_km_1102030</v>
          </cell>
          <cell r="J57">
            <v>101</v>
          </cell>
          <cell r="K57">
            <v>2</v>
          </cell>
          <cell r="L57">
            <v>3</v>
          </cell>
          <cell r="M57">
            <v>3</v>
          </cell>
        </row>
        <row r="58">
          <cell r="A58">
            <v>1102031</v>
          </cell>
          <cell r="B58">
            <v>1102031</v>
          </cell>
          <cell r="C58" t="str">
            <v>秦琼</v>
          </cell>
          <cell r="D58">
            <v>0</v>
          </cell>
          <cell r="E58" t="str">
            <v>秦琼</v>
          </cell>
          <cell r="F58" t="str">
            <v>新守护灵</v>
          </cell>
          <cell r="G58" t="str">
            <v>ui_dtex_Name_1102031</v>
          </cell>
          <cell r="H58" t="str">
            <v>ui_dtex_Name2_1102031</v>
          </cell>
          <cell r="I58" t="str">
            <v>kp_km_1102031</v>
          </cell>
          <cell r="J58">
            <v>101</v>
          </cell>
          <cell r="K58">
            <v>2</v>
          </cell>
          <cell r="L58">
            <v>4</v>
          </cell>
          <cell r="M58">
            <v>2</v>
          </cell>
        </row>
        <row r="59">
          <cell r="B59">
            <v>1102999</v>
          </cell>
          <cell r="C59" t="str">
            <v>R守护灵</v>
          </cell>
          <cell r="D59">
            <v>0</v>
          </cell>
          <cell r="E59" t="str">
            <v>R守护灵</v>
          </cell>
          <cell r="F59" t="str">
            <v>寄灵人标模</v>
          </cell>
          <cell r="G59" t="str">
            <v>ui_dtex_Name_1102999</v>
          </cell>
          <cell r="H59" t="str">
            <v>ui_dtex_Name2_1102999</v>
          </cell>
          <cell r="I59" t="str">
            <v>kp_km_1102999</v>
          </cell>
          <cell r="J59">
            <v>101</v>
          </cell>
          <cell r="K59">
            <v>2</v>
          </cell>
          <cell r="L59">
            <v>2</v>
          </cell>
          <cell r="M59">
            <v>1</v>
          </cell>
        </row>
        <row r="60">
          <cell r="B60">
            <v>1102998</v>
          </cell>
          <cell r="C60" t="str">
            <v>SR守护灵</v>
          </cell>
          <cell r="D60">
            <v>0</v>
          </cell>
          <cell r="E60" t="str">
            <v>SR守护灵</v>
          </cell>
          <cell r="F60" t="str">
            <v>寄灵人标模</v>
          </cell>
          <cell r="G60" t="str">
            <v>ui_dtex_Name_1102998</v>
          </cell>
          <cell r="H60" t="str">
            <v>ui_dtex_Name2_1102998</v>
          </cell>
          <cell r="I60" t="str">
            <v>kp_km_1102998</v>
          </cell>
          <cell r="J60">
            <v>101</v>
          </cell>
          <cell r="K60">
            <v>2</v>
          </cell>
          <cell r="L60">
            <v>3</v>
          </cell>
          <cell r="M60">
            <v>1</v>
          </cell>
        </row>
        <row r="61">
          <cell r="B61">
            <v>1102997</v>
          </cell>
          <cell r="C61" t="str">
            <v>SSR守护灵</v>
          </cell>
          <cell r="D61">
            <v>0</v>
          </cell>
          <cell r="E61" t="str">
            <v>SSR守护灵</v>
          </cell>
          <cell r="F61" t="str">
            <v>寄灵人标模</v>
          </cell>
          <cell r="G61" t="str">
            <v>ui_dtex_Name_1102997</v>
          </cell>
          <cell r="H61" t="str">
            <v>ui_dtex_Name2_1102997</v>
          </cell>
          <cell r="I61" t="str">
            <v>kp_km_1102997</v>
          </cell>
          <cell r="J61">
            <v>101</v>
          </cell>
          <cell r="K61">
            <v>2</v>
          </cell>
          <cell r="L61">
            <v>4</v>
          </cell>
          <cell r="M61">
            <v>1</v>
          </cell>
        </row>
        <row r="62">
          <cell r="B62">
            <v>1102996</v>
          </cell>
          <cell r="C62" t="str">
            <v>UR守护灵</v>
          </cell>
          <cell r="D62">
            <v>0</v>
          </cell>
          <cell r="E62" t="str">
            <v>UR守护灵</v>
          </cell>
          <cell r="F62" t="str">
            <v>寄灵人标模</v>
          </cell>
          <cell r="G62" t="str">
            <v>ui_dtex_Name_1102996</v>
          </cell>
          <cell r="H62" t="str">
            <v>ui_dtex_Name2_1102996</v>
          </cell>
          <cell r="I62" t="str">
            <v>kp_km_1102996</v>
          </cell>
          <cell r="J62">
            <v>101</v>
          </cell>
          <cell r="K62">
            <v>2</v>
          </cell>
          <cell r="L62">
            <v>8</v>
          </cell>
          <cell r="M6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O1">
            <v>1101001</v>
          </cell>
          <cell r="P1">
            <v>1101001</v>
          </cell>
          <cell r="Q1" t="str">
            <v>常服曹焱兵</v>
          </cell>
          <cell r="R1">
            <v>1</v>
          </cell>
          <cell r="S1">
            <v>3</v>
          </cell>
          <cell r="T1">
            <v>0</v>
          </cell>
          <cell r="U1">
            <v>55</v>
          </cell>
          <cell r="V1" t="str">
            <v>31,2,3</v>
          </cell>
          <cell r="W1">
            <v>7</v>
          </cell>
        </row>
        <row r="2">
          <cell r="O2">
            <v>1101002</v>
          </cell>
          <cell r="P2">
            <v>1101002</v>
          </cell>
          <cell r="Q2" t="str">
            <v>曹玄亮</v>
          </cell>
          <cell r="R2">
            <v>1</v>
          </cell>
          <cell r="S2">
            <v>2</v>
          </cell>
          <cell r="T2">
            <v>0</v>
          </cell>
          <cell r="U2">
            <v>40</v>
          </cell>
          <cell r="V2" t="str">
            <v>4,5,6</v>
          </cell>
          <cell r="W2">
            <v>6</v>
          </cell>
        </row>
        <row r="3">
          <cell r="O3">
            <v>1101003</v>
          </cell>
          <cell r="P3">
            <v>1101003</v>
          </cell>
          <cell r="Q3" t="str">
            <v>战斗夏玲</v>
          </cell>
          <cell r="R3">
            <v>1</v>
          </cell>
          <cell r="S3">
            <v>3</v>
          </cell>
          <cell r="T3">
            <v>0</v>
          </cell>
          <cell r="U3">
            <v>76</v>
          </cell>
          <cell r="V3" t="str">
            <v>7,8,9</v>
          </cell>
          <cell r="W3">
            <v>7</v>
          </cell>
        </row>
        <row r="4">
          <cell r="O4">
            <v>1101004</v>
          </cell>
          <cell r="P4">
            <v>1101004</v>
          </cell>
          <cell r="Q4" t="str">
            <v>项昆仑</v>
          </cell>
          <cell r="R4">
            <v>1</v>
          </cell>
          <cell r="S4">
            <v>4</v>
          </cell>
          <cell r="T4">
            <v>0</v>
          </cell>
          <cell r="U4">
            <v>14</v>
          </cell>
          <cell r="V4" t="str">
            <v>10,11,12</v>
          </cell>
          <cell r="W4">
            <v>8</v>
          </cell>
        </row>
        <row r="5">
          <cell r="O5">
            <v>1101005</v>
          </cell>
          <cell r="P5">
            <v>1101005</v>
          </cell>
          <cell r="Q5" t="str">
            <v>刘羽禅</v>
          </cell>
          <cell r="R5">
            <v>1</v>
          </cell>
          <cell r="S5">
            <v>4</v>
          </cell>
          <cell r="T5">
            <v>0</v>
          </cell>
          <cell r="U5">
            <v>33</v>
          </cell>
          <cell r="V5" t="str">
            <v>13,14,15</v>
          </cell>
          <cell r="W5">
            <v>8</v>
          </cell>
        </row>
        <row r="6">
          <cell r="O6">
            <v>1101006</v>
          </cell>
          <cell r="P6">
            <v>1101006</v>
          </cell>
          <cell r="Q6" t="str">
            <v>红莲缇娜</v>
          </cell>
          <cell r="R6">
            <v>1</v>
          </cell>
          <cell r="S6">
            <v>4</v>
          </cell>
          <cell r="T6">
            <v>0</v>
          </cell>
          <cell r="U6">
            <v>26</v>
          </cell>
          <cell r="V6" t="str">
            <v>16,17,18</v>
          </cell>
          <cell r="W6">
            <v>8</v>
          </cell>
        </row>
        <row r="7">
          <cell r="O7">
            <v>1101007</v>
          </cell>
          <cell r="P7">
            <v>1101007</v>
          </cell>
          <cell r="Q7" t="str">
            <v>战斗曹焱兵</v>
          </cell>
          <cell r="R7">
            <v>1</v>
          </cell>
          <cell r="S7">
            <v>4</v>
          </cell>
          <cell r="T7">
            <v>0</v>
          </cell>
          <cell r="U7">
            <v>43</v>
          </cell>
          <cell r="V7" t="str">
            <v>21,22,23</v>
          </cell>
          <cell r="W7">
            <v>8</v>
          </cell>
        </row>
        <row r="8">
          <cell r="O8">
            <v>1101008</v>
          </cell>
          <cell r="P8">
            <v>1101008</v>
          </cell>
          <cell r="Q8" t="str">
            <v>黑尔坎普</v>
          </cell>
          <cell r="R8">
            <v>1</v>
          </cell>
          <cell r="S8">
            <v>2</v>
          </cell>
          <cell r="T8">
            <v>0</v>
          </cell>
          <cell r="U8">
            <v>33</v>
          </cell>
          <cell r="V8" t="str">
            <v>24,25,1</v>
          </cell>
          <cell r="W8">
            <v>6</v>
          </cell>
        </row>
        <row r="9">
          <cell r="O9">
            <v>1101009</v>
          </cell>
          <cell r="P9">
            <v>1101009</v>
          </cell>
          <cell r="Q9" t="str">
            <v>北落师门</v>
          </cell>
          <cell r="R9">
            <v>1</v>
          </cell>
          <cell r="S9">
            <v>3</v>
          </cell>
          <cell r="T9">
            <v>0</v>
          </cell>
          <cell r="U9">
            <v>70</v>
          </cell>
          <cell r="V9" t="str">
            <v>1,2,3</v>
          </cell>
          <cell r="W9">
            <v>7</v>
          </cell>
        </row>
        <row r="10">
          <cell r="O10">
            <v>1101010</v>
          </cell>
          <cell r="P10">
            <v>1101010</v>
          </cell>
          <cell r="Q10" t="str">
            <v>盖文</v>
          </cell>
          <cell r="R10">
            <v>1</v>
          </cell>
          <cell r="S10">
            <v>4</v>
          </cell>
          <cell r="T10">
            <v>0</v>
          </cell>
          <cell r="U10">
            <v>97</v>
          </cell>
          <cell r="V10" t="str">
            <v>4,5,6</v>
          </cell>
          <cell r="W10">
            <v>8</v>
          </cell>
        </row>
        <row r="11">
          <cell r="O11">
            <v>1101011</v>
          </cell>
          <cell r="P11">
            <v>1101011</v>
          </cell>
          <cell r="Q11" t="str">
            <v>阎风吒</v>
          </cell>
          <cell r="R11">
            <v>1</v>
          </cell>
          <cell r="S11">
            <v>3</v>
          </cell>
          <cell r="T11">
            <v>0</v>
          </cell>
          <cell r="U11">
            <v>83</v>
          </cell>
          <cell r="V11" t="str">
            <v>7,8,9</v>
          </cell>
          <cell r="W11">
            <v>7</v>
          </cell>
        </row>
        <row r="12">
          <cell r="O12">
            <v>1101012</v>
          </cell>
          <cell r="P12">
            <v>1101012</v>
          </cell>
          <cell r="Q12" t="str">
            <v>南御夫</v>
          </cell>
          <cell r="R12">
            <v>1</v>
          </cell>
          <cell r="S12">
            <v>2</v>
          </cell>
          <cell r="T12">
            <v>0</v>
          </cell>
          <cell r="U12">
            <v>19</v>
          </cell>
          <cell r="V12" t="str">
            <v>10,11,12</v>
          </cell>
          <cell r="W12">
            <v>6</v>
          </cell>
        </row>
        <row r="13">
          <cell r="O13">
            <v>1101013</v>
          </cell>
          <cell r="P13">
            <v>1101013</v>
          </cell>
          <cell r="Q13" t="str">
            <v>吉拉</v>
          </cell>
          <cell r="R13">
            <v>1</v>
          </cell>
          <cell r="S13">
            <v>2</v>
          </cell>
          <cell r="T13">
            <v>0</v>
          </cell>
          <cell r="U13">
            <v>55</v>
          </cell>
          <cell r="V13" t="str">
            <v>13,14,15</v>
          </cell>
          <cell r="W13">
            <v>6</v>
          </cell>
        </row>
        <row r="14">
          <cell r="O14">
            <v>1101014</v>
          </cell>
          <cell r="P14">
            <v>1101014</v>
          </cell>
          <cell r="Q14" t="str">
            <v>吕仙宫</v>
          </cell>
          <cell r="R14">
            <v>1</v>
          </cell>
          <cell r="S14">
            <v>3</v>
          </cell>
          <cell r="T14">
            <v>0</v>
          </cell>
          <cell r="U14">
            <v>40</v>
          </cell>
          <cell r="V14" t="str">
            <v>16,17,18</v>
          </cell>
          <cell r="W14">
            <v>7</v>
          </cell>
        </row>
        <row r="15">
          <cell r="O15">
            <v>1101015</v>
          </cell>
          <cell r="P15">
            <v>1101015</v>
          </cell>
          <cell r="Q15" t="str">
            <v>阎巧巧</v>
          </cell>
          <cell r="R15">
            <v>1</v>
          </cell>
          <cell r="S15">
            <v>2</v>
          </cell>
          <cell r="T15">
            <v>0</v>
          </cell>
          <cell r="U15">
            <v>76</v>
          </cell>
          <cell r="V15" t="str">
            <v>21,22,12</v>
          </cell>
          <cell r="W15">
            <v>6</v>
          </cell>
        </row>
        <row r="16">
          <cell r="O16">
            <v>1101041</v>
          </cell>
          <cell r="P16">
            <v>1101041</v>
          </cell>
          <cell r="Q16" t="str">
            <v>常服夏铃</v>
          </cell>
          <cell r="R16">
            <v>1</v>
          </cell>
          <cell r="S16" t="e">
            <v>#N/A</v>
          </cell>
          <cell r="T16">
            <v>0</v>
          </cell>
          <cell r="U16">
            <v>55</v>
          </cell>
          <cell r="V16" t="str">
            <v>24,25,1</v>
          </cell>
          <cell r="W16" t="e">
            <v>#N/A</v>
          </cell>
        </row>
        <row r="17">
          <cell r="O17">
            <v>1101016</v>
          </cell>
          <cell r="P17">
            <v>1101016</v>
          </cell>
          <cell r="Q17" t="str">
            <v>秦王攻</v>
          </cell>
          <cell r="R17">
            <v>1</v>
          </cell>
          <cell r="S17">
            <v>4</v>
          </cell>
          <cell r="T17">
            <v>3</v>
          </cell>
          <cell r="U17">
            <v>68</v>
          </cell>
          <cell r="V17" t="str">
            <v>31,25,23</v>
          </cell>
          <cell r="W17">
            <v>8</v>
          </cell>
        </row>
        <row r="18">
          <cell r="O18">
            <v>1101020</v>
          </cell>
          <cell r="P18">
            <v>1101020</v>
          </cell>
          <cell r="Q18" t="str">
            <v>姬烟华</v>
          </cell>
          <cell r="R18">
            <v>1</v>
          </cell>
          <cell r="S18">
            <v>3</v>
          </cell>
          <cell r="T18">
            <v>3</v>
          </cell>
          <cell r="U18">
            <v>50</v>
          </cell>
          <cell r="V18" t="str">
            <v>16,14,23</v>
          </cell>
          <cell r="W18">
            <v>7</v>
          </cell>
        </row>
        <row r="19">
          <cell r="O19">
            <v>1101022</v>
          </cell>
          <cell r="P19">
            <v>1101022</v>
          </cell>
          <cell r="Q19" t="str">
            <v>幻</v>
          </cell>
          <cell r="R19">
            <v>1</v>
          </cell>
          <cell r="S19">
            <v>2</v>
          </cell>
          <cell r="T19">
            <v>3</v>
          </cell>
          <cell r="U19">
            <v>45</v>
          </cell>
          <cell r="V19" t="str">
            <v>7,22,18</v>
          </cell>
          <cell r="W19">
            <v>6</v>
          </cell>
        </row>
        <row r="20">
          <cell r="O20">
            <v>1101023</v>
          </cell>
          <cell r="P20">
            <v>1101023</v>
          </cell>
          <cell r="Q20" t="str">
            <v>朱童</v>
          </cell>
          <cell r="R20">
            <v>1</v>
          </cell>
          <cell r="S20">
            <v>3</v>
          </cell>
          <cell r="T20">
            <v>3</v>
          </cell>
          <cell r="U20">
            <v>48</v>
          </cell>
          <cell r="V20" t="str">
            <v>13,25,12</v>
          </cell>
          <cell r="W20">
            <v>7</v>
          </cell>
        </row>
        <row r="21">
          <cell r="O21">
            <v>1101026</v>
          </cell>
          <cell r="P21">
            <v>1101026</v>
          </cell>
          <cell r="Q21" t="str">
            <v>貂灵芸</v>
          </cell>
          <cell r="R21">
            <v>1</v>
          </cell>
          <cell r="S21">
            <v>4</v>
          </cell>
          <cell r="T21">
            <v>3</v>
          </cell>
          <cell r="U21">
            <v>70</v>
          </cell>
          <cell r="V21" t="str">
            <v>21,25,23</v>
          </cell>
          <cell r="W21">
            <v>8</v>
          </cell>
        </row>
        <row r="22">
          <cell r="O22">
            <v>1101030</v>
          </cell>
          <cell r="P22">
            <v>1101030</v>
          </cell>
          <cell r="Q22" t="str">
            <v>卢天佑</v>
          </cell>
          <cell r="R22">
            <v>1</v>
          </cell>
          <cell r="S22">
            <v>3</v>
          </cell>
          <cell r="T22">
            <v>3</v>
          </cell>
          <cell r="U22">
            <v>58</v>
          </cell>
          <cell r="V22" t="str">
            <v>13,14,15</v>
          </cell>
          <cell r="W22">
            <v>7</v>
          </cell>
        </row>
        <row r="23">
          <cell r="O23">
            <v>1102001</v>
          </cell>
          <cell r="P23">
            <v>1102001</v>
          </cell>
          <cell r="Q23" t="str">
            <v>关羽</v>
          </cell>
          <cell r="R23">
            <v>2</v>
          </cell>
          <cell r="S23">
            <v>4</v>
          </cell>
          <cell r="T23">
            <v>1</v>
          </cell>
          <cell r="U23">
            <v>43</v>
          </cell>
          <cell r="V23" t="str">
            <v>1,2,3</v>
          </cell>
          <cell r="W23">
            <v>8</v>
          </cell>
        </row>
        <row r="24">
          <cell r="O24">
            <v>1102002</v>
          </cell>
          <cell r="P24">
            <v>1102002</v>
          </cell>
          <cell r="Q24" t="str">
            <v>许褚</v>
          </cell>
          <cell r="R24">
            <v>2</v>
          </cell>
          <cell r="S24">
            <v>3</v>
          </cell>
          <cell r="T24">
            <v>1</v>
          </cell>
          <cell r="U24">
            <v>33</v>
          </cell>
          <cell r="V24" t="str">
            <v>4,5,6</v>
          </cell>
          <cell r="W24">
            <v>7</v>
          </cell>
        </row>
        <row r="25">
          <cell r="O25">
            <v>1102003</v>
          </cell>
          <cell r="P25">
            <v>1102003</v>
          </cell>
          <cell r="Q25" t="str">
            <v>典韦</v>
          </cell>
          <cell r="R25">
            <v>2</v>
          </cell>
          <cell r="S25">
            <v>4</v>
          </cell>
          <cell r="T25">
            <v>2</v>
          </cell>
          <cell r="U25">
            <v>70</v>
          </cell>
          <cell r="V25" t="str">
            <v>7,8,9</v>
          </cell>
          <cell r="W25">
            <v>8</v>
          </cell>
        </row>
        <row r="26">
          <cell r="O26">
            <v>1102004</v>
          </cell>
          <cell r="P26">
            <v>1102004</v>
          </cell>
          <cell r="Q26" t="str">
            <v>唐流雨</v>
          </cell>
          <cell r="R26">
            <v>2</v>
          </cell>
          <cell r="S26">
            <v>2</v>
          </cell>
          <cell r="T26">
            <v>2</v>
          </cell>
          <cell r="U26">
            <v>97</v>
          </cell>
          <cell r="V26" t="str">
            <v>10,11,12</v>
          </cell>
          <cell r="W26">
            <v>6</v>
          </cell>
        </row>
        <row r="27">
          <cell r="O27">
            <v>1102005</v>
          </cell>
          <cell r="P27">
            <v>1102005</v>
          </cell>
          <cell r="Q27" t="str">
            <v>李轩辕</v>
          </cell>
          <cell r="R27">
            <v>2</v>
          </cell>
          <cell r="S27">
            <v>3</v>
          </cell>
          <cell r="T27">
            <v>3</v>
          </cell>
          <cell r="U27">
            <v>83</v>
          </cell>
          <cell r="V27" t="str">
            <v>13,14,15</v>
          </cell>
          <cell r="W27">
            <v>7</v>
          </cell>
        </row>
        <row r="28">
          <cell r="O28">
            <v>1102006</v>
          </cell>
          <cell r="P28">
            <v>1102006</v>
          </cell>
          <cell r="Q28" t="str">
            <v>项羽</v>
          </cell>
          <cell r="R28">
            <v>2</v>
          </cell>
          <cell r="S28">
            <v>4</v>
          </cell>
          <cell r="T28">
            <v>2</v>
          </cell>
          <cell r="U28">
            <v>19</v>
          </cell>
          <cell r="V28" t="str">
            <v>16,17,18</v>
          </cell>
          <cell r="W28">
            <v>8</v>
          </cell>
        </row>
        <row r="29">
          <cell r="O29">
            <v>1102007</v>
          </cell>
          <cell r="P29">
            <v>1102007</v>
          </cell>
          <cell r="Q29" t="str">
            <v>天使缇娜</v>
          </cell>
          <cell r="R29">
            <v>2</v>
          </cell>
          <cell r="S29">
            <v>4</v>
          </cell>
          <cell r="T29">
            <v>1</v>
          </cell>
          <cell r="U29">
            <v>55</v>
          </cell>
          <cell r="V29" t="str">
            <v>21,22,23</v>
          </cell>
          <cell r="W29">
            <v>8</v>
          </cell>
        </row>
        <row r="30">
          <cell r="O30">
            <v>1102008</v>
          </cell>
          <cell r="P30">
            <v>1102008</v>
          </cell>
          <cell r="Q30" t="str">
            <v>夏侯渊</v>
          </cell>
          <cell r="R30">
            <v>2</v>
          </cell>
          <cell r="S30">
            <v>4</v>
          </cell>
          <cell r="T30">
            <v>1</v>
          </cell>
          <cell r="U30">
            <v>87</v>
          </cell>
          <cell r="V30" t="str">
            <v>24,25,23</v>
          </cell>
          <cell r="W30">
            <v>8</v>
          </cell>
        </row>
        <row r="31">
          <cell r="O31">
            <v>1102009</v>
          </cell>
          <cell r="P31">
            <v>1102009</v>
          </cell>
          <cell r="Q31" t="str">
            <v>徐晃</v>
          </cell>
          <cell r="R31">
            <v>2</v>
          </cell>
          <cell r="S31">
            <v>3</v>
          </cell>
          <cell r="T31">
            <v>2</v>
          </cell>
          <cell r="U31">
            <v>76</v>
          </cell>
          <cell r="V31" t="str">
            <v>24,25,1</v>
          </cell>
          <cell r="W31">
            <v>7</v>
          </cell>
        </row>
        <row r="32">
          <cell r="O32">
            <v>1102010</v>
          </cell>
          <cell r="P32">
            <v>1102010</v>
          </cell>
          <cell r="Q32" t="str">
            <v>张郃</v>
          </cell>
          <cell r="R32">
            <v>2</v>
          </cell>
          <cell r="S32">
            <v>4</v>
          </cell>
          <cell r="T32">
            <v>3</v>
          </cell>
          <cell r="U32">
            <v>14</v>
          </cell>
          <cell r="V32" t="str">
            <v>1,2,3</v>
          </cell>
          <cell r="W32">
            <v>8</v>
          </cell>
        </row>
        <row r="33">
          <cell r="O33">
            <v>1102011</v>
          </cell>
          <cell r="P33">
            <v>1102011</v>
          </cell>
          <cell r="Q33" t="str">
            <v>张飞</v>
          </cell>
          <cell r="R33">
            <v>2</v>
          </cell>
          <cell r="S33">
            <v>4</v>
          </cell>
          <cell r="T33">
            <v>2</v>
          </cell>
          <cell r="U33">
            <v>33</v>
          </cell>
          <cell r="V33" t="str">
            <v>4,5,6</v>
          </cell>
          <cell r="W33">
            <v>8</v>
          </cell>
        </row>
        <row r="34">
          <cell r="O34">
            <v>1102012</v>
          </cell>
          <cell r="P34">
            <v>1102012</v>
          </cell>
          <cell r="Q34" t="str">
            <v>夏侯惇</v>
          </cell>
          <cell r="R34">
            <v>2</v>
          </cell>
          <cell r="S34">
            <v>4</v>
          </cell>
          <cell r="T34">
            <v>1</v>
          </cell>
          <cell r="U34">
            <v>26</v>
          </cell>
          <cell r="V34" t="str">
            <v>7,8,9</v>
          </cell>
          <cell r="W34">
            <v>8</v>
          </cell>
        </row>
        <row r="35">
          <cell r="O35">
            <v>1102013</v>
          </cell>
          <cell r="P35">
            <v>1102013</v>
          </cell>
          <cell r="Q35" t="str">
            <v>塞伯罗斯</v>
          </cell>
          <cell r="R35">
            <v>2</v>
          </cell>
          <cell r="S35">
            <v>2</v>
          </cell>
          <cell r="T35">
            <v>3</v>
          </cell>
          <cell r="U35">
            <v>43</v>
          </cell>
          <cell r="V35" t="str">
            <v>10,11,12</v>
          </cell>
          <cell r="W35">
            <v>6</v>
          </cell>
        </row>
        <row r="36">
          <cell r="O36">
            <v>1102014</v>
          </cell>
          <cell r="P36">
            <v>1102014</v>
          </cell>
          <cell r="Q36" t="str">
            <v>石灵明</v>
          </cell>
          <cell r="R36">
            <v>2</v>
          </cell>
          <cell r="S36">
            <v>3</v>
          </cell>
          <cell r="T36">
            <v>1</v>
          </cell>
          <cell r="U36">
            <v>33</v>
          </cell>
          <cell r="V36" t="str">
            <v>13,14,15</v>
          </cell>
          <cell r="W36">
            <v>7</v>
          </cell>
        </row>
        <row r="37">
          <cell r="O37">
            <v>1102015</v>
          </cell>
          <cell r="P37">
            <v>1102015</v>
          </cell>
          <cell r="Q37" t="str">
            <v>于禁</v>
          </cell>
          <cell r="R37">
            <v>2</v>
          </cell>
          <cell r="S37">
            <v>2</v>
          </cell>
          <cell r="T37">
            <v>1</v>
          </cell>
          <cell r="U37">
            <v>70</v>
          </cell>
          <cell r="V37" t="str">
            <v>16,17,18</v>
          </cell>
          <cell r="W37">
            <v>6</v>
          </cell>
        </row>
        <row r="38">
          <cell r="O38">
            <v>1102016</v>
          </cell>
          <cell r="P38">
            <v>1102016</v>
          </cell>
          <cell r="Q38" t="str">
            <v>西方龙</v>
          </cell>
          <cell r="R38">
            <v>2</v>
          </cell>
          <cell r="S38">
            <v>4</v>
          </cell>
          <cell r="T38">
            <v>2</v>
          </cell>
          <cell r="U38">
            <v>97</v>
          </cell>
          <cell r="V38" t="str">
            <v>21,22,23</v>
          </cell>
          <cell r="W38">
            <v>8</v>
          </cell>
        </row>
        <row r="39">
          <cell r="O39">
            <v>1102017</v>
          </cell>
          <cell r="P39">
            <v>1102017</v>
          </cell>
          <cell r="Q39" t="str">
            <v>飞廉</v>
          </cell>
          <cell r="R39">
            <v>2</v>
          </cell>
          <cell r="S39">
            <v>3</v>
          </cell>
          <cell r="T39">
            <v>3</v>
          </cell>
          <cell r="U39">
            <v>83</v>
          </cell>
          <cell r="V39" t="str">
            <v>24,25,1</v>
          </cell>
          <cell r="W39">
            <v>7</v>
          </cell>
        </row>
        <row r="40">
          <cell r="O40">
            <v>1102018</v>
          </cell>
          <cell r="P40">
            <v>1102018</v>
          </cell>
          <cell r="Q40" t="str">
            <v>噬日</v>
          </cell>
          <cell r="R40">
            <v>2</v>
          </cell>
          <cell r="S40">
            <v>2</v>
          </cell>
          <cell r="T40">
            <v>2</v>
          </cell>
          <cell r="U40">
            <v>19</v>
          </cell>
          <cell r="V40" t="str">
            <v>1,2,3</v>
          </cell>
          <cell r="W40">
            <v>6</v>
          </cell>
        </row>
        <row r="41">
          <cell r="O41">
            <v>1102019</v>
          </cell>
          <cell r="P41">
            <v>1102019</v>
          </cell>
          <cell r="Q41" t="str">
            <v>食火蜥</v>
          </cell>
          <cell r="R41">
            <v>2</v>
          </cell>
          <cell r="S41">
            <v>2</v>
          </cell>
          <cell r="T41">
            <v>1</v>
          </cell>
          <cell r="U41">
            <v>55</v>
          </cell>
          <cell r="V41" t="str">
            <v>4,5,6</v>
          </cell>
          <cell r="W41">
            <v>6</v>
          </cell>
        </row>
        <row r="42">
          <cell r="O42">
            <v>1102020</v>
          </cell>
          <cell r="P42">
            <v>1102020</v>
          </cell>
          <cell r="Q42" t="str">
            <v>高顺</v>
          </cell>
          <cell r="R42">
            <v>2</v>
          </cell>
          <cell r="S42">
            <v>3</v>
          </cell>
          <cell r="T42">
            <v>2</v>
          </cell>
          <cell r="U42">
            <v>40</v>
          </cell>
          <cell r="V42" t="str">
            <v>7,8,9</v>
          </cell>
          <cell r="W42">
            <v>7</v>
          </cell>
        </row>
        <row r="43">
          <cell r="O43">
            <v>1102021</v>
          </cell>
          <cell r="P43">
            <v>1102021</v>
          </cell>
          <cell r="Q43" t="str">
            <v>烈风螳螂</v>
          </cell>
          <cell r="R43">
            <v>2</v>
          </cell>
          <cell r="S43">
            <v>3</v>
          </cell>
          <cell r="T43">
            <v>2</v>
          </cell>
          <cell r="U43">
            <v>76</v>
          </cell>
          <cell r="V43" t="str">
            <v>10,11,12</v>
          </cell>
          <cell r="W43">
            <v>7</v>
          </cell>
        </row>
        <row r="44">
          <cell r="O44">
            <v>1102050</v>
          </cell>
          <cell r="P44">
            <v>1102050</v>
          </cell>
          <cell r="Q44" t="str">
            <v>柠檬精</v>
          </cell>
          <cell r="R44">
            <v>2</v>
          </cell>
          <cell r="S44">
            <v>2</v>
          </cell>
          <cell r="T44">
            <v>3</v>
          </cell>
          <cell r="U44">
            <v>40</v>
          </cell>
          <cell r="V44" t="str">
            <v>13,14,15</v>
          </cell>
          <cell r="W44">
            <v>6</v>
          </cell>
        </row>
        <row r="45">
          <cell r="O45">
            <v>1102023</v>
          </cell>
          <cell r="P45">
            <v>1102023</v>
          </cell>
          <cell r="Q45" t="str">
            <v>异邦刀客</v>
          </cell>
          <cell r="R45">
            <v>2</v>
          </cell>
          <cell r="S45">
            <v>2</v>
          </cell>
          <cell r="T45">
            <v>2</v>
          </cell>
          <cell r="U45">
            <v>67</v>
          </cell>
          <cell r="V45" t="str">
            <v>16,14,12</v>
          </cell>
          <cell r="W45">
            <v>6</v>
          </cell>
        </row>
        <row r="46">
          <cell r="O46">
            <v>1102024</v>
          </cell>
          <cell r="P46">
            <v>1102024</v>
          </cell>
          <cell r="Q46" t="str">
            <v>朱仙</v>
          </cell>
          <cell r="R46">
            <v>2</v>
          </cell>
          <cell r="S46">
            <v>3</v>
          </cell>
          <cell r="T46">
            <v>2</v>
          </cell>
          <cell r="U46">
            <v>75</v>
          </cell>
          <cell r="V46" t="str">
            <v>21,22,15</v>
          </cell>
          <cell r="W46">
            <v>7</v>
          </cell>
        </row>
        <row r="47">
          <cell r="O47">
            <v>1102026</v>
          </cell>
          <cell r="P47">
            <v>1102026</v>
          </cell>
          <cell r="Q47" t="str">
            <v>雷震子</v>
          </cell>
          <cell r="R47">
            <v>2</v>
          </cell>
          <cell r="S47">
            <v>3</v>
          </cell>
          <cell r="T47">
            <v>2</v>
          </cell>
          <cell r="U47">
            <v>84</v>
          </cell>
          <cell r="V47" t="str">
            <v>21,22,18</v>
          </cell>
          <cell r="W47">
            <v>7</v>
          </cell>
        </row>
        <row r="48">
          <cell r="O48">
            <v>1102028</v>
          </cell>
          <cell r="P48">
            <v>1102028</v>
          </cell>
          <cell r="Q48" t="str">
            <v>吕布</v>
          </cell>
          <cell r="R48">
            <v>2</v>
          </cell>
          <cell r="S48">
            <v>5</v>
          </cell>
          <cell r="T48">
            <v>1</v>
          </cell>
          <cell r="U48">
            <v>97</v>
          </cell>
          <cell r="V48" t="str">
            <v>31,25,23</v>
          </cell>
          <cell r="W48">
            <v>9</v>
          </cell>
        </row>
        <row r="49">
          <cell r="O49">
            <v>1102030</v>
          </cell>
          <cell r="P49">
            <v>1102030</v>
          </cell>
          <cell r="Q49" t="str">
            <v>燕青</v>
          </cell>
          <cell r="R49">
            <v>2</v>
          </cell>
          <cell r="S49">
            <v>3</v>
          </cell>
          <cell r="T49">
            <v>3</v>
          </cell>
          <cell r="U49">
            <v>64</v>
          </cell>
          <cell r="V49" t="str">
            <v>24,22,18</v>
          </cell>
          <cell r="W49">
            <v>7</v>
          </cell>
        </row>
        <row r="50">
          <cell r="O50">
            <v>1102031</v>
          </cell>
          <cell r="P50">
            <v>1102031</v>
          </cell>
          <cell r="Q50" t="str">
            <v>秦琼</v>
          </cell>
          <cell r="R50">
            <v>2</v>
          </cell>
          <cell r="S50">
            <v>4</v>
          </cell>
          <cell r="T50">
            <v>2</v>
          </cell>
          <cell r="U50">
            <v>53</v>
          </cell>
          <cell r="V50" t="str">
            <v>21,22,18</v>
          </cell>
          <cell r="W50">
            <v>8</v>
          </cell>
        </row>
        <row r="51">
          <cell r="O51">
            <v>1101043</v>
          </cell>
          <cell r="P51">
            <v>1101043</v>
          </cell>
          <cell r="Q51" t="str">
            <v>少年曹玄亮</v>
          </cell>
          <cell r="R51">
            <v>1</v>
          </cell>
          <cell r="S51">
            <v>4</v>
          </cell>
          <cell r="T51">
            <v>2</v>
          </cell>
          <cell r="U51">
            <v>50</v>
          </cell>
          <cell r="V51" t="str">
            <v>8,18,3</v>
          </cell>
          <cell r="W51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B2" sqref="B2"/>
    </sheetView>
  </sheetViews>
  <sheetFormatPr defaultColWidth="9" defaultRowHeight="14.25"/>
  <cols>
    <col min="1" max="1" width="15.125" customWidth="1"/>
    <col min="2" max="2" width="27.5" customWidth="1"/>
    <col min="3" max="3" width="25.75" customWidth="1"/>
    <col min="4" max="4" width="30.375" customWidth="1"/>
    <col min="5" max="5" width="30.5" customWidth="1"/>
    <col min="6" max="6" width="15.625" customWidth="1"/>
    <col min="7" max="8" width="9.25" customWidth="1"/>
    <col min="9" max="9" width="11.125" customWidth="1"/>
  </cols>
  <sheetData>
    <row r="1" ht="15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4" t="s">
        <v>7</v>
      </c>
      <c r="I1" s="8" t="s">
        <v>8</v>
      </c>
    </row>
    <row r="2" s="23" customFormat="1" ht="16.5" spans="1:9">
      <c r="A2" s="25" t="s">
        <v>9</v>
      </c>
      <c r="B2" s="25" t="s">
        <v>10</v>
      </c>
      <c r="C2" s="25"/>
      <c r="D2" s="14" t="s">
        <v>11</v>
      </c>
      <c r="E2" s="14" t="s">
        <v>11</v>
      </c>
      <c r="F2" s="25"/>
      <c r="G2" s="20" t="b">
        <v>1</v>
      </c>
      <c r="H2" s="26"/>
      <c r="I2" s="25"/>
    </row>
    <row r="3" s="23" customFormat="1" ht="16.5" spans="1:9">
      <c r="A3" s="25" t="s">
        <v>9</v>
      </c>
      <c r="B3" s="25"/>
      <c r="C3" s="25" t="s">
        <v>12</v>
      </c>
      <c r="D3" s="14" t="s">
        <v>13</v>
      </c>
      <c r="E3" s="14"/>
      <c r="F3" s="25"/>
      <c r="G3" s="20" t="b">
        <v>1</v>
      </c>
      <c r="H3" s="26"/>
      <c r="I3" s="25"/>
    </row>
    <row r="4" ht="16.5" spans="1:9">
      <c r="A4" s="20" t="s">
        <v>14</v>
      </c>
      <c r="B4" s="25" t="s">
        <v>10</v>
      </c>
      <c r="C4" s="20"/>
      <c r="D4" s="14" t="s">
        <v>15</v>
      </c>
      <c r="E4" s="14" t="s">
        <v>15</v>
      </c>
      <c r="F4" s="20"/>
      <c r="G4" s="20" t="b">
        <v>1</v>
      </c>
      <c r="H4" s="20"/>
      <c r="I4" s="20"/>
    </row>
    <row r="5" ht="16.5" spans="1:9">
      <c r="A5" s="20" t="s">
        <v>14</v>
      </c>
      <c r="B5" s="20"/>
      <c r="C5" s="25" t="s">
        <v>16</v>
      </c>
      <c r="D5" s="14" t="s">
        <v>17</v>
      </c>
      <c r="E5" s="20"/>
      <c r="F5" s="20"/>
      <c r="G5" s="20" t="b">
        <v>1</v>
      </c>
      <c r="H5" s="20"/>
      <c r="I5" s="20"/>
    </row>
    <row r="6" ht="16.5" spans="1:9">
      <c r="A6" s="20"/>
      <c r="B6" s="20"/>
      <c r="C6" s="20"/>
      <c r="D6" s="20"/>
      <c r="E6" s="20"/>
      <c r="F6" s="20"/>
      <c r="G6" s="20"/>
      <c r="H6" s="20"/>
      <c r="I6" s="20"/>
    </row>
    <row r="7" ht="16.5" spans="1:9">
      <c r="A7" s="20"/>
      <c r="B7" s="20"/>
      <c r="C7" s="20"/>
      <c r="D7" s="20"/>
      <c r="E7" s="20"/>
      <c r="F7" s="20"/>
      <c r="G7" s="20"/>
      <c r="H7" s="20"/>
      <c r="I7" s="20"/>
    </row>
    <row r="8" ht="16.5" spans="1:9">
      <c r="A8" s="20"/>
      <c r="B8" s="20"/>
      <c r="C8" s="20"/>
      <c r="D8" s="20"/>
      <c r="E8" s="20"/>
      <c r="F8" s="20"/>
      <c r="G8" s="20"/>
      <c r="H8" s="20"/>
      <c r="I8" s="20"/>
    </row>
    <row r="9" ht="16.5" spans="1:9">
      <c r="A9" s="20"/>
      <c r="B9" s="20"/>
      <c r="C9" s="20"/>
      <c r="D9" s="20"/>
      <c r="E9" s="20"/>
      <c r="F9" s="20"/>
      <c r="G9" s="20"/>
      <c r="H9" s="20"/>
      <c r="I9" s="20"/>
    </row>
    <row r="10" ht="16.5" spans="1:9">
      <c r="A10" s="20"/>
      <c r="B10" s="20"/>
      <c r="C10" s="20"/>
      <c r="D10" s="20"/>
      <c r="E10" s="20"/>
      <c r="F10" s="20"/>
      <c r="G10" s="20"/>
      <c r="H10" s="20"/>
      <c r="I10" s="20"/>
    </row>
    <row r="11" ht="16.5" spans="1:9">
      <c r="A11" s="20"/>
      <c r="B11" s="20"/>
      <c r="C11" s="20"/>
      <c r="D11" s="20"/>
      <c r="E11" s="20"/>
      <c r="F11" s="20"/>
      <c r="G11" s="20"/>
      <c r="H11" s="20"/>
      <c r="I11" s="20"/>
    </row>
    <row r="12" ht="16.5" spans="1:9">
      <c r="A12" s="20"/>
      <c r="B12" s="20"/>
      <c r="C12" s="20"/>
      <c r="D12" s="20"/>
      <c r="E12" s="20"/>
      <c r="F12" s="20"/>
      <c r="G12" s="20"/>
      <c r="H12" s="20"/>
      <c r="I12" s="20"/>
    </row>
    <row r="13" ht="16.5" spans="1:9">
      <c r="A13" s="20"/>
      <c r="B13" s="20"/>
      <c r="C13" s="20"/>
      <c r="D13" s="20"/>
      <c r="E13" s="20"/>
      <c r="F13" s="20"/>
      <c r="G13" s="20"/>
      <c r="H13" s="20"/>
      <c r="I13" s="20"/>
    </row>
    <row r="14" ht="16.5" spans="1:9">
      <c r="A14" s="20"/>
      <c r="B14" s="20"/>
      <c r="C14" s="20"/>
      <c r="D14" s="20"/>
      <c r="E14" s="20"/>
      <c r="F14" s="20"/>
      <c r="G14" s="20"/>
      <c r="H14" s="20"/>
      <c r="I14" s="20"/>
    </row>
    <row r="15" ht="16.5" spans="1:9">
      <c r="A15" s="20"/>
      <c r="B15" s="20"/>
      <c r="C15" s="20"/>
      <c r="D15" s="20"/>
      <c r="E15" s="20"/>
      <c r="F15" s="20"/>
      <c r="G15" s="20"/>
      <c r="H15" s="20"/>
      <c r="I15" s="20"/>
    </row>
    <row r="16" ht="16.5" spans="1:9">
      <c r="A16" s="20"/>
      <c r="B16" s="20"/>
      <c r="C16" s="20"/>
      <c r="D16" s="20"/>
      <c r="E16" s="20"/>
      <c r="F16" s="20"/>
      <c r="G16" s="20"/>
      <c r="H16" s="20"/>
      <c r="I16" s="2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41"/>
  <sheetViews>
    <sheetView tabSelected="1" workbookViewId="0">
      <selection activeCell="I16" sqref="I16"/>
    </sheetView>
  </sheetViews>
  <sheetFormatPr defaultColWidth="9" defaultRowHeight="16.5"/>
  <cols>
    <col min="1" max="1" width="9.25"/>
    <col min="2" max="2" width="10.5" customWidth="1"/>
    <col min="3" max="3" width="13.625" style="15" customWidth="1"/>
    <col min="4" max="4" width="11" style="15" customWidth="1"/>
    <col min="5" max="5" width="9" style="15"/>
    <col min="6" max="6" width="12.625" style="15" customWidth="1"/>
    <col min="7" max="7" width="12.375" style="16" customWidth="1"/>
    <col min="8" max="8" width="16" style="2" customWidth="1"/>
    <col min="9" max="9" width="16.125" style="2" customWidth="1"/>
    <col min="10" max="10" width="12.5" style="2" customWidth="1"/>
    <col min="11" max="12" width="16.5" style="2" customWidth="1"/>
    <col min="13" max="13" width="17.625" style="2" customWidth="1"/>
    <col min="14" max="14" width="16.125" style="2" customWidth="1"/>
    <col min="15" max="16" width="12.75" style="2" customWidth="1"/>
    <col min="17" max="17" width="14.625" style="2" customWidth="1"/>
    <col min="18" max="18" width="16.5" style="2" customWidth="1"/>
    <col min="19" max="19" width="16.125" style="2" customWidth="1"/>
    <col min="20" max="20" width="9" style="2"/>
    <col min="21" max="21" width="12.75" style="2" customWidth="1"/>
    <col min="22" max="22" width="18.25" style="2" customWidth="1"/>
    <col min="23" max="16384" width="9" style="2"/>
  </cols>
  <sheetData>
    <row r="1" s="4" customFormat="1" ht="15" spans="1:45">
      <c r="A1" s="5" t="s">
        <v>13</v>
      </c>
      <c r="B1" s="5" t="s">
        <v>11</v>
      </c>
      <c r="C1" s="17" t="s">
        <v>18</v>
      </c>
      <c r="D1" s="17" t="s">
        <v>19</v>
      </c>
      <c r="E1" s="17" t="s">
        <v>20</v>
      </c>
      <c r="F1" s="17" t="s">
        <v>21</v>
      </c>
      <c r="G1" s="4" t="s">
        <v>22</v>
      </c>
      <c r="H1" s="18" t="s">
        <v>23</v>
      </c>
      <c r="I1" s="4" t="s">
        <v>24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ht="14.25" spans="1:24">
      <c r="A2" t="s">
        <v>25</v>
      </c>
      <c r="B2" t="s">
        <v>26</v>
      </c>
      <c r="C2" s="15" t="s">
        <v>27</v>
      </c>
      <c r="D2" s="15" t="s">
        <v>28</v>
      </c>
      <c r="E2" s="15" t="s">
        <v>29</v>
      </c>
      <c r="F2" s="15" t="s">
        <v>29</v>
      </c>
      <c r="G2" t="s">
        <v>30</v>
      </c>
      <c r="H2" t="s">
        <v>31</v>
      </c>
      <c r="I2" t="s">
        <v>32</v>
      </c>
      <c r="J2"/>
      <c r="K2"/>
      <c r="L2"/>
      <c r="M2"/>
      <c r="N2"/>
      <c r="O2"/>
      <c r="P2"/>
      <c r="Q2"/>
      <c r="R2"/>
      <c r="S2"/>
      <c r="T2"/>
      <c r="U2"/>
      <c r="V2"/>
      <c r="W2" s="22"/>
      <c r="X2" s="22"/>
    </row>
    <row r="3" s="7" customFormat="1" ht="45" spans="1:22">
      <c r="A3" s="8" t="s">
        <v>13</v>
      </c>
      <c r="B3" s="8" t="s">
        <v>33</v>
      </c>
      <c r="C3" s="19" t="s">
        <v>34</v>
      </c>
      <c r="D3" s="19" t="s">
        <v>35</v>
      </c>
      <c r="E3" s="19" t="s">
        <v>36</v>
      </c>
      <c r="F3" s="19" t="s">
        <v>37</v>
      </c>
      <c r="G3" s="27" t="s">
        <v>38</v>
      </c>
      <c r="H3" s="7" t="s">
        <v>39</v>
      </c>
      <c r="I3" s="21" t="s">
        <v>40</v>
      </c>
      <c r="K3" s="21"/>
      <c r="L3" s="21"/>
      <c r="N3" s="21"/>
      <c r="P3" s="21"/>
      <c r="Q3" s="21"/>
      <c r="S3" s="21"/>
      <c r="U3" s="21"/>
      <c r="V3" s="21"/>
    </row>
    <row r="4" spans="1:13">
      <c r="A4" s="14">
        <f>IF([1]卡牌!$A4="","",[1]卡牌!$A4)</f>
        <v>1101001</v>
      </c>
      <c r="B4" s="14">
        <f>IF([1]卡牌!$B4="","",[1]卡牌!$B4)</f>
        <v>1101001</v>
      </c>
      <c r="C4" s="14" t="str">
        <f>IF([1]卡牌!$C4="","",[1]卡牌!$C4)</f>
        <v>常服曹焱兵</v>
      </c>
      <c r="D4" s="14">
        <f>IF([1]卡牌!$K4="","",[1]卡牌!$K4)</f>
        <v>1</v>
      </c>
      <c r="E4" s="14">
        <f>VLOOKUP(B4,[1]卡牌!$B:$M,11,0)</f>
        <v>3</v>
      </c>
      <c r="F4" s="14">
        <f>IF([1]卡牌!$M4="","",[1]卡牌!$M4)</f>
        <v>1</v>
      </c>
      <c r="G4" s="2">
        <f>VLOOKUP(A4,[2]Sheet1!$O$1:$W$51,7,0)</f>
        <v>55</v>
      </c>
      <c r="H4" s="2" t="s">
        <v>41</v>
      </c>
      <c r="I4" s="2">
        <f>VLOOKUP($E4,卡牌国战属性!$M$5:$N$9,2,)</f>
        <v>7</v>
      </c>
      <c r="M4" s="2" t="s">
        <v>42</v>
      </c>
    </row>
    <row r="5" spans="1:14">
      <c r="A5" s="14">
        <f>IF([1]卡牌!$A5="","",[1]卡牌!$A5)</f>
        <v>1101002</v>
      </c>
      <c r="B5" s="14">
        <f>IF([1]卡牌!$B5="","",[1]卡牌!$B5)</f>
        <v>1101002</v>
      </c>
      <c r="C5" s="14" t="str">
        <f>IF([1]卡牌!$C5="","",[1]卡牌!$C5)</f>
        <v>曹玄亮</v>
      </c>
      <c r="D5" s="14">
        <f>IF([1]卡牌!$K5="","",[1]卡牌!$K5)</f>
        <v>1</v>
      </c>
      <c r="E5" s="14">
        <f>VLOOKUP(B5,[1]卡牌!$B:$M,11,0)</f>
        <v>2</v>
      </c>
      <c r="F5" s="14">
        <f>IF([1]卡牌!$M5="","",[1]卡牌!$M5)</f>
        <v>2</v>
      </c>
      <c r="G5" s="2">
        <f>VLOOKUP(A5,[2]Sheet1!$O$1:$W$51,7,0)</f>
        <v>40</v>
      </c>
      <c r="H5" s="2" t="s">
        <v>43</v>
      </c>
      <c r="I5" s="2">
        <f>VLOOKUP($E5,卡牌国战属性!$M$5:$N$9,2,)</f>
        <v>6</v>
      </c>
      <c r="M5" s="2">
        <v>5</v>
      </c>
      <c r="N5" s="2">
        <v>9</v>
      </c>
    </row>
    <row r="6" spans="1:14">
      <c r="A6" s="14">
        <f>IF([1]卡牌!$A6="","",[1]卡牌!$A6)</f>
        <v>1101003</v>
      </c>
      <c r="B6" s="14">
        <f>IF([1]卡牌!$B6="","",[1]卡牌!$B6)</f>
        <v>1101003</v>
      </c>
      <c r="C6" s="14" t="str">
        <f>IF([1]卡牌!$C6="","",[1]卡牌!$C6)</f>
        <v>战斗夏铃</v>
      </c>
      <c r="D6" s="14">
        <f>IF([1]卡牌!$K6="","",[1]卡牌!$K6)</f>
        <v>1</v>
      </c>
      <c r="E6" s="14">
        <f>VLOOKUP(B6,[1]卡牌!$B:$M,11,0)</f>
        <v>3</v>
      </c>
      <c r="F6" s="14">
        <f>IF([1]卡牌!$M6="","",[1]卡牌!$M6)</f>
        <v>3</v>
      </c>
      <c r="G6" s="2">
        <f>VLOOKUP(A6,[2]Sheet1!$O$1:$W$51,7,0)</f>
        <v>76</v>
      </c>
      <c r="H6" s="2" t="s">
        <v>44</v>
      </c>
      <c r="I6" s="2">
        <f>VLOOKUP($E6,卡牌国战属性!$M$5:$N$9,2,)</f>
        <v>7</v>
      </c>
      <c r="M6" s="2">
        <v>4</v>
      </c>
      <c r="N6" s="2">
        <v>8</v>
      </c>
    </row>
    <row r="7" spans="1:14">
      <c r="A7" s="14">
        <f>IF([1]卡牌!$A7="","",[1]卡牌!$A7)</f>
        <v>1101004</v>
      </c>
      <c r="B7" s="14">
        <f>IF([1]卡牌!$B7="","",[1]卡牌!$B7)</f>
        <v>1101004</v>
      </c>
      <c r="C7" s="14" t="str">
        <f>IF([1]卡牌!$C7="","",[1]卡牌!$C7)</f>
        <v>项昆仑</v>
      </c>
      <c r="D7" s="14">
        <f>IF([1]卡牌!$K7="","",[1]卡牌!$K7)</f>
        <v>1</v>
      </c>
      <c r="E7" s="14">
        <f>VLOOKUP(B7,[1]卡牌!$B:$M,11,0)</f>
        <v>4</v>
      </c>
      <c r="F7" s="14">
        <f>IF([1]卡牌!$M7="","",[1]卡牌!$M7)</f>
        <v>2</v>
      </c>
      <c r="G7" s="2">
        <f>VLOOKUP(A7,[2]Sheet1!$O$1:$W$51,7,0)</f>
        <v>14</v>
      </c>
      <c r="H7" s="2" t="s">
        <v>45</v>
      </c>
      <c r="I7" s="2">
        <f>VLOOKUP($E7,卡牌国战属性!$M$5:$N$9,2,)</f>
        <v>8</v>
      </c>
      <c r="M7" s="2">
        <v>3</v>
      </c>
      <c r="N7" s="2">
        <v>7</v>
      </c>
    </row>
    <row r="8" spans="1:14">
      <c r="A8" s="14">
        <f>IF([1]卡牌!$A8="","",[1]卡牌!$A8)</f>
        <v>1101005</v>
      </c>
      <c r="B8" s="14">
        <f>IF([1]卡牌!$B8="","",[1]卡牌!$B8)</f>
        <v>1101005</v>
      </c>
      <c r="C8" s="14" t="str">
        <f>IF([1]卡牌!$C8="","",[1]卡牌!$C8)</f>
        <v>刘羽禅</v>
      </c>
      <c r="D8" s="14">
        <f>IF([1]卡牌!$K8="","",[1]卡牌!$K8)</f>
        <v>1</v>
      </c>
      <c r="E8" s="14">
        <f>VLOOKUP(B8,[1]卡牌!$B:$M,11,0)</f>
        <v>4</v>
      </c>
      <c r="F8" s="14">
        <f>IF([1]卡牌!$M8="","",[1]卡牌!$M8)</f>
        <v>3</v>
      </c>
      <c r="G8" s="2">
        <f>VLOOKUP(A8,[2]Sheet1!$O$1:$W$51,7,0)</f>
        <v>33</v>
      </c>
      <c r="H8" s="2" t="s">
        <v>46</v>
      </c>
      <c r="I8" s="2">
        <f>VLOOKUP($E8,卡牌国战属性!$M$5:$N$9,2,)</f>
        <v>8</v>
      </c>
      <c r="M8" s="2">
        <v>2</v>
      </c>
      <c r="N8" s="2">
        <v>6</v>
      </c>
    </row>
    <row r="9" spans="1:14">
      <c r="A9" s="14">
        <f>IF([1]卡牌!$A9="","",[1]卡牌!$A9)</f>
        <v>1101006</v>
      </c>
      <c r="B9" s="14">
        <f>IF([1]卡牌!$B9="","",[1]卡牌!$B9)</f>
        <v>1101006</v>
      </c>
      <c r="C9" s="14" t="str">
        <f>IF([1]卡牌!$C9="","",[1]卡牌!$C9)</f>
        <v>红莲缇娜</v>
      </c>
      <c r="D9" s="14">
        <f>IF([1]卡牌!$K9="","",[1]卡牌!$K9)</f>
        <v>1</v>
      </c>
      <c r="E9" s="14">
        <f>VLOOKUP(B9,[1]卡牌!$B:$M,11,0)</f>
        <v>4</v>
      </c>
      <c r="F9" s="14">
        <f>IF([1]卡牌!$M9="","",[1]卡牌!$M9)</f>
        <v>3</v>
      </c>
      <c r="G9" s="2">
        <f>VLOOKUP(A9,[2]Sheet1!$O$1:$W$51,7,0)</f>
        <v>26</v>
      </c>
      <c r="H9" s="2" t="s">
        <v>47</v>
      </c>
      <c r="I9" s="2">
        <f>VLOOKUP($E9,卡牌国战属性!$M$5:$N$9,2,)</f>
        <v>8</v>
      </c>
      <c r="M9" s="2">
        <v>1</v>
      </c>
      <c r="N9" s="2">
        <v>5</v>
      </c>
    </row>
    <row r="10" spans="1:9">
      <c r="A10" s="14">
        <f>IF([1]卡牌!$A10="","",[1]卡牌!$A10)</f>
        <v>1101007</v>
      </c>
      <c r="B10" s="14">
        <f>IF([1]卡牌!$B10="","",[1]卡牌!$B10)</f>
        <v>1101007</v>
      </c>
      <c r="C10" s="14" t="str">
        <f>IF([1]卡牌!$C10="","",[1]卡牌!$C10)</f>
        <v>战斗曹焱兵</v>
      </c>
      <c r="D10" s="14">
        <f>IF([1]卡牌!$K10="","",[1]卡牌!$K10)</f>
        <v>1</v>
      </c>
      <c r="E10" s="14">
        <f>VLOOKUP(B10,[1]卡牌!$B:$M,11,0)</f>
        <v>4</v>
      </c>
      <c r="F10" s="14">
        <f>IF([1]卡牌!$M10="","",[1]卡牌!$M10)</f>
        <v>1</v>
      </c>
      <c r="G10" s="2">
        <f>VLOOKUP(A10,[2]Sheet1!$O$1:$W$51,7,0)</f>
        <v>43</v>
      </c>
      <c r="H10" s="2" t="s">
        <v>48</v>
      </c>
      <c r="I10" s="2">
        <f>VLOOKUP($E10,卡牌国战属性!$M$5:$N$9,2,)</f>
        <v>8</v>
      </c>
    </row>
    <row r="11" spans="1:9">
      <c r="A11" s="14">
        <f>IF([1]卡牌!$A11="","",[1]卡牌!$A11)</f>
        <v>1101008</v>
      </c>
      <c r="B11" s="14">
        <f>IF([1]卡牌!$B11="","",[1]卡牌!$B11)</f>
        <v>1101008</v>
      </c>
      <c r="C11" s="14" t="str">
        <f>IF([1]卡牌!$C11="","",[1]卡牌!$C11)</f>
        <v>黑尔坎普</v>
      </c>
      <c r="D11" s="14">
        <f>IF([1]卡牌!$K11="","",[1]卡牌!$K11)</f>
        <v>1</v>
      </c>
      <c r="E11" s="14">
        <f>VLOOKUP(B11,[1]卡牌!$B:$M,11,0)</f>
        <v>2</v>
      </c>
      <c r="F11" s="14">
        <f>IF([1]卡牌!$M11="","",[1]卡牌!$M11)</f>
        <v>3</v>
      </c>
      <c r="G11" s="2">
        <f>VLOOKUP(A11,[2]Sheet1!$O$1:$W$51,7,0)</f>
        <v>33</v>
      </c>
      <c r="H11" s="2" t="s">
        <v>49</v>
      </c>
      <c r="I11" s="2">
        <f>VLOOKUP($E11,卡牌国战属性!$M$5:$N$9,2,)</f>
        <v>6</v>
      </c>
    </row>
    <row r="12" spans="1:9">
      <c r="A12" s="14">
        <f>IF([1]卡牌!$A12="","",[1]卡牌!$A12)</f>
        <v>1101009</v>
      </c>
      <c r="B12" s="14">
        <f>IF([1]卡牌!$B12="","",[1]卡牌!$B12)</f>
        <v>1101009</v>
      </c>
      <c r="C12" s="14" t="str">
        <f>IF([1]卡牌!$C12="","",[1]卡牌!$C12)</f>
        <v>北落师门</v>
      </c>
      <c r="D12" s="14">
        <f>IF([1]卡牌!$K12="","",[1]卡牌!$K12)</f>
        <v>1</v>
      </c>
      <c r="E12" s="14">
        <f>VLOOKUP(B12,[1]卡牌!$B:$M,11,0)</f>
        <v>3</v>
      </c>
      <c r="F12" s="14">
        <f>IF([1]卡牌!$M12="","",[1]卡牌!$M12)</f>
        <v>3</v>
      </c>
      <c r="G12" s="2">
        <f>VLOOKUP(A12,[2]Sheet1!$O$1:$W$51,7,0)</f>
        <v>70</v>
      </c>
      <c r="H12" s="2" t="s">
        <v>50</v>
      </c>
      <c r="I12" s="2">
        <f>VLOOKUP($E12,卡牌国战属性!$M$5:$N$9,2,)</f>
        <v>7</v>
      </c>
    </row>
    <row r="13" spans="1:9">
      <c r="A13" s="14">
        <f>IF([1]卡牌!$A13="","",[1]卡牌!$A13)</f>
        <v>1101010</v>
      </c>
      <c r="B13" s="14">
        <f>IF([1]卡牌!$B13="","",[1]卡牌!$B13)</f>
        <v>1101010</v>
      </c>
      <c r="C13" s="14" t="str">
        <f>IF([1]卡牌!$C13="","",[1]卡牌!$C13)</f>
        <v>盖文</v>
      </c>
      <c r="D13" s="14">
        <f>IF([1]卡牌!$K13="","",[1]卡牌!$K13)</f>
        <v>1</v>
      </c>
      <c r="E13" s="14">
        <f>VLOOKUP(B13,[1]卡牌!$B:$M,11,0)</f>
        <v>4</v>
      </c>
      <c r="F13" s="14">
        <f>IF([1]卡牌!$M13="","",[1]卡牌!$M13)</f>
        <v>2</v>
      </c>
      <c r="G13" s="2">
        <f>VLOOKUP(A13,[2]Sheet1!$O$1:$W$51,7,0)</f>
        <v>97</v>
      </c>
      <c r="H13" s="2" t="s">
        <v>43</v>
      </c>
      <c r="I13" s="2">
        <f>VLOOKUP($E13,卡牌国战属性!$M$5:$N$9,2,)</f>
        <v>8</v>
      </c>
    </row>
    <row r="14" spans="1:9">
      <c r="A14" s="14">
        <f>IF([1]卡牌!$A14="","",[1]卡牌!$A14)</f>
        <v>1101011</v>
      </c>
      <c r="B14" s="14">
        <f>IF([1]卡牌!$B14="","",[1]卡牌!$B14)</f>
        <v>1101011</v>
      </c>
      <c r="C14" s="14" t="str">
        <f>IF([1]卡牌!$C14="","",[1]卡牌!$C14)</f>
        <v>阎风吒</v>
      </c>
      <c r="D14" s="14">
        <f>IF([1]卡牌!$K14="","",[1]卡牌!$K14)</f>
        <v>1</v>
      </c>
      <c r="E14" s="14">
        <f>VLOOKUP(B14,[1]卡牌!$B:$M,11,0)</f>
        <v>4</v>
      </c>
      <c r="F14" s="14">
        <f>IF([1]卡牌!$M14="","",[1]卡牌!$M14)</f>
        <v>2</v>
      </c>
      <c r="G14" s="2">
        <f>VLOOKUP(A14,[2]Sheet1!$O$1:$W$51,7,0)</f>
        <v>83</v>
      </c>
      <c r="H14" s="2" t="s">
        <v>44</v>
      </c>
      <c r="I14" s="2">
        <f>VLOOKUP($E14,卡牌国战属性!$M$5:$N$9,2,)</f>
        <v>8</v>
      </c>
    </row>
    <row r="15" spans="1:9">
      <c r="A15" s="14">
        <f>IF([1]卡牌!$A15="","",[1]卡牌!$A15)</f>
        <v>1101012</v>
      </c>
      <c r="B15" s="14">
        <f>IF([1]卡牌!$B15="","",[1]卡牌!$B15)</f>
        <v>1101012</v>
      </c>
      <c r="C15" s="14" t="str">
        <f>IF([1]卡牌!$C15="","",[1]卡牌!$C15)</f>
        <v>南御夫</v>
      </c>
      <c r="D15" s="14">
        <f>IF([1]卡牌!$K15="","",[1]卡牌!$K15)</f>
        <v>1</v>
      </c>
      <c r="E15" s="14">
        <f>VLOOKUP(B15,[1]卡牌!$B:$M,11,0)</f>
        <v>2</v>
      </c>
      <c r="F15" s="14">
        <f>IF([1]卡牌!$M15="","",[1]卡牌!$M15)</f>
        <v>2</v>
      </c>
      <c r="G15" s="2">
        <f>VLOOKUP(A15,[2]Sheet1!$O$1:$W$51,7,0)</f>
        <v>19</v>
      </c>
      <c r="H15" s="2" t="s">
        <v>45</v>
      </c>
      <c r="I15" s="2">
        <f>VLOOKUP($E15,卡牌国战属性!$M$5:$N$9,2,)</f>
        <v>6</v>
      </c>
    </row>
    <row r="16" spans="1:9">
      <c r="A16" s="14">
        <f>IF([1]卡牌!$A16="","",[1]卡牌!$A16)</f>
        <v>1101013</v>
      </c>
      <c r="B16" s="14">
        <f>IF([1]卡牌!$B16="","",[1]卡牌!$B16)</f>
        <v>1101013</v>
      </c>
      <c r="C16" s="14" t="str">
        <f>IF([1]卡牌!$C16="","",[1]卡牌!$C16)</f>
        <v>吉拉</v>
      </c>
      <c r="D16" s="14">
        <f>IF([1]卡牌!$K16="","",[1]卡牌!$K16)</f>
        <v>1</v>
      </c>
      <c r="E16" s="14">
        <f>VLOOKUP(B16,[1]卡牌!$B:$M,11,0)</f>
        <v>2</v>
      </c>
      <c r="F16" s="14">
        <f>IF([1]卡牌!$M16="","",[1]卡牌!$M16)</f>
        <v>1</v>
      </c>
      <c r="G16" s="2">
        <f>VLOOKUP(A16,[2]Sheet1!$O$1:$W$51,7,0)</f>
        <v>55</v>
      </c>
      <c r="H16" s="2" t="s">
        <v>46</v>
      </c>
      <c r="I16" s="2">
        <f>VLOOKUP($E16,卡牌国战属性!$M$5:$N$9,2,)</f>
        <v>6</v>
      </c>
    </row>
    <row r="17" spans="1:9">
      <c r="A17" s="14">
        <f>IF([1]卡牌!$A17="","",[1]卡牌!$A17)</f>
        <v>1101014</v>
      </c>
      <c r="B17" s="14">
        <f>IF([1]卡牌!$B17="","",[1]卡牌!$B17)</f>
        <v>1101014</v>
      </c>
      <c r="C17" s="14" t="str">
        <f>IF([1]卡牌!$C17="","",[1]卡牌!$C17)</f>
        <v>吕仙宫</v>
      </c>
      <c r="D17" s="14">
        <f>IF([1]卡牌!$K17="","",[1]卡牌!$K17)</f>
        <v>1</v>
      </c>
      <c r="E17" s="14">
        <f>VLOOKUP(B17,[1]卡牌!$B:$M,11,0)</f>
        <v>3</v>
      </c>
      <c r="F17" s="14">
        <f>IF([1]卡牌!$M17="","",[1]卡牌!$M17)</f>
        <v>2</v>
      </c>
      <c r="G17" s="2">
        <f>VLOOKUP(A17,[2]Sheet1!$O$1:$W$51,7,0)</f>
        <v>40</v>
      </c>
      <c r="H17" s="2" t="s">
        <v>47</v>
      </c>
      <c r="I17" s="2">
        <f>VLOOKUP($E17,卡牌国战属性!$M$5:$N$9,2,)</f>
        <v>7</v>
      </c>
    </row>
    <row r="18" spans="1:9">
      <c r="A18" s="14">
        <f>IF([1]卡牌!$A18="","",[1]卡牌!$A18)</f>
        <v>1101015</v>
      </c>
      <c r="B18" s="14">
        <f>IF([1]卡牌!$B18="","",[1]卡牌!$B18)</f>
        <v>1101015</v>
      </c>
      <c r="C18" s="14" t="str">
        <f>IF([1]卡牌!$C18="","",[1]卡牌!$C18)</f>
        <v>阎巧巧</v>
      </c>
      <c r="D18" s="14">
        <f>IF([1]卡牌!$K18="","",[1]卡牌!$K18)</f>
        <v>1</v>
      </c>
      <c r="E18" s="14">
        <f>VLOOKUP(B18,[1]卡牌!$B:$M,11,0)</f>
        <v>2</v>
      </c>
      <c r="F18" s="14">
        <f>IF([1]卡牌!$M18="","",[1]卡牌!$M18)</f>
        <v>1</v>
      </c>
      <c r="G18" s="2">
        <f>VLOOKUP(A18,[2]Sheet1!$O$1:$W$51,7,0)</f>
        <v>76</v>
      </c>
      <c r="H18" s="2" t="s">
        <v>51</v>
      </c>
      <c r="I18" s="2">
        <f>VLOOKUP($E18,卡牌国战属性!$M$5:$N$9,2,)</f>
        <v>6</v>
      </c>
    </row>
    <row r="19" spans="1:9">
      <c r="A19" s="14">
        <f>IF([1]卡牌!$A19="","",[1]卡牌!$A19)</f>
        <v>1101042</v>
      </c>
      <c r="B19" s="14">
        <f>IF([1]卡牌!$B19="","",[1]卡牌!$B19)</f>
        <v>1101042</v>
      </c>
      <c r="C19" s="14" t="str">
        <f>IF([1]卡牌!$C19="","",[1]卡牌!$C19)</f>
        <v>都市青年</v>
      </c>
      <c r="D19" s="14">
        <f>IF([1]卡牌!$K19="","",[1]卡牌!$K19)</f>
        <v>1</v>
      </c>
      <c r="E19" s="14">
        <f>VLOOKUP(B19,[1]卡牌!$B:$M,11,0)</f>
        <v>2</v>
      </c>
      <c r="F19" s="14">
        <f>IF([1]卡牌!$M19="","",[1]卡牌!$M19)</f>
        <v>3</v>
      </c>
      <c r="G19" s="2">
        <v>25</v>
      </c>
      <c r="H19" s="2" t="s">
        <v>51</v>
      </c>
      <c r="I19" s="2">
        <f>VLOOKUP($E19,卡牌国战属性!$M$5:$N$9,2,)</f>
        <v>6</v>
      </c>
    </row>
    <row r="20" spans="1:9">
      <c r="A20" s="14">
        <f>IF([1]卡牌!$A20="","",[1]卡牌!$A20)</f>
        <v>1101016</v>
      </c>
      <c r="B20" s="14">
        <f>IF([1]卡牌!$B20="","",[1]卡牌!$B20)</f>
        <v>1101016</v>
      </c>
      <c r="C20" s="14" t="str">
        <f>IF([1]卡牌!$C20="","",[1]卡牌!$C20)</f>
        <v>秦王攻</v>
      </c>
      <c r="D20" s="14">
        <f>IF([1]卡牌!$K20="","",[1]卡牌!$K20)</f>
        <v>1</v>
      </c>
      <c r="E20" s="14">
        <f>VLOOKUP(B20,[1]卡牌!$B:$M,11,0)</f>
        <v>4</v>
      </c>
      <c r="F20" s="14">
        <f>IF([1]卡牌!$M20="","",[1]卡牌!$M20)</f>
        <v>3</v>
      </c>
      <c r="G20" s="2">
        <f>VLOOKUP(A20,[2]Sheet1!$O$1:$W$51,7,0)</f>
        <v>68</v>
      </c>
      <c r="H20" s="2" t="s">
        <v>52</v>
      </c>
      <c r="I20" s="2">
        <f>VLOOKUP($E20,卡牌国战属性!$M$5:$N$9,2,)</f>
        <v>8</v>
      </c>
    </row>
    <row r="21" spans="1:9">
      <c r="A21" s="14">
        <f>IF([1]卡牌!$A21="","",[1]卡牌!$A21)</f>
        <v>1101020</v>
      </c>
      <c r="B21" s="14">
        <f>IF([1]卡牌!$B21="","",[1]卡牌!$B21)</f>
        <v>1101020</v>
      </c>
      <c r="C21" s="14" t="str">
        <f>IF([1]卡牌!$C21="","",[1]卡牌!$C21)</f>
        <v>姬烟华</v>
      </c>
      <c r="D21" s="14">
        <f>IF([1]卡牌!$K21="","",[1]卡牌!$K21)</f>
        <v>1</v>
      </c>
      <c r="E21" s="14">
        <f>VLOOKUP(B21,[1]卡牌!$B:$M,11,0)</f>
        <v>3</v>
      </c>
      <c r="F21" s="14">
        <f>IF([1]卡牌!$M21="","",[1]卡牌!$M21)</f>
        <v>3</v>
      </c>
      <c r="G21" s="2">
        <f>VLOOKUP(A21,[2]Sheet1!$O$1:$W$51,7,0)</f>
        <v>50</v>
      </c>
      <c r="H21" s="2" t="s">
        <v>53</v>
      </c>
      <c r="I21" s="2">
        <f>VLOOKUP($E21,卡牌国战属性!$M$5:$N$9,2,)</f>
        <v>7</v>
      </c>
    </row>
    <row r="22" spans="1:9">
      <c r="A22" s="14">
        <f>IF([1]卡牌!$A22="","",[1]卡牌!$A22)</f>
        <v>1101022</v>
      </c>
      <c r="B22" s="14">
        <f>IF([1]卡牌!$B22="","",[1]卡牌!$B22)</f>
        <v>1101022</v>
      </c>
      <c r="C22" s="14" t="str">
        <f>IF([1]卡牌!$C22="","",[1]卡牌!$C22)</f>
        <v>幻</v>
      </c>
      <c r="D22" s="14">
        <f>IF([1]卡牌!$K22="","",[1]卡牌!$K22)</f>
        <v>1</v>
      </c>
      <c r="E22" s="14">
        <f>VLOOKUP(B22,[1]卡牌!$B:$M,11,0)</f>
        <v>2</v>
      </c>
      <c r="F22" s="14">
        <f>IF([1]卡牌!$M22="","",[1]卡牌!$M22)</f>
        <v>3</v>
      </c>
      <c r="G22" s="2">
        <f>VLOOKUP(A22,[2]Sheet1!$O$1:$W$51,7,0)</f>
        <v>45</v>
      </c>
      <c r="H22" s="2" t="s">
        <v>54</v>
      </c>
      <c r="I22" s="2">
        <f>VLOOKUP($E22,卡牌国战属性!$M$5:$N$9,2,)</f>
        <v>6</v>
      </c>
    </row>
    <row r="23" spans="1:9">
      <c r="A23" s="14">
        <f>IF([1]卡牌!$A23="","",[1]卡牌!$A23)</f>
        <v>1101023</v>
      </c>
      <c r="B23" s="14">
        <f>IF([1]卡牌!$B23="","",[1]卡牌!$B23)</f>
        <v>1101023</v>
      </c>
      <c r="C23" s="14" t="str">
        <f>IF([1]卡牌!$C23="","",[1]卡牌!$C23)</f>
        <v>朱童</v>
      </c>
      <c r="D23" s="14">
        <f>IF([1]卡牌!$K23="","",[1]卡牌!$K23)</f>
        <v>1</v>
      </c>
      <c r="E23" s="14">
        <f>VLOOKUP(B23,[1]卡牌!$B:$M,11,0)</f>
        <v>3</v>
      </c>
      <c r="F23" s="14">
        <f>IF([1]卡牌!$M23="","",[1]卡牌!$M23)</f>
        <v>3</v>
      </c>
      <c r="G23" s="2">
        <f>VLOOKUP(A23,[2]Sheet1!$O$1:$W$51,7,0)</f>
        <v>48</v>
      </c>
      <c r="H23" s="2" t="s">
        <v>55</v>
      </c>
      <c r="I23" s="2">
        <f>VLOOKUP($E23,卡牌国战属性!$M$5:$N$9,2,)</f>
        <v>7</v>
      </c>
    </row>
    <row r="24" spans="1:9">
      <c r="A24" s="14">
        <f>IF([1]卡牌!$A24="","",[1]卡牌!$A24)</f>
        <v>1101026</v>
      </c>
      <c r="B24" s="14">
        <f>IF([1]卡牌!$B24="","",[1]卡牌!$B24)</f>
        <v>1101026</v>
      </c>
      <c r="C24" s="14" t="str">
        <f>IF([1]卡牌!$C24="","",[1]卡牌!$C24)</f>
        <v>貂灵芸</v>
      </c>
      <c r="D24" s="14">
        <f>IF([1]卡牌!$K24="","",[1]卡牌!$K24)</f>
        <v>1</v>
      </c>
      <c r="E24" s="14">
        <f>VLOOKUP(B24,[1]卡牌!$B:$M,11,0)</f>
        <v>4</v>
      </c>
      <c r="F24" s="14">
        <f>IF([1]卡牌!$M24="","",[1]卡牌!$M24)</f>
        <v>3</v>
      </c>
      <c r="G24" s="2">
        <f>VLOOKUP(A24,[2]Sheet1!$O$1:$W$51,7,0)</f>
        <v>70</v>
      </c>
      <c r="H24" s="2" t="s">
        <v>56</v>
      </c>
      <c r="I24" s="2">
        <f>VLOOKUP($E24,卡牌国战属性!$M$5:$N$9,2,)</f>
        <v>8</v>
      </c>
    </row>
    <row r="25" spans="1:9">
      <c r="A25" s="14">
        <f>IF([1]卡牌!$A25="","",[1]卡牌!$A25)</f>
        <v>1101030</v>
      </c>
      <c r="B25" s="14">
        <f>IF([1]卡牌!$B25="","",[1]卡牌!$B25)</f>
        <v>1101030</v>
      </c>
      <c r="C25" s="14" t="str">
        <f>IF([1]卡牌!$C25="","",[1]卡牌!$C25)</f>
        <v>卢天佑</v>
      </c>
      <c r="D25" s="14">
        <f>IF([1]卡牌!$K25="","",[1]卡牌!$K25)</f>
        <v>1</v>
      </c>
      <c r="E25" s="14">
        <f>VLOOKUP(B25,[1]卡牌!$B:$M,11,0)</f>
        <v>3</v>
      </c>
      <c r="F25" s="14">
        <f>IF([1]卡牌!$M25="","",[1]卡牌!$M25)</f>
        <v>3</v>
      </c>
      <c r="G25" s="2">
        <f>VLOOKUP(A25,[2]Sheet1!$O$1:$W$51,7,0)</f>
        <v>58</v>
      </c>
      <c r="H25" s="2" t="s">
        <v>46</v>
      </c>
      <c r="I25" s="2">
        <f>VLOOKUP($E25,卡牌国战属性!$M$5:$N$9,2,)</f>
        <v>7</v>
      </c>
    </row>
    <row r="26" spans="1:9">
      <c r="A26" s="14">
        <f>IF([1]卡牌!$A26="","",[1]卡牌!$A26)</f>
        <v>1101043</v>
      </c>
      <c r="B26" s="14">
        <f>IF([1]卡牌!$B26="","",[1]卡牌!$B26)</f>
        <v>1101043</v>
      </c>
      <c r="C26" s="14" t="str">
        <f>IF([1]卡牌!$C26="","",[1]卡牌!$C26)</f>
        <v>少年曹玄亮</v>
      </c>
      <c r="D26" s="14">
        <f>IF([1]卡牌!$K26="","",[1]卡牌!$K26)</f>
        <v>1</v>
      </c>
      <c r="E26" s="14">
        <f>VLOOKUP(B26,[1]卡牌!$B:$M,11,0)</f>
        <v>4</v>
      </c>
      <c r="F26" s="14">
        <f>IF([1]卡牌!$M26="","",[1]卡牌!$M26)</f>
        <v>2</v>
      </c>
      <c r="G26" s="2">
        <f>VLOOKUP(A26,[2]Sheet1!$O$1:$W$51,7,0)</f>
        <v>50</v>
      </c>
      <c r="H26" s="2" t="s">
        <v>57</v>
      </c>
      <c r="I26" s="2">
        <f>VLOOKUP($E26,卡牌国战属性!$M$5:$N$9,2,)</f>
        <v>8</v>
      </c>
    </row>
    <row r="27" spans="1:9">
      <c r="A27" s="14">
        <f>IF([1]卡牌!$A31="","",[1]卡牌!$A31)</f>
        <v>1102001</v>
      </c>
      <c r="B27" s="14">
        <f>IF([1]卡牌!$B31="","",[1]卡牌!$B31)</f>
        <v>1102001</v>
      </c>
      <c r="C27" s="14" t="str">
        <f>IF([1]卡牌!$C31="","",[1]卡牌!$C31)</f>
        <v>关羽</v>
      </c>
      <c r="D27" s="14">
        <f>IF([1]卡牌!$K27="","",[1]卡牌!$K27)</f>
        <v>1</v>
      </c>
      <c r="E27" s="14">
        <f>VLOOKUP(B27,[1]卡牌!$B:$M,11,0)</f>
        <v>4</v>
      </c>
      <c r="F27" s="14">
        <f>IF([1]卡牌!$M31="","",[1]卡牌!$M31)</f>
        <v>3</v>
      </c>
      <c r="G27" s="2">
        <f>VLOOKUP(A27,[2]Sheet1!$O$1:$W$51,7,0)</f>
        <v>43</v>
      </c>
      <c r="H27" s="2" t="s">
        <v>50</v>
      </c>
      <c r="I27" s="2">
        <f>VLOOKUP($E27,卡牌国战属性!$M$5:$N$9,2,)</f>
        <v>8</v>
      </c>
    </row>
    <row r="28" spans="1:9">
      <c r="A28" s="14">
        <f>IF([1]卡牌!$A32="","",[1]卡牌!$A32)</f>
        <v>1102002</v>
      </c>
      <c r="B28" s="14">
        <f>IF([1]卡牌!$B32="","",[1]卡牌!$B32)</f>
        <v>1102002</v>
      </c>
      <c r="C28" s="14" t="str">
        <f>IF([1]卡牌!$C32="","",[1]卡牌!$C32)</f>
        <v>许褚</v>
      </c>
      <c r="D28" s="14">
        <f>IF([1]卡牌!$K28="","",[1]卡牌!$K28)</f>
        <v>1</v>
      </c>
      <c r="E28" s="14">
        <f>VLOOKUP(B28,[1]卡牌!$B:$M,11,0)</f>
        <v>3</v>
      </c>
      <c r="F28" s="14">
        <f>IF([1]卡牌!$M32="","",[1]卡牌!$M32)</f>
        <v>1</v>
      </c>
      <c r="G28" s="2">
        <f>VLOOKUP(A28,[2]Sheet1!$O$1:$W$51,7,0)</f>
        <v>33</v>
      </c>
      <c r="H28" s="2" t="s">
        <v>43</v>
      </c>
      <c r="I28" s="2">
        <f>VLOOKUP($E28,卡牌国战属性!$M$5:$N$9,2,)</f>
        <v>7</v>
      </c>
    </row>
    <row r="29" spans="1:9">
      <c r="A29" s="14">
        <f>IF([1]卡牌!$A33="","",[1]卡牌!$A33)</f>
        <v>1102003</v>
      </c>
      <c r="B29" s="14">
        <f>IF([1]卡牌!$B33="","",[1]卡牌!$B33)</f>
        <v>1102003</v>
      </c>
      <c r="C29" s="14" t="str">
        <f>IF([1]卡牌!$C33="","",[1]卡牌!$C33)</f>
        <v>典韦</v>
      </c>
      <c r="D29" s="14">
        <f>IF([1]卡牌!$K29="","",[1]卡牌!$K29)</f>
        <v>1</v>
      </c>
      <c r="E29" s="14">
        <f>VLOOKUP(B29,[1]卡牌!$B:$M,11,0)</f>
        <v>4</v>
      </c>
      <c r="F29" s="14">
        <f>IF([1]卡牌!$M33="","",[1]卡牌!$M33)</f>
        <v>1</v>
      </c>
      <c r="G29" s="2">
        <f>VLOOKUP(A29,[2]Sheet1!$O$1:$W$51,7,0)</f>
        <v>70</v>
      </c>
      <c r="H29" s="2" t="s">
        <v>44</v>
      </c>
      <c r="I29" s="2">
        <f>VLOOKUP($E29,卡牌国战属性!$M$5:$N$9,2,)</f>
        <v>8</v>
      </c>
    </row>
    <row r="30" spans="1:9">
      <c r="A30" s="14">
        <f>IF([1]卡牌!$A34="","",[1]卡牌!$A34)</f>
        <v>1102004</v>
      </c>
      <c r="B30" s="14">
        <f>IF([1]卡牌!$B34="","",[1]卡牌!$B34)</f>
        <v>1102004</v>
      </c>
      <c r="C30" s="14" t="str">
        <f>IF([1]卡牌!$C34="","",[1]卡牌!$C34)</f>
        <v>唐流雨</v>
      </c>
      <c r="D30" s="14">
        <f>IF([1]卡牌!$K30="","",[1]卡牌!$K30)</f>
        <v>1</v>
      </c>
      <c r="E30" s="14">
        <f>VLOOKUP(B30,[1]卡牌!$B:$M,11,0)</f>
        <v>2</v>
      </c>
      <c r="F30" s="14">
        <f>IF([1]卡牌!$M34="","",[1]卡牌!$M34)</f>
        <v>2</v>
      </c>
      <c r="G30" s="2">
        <f>VLOOKUP(A30,[2]Sheet1!$O$1:$W$51,7,0)</f>
        <v>97</v>
      </c>
      <c r="H30" s="2" t="s">
        <v>45</v>
      </c>
      <c r="I30" s="2">
        <f>VLOOKUP($E30,卡牌国战属性!$M$5:$N$9,2,)</f>
        <v>6</v>
      </c>
    </row>
    <row r="31" spans="1:9">
      <c r="A31" s="14">
        <f>IF([1]卡牌!$A35="","",[1]卡牌!$A35)</f>
        <v>1102005</v>
      </c>
      <c r="B31" s="14">
        <f>IF([1]卡牌!$B35="","",[1]卡牌!$B35)</f>
        <v>1102005</v>
      </c>
      <c r="C31" s="14" t="str">
        <f>IF([1]卡牌!$C35="","",[1]卡牌!$C35)</f>
        <v>李轩辕</v>
      </c>
      <c r="D31" s="14">
        <f>IF([1]卡牌!$K31="","",[1]卡牌!$K31)</f>
        <v>2</v>
      </c>
      <c r="E31" s="14">
        <f>VLOOKUP(B31,[1]卡牌!$B:$M,11,0)</f>
        <v>3</v>
      </c>
      <c r="F31" s="14">
        <f>IF([1]卡牌!$M35="","",[1]卡牌!$M35)</f>
        <v>3</v>
      </c>
      <c r="G31" s="2">
        <f>VLOOKUP(A31,[2]Sheet1!$O$1:$W$51,7,0)</f>
        <v>83</v>
      </c>
      <c r="H31" s="2" t="s">
        <v>46</v>
      </c>
      <c r="I31" s="2">
        <f>VLOOKUP($E31,卡牌国战属性!$M$5:$N$9,2,)</f>
        <v>7</v>
      </c>
    </row>
    <row r="32" spans="1:9">
      <c r="A32" s="14">
        <f>IF([1]卡牌!$A36="","",[1]卡牌!$A36)</f>
        <v>1102006</v>
      </c>
      <c r="B32" s="14">
        <f>IF([1]卡牌!$B36="","",[1]卡牌!$B36)</f>
        <v>1102006</v>
      </c>
      <c r="C32" s="14" t="str">
        <f>IF([1]卡牌!$C36="","",[1]卡牌!$C36)</f>
        <v>项羽</v>
      </c>
      <c r="D32" s="14">
        <f>IF([1]卡牌!$K32="","",[1]卡牌!$K32)</f>
        <v>2</v>
      </c>
      <c r="E32" s="14">
        <f>VLOOKUP(B32,[1]卡牌!$B:$M,11,0)</f>
        <v>4</v>
      </c>
      <c r="F32" s="14">
        <f>IF([1]卡牌!$M36="","",[1]卡牌!$M36)</f>
        <v>2</v>
      </c>
      <c r="G32" s="2">
        <f>VLOOKUP(A32,[2]Sheet1!$O$1:$W$51,7,0)</f>
        <v>19</v>
      </c>
      <c r="H32" s="2" t="s">
        <v>47</v>
      </c>
      <c r="I32" s="2">
        <f>VLOOKUP($E32,卡牌国战属性!$M$5:$N$9,2,)</f>
        <v>8</v>
      </c>
    </row>
    <row r="33" spans="1:9">
      <c r="A33" s="14">
        <f>IF([1]卡牌!$A37="","",[1]卡牌!$A37)</f>
        <v>1102007</v>
      </c>
      <c r="B33" s="14">
        <f>IF([1]卡牌!$B37="","",[1]卡牌!$B37)</f>
        <v>1102007</v>
      </c>
      <c r="C33" s="14" t="str">
        <f>IF([1]卡牌!$C37="","",[1]卡牌!$C37)</f>
        <v>天使缇娜</v>
      </c>
      <c r="D33" s="14">
        <f>IF([1]卡牌!$K33="","",[1]卡牌!$K33)</f>
        <v>2</v>
      </c>
      <c r="E33" s="14">
        <f>VLOOKUP(B33,[1]卡牌!$B:$M,11,0)</f>
        <v>4</v>
      </c>
      <c r="F33" s="14">
        <f>IF([1]卡牌!$M37="","",[1]卡牌!$M37)</f>
        <v>3</v>
      </c>
      <c r="G33" s="2">
        <f>VLOOKUP(A33,[2]Sheet1!$O$1:$W$51,7,0)</f>
        <v>55</v>
      </c>
      <c r="H33" s="2" t="s">
        <v>48</v>
      </c>
      <c r="I33" s="2">
        <f>VLOOKUP($E33,卡牌国战属性!$M$5:$N$9,2,)</f>
        <v>8</v>
      </c>
    </row>
    <row r="34" spans="1:9">
      <c r="A34" s="14">
        <f>IF([1]卡牌!$A38="","",[1]卡牌!$A38)</f>
        <v>1102008</v>
      </c>
      <c r="B34" s="14">
        <f>IF([1]卡牌!$B38="","",[1]卡牌!$B38)</f>
        <v>1102008</v>
      </c>
      <c r="C34" s="14" t="str">
        <f>IF([1]卡牌!$C38="","",[1]卡牌!$C38)</f>
        <v>夏侯渊</v>
      </c>
      <c r="D34" s="14">
        <f>IF([1]卡牌!$K34="","",[1]卡牌!$K34)</f>
        <v>2</v>
      </c>
      <c r="E34" s="14">
        <f>VLOOKUP(B34,[1]卡牌!$B:$M,11,0)</f>
        <v>4</v>
      </c>
      <c r="F34" s="14">
        <f>IF([1]卡牌!$M38="","",[1]卡牌!$M38)</f>
        <v>1</v>
      </c>
      <c r="G34" s="2">
        <f>VLOOKUP(A34,[2]Sheet1!$O$1:$W$51,7,0)</f>
        <v>87</v>
      </c>
      <c r="H34" s="2" t="s">
        <v>58</v>
      </c>
      <c r="I34" s="2">
        <f>VLOOKUP($E34,卡牌国战属性!$M$5:$N$9,2,)</f>
        <v>8</v>
      </c>
    </row>
    <row r="35" spans="1:9">
      <c r="A35" s="14">
        <f>IF([1]卡牌!$A39="","",[1]卡牌!$A39)</f>
        <v>1102009</v>
      </c>
      <c r="B35" s="14">
        <f>IF([1]卡牌!$B39="","",[1]卡牌!$B39)</f>
        <v>1102009</v>
      </c>
      <c r="C35" s="14" t="str">
        <f>IF([1]卡牌!$C39="","",[1]卡牌!$C39)</f>
        <v>徐晃</v>
      </c>
      <c r="D35" s="14">
        <f>IF([1]卡牌!$K35="","",[1]卡牌!$K35)</f>
        <v>2</v>
      </c>
      <c r="E35" s="14">
        <f>VLOOKUP(B35,[1]卡牌!$B:$M,11,0)</f>
        <v>4</v>
      </c>
      <c r="F35" s="14">
        <f>IF([1]卡牌!$M39="","",[1]卡牌!$M39)</f>
        <v>1</v>
      </c>
      <c r="G35" s="2">
        <f>VLOOKUP(A35,[2]Sheet1!$O$1:$W$51,7,0)</f>
        <v>76</v>
      </c>
      <c r="H35" s="2" t="s">
        <v>49</v>
      </c>
      <c r="I35" s="2">
        <f>VLOOKUP($E35,卡牌国战属性!$M$5:$N$9,2,)</f>
        <v>8</v>
      </c>
    </row>
    <row r="36" spans="1:9">
      <c r="A36" s="14">
        <f>IF([1]卡牌!$A40="","",[1]卡牌!$A40)</f>
        <v>1102010</v>
      </c>
      <c r="B36" s="14">
        <f>IF([1]卡牌!$B40="","",[1]卡牌!$B40)</f>
        <v>1102010</v>
      </c>
      <c r="C36" s="14" t="str">
        <f>IF([1]卡牌!$C40="","",[1]卡牌!$C40)</f>
        <v>张郃</v>
      </c>
      <c r="D36" s="14">
        <f>IF([1]卡牌!$K36="","",[1]卡牌!$K36)</f>
        <v>2</v>
      </c>
      <c r="E36" s="14">
        <f>VLOOKUP(B36,[1]卡牌!$B:$M,11,0)</f>
        <v>4</v>
      </c>
      <c r="F36" s="14">
        <f>IF([1]卡牌!$M40="","",[1]卡牌!$M40)</f>
        <v>1</v>
      </c>
      <c r="G36" s="2">
        <f>VLOOKUP(A36,[2]Sheet1!$O$1:$W$51,7,0)</f>
        <v>14</v>
      </c>
      <c r="H36" s="2" t="s">
        <v>50</v>
      </c>
      <c r="I36" s="2">
        <f>VLOOKUP($E36,卡牌国战属性!$M$5:$N$9,2,)</f>
        <v>8</v>
      </c>
    </row>
    <row r="37" spans="1:9">
      <c r="A37" s="14">
        <f>IF([1]卡牌!$A41="","",[1]卡牌!$A41)</f>
        <v>1102011</v>
      </c>
      <c r="B37" s="14">
        <f>IF([1]卡牌!$B41="","",[1]卡牌!$B41)</f>
        <v>1102011</v>
      </c>
      <c r="C37" s="14" t="str">
        <f>IF([1]卡牌!$C41="","",[1]卡牌!$C41)</f>
        <v>张飞</v>
      </c>
      <c r="D37" s="14">
        <f>IF([1]卡牌!$K37="","",[1]卡牌!$K37)</f>
        <v>2</v>
      </c>
      <c r="E37" s="14">
        <f>VLOOKUP(B37,[1]卡牌!$B:$M,11,0)</f>
        <v>4</v>
      </c>
      <c r="F37" s="14">
        <f>IF([1]卡牌!$M41="","",[1]卡牌!$M41)</f>
        <v>3</v>
      </c>
      <c r="G37" s="2">
        <f>VLOOKUP(A37,[2]Sheet1!$O$1:$W$51,7,0)</f>
        <v>33</v>
      </c>
      <c r="H37" s="2" t="s">
        <v>43</v>
      </c>
      <c r="I37" s="2">
        <f>VLOOKUP($E37,卡牌国战属性!$M$5:$N$9,2,)</f>
        <v>8</v>
      </c>
    </row>
    <row r="38" spans="1:9">
      <c r="A38" s="14">
        <f>IF([1]卡牌!$A42="","",[1]卡牌!$A42)</f>
        <v>1102012</v>
      </c>
      <c r="B38" s="14">
        <f>IF([1]卡牌!$B42="","",[1]卡牌!$B42)</f>
        <v>1102012</v>
      </c>
      <c r="C38" s="14" t="str">
        <f>IF([1]卡牌!$C42="","",[1]卡牌!$C42)</f>
        <v>夏侯惇</v>
      </c>
      <c r="D38" s="14">
        <f>IF([1]卡牌!$K38="","",[1]卡牌!$K38)</f>
        <v>2</v>
      </c>
      <c r="E38" s="14">
        <f>VLOOKUP(B38,[1]卡牌!$B:$M,11,0)</f>
        <v>4</v>
      </c>
      <c r="F38" s="14">
        <f>IF([1]卡牌!$M42="","",[1]卡牌!$M42)</f>
        <v>1</v>
      </c>
      <c r="G38" s="2">
        <f>VLOOKUP(A38,[2]Sheet1!$O$1:$W$51,7,0)</f>
        <v>26</v>
      </c>
      <c r="H38" s="2" t="s">
        <v>44</v>
      </c>
      <c r="I38" s="2">
        <f>VLOOKUP($E38,卡牌国战属性!$M$5:$N$9,2,)</f>
        <v>8</v>
      </c>
    </row>
    <row r="39" spans="1:9">
      <c r="A39" s="14">
        <f>IF([1]卡牌!$A43="","",[1]卡牌!$A43)</f>
        <v>1102013</v>
      </c>
      <c r="B39" s="14">
        <f>IF([1]卡牌!$B43="","",[1]卡牌!$B43)</f>
        <v>1102013</v>
      </c>
      <c r="C39" s="14" t="str">
        <f>IF([1]卡牌!$C43="","",[1]卡牌!$C43)</f>
        <v>塞伯罗斯</v>
      </c>
      <c r="D39" s="14">
        <f>IF([1]卡牌!$K39="","",[1]卡牌!$K39)</f>
        <v>2</v>
      </c>
      <c r="E39" s="14">
        <f>VLOOKUP(B39,[1]卡牌!$B:$M,11,0)</f>
        <v>2</v>
      </c>
      <c r="F39" s="14">
        <f>IF([1]卡牌!$M43="","",[1]卡牌!$M43)</f>
        <v>3</v>
      </c>
      <c r="G39" s="2">
        <f>VLOOKUP(A39,[2]Sheet1!$O$1:$W$51,7,0)</f>
        <v>43</v>
      </c>
      <c r="H39" s="2" t="s">
        <v>45</v>
      </c>
      <c r="I39" s="2">
        <f>VLOOKUP($E39,卡牌国战属性!$M$5:$N$9,2,)</f>
        <v>6</v>
      </c>
    </row>
    <row r="40" spans="1:9">
      <c r="A40" s="14">
        <f>IF([1]卡牌!$A44="","",[1]卡牌!$A44)</f>
        <v>1102014</v>
      </c>
      <c r="B40" s="14">
        <f>IF([1]卡牌!$B44="","",[1]卡牌!$B44)</f>
        <v>1102014</v>
      </c>
      <c r="C40" s="14" t="str">
        <f>IF([1]卡牌!$C44="","",[1]卡牌!$C44)</f>
        <v>石灵明</v>
      </c>
      <c r="D40" s="14">
        <f>IF([1]卡牌!$K40="","",[1]卡牌!$K40)</f>
        <v>2</v>
      </c>
      <c r="E40" s="14">
        <f>VLOOKUP(B40,[1]卡牌!$B:$M,11,0)</f>
        <v>3</v>
      </c>
      <c r="F40" s="14">
        <f>IF([1]卡牌!$M44="","",[1]卡牌!$M44)</f>
        <v>3</v>
      </c>
      <c r="G40" s="2">
        <f>VLOOKUP(A40,[2]Sheet1!$O$1:$W$51,7,0)</f>
        <v>33</v>
      </c>
      <c r="H40" s="2" t="s">
        <v>46</v>
      </c>
      <c r="I40" s="2">
        <f>VLOOKUP($E40,卡牌国战属性!$M$5:$N$9,2,)</f>
        <v>7</v>
      </c>
    </row>
    <row r="41" spans="1:9">
      <c r="A41" s="14">
        <f>IF([1]卡牌!$A45="","",[1]卡牌!$A45)</f>
        <v>1102015</v>
      </c>
      <c r="B41" s="14">
        <f>IF([1]卡牌!$B45="","",[1]卡牌!$B45)</f>
        <v>1102015</v>
      </c>
      <c r="C41" s="14" t="str">
        <f>IF([1]卡牌!$C45="","",[1]卡牌!$C45)</f>
        <v>于禁</v>
      </c>
      <c r="D41" s="14">
        <f>IF([1]卡牌!$K41="","",[1]卡牌!$K41)</f>
        <v>2</v>
      </c>
      <c r="E41" s="14">
        <f>VLOOKUP(B41,[1]卡牌!$B:$M,11,0)</f>
        <v>2</v>
      </c>
      <c r="F41" s="14">
        <f>IF([1]卡牌!$M45="","",[1]卡牌!$M45)</f>
        <v>1</v>
      </c>
      <c r="G41" s="2">
        <f>VLOOKUP(A41,[2]Sheet1!$O$1:$W$51,7,0)</f>
        <v>70</v>
      </c>
      <c r="H41" s="2" t="s">
        <v>47</v>
      </c>
      <c r="I41" s="2">
        <f>VLOOKUP($E41,卡牌国战属性!$M$5:$N$9,2,)</f>
        <v>6</v>
      </c>
    </row>
    <row r="42" spans="1:9">
      <c r="A42" s="14">
        <f>IF([1]卡牌!$A46="","",[1]卡牌!$A46)</f>
        <v>1102016</v>
      </c>
      <c r="B42" s="14">
        <f>IF([1]卡牌!$B46="","",[1]卡牌!$B46)</f>
        <v>1102016</v>
      </c>
      <c r="C42" s="14" t="str">
        <f>IF([1]卡牌!$C46="","",[1]卡牌!$C46)</f>
        <v>西方龙</v>
      </c>
      <c r="D42" s="14">
        <f>IF([1]卡牌!$K42="","",[1]卡牌!$K42)</f>
        <v>2</v>
      </c>
      <c r="E42" s="14">
        <f>VLOOKUP(B42,[1]卡牌!$B:$M,11,0)</f>
        <v>4</v>
      </c>
      <c r="F42" s="14">
        <f>IF([1]卡牌!$M46="","",[1]卡牌!$M46)</f>
        <v>2</v>
      </c>
      <c r="G42" s="2">
        <f>VLOOKUP(A42,[2]Sheet1!$O$1:$W$51,7,0)</f>
        <v>97</v>
      </c>
      <c r="H42" s="2" t="s">
        <v>48</v>
      </c>
      <c r="I42" s="2">
        <f>VLOOKUP($E42,卡牌国战属性!$M$5:$N$9,2,)</f>
        <v>8</v>
      </c>
    </row>
    <row r="43" spans="1:9">
      <c r="A43" s="14">
        <f>IF([1]卡牌!$A47="","",[1]卡牌!$A47)</f>
        <v>1102017</v>
      </c>
      <c r="B43" s="14">
        <f>IF([1]卡牌!$B47="","",[1]卡牌!$B47)</f>
        <v>1102017</v>
      </c>
      <c r="C43" s="14" t="str">
        <f>IF([1]卡牌!$C47="","",[1]卡牌!$C47)</f>
        <v>飞廉</v>
      </c>
      <c r="D43" s="14">
        <f>IF([1]卡牌!$K43="","",[1]卡牌!$K43)</f>
        <v>2</v>
      </c>
      <c r="E43" s="14">
        <f>VLOOKUP(B43,[1]卡牌!$B:$M,11,0)</f>
        <v>3</v>
      </c>
      <c r="F43" s="14">
        <f>IF([1]卡牌!$M47="","",[1]卡牌!$M47)</f>
        <v>2</v>
      </c>
      <c r="G43" s="2">
        <f>VLOOKUP(A43,[2]Sheet1!$O$1:$W$51,7,0)</f>
        <v>83</v>
      </c>
      <c r="H43" s="2" t="s">
        <v>49</v>
      </c>
      <c r="I43" s="2">
        <f>VLOOKUP($E43,卡牌国战属性!$M$5:$N$9,2,)</f>
        <v>7</v>
      </c>
    </row>
    <row r="44" spans="1:9">
      <c r="A44" s="14">
        <f>IF([1]卡牌!$A48="","",[1]卡牌!$A48)</f>
        <v>1102018</v>
      </c>
      <c r="B44" s="14">
        <f>IF([1]卡牌!$B48="","",[1]卡牌!$B48)</f>
        <v>1102018</v>
      </c>
      <c r="C44" s="14" t="str">
        <f>IF([1]卡牌!$C48="","",[1]卡牌!$C48)</f>
        <v>噬日</v>
      </c>
      <c r="D44" s="14">
        <f>IF([1]卡牌!$K44="","",[1]卡牌!$K44)</f>
        <v>2</v>
      </c>
      <c r="E44" s="14">
        <f>VLOOKUP(B44,[1]卡牌!$B:$M,11,0)</f>
        <v>2</v>
      </c>
      <c r="F44" s="14">
        <f>IF([1]卡牌!$M48="","",[1]卡牌!$M48)</f>
        <v>2</v>
      </c>
      <c r="G44" s="2">
        <f>VLOOKUP(A44,[2]Sheet1!$O$1:$W$51,7,0)</f>
        <v>19</v>
      </c>
      <c r="H44" s="2" t="s">
        <v>50</v>
      </c>
      <c r="I44" s="2">
        <f>VLOOKUP($E44,卡牌国战属性!$M$5:$N$9,2,)</f>
        <v>6</v>
      </c>
    </row>
    <row r="45" spans="1:9">
      <c r="A45" s="14">
        <f>IF([1]卡牌!$A49="","",[1]卡牌!$A49)</f>
        <v>1102019</v>
      </c>
      <c r="B45" s="14">
        <f>IF([1]卡牌!$B49="","",[1]卡牌!$B49)</f>
        <v>1102019</v>
      </c>
      <c r="C45" s="14" t="str">
        <f>IF([1]卡牌!$C49="","",[1]卡牌!$C49)</f>
        <v>食火蜥</v>
      </c>
      <c r="D45" s="14">
        <f>IF([1]卡牌!$K45="","",[1]卡牌!$K45)</f>
        <v>2</v>
      </c>
      <c r="E45" s="14">
        <f>VLOOKUP(B45,[1]卡牌!$B:$M,11,0)</f>
        <v>2</v>
      </c>
      <c r="F45" s="14">
        <f>IF([1]卡牌!$M49="","",[1]卡牌!$M49)</f>
        <v>1</v>
      </c>
      <c r="G45" s="2">
        <f>VLOOKUP(A45,[2]Sheet1!$O$1:$W$51,7,0)</f>
        <v>55</v>
      </c>
      <c r="H45" s="2" t="s">
        <v>43</v>
      </c>
      <c r="I45" s="2">
        <f>VLOOKUP($E45,卡牌国战属性!$M$5:$N$9,2,)</f>
        <v>6</v>
      </c>
    </row>
    <row r="46" spans="1:9">
      <c r="A46" s="14">
        <f>IF([1]卡牌!$A50="","",[1]卡牌!$A50)</f>
        <v>1102020</v>
      </c>
      <c r="B46" s="14">
        <f>IF([1]卡牌!$B50="","",[1]卡牌!$B50)</f>
        <v>1102020</v>
      </c>
      <c r="C46" s="14" t="str">
        <f>IF([1]卡牌!$C50="","",[1]卡牌!$C50)</f>
        <v>高顺</v>
      </c>
      <c r="D46" s="14">
        <f>IF([1]卡牌!$K46="","",[1]卡牌!$K46)</f>
        <v>2</v>
      </c>
      <c r="E46" s="14">
        <f>VLOOKUP(B46,[1]卡牌!$B:$M,11,0)</f>
        <v>3</v>
      </c>
      <c r="F46" s="14">
        <f>IF([1]卡牌!$M50="","",[1]卡牌!$M50)</f>
        <v>2</v>
      </c>
      <c r="G46" s="2">
        <f>VLOOKUP(A46,[2]Sheet1!$O$1:$W$51,7,0)</f>
        <v>40</v>
      </c>
      <c r="H46" s="2" t="s">
        <v>44</v>
      </c>
      <c r="I46" s="2">
        <f>VLOOKUP($E46,卡牌国战属性!$M$5:$N$9,2,)</f>
        <v>7</v>
      </c>
    </row>
    <row r="47" spans="1:9">
      <c r="A47" s="14">
        <f>IF([1]卡牌!$A51="","",[1]卡牌!$A51)</f>
        <v>1102021</v>
      </c>
      <c r="B47" s="14">
        <f>IF([1]卡牌!$B51="","",[1]卡牌!$B51)</f>
        <v>1102021</v>
      </c>
      <c r="C47" s="14" t="str">
        <f>IF([1]卡牌!$C51="","",[1]卡牌!$C51)</f>
        <v>烈风螳螂</v>
      </c>
      <c r="D47" s="14">
        <f>IF([1]卡牌!$K47="","",[1]卡牌!$K47)</f>
        <v>2</v>
      </c>
      <c r="E47" s="14">
        <f>VLOOKUP(B47,[1]卡牌!$B:$M,11,0)</f>
        <v>3</v>
      </c>
      <c r="F47" s="14">
        <f>IF([1]卡牌!$M51="","",[1]卡牌!$M51)</f>
        <v>2</v>
      </c>
      <c r="G47" s="2">
        <f>VLOOKUP(A47,[2]Sheet1!$O$1:$W$51,7,0)</f>
        <v>76</v>
      </c>
      <c r="H47" s="2" t="s">
        <v>45</v>
      </c>
      <c r="I47" s="2">
        <f>VLOOKUP($E47,卡牌国战属性!$M$5:$N$9,2,)</f>
        <v>7</v>
      </c>
    </row>
    <row r="48" spans="1:9">
      <c r="A48" s="14">
        <f>IF([1]卡牌!$A52="","",[1]卡牌!$A52)</f>
        <v>1102050</v>
      </c>
      <c r="B48" s="14">
        <f>IF([1]卡牌!$B52="","",[1]卡牌!$B52)</f>
        <v>1102050</v>
      </c>
      <c r="C48" s="14" t="str">
        <f>IF([1]卡牌!$C52="","",[1]卡牌!$C52)</f>
        <v>柠檬精</v>
      </c>
      <c r="D48" s="14">
        <f>IF([1]卡牌!$K48="","",[1]卡牌!$K48)</f>
        <v>2</v>
      </c>
      <c r="E48" s="14">
        <f>VLOOKUP(B48,[1]卡牌!$B:$M,11,0)</f>
        <v>2</v>
      </c>
      <c r="F48" s="14">
        <f>IF([1]卡牌!$M52="","",[1]卡牌!$M52)</f>
        <v>3</v>
      </c>
      <c r="G48" s="2">
        <f>VLOOKUP(A48,[2]Sheet1!$O$1:$W$51,7,0)</f>
        <v>40</v>
      </c>
      <c r="H48" s="2" t="s">
        <v>46</v>
      </c>
      <c r="I48" s="2">
        <f>VLOOKUP($E48,卡牌国战属性!$M$5:$N$9,2,)</f>
        <v>6</v>
      </c>
    </row>
    <row r="49" spans="1:9">
      <c r="A49" s="14">
        <f>IF([1]卡牌!$A53="","",[1]卡牌!$A53)</f>
        <v>1102023</v>
      </c>
      <c r="B49" s="14">
        <f>IF([1]卡牌!$B53="","",[1]卡牌!$B53)</f>
        <v>1102023</v>
      </c>
      <c r="C49" s="14" t="str">
        <f>IF([1]卡牌!$C53="","",[1]卡牌!$C53)</f>
        <v>异邦刀客</v>
      </c>
      <c r="D49" s="14">
        <f>IF([1]卡牌!$K49="","",[1]卡牌!$K49)</f>
        <v>2</v>
      </c>
      <c r="E49" s="14">
        <f>VLOOKUP(B49,[1]卡牌!$B:$M,11,0)</f>
        <v>2</v>
      </c>
      <c r="F49" s="14">
        <f>IF([1]卡牌!$M53="","",[1]卡牌!$M53)</f>
        <v>2</v>
      </c>
      <c r="G49" s="2">
        <f>VLOOKUP(A49,[2]Sheet1!$O$1:$W$51,7,0)</f>
        <v>67</v>
      </c>
      <c r="H49" s="2" t="s">
        <v>59</v>
      </c>
      <c r="I49" s="2">
        <f>VLOOKUP($E49,卡牌国战属性!$M$5:$N$9,2,)</f>
        <v>6</v>
      </c>
    </row>
    <row r="50" spans="1:9">
      <c r="A50" s="14">
        <f>IF([1]卡牌!$A54="","",[1]卡牌!$A54)</f>
        <v>1102024</v>
      </c>
      <c r="B50" s="14">
        <f>IF([1]卡牌!$B54="","",[1]卡牌!$B54)</f>
        <v>1102024</v>
      </c>
      <c r="C50" s="14" t="str">
        <f>IF([1]卡牌!$C54="","",[1]卡牌!$C54)</f>
        <v>朱仙</v>
      </c>
      <c r="D50" s="14">
        <f>IF([1]卡牌!$K50="","",[1]卡牌!$K50)</f>
        <v>2</v>
      </c>
      <c r="E50" s="14">
        <f>VLOOKUP(B50,[1]卡牌!$B:$M,11,0)</f>
        <v>3</v>
      </c>
      <c r="F50" s="14">
        <f>IF([1]卡牌!$M54="","",[1]卡牌!$M54)</f>
        <v>2</v>
      </c>
      <c r="G50" s="2">
        <f>VLOOKUP(A50,[2]Sheet1!$O$1:$W$51,7,0)</f>
        <v>75</v>
      </c>
      <c r="H50" s="2" t="s">
        <v>60</v>
      </c>
      <c r="I50" s="2">
        <f>VLOOKUP($E50,卡牌国战属性!$M$5:$N$9,2,)</f>
        <v>7</v>
      </c>
    </row>
    <row r="51" spans="1:9">
      <c r="A51" s="14">
        <f>IF([1]卡牌!$A55="","",[1]卡牌!$A55)</f>
        <v>1102026</v>
      </c>
      <c r="B51" s="14">
        <f>IF([1]卡牌!$B55="","",[1]卡牌!$B55)</f>
        <v>1102026</v>
      </c>
      <c r="C51" s="14" t="str">
        <f>IF([1]卡牌!$C55="","",[1]卡牌!$C55)</f>
        <v>雷震子</v>
      </c>
      <c r="D51" s="14">
        <f>IF([1]卡牌!$K51="","",[1]卡牌!$K51)</f>
        <v>2</v>
      </c>
      <c r="E51" s="14">
        <f>VLOOKUP(B51,[1]卡牌!$B:$M,11,0)</f>
        <v>3</v>
      </c>
      <c r="F51" s="14">
        <f>IF([1]卡牌!$M55="","",[1]卡牌!$M55)</f>
        <v>2</v>
      </c>
      <c r="G51" s="2">
        <f>VLOOKUP(A51,[2]Sheet1!$O$1:$W$51,7,0)</f>
        <v>84</v>
      </c>
      <c r="H51" s="2" t="s">
        <v>61</v>
      </c>
      <c r="I51" s="2">
        <f>VLOOKUP($E51,卡牌国战属性!$M$5:$N$9,2,)</f>
        <v>7</v>
      </c>
    </row>
    <row r="52" spans="1:9">
      <c r="A52" s="14">
        <f>IF([1]卡牌!$A57="","",[1]卡牌!$A57)</f>
        <v>1102030</v>
      </c>
      <c r="B52" s="14">
        <f>IF([1]卡牌!$B57="","",[1]卡牌!$B57)</f>
        <v>1102030</v>
      </c>
      <c r="C52" s="14" t="str">
        <f>IF([1]卡牌!$C57="","",[1]卡牌!$C57)</f>
        <v>燕青</v>
      </c>
      <c r="D52" s="14">
        <f>IF([1]卡牌!$K52="","",[1]卡牌!$K52)</f>
        <v>2</v>
      </c>
      <c r="E52" s="14">
        <f>VLOOKUP(B52,[1]卡牌!$B:$M,11,0)</f>
        <v>3</v>
      </c>
      <c r="F52" s="14">
        <f>IF([1]卡牌!$M57="","",[1]卡牌!$M57)</f>
        <v>3</v>
      </c>
      <c r="G52" s="2">
        <f>VLOOKUP(A52,[2]Sheet1!$O$1:$W$51,7,0)</f>
        <v>64</v>
      </c>
      <c r="H52" s="2" t="s">
        <v>62</v>
      </c>
      <c r="I52" s="2">
        <f>VLOOKUP($E52,卡牌国战属性!$M$5:$N$9,2,)</f>
        <v>7</v>
      </c>
    </row>
    <row r="53" spans="1:9">
      <c r="A53" s="14">
        <f>IF([1]卡牌!$A58="","",[1]卡牌!$A58)</f>
        <v>1102031</v>
      </c>
      <c r="B53" s="14">
        <f>IF([1]卡牌!$B58="","",[1]卡牌!$B58)</f>
        <v>1102031</v>
      </c>
      <c r="C53" s="14" t="str">
        <f>IF([1]卡牌!$C58="","",[1]卡牌!$C58)</f>
        <v>秦琼</v>
      </c>
      <c r="D53" s="14">
        <f>IF([1]卡牌!$K53="","",[1]卡牌!$K53)</f>
        <v>2</v>
      </c>
      <c r="E53" s="14">
        <f>VLOOKUP(B53,[1]卡牌!$B:$M,11,0)</f>
        <v>4</v>
      </c>
      <c r="F53" s="14">
        <f>IF([1]卡牌!$M58="","",[1]卡牌!$M58)</f>
        <v>2</v>
      </c>
      <c r="G53" s="2">
        <f>VLOOKUP(A53,[2]Sheet1!$O$1:$W$51,7,0)</f>
        <v>53</v>
      </c>
      <c r="H53" s="2" t="s">
        <v>61</v>
      </c>
      <c r="I53" s="2">
        <f>VLOOKUP($E53,卡牌国战属性!$M$5:$N$9,2,)</f>
        <v>8</v>
      </c>
    </row>
    <row r="54" spans="1:9">
      <c r="A54" s="20" t="str">
        <f>IF([1]卡牌!$A63="","",[1]卡牌!$A63)</f>
        <v/>
      </c>
      <c r="B54" s="20" t="str">
        <f>IF([1]卡牌!$B63="","",[1]卡牌!$B63)</f>
        <v/>
      </c>
      <c r="C54" s="20" t="str">
        <f>IF([1]卡牌!$C63="","",[1]卡牌!$C63)</f>
        <v/>
      </c>
      <c r="D54" s="14"/>
      <c r="E54" s="14"/>
      <c r="F54" s="20" t="str">
        <f>IF([1]卡牌!$M63="","",[1]卡牌!$M63)</f>
        <v/>
      </c>
      <c r="G54"/>
      <c r="I54"/>
    </row>
    <row r="55" spans="1:9">
      <c r="A55" s="20" t="str">
        <f>IF([1]卡牌!$A64="","",[1]卡牌!$A64)</f>
        <v/>
      </c>
      <c r="B55" s="20" t="str">
        <f>IF([1]卡牌!$B64="","",[1]卡牌!$B64)</f>
        <v/>
      </c>
      <c r="C55" s="20" t="str">
        <f>IF([1]卡牌!$C64="","",[1]卡牌!$C64)</f>
        <v/>
      </c>
      <c r="D55" s="14"/>
      <c r="E55" s="14"/>
      <c r="F55" s="20" t="str">
        <f>IF([1]卡牌!$M64="","",[1]卡牌!$M64)</f>
        <v/>
      </c>
      <c r="G55"/>
      <c r="I55"/>
    </row>
    <row r="56" spans="1:9">
      <c r="A56" s="20" t="str">
        <f>IF([1]卡牌!$A65="","",[1]卡牌!$A65)</f>
        <v/>
      </c>
      <c r="B56" s="20" t="str">
        <f>IF([1]卡牌!$B65="","",[1]卡牌!$B65)</f>
        <v/>
      </c>
      <c r="C56" s="20" t="str">
        <f>IF([1]卡牌!$C65="","",[1]卡牌!$C65)</f>
        <v/>
      </c>
      <c r="D56" s="14"/>
      <c r="E56" s="14"/>
      <c r="F56" s="20" t="str">
        <f>IF([1]卡牌!$M65="","",[1]卡牌!$M65)</f>
        <v/>
      </c>
      <c r="G56"/>
      <c r="I56"/>
    </row>
    <row r="57" spans="1:9">
      <c r="A57" s="20" t="str">
        <f>IF([1]卡牌!$A66="","",[1]卡牌!$A66)</f>
        <v/>
      </c>
      <c r="B57" s="20" t="str">
        <f>IF([1]卡牌!$B66="","",[1]卡牌!$B66)</f>
        <v/>
      </c>
      <c r="C57" s="20" t="str">
        <f>IF([1]卡牌!$C66="","",[1]卡牌!$C66)</f>
        <v/>
      </c>
      <c r="D57" s="14"/>
      <c r="E57" s="14"/>
      <c r="F57" s="20" t="str">
        <f>IF([1]卡牌!$M66="","",[1]卡牌!$M66)</f>
        <v/>
      </c>
      <c r="G57"/>
      <c r="I57"/>
    </row>
    <row r="58" spans="1:9">
      <c r="A58" s="20" t="str">
        <f>IF([1]卡牌!$A67="","",[1]卡牌!$A67)</f>
        <v/>
      </c>
      <c r="B58" s="20" t="str">
        <f>IF([1]卡牌!$B67="","",[1]卡牌!$B67)</f>
        <v/>
      </c>
      <c r="C58" s="20" t="str">
        <f>IF([1]卡牌!$C67="","",[1]卡牌!$C67)</f>
        <v/>
      </c>
      <c r="D58" s="14"/>
      <c r="E58" s="14"/>
      <c r="F58" s="20" t="str">
        <f>IF([1]卡牌!$M67="","",[1]卡牌!$M67)</f>
        <v/>
      </c>
      <c r="G58"/>
      <c r="I58"/>
    </row>
    <row r="59" spans="1:9">
      <c r="A59" s="20" t="str">
        <f>IF([1]卡牌!$A68="","",[1]卡牌!$A68)</f>
        <v/>
      </c>
      <c r="B59" s="20" t="str">
        <f>IF([1]卡牌!$B68="","",[1]卡牌!$B68)</f>
        <v/>
      </c>
      <c r="C59" s="20" t="str">
        <f>IF([1]卡牌!$C68="","",[1]卡牌!$C68)</f>
        <v/>
      </c>
      <c r="D59" s="14"/>
      <c r="E59" s="14"/>
      <c r="F59" s="20" t="str">
        <f>IF([1]卡牌!$M68="","",[1]卡牌!$M68)</f>
        <v/>
      </c>
      <c r="G59"/>
      <c r="I59"/>
    </row>
    <row r="60" spans="1:9">
      <c r="A60" s="20" t="str">
        <f>IF([1]卡牌!$A69="","",[1]卡牌!$A69)</f>
        <v/>
      </c>
      <c r="B60" s="20" t="str">
        <f>IF([1]卡牌!$B69="","",[1]卡牌!$B69)</f>
        <v/>
      </c>
      <c r="C60" s="20" t="str">
        <f>IF([1]卡牌!$C69="","",[1]卡牌!$C69)</f>
        <v/>
      </c>
      <c r="D60" s="14"/>
      <c r="E60" s="14"/>
      <c r="F60" s="20" t="str">
        <f>IF([1]卡牌!$M69="","",[1]卡牌!$M69)</f>
        <v/>
      </c>
      <c r="G60"/>
      <c r="I60"/>
    </row>
    <row r="61" spans="1:9">
      <c r="A61" s="20" t="str">
        <f>IF([1]卡牌!$A70="","",[1]卡牌!$A70)</f>
        <v/>
      </c>
      <c r="B61" s="20" t="str">
        <f>IF([1]卡牌!$B70="","",[1]卡牌!$B70)</f>
        <v/>
      </c>
      <c r="C61" s="20" t="str">
        <f>IF([1]卡牌!$C70="","",[1]卡牌!$C70)</f>
        <v/>
      </c>
      <c r="D61" s="14"/>
      <c r="E61" s="14"/>
      <c r="F61" s="20" t="str">
        <f>IF([1]卡牌!$M70="","",[1]卡牌!$M70)</f>
        <v/>
      </c>
      <c r="G61"/>
      <c r="I61"/>
    </row>
    <row r="62" spans="1:9">
      <c r="A62" s="20" t="str">
        <f>IF([1]卡牌!$A71="","",[1]卡牌!$A71)</f>
        <v/>
      </c>
      <c r="B62" s="20" t="str">
        <f>IF([1]卡牌!$B71="","",[1]卡牌!$B71)</f>
        <v/>
      </c>
      <c r="C62" s="20" t="str">
        <f>IF([1]卡牌!$C71="","",[1]卡牌!$C71)</f>
        <v/>
      </c>
      <c r="D62" s="14"/>
      <c r="E62" s="14"/>
      <c r="F62" s="20" t="str">
        <f>IF([1]卡牌!$M71="","",[1]卡牌!$M71)</f>
        <v/>
      </c>
      <c r="G62"/>
      <c r="I62"/>
    </row>
    <row r="63" spans="1:9">
      <c r="A63" s="20" t="str">
        <f>IF([1]卡牌!$A72="","",[1]卡牌!$A72)</f>
        <v/>
      </c>
      <c r="B63" s="20" t="str">
        <f>IF([1]卡牌!$B72="","",[1]卡牌!$B72)</f>
        <v/>
      </c>
      <c r="C63" s="20" t="str">
        <f>IF([1]卡牌!$C72="","",[1]卡牌!$C72)</f>
        <v/>
      </c>
      <c r="D63" s="14" t="str">
        <f>IF([1]卡牌!$K63="","",[1]卡牌!$K63)</f>
        <v/>
      </c>
      <c r="E63" s="14" t="str">
        <f>IF([1]卡牌!$L63="","",[1]卡牌!$L63)</f>
        <v/>
      </c>
      <c r="F63" s="20" t="str">
        <f>IF([1]卡牌!$M72="","",[1]卡牌!$M72)</f>
        <v/>
      </c>
      <c r="G63"/>
      <c r="I63"/>
    </row>
    <row r="64" spans="1:9">
      <c r="A64" s="20" t="str">
        <f>IF([1]卡牌!$A73="","",[1]卡牌!$A73)</f>
        <v/>
      </c>
      <c r="B64" s="20" t="str">
        <f>IF([1]卡牌!$B73="","",[1]卡牌!$B73)</f>
        <v/>
      </c>
      <c r="C64" s="20" t="str">
        <f>IF([1]卡牌!$C73="","",[1]卡牌!$C73)</f>
        <v/>
      </c>
      <c r="D64" s="14" t="str">
        <f>IF([1]卡牌!$K64="","",[1]卡牌!$K64)</f>
        <v/>
      </c>
      <c r="E64" s="14" t="str">
        <f>IF([1]卡牌!$L64="","",[1]卡牌!$L64)</f>
        <v/>
      </c>
      <c r="F64" s="20" t="str">
        <f>IF([1]卡牌!$M73="","",[1]卡牌!$M73)</f>
        <v/>
      </c>
      <c r="G64"/>
      <c r="I64"/>
    </row>
    <row r="65" spans="1:9">
      <c r="A65" s="20" t="str">
        <f>IF([1]卡牌!$A74="","",[1]卡牌!$A74)</f>
        <v/>
      </c>
      <c r="B65" s="20" t="str">
        <f>IF([1]卡牌!$B74="","",[1]卡牌!$B74)</f>
        <v/>
      </c>
      <c r="C65" s="20" t="str">
        <f>IF([1]卡牌!$C74="","",[1]卡牌!$C74)</f>
        <v/>
      </c>
      <c r="D65" s="14" t="str">
        <f>IF([1]卡牌!$K65="","",[1]卡牌!$K65)</f>
        <v/>
      </c>
      <c r="E65" s="14" t="str">
        <f>IF([1]卡牌!$L65="","",[1]卡牌!$L65)</f>
        <v/>
      </c>
      <c r="F65" s="20" t="str">
        <f>IF([1]卡牌!$M74="","",[1]卡牌!$M74)</f>
        <v/>
      </c>
      <c r="G65"/>
      <c r="I65"/>
    </row>
    <row r="66" spans="1:9">
      <c r="A66" s="20" t="str">
        <f>IF([1]卡牌!$A75="","",[1]卡牌!$A75)</f>
        <v/>
      </c>
      <c r="B66" s="20" t="str">
        <f>IF([1]卡牌!$B75="","",[1]卡牌!$B75)</f>
        <v/>
      </c>
      <c r="C66" s="20" t="str">
        <f>IF([1]卡牌!$C75="","",[1]卡牌!$C75)</f>
        <v/>
      </c>
      <c r="D66" s="14" t="str">
        <f>IF([1]卡牌!$K66="","",[1]卡牌!$K66)</f>
        <v/>
      </c>
      <c r="E66" s="14" t="str">
        <f>IF([1]卡牌!$L66="","",[1]卡牌!$L66)</f>
        <v/>
      </c>
      <c r="F66" s="20" t="str">
        <f>IF([1]卡牌!$M75="","",[1]卡牌!$M75)</f>
        <v/>
      </c>
      <c r="G66"/>
      <c r="I66"/>
    </row>
    <row r="67" spans="1:9">
      <c r="A67" s="20" t="str">
        <f>IF([1]卡牌!$A76="","",[1]卡牌!$A76)</f>
        <v/>
      </c>
      <c r="B67" s="20" t="str">
        <f>IF([1]卡牌!$B76="","",[1]卡牌!$B76)</f>
        <v/>
      </c>
      <c r="C67" s="20" t="str">
        <f>IF([1]卡牌!$C76="","",[1]卡牌!$C76)</f>
        <v/>
      </c>
      <c r="D67" s="14" t="str">
        <f>IF([1]卡牌!$K67="","",[1]卡牌!$K67)</f>
        <v/>
      </c>
      <c r="E67" s="14" t="str">
        <f>IF([1]卡牌!$L67="","",[1]卡牌!$L67)</f>
        <v/>
      </c>
      <c r="F67" s="20" t="str">
        <f>IF([1]卡牌!$M76="","",[1]卡牌!$M76)</f>
        <v/>
      </c>
      <c r="G67"/>
      <c r="I67"/>
    </row>
    <row r="68" spans="1:9">
      <c r="A68" s="20" t="str">
        <f>IF([1]卡牌!$A77="","",[1]卡牌!$A77)</f>
        <v/>
      </c>
      <c r="B68" s="20" t="str">
        <f>IF([1]卡牌!$B77="","",[1]卡牌!$B77)</f>
        <v/>
      </c>
      <c r="C68" s="20" t="str">
        <f>IF([1]卡牌!$C77="","",[1]卡牌!$C77)</f>
        <v/>
      </c>
      <c r="D68" s="14" t="str">
        <f>IF([1]卡牌!$K68="","",[1]卡牌!$K68)</f>
        <v/>
      </c>
      <c r="E68" s="14" t="str">
        <f>IF([1]卡牌!$L68="","",[1]卡牌!$L68)</f>
        <v/>
      </c>
      <c r="F68" s="20" t="str">
        <f>IF([1]卡牌!$M77="","",[1]卡牌!$M77)</f>
        <v/>
      </c>
      <c r="G68"/>
      <c r="I68"/>
    </row>
    <row r="69" spans="1:9">
      <c r="A69" s="20" t="str">
        <f>IF([1]卡牌!$A78="","",[1]卡牌!$A78)</f>
        <v/>
      </c>
      <c r="B69" s="20" t="str">
        <f>IF([1]卡牌!$B78="","",[1]卡牌!$B78)</f>
        <v/>
      </c>
      <c r="C69" s="20" t="str">
        <f>IF([1]卡牌!$C78="","",[1]卡牌!$C78)</f>
        <v/>
      </c>
      <c r="D69" s="14" t="str">
        <f>IF([1]卡牌!$K69="","",[1]卡牌!$K69)</f>
        <v/>
      </c>
      <c r="E69" s="14" t="str">
        <f>IF([1]卡牌!$L69="","",[1]卡牌!$L69)</f>
        <v/>
      </c>
      <c r="F69" s="20" t="str">
        <f>IF([1]卡牌!$M78="","",[1]卡牌!$M78)</f>
        <v/>
      </c>
      <c r="G69"/>
      <c r="I69"/>
    </row>
    <row r="70" spans="1:9">
      <c r="A70" s="20" t="str">
        <f>IF([1]卡牌!$A79="","",[1]卡牌!$A79)</f>
        <v/>
      </c>
      <c r="B70" s="20" t="str">
        <f>IF([1]卡牌!$B79="","",[1]卡牌!$B79)</f>
        <v/>
      </c>
      <c r="C70" s="20" t="str">
        <f>IF([1]卡牌!$C79="","",[1]卡牌!$C79)</f>
        <v/>
      </c>
      <c r="D70" s="14" t="str">
        <f>IF([1]卡牌!$K70="","",[1]卡牌!$K70)</f>
        <v/>
      </c>
      <c r="E70" s="14" t="str">
        <f>IF([1]卡牌!$L70="","",[1]卡牌!$L70)</f>
        <v/>
      </c>
      <c r="F70" s="20" t="str">
        <f>IF([1]卡牌!$M79="","",[1]卡牌!$M79)</f>
        <v/>
      </c>
      <c r="G70"/>
      <c r="I70"/>
    </row>
    <row r="71" spans="1:9">
      <c r="A71" s="20" t="str">
        <f>IF([1]卡牌!$A80="","",[1]卡牌!$A80)</f>
        <v/>
      </c>
      <c r="B71" s="20" t="str">
        <f>IF([1]卡牌!$B80="","",[1]卡牌!$B80)</f>
        <v/>
      </c>
      <c r="C71" s="20" t="str">
        <f>IF([1]卡牌!$C80="","",[1]卡牌!$C80)</f>
        <v/>
      </c>
      <c r="D71" s="14" t="str">
        <f>IF([1]卡牌!$K71="","",[1]卡牌!$K71)</f>
        <v/>
      </c>
      <c r="E71" s="14" t="str">
        <f>IF([1]卡牌!$L71="","",[1]卡牌!$L71)</f>
        <v/>
      </c>
      <c r="F71" s="20" t="str">
        <f>IF([1]卡牌!$M80="","",[1]卡牌!$M80)</f>
        <v/>
      </c>
      <c r="G71"/>
      <c r="I71"/>
    </row>
    <row r="72" spans="1:9">
      <c r="A72" s="20" t="str">
        <f>IF([1]卡牌!$A81="","",[1]卡牌!$A81)</f>
        <v/>
      </c>
      <c r="B72" s="20" t="str">
        <f>IF([1]卡牌!$B81="","",[1]卡牌!$B81)</f>
        <v/>
      </c>
      <c r="C72" s="20" t="str">
        <f>IF([1]卡牌!$C81="","",[1]卡牌!$C81)</f>
        <v/>
      </c>
      <c r="D72" s="14" t="str">
        <f>IF([1]卡牌!$K72="","",[1]卡牌!$K72)</f>
        <v/>
      </c>
      <c r="E72" s="14" t="str">
        <f>IF([1]卡牌!$L72="","",[1]卡牌!$L72)</f>
        <v/>
      </c>
      <c r="F72" s="20" t="str">
        <f>IF([1]卡牌!$M81="","",[1]卡牌!$M81)</f>
        <v/>
      </c>
      <c r="G72"/>
      <c r="I72"/>
    </row>
    <row r="73" spans="1:9">
      <c r="A73" s="20" t="str">
        <f>IF([1]卡牌!$A82="","",[1]卡牌!$A82)</f>
        <v/>
      </c>
      <c r="B73" s="20" t="str">
        <f>IF([1]卡牌!$B82="","",[1]卡牌!$B82)</f>
        <v/>
      </c>
      <c r="C73" s="20" t="str">
        <f>IF([1]卡牌!$C82="","",[1]卡牌!$C82)</f>
        <v/>
      </c>
      <c r="D73" s="14" t="str">
        <f>IF([1]卡牌!$K73="","",[1]卡牌!$K73)</f>
        <v/>
      </c>
      <c r="E73" s="14" t="str">
        <f>IF([1]卡牌!$L73="","",[1]卡牌!$L73)</f>
        <v/>
      </c>
      <c r="F73" s="20" t="str">
        <f>IF([1]卡牌!$M82="","",[1]卡牌!$M82)</f>
        <v/>
      </c>
      <c r="G73"/>
      <c r="I73"/>
    </row>
    <row r="74" spans="1:9">
      <c r="A74" s="20" t="str">
        <f>IF([1]卡牌!$A83="","",[1]卡牌!$A83)</f>
        <v/>
      </c>
      <c r="B74" s="20" t="str">
        <f>IF([1]卡牌!$B83="","",[1]卡牌!$B83)</f>
        <v/>
      </c>
      <c r="C74" s="20" t="str">
        <f>IF([1]卡牌!$C83="","",[1]卡牌!$C83)</f>
        <v/>
      </c>
      <c r="D74" s="14" t="str">
        <f>IF([1]卡牌!$K74="","",[1]卡牌!$K74)</f>
        <v/>
      </c>
      <c r="E74" s="14" t="str">
        <f>IF([1]卡牌!$L74="","",[1]卡牌!$L74)</f>
        <v/>
      </c>
      <c r="F74" s="20" t="str">
        <f>IF([1]卡牌!$M83="","",[1]卡牌!$M83)</f>
        <v/>
      </c>
      <c r="G74"/>
      <c r="I74"/>
    </row>
    <row r="75" spans="1:9">
      <c r="A75" s="20" t="str">
        <f>IF([1]卡牌!$A84="","",[1]卡牌!$A84)</f>
        <v/>
      </c>
      <c r="B75" s="20" t="str">
        <f>IF([1]卡牌!$B84="","",[1]卡牌!$B84)</f>
        <v/>
      </c>
      <c r="C75" s="20" t="str">
        <f>IF([1]卡牌!$C84="","",[1]卡牌!$C84)</f>
        <v/>
      </c>
      <c r="D75" s="14" t="str">
        <f>IF([1]卡牌!$K75="","",[1]卡牌!$K75)</f>
        <v/>
      </c>
      <c r="E75" s="14" t="str">
        <f>IF([1]卡牌!$L75="","",[1]卡牌!$L75)</f>
        <v/>
      </c>
      <c r="F75" s="20" t="str">
        <f>IF([1]卡牌!$M84="","",[1]卡牌!$M84)</f>
        <v/>
      </c>
      <c r="G75"/>
      <c r="I75"/>
    </row>
    <row r="76" spans="1:9">
      <c r="A76" s="20" t="str">
        <f>IF([1]卡牌!$A85="","",[1]卡牌!$A85)</f>
        <v/>
      </c>
      <c r="B76" s="20" t="str">
        <f>IF([1]卡牌!$B85="","",[1]卡牌!$B85)</f>
        <v/>
      </c>
      <c r="C76" s="20" t="str">
        <f>IF([1]卡牌!$C85="","",[1]卡牌!$C85)</f>
        <v/>
      </c>
      <c r="D76" s="14" t="str">
        <f>IF([1]卡牌!$K76="","",[1]卡牌!$K76)</f>
        <v/>
      </c>
      <c r="E76" s="14" t="str">
        <f>IF([1]卡牌!$L76="","",[1]卡牌!$L76)</f>
        <v/>
      </c>
      <c r="F76" s="20" t="str">
        <f>IF([1]卡牌!$M85="","",[1]卡牌!$M85)</f>
        <v/>
      </c>
      <c r="G76"/>
      <c r="I76"/>
    </row>
    <row r="77" spans="1:9">
      <c r="A77" s="20" t="str">
        <f>IF([1]卡牌!$A86="","",[1]卡牌!$A86)</f>
        <v/>
      </c>
      <c r="B77" s="20" t="str">
        <f>IF([1]卡牌!$B86="","",[1]卡牌!$B86)</f>
        <v/>
      </c>
      <c r="C77" s="20" t="str">
        <f>IF([1]卡牌!$C86="","",[1]卡牌!$C86)</f>
        <v/>
      </c>
      <c r="D77" s="14" t="str">
        <f>IF([1]卡牌!$K77="","",[1]卡牌!$K77)</f>
        <v/>
      </c>
      <c r="E77" s="14" t="str">
        <f>IF([1]卡牌!$L77="","",[1]卡牌!$L77)</f>
        <v/>
      </c>
      <c r="F77" s="20" t="str">
        <f>IF([1]卡牌!$M86="","",[1]卡牌!$M86)</f>
        <v/>
      </c>
      <c r="G77"/>
      <c r="I77"/>
    </row>
    <row r="78" spans="1:9">
      <c r="A78" s="20" t="str">
        <f>IF([1]卡牌!$A87="","",[1]卡牌!$A87)</f>
        <v/>
      </c>
      <c r="B78" s="20" t="str">
        <f>IF([1]卡牌!$B87="","",[1]卡牌!$B87)</f>
        <v/>
      </c>
      <c r="C78" s="20" t="str">
        <f>IF([1]卡牌!$C87="","",[1]卡牌!$C87)</f>
        <v/>
      </c>
      <c r="D78" s="14" t="str">
        <f>IF([1]卡牌!$K78="","",[1]卡牌!$K78)</f>
        <v/>
      </c>
      <c r="E78" s="14" t="str">
        <f>IF([1]卡牌!$L78="","",[1]卡牌!$L78)</f>
        <v/>
      </c>
      <c r="F78" s="20" t="str">
        <f>IF([1]卡牌!$M87="","",[1]卡牌!$M87)</f>
        <v/>
      </c>
      <c r="G78"/>
      <c r="I78"/>
    </row>
    <row r="79" spans="1:9">
      <c r="A79" s="20" t="str">
        <f>IF([1]卡牌!$A88="","",[1]卡牌!$A88)</f>
        <v/>
      </c>
      <c r="B79" s="20" t="str">
        <f>IF([1]卡牌!$B88="","",[1]卡牌!$B88)</f>
        <v/>
      </c>
      <c r="C79" s="20" t="str">
        <f>IF([1]卡牌!$C88="","",[1]卡牌!$C88)</f>
        <v/>
      </c>
      <c r="D79" s="14" t="str">
        <f>IF([1]卡牌!$K79="","",[1]卡牌!$K79)</f>
        <v/>
      </c>
      <c r="E79" s="14" t="str">
        <f>IF([1]卡牌!$L79="","",[1]卡牌!$L79)</f>
        <v/>
      </c>
      <c r="F79" s="20" t="str">
        <f>IF([1]卡牌!$M88="","",[1]卡牌!$M88)</f>
        <v/>
      </c>
      <c r="G79"/>
      <c r="I79"/>
    </row>
    <row r="80" spans="1:9">
      <c r="A80" s="20" t="str">
        <f>IF([1]卡牌!$A89="","",[1]卡牌!$A89)</f>
        <v/>
      </c>
      <c r="B80" s="20" t="str">
        <f>IF([1]卡牌!$B89="","",[1]卡牌!$B89)</f>
        <v/>
      </c>
      <c r="C80" s="20" t="str">
        <f>IF([1]卡牌!$C89="","",[1]卡牌!$C89)</f>
        <v/>
      </c>
      <c r="D80" s="14" t="str">
        <f>IF([1]卡牌!$K80="","",[1]卡牌!$K80)</f>
        <v/>
      </c>
      <c r="E80" s="14" t="str">
        <f>IF([1]卡牌!$L80="","",[1]卡牌!$L80)</f>
        <v/>
      </c>
      <c r="F80" s="20" t="str">
        <f>IF([1]卡牌!$M89="","",[1]卡牌!$M89)</f>
        <v/>
      </c>
      <c r="G80"/>
      <c r="I80"/>
    </row>
    <row r="81" spans="1:9">
      <c r="A81" s="20" t="str">
        <f>IF([1]卡牌!$A90="","",[1]卡牌!$A90)</f>
        <v/>
      </c>
      <c r="B81" s="20" t="str">
        <f>IF([1]卡牌!$B90="","",[1]卡牌!$B90)</f>
        <v/>
      </c>
      <c r="C81" s="20" t="str">
        <f>IF([1]卡牌!$C90="","",[1]卡牌!$C90)</f>
        <v/>
      </c>
      <c r="D81" s="14" t="str">
        <f>IF([1]卡牌!$K81="","",[1]卡牌!$K81)</f>
        <v/>
      </c>
      <c r="E81" s="14" t="str">
        <f>IF([1]卡牌!$L81="","",[1]卡牌!$L81)</f>
        <v/>
      </c>
      <c r="F81" s="20" t="str">
        <f>IF([1]卡牌!$M90="","",[1]卡牌!$M90)</f>
        <v/>
      </c>
      <c r="G81"/>
      <c r="I81"/>
    </row>
    <row r="82" spans="1:9">
      <c r="A82" s="20" t="str">
        <f>IF([1]卡牌!$A91="","",[1]卡牌!$A91)</f>
        <v/>
      </c>
      <c r="B82" s="20" t="str">
        <f>IF([1]卡牌!$B91="","",[1]卡牌!$B91)</f>
        <v/>
      </c>
      <c r="C82" s="20" t="str">
        <f>IF([1]卡牌!$C91="","",[1]卡牌!$C91)</f>
        <v/>
      </c>
      <c r="D82" s="14" t="str">
        <f>IF([1]卡牌!$K82="","",[1]卡牌!$K82)</f>
        <v/>
      </c>
      <c r="E82" s="14" t="str">
        <f>IF([1]卡牌!$L82="","",[1]卡牌!$L82)</f>
        <v/>
      </c>
      <c r="F82" s="20" t="str">
        <f>IF([1]卡牌!$M91="","",[1]卡牌!$M91)</f>
        <v/>
      </c>
      <c r="G82"/>
      <c r="I82"/>
    </row>
    <row r="83" spans="1:9">
      <c r="A83" s="20" t="str">
        <f>IF([1]卡牌!$A92="","",[1]卡牌!$A92)</f>
        <v/>
      </c>
      <c r="B83" s="20" t="str">
        <f>IF([1]卡牌!$B92="","",[1]卡牌!$B92)</f>
        <v/>
      </c>
      <c r="C83" s="20" t="str">
        <f>IF([1]卡牌!$C92="","",[1]卡牌!$C92)</f>
        <v/>
      </c>
      <c r="D83" s="14" t="str">
        <f>IF([1]卡牌!$K83="","",[1]卡牌!$K83)</f>
        <v/>
      </c>
      <c r="E83" s="14" t="str">
        <f>IF([1]卡牌!$L83="","",[1]卡牌!$L83)</f>
        <v/>
      </c>
      <c r="F83" s="20" t="str">
        <f>IF([1]卡牌!$M92="","",[1]卡牌!$M92)</f>
        <v/>
      </c>
      <c r="G83"/>
      <c r="I83"/>
    </row>
    <row r="84" spans="1:9">
      <c r="A84" s="20" t="str">
        <f>IF([1]卡牌!$A93="","",[1]卡牌!$A93)</f>
        <v/>
      </c>
      <c r="B84" s="20" t="str">
        <f>IF([1]卡牌!$B93="","",[1]卡牌!$B93)</f>
        <v/>
      </c>
      <c r="C84" s="20" t="str">
        <f>IF([1]卡牌!$C93="","",[1]卡牌!$C93)</f>
        <v/>
      </c>
      <c r="D84" s="14" t="str">
        <f>IF([1]卡牌!$K84="","",[1]卡牌!$K84)</f>
        <v/>
      </c>
      <c r="E84" s="14" t="str">
        <f>IF([1]卡牌!$L84="","",[1]卡牌!$L84)</f>
        <v/>
      </c>
      <c r="F84" s="20" t="str">
        <f>IF([1]卡牌!$M93="","",[1]卡牌!$M93)</f>
        <v/>
      </c>
      <c r="G84"/>
      <c r="I84"/>
    </row>
    <row r="85" spans="1:9">
      <c r="A85" s="20" t="str">
        <f>IF([1]卡牌!$A94="","",[1]卡牌!$A94)</f>
        <v/>
      </c>
      <c r="B85" s="20" t="str">
        <f>IF([1]卡牌!$B94="","",[1]卡牌!$B94)</f>
        <v/>
      </c>
      <c r="C85" s="20" t="str">
        <f>IF([1]卡牌!$C94="","",[1]卡牌!$C94)</f>
        <v/>
      </c>
      <c r="D85" s="14" t="str">
        <f>IF([1]卡牌!$K85="","",[1]卡牌!$K85)</f>
        <v/>
      </c>
      <c r="E85" s="14" t="str">
        <f>IF([1]卡牌!$L85="","",[1]卡牌!$L85)</f>
        <v/>
      </c>
      <c r="F85" s="20" t="str">
        <f>IF([1]卡牌!$M94="","",[1]卡牌!$M94)</f>
        <v/>
      </c>
      <c r="G85"/>
      <c r="I85"/>
    </row>
    <row r="86" spans="1:9">
      <c r="A86" s="20" t="str">
        <f>IF([1]卡牌!$A95="","",[1]卡牌!$A95)</f>
        <v/>
      </c>
      <c r="B86" s="20" t="str">
        <f>IF([1]卡牌!$B95="","",[1]卡牌!$B95)</f>
        <v/>
      </c>
      <c r="C86" s="20" t="str">
        <f>IF([1]卡牌!$C95="","",[1]卡牌!$C95)</f>
        <v/>
      </c>
      <c r="D86" s="14" t="str">
        <f>IF([1]卡牌!$K86="","",[1]卡牌!$K86)</f>
        <v/>
      </c>
      <c r="E86" s="14" t="str">
        <f>IF([1]卡牌!$L86="","",[1]卡牌!$L86)</f>
        <v/>
      </c>
      <c r="F86" s="20" t="str">
        <f>IF([1]卡牌!$M95="","",[1]卡牌!$M95)</f>
        <v/>
      </c>
      <c r="G86"/>
      <c r="I86"/>
    </row>
    <row r="87" spans="1:9">
      <c r="A87" s="20" t="str">
        <f>IF([1]卡牌!$A96="","",[1]卡牌!$A96)</f>
        <v/>
      </c>
      <c r="B87" s="20" t="str">
        <f>IF([1]卡牌!$B96="","",[1]卡牌!$B96)</f>
        <v/>
      </c>
      <c r="C87" s="20" t="str">
        <f>IF([1]卡牌!$C96="","",[1]卡牌!$C96)</f>
        <v/>
      </c>
      <c r="D87" s="14" t="str">
        <f>IF([1]卡牌!$K87="","",[1]卡牌!$K87)</f>
        <v/>
      </c>
      <c r="E87" s="14" t="str">
        <f>IF([1]卡牌!$L87="","",[1]卡牌!$L87)</f>
        <v/>
      </c>
      <c r="F87" s="20" t="str">
        <f>IF([1]卡牌!$M96="","",[1]卡牌!$M96)</f>
        <v/>
      </c>
      <c r="G87"/>
      <c r="I87"/>
    </row>
    <row r="88" spans="1:9">
      <c r="A88" s="20" t="str">
        <f>IF([1]卡牌!$A97="","",[1]卡牌!$A97)</f>
        <v/>
      </c>
      <c r="B88" s="20" t="str">
        <f>IF([1]卡牌!$B97="","",[1]卡牌!$B97)</f>
        <v/>
      </c>
      <c r="C88" s="20" t="str">
        <f>IF([1]卡牌!$C97="","",[1]卡牌!$C97)</f>
        <v/>
      </c>
      <c r="D88" s="14" t="str">
        <f>IF([1]卡牌!$K88="","",[1]卡牌!$K88)</f>
        <v/>
      </c>
      <c r="E88" s="14" t="str">
        <f>IF([1]卡牌!$L88="","",[1]卡牌!$L88)</f>
        <v/>
      </c>
      <c r="F88" s="20" t="str">
        <f>IF([1]卡牌!$M97="","",[1]卡牌!$M97)</f>
        <v/>
      </c>
      <c r="G88"/>
      <c r="I88"/>
    </row>
    <row r="89" spans="1:9">
      <c r="A89" s="20" t="str">
        <f>IF([1]卡牌!$A98="","",[1]卡牌!$A98)</f>
        <v/>
      </c>
      <c r="B89" s="20" t="str">
        <f>IF([1]卡牌!$B98="","",[1]卡牌!$B98)</f>
        <v/>
      </c>
      <c r="C89" s="20" t="str">
        <f>IF([1]卡牌!$C98="","",[1]卡牌!$C98)</f>
        <v/>
      </c>
      <c r="D89" s="14" t="str">
        <f>IF([1]卡牌!$K89="","",[1]卡牌!$K89)</f>
        <v/>
      </c>
      <c r="E89" s="14" t="str">
        <f>IF([1]卡牌!$L89="","",[1]卡牌!$L89)</f>
        <v/>
      </c>
      <c r="F89" s="20" t="str">
        <f>IF([1]卡牌!$M98="","",[1]卡牌!$M98)</f>
        <v/>
      </c>
      <c r="G89"/>
      <c r="I89"/>
    </row>
    <row r="90" spans="1:9">
      <c r="A90" s="20" t="str">
        <f>IF([1]卡牌!$A99="","",[1]卡牌!$A99)</f>
        <v/>
      </c>
      <c r="B90" s="20" t="str">
        <f>IF([1]卡牌!$B99="","",[1]卡牌!$B99)</f>
        <v/>
      </c>
      <c r="C90" s="20" t="str">
        <f>IF([1]卡牌!$C99="","",[1]卡牌!$C99)</f>
        <v/>
      </c>
      <c r="D90" s="14" t="str">
        <f>IF([1]卡牌!$K90="","",[1]卡牌!$K90)</f>
        <v/>
      </c>
      <c r="E90" s="14" t="str">
        <f>IF([1]卡牌!$L90="","",[1]卡牌!$L90)</f>
        <v/>
      </c>
      <c r="F90" s="20" t="str">
        <f>IF([1]卡牌!$M99="","",[1]卡牌!$M99)</f>
        <v/>
      </c>
      <c r="G90"/>
      <c r="I90"/>
    </row>
    <row r="91" spans="1:9">
      <c r="A91" s="20" t="str">
        <f>IF([1]卡牌!$A100="","",[1]卡牌!$A100)</f>
        <v/>
      </c>
      <c r="B91" s="20" t="str">
        <f>IF([1]卡牌!$B100="","",[1]卡牌!$B100)</f>
        <v/>
      </c>
      <c r="C91" s="20" t="str">
        <f>IF([1]卡牌!$C100="","",[1]卡牌!$C100)</f>
        <v/>
      </c>
      <c r="D91" s="14" t="str">
        <f>IF([1]卡牌!$K91="","",[1]卡牌!$K91)</f>
        <v/>
      </c>
      <c r="E91" s="14" t="str">
        <f>IF([1]卡牌!$L91="","",[1]卡牌!$L91)</f>
        <v/>
      </c>
      <c r="F91" s="20" t="str">
        <f>IF([1]卡牌!$M100="","",[1]卡牌!$M100)</f>
        <v/>
      </c>
      <c r="G91"/>
      <c r="I91"/>
    </row>
    <row r="92" spans="1:9">
      <c r="A92" s="20" t="str">
        <f>IF([1]卡牌!$A101="","",[1]卡牌!$A101)</f>
        <v/>
      </c>
      <c r="B92" s="20" t="str">
        <f>IF([1]卡牌!$B101="","",[1]卡牌!$B101)</f>
        <v/>
      </c>
      <c r="C92" s="20" t="str">
        <f>IF([1]卡牌!$C101="","",[1]卡牌!$C101)</f>
        <v/>
      </c>
      <c r="D92" s="14" t="str">
        <f>IF([1]卡牌!$K92="","",[1]卡牌!$K92)</f>
        <v/>
      </c>
      <c r="E92" s="14" t="str">
        <f>IF([1]卡牌!$L92="","",[1]卡牌!$L92)</f>
        <v/>
      </c>
      <c r="F92" s="20" t="str">
        <f>IF([1]卡牌!$M101="","",[1]卡牌!$M101)</f>
        <v/>
      </c>
      <c r="G92"/>
      <c r="I92"/>
    </row>
    <row r="93" spans="1:9">
      <c r="A93" s="20" t="str">
        <f>IF([1]卡牌!$A102="","",[1]卡牌!$A102)</f>
        <v/>
      </c>
      <c r="B93" s="20" t="str">
        <f>IF([1]卡牌!$B102="","",[1]卡牌!$B102)</f>
        <v/>
      </c>
      <c r="C93" s="20" t="str">
        <f>IF([1]卡牌!$C102="","",[1]卡牌!$C102)</f>
        <v/>
      </c>
      <c r="D93" s="14" t="str">
        <f>IF([1]卡牌!$K93="","",[1]卡牌!$K93)</f>
        <v/>
      </c>
      <c r="E93" s="14" t="str">
        <f>IF([1]卡牌!$L93="","",[1]卡牌!$L93)</f>
        <v/>
      </c>
      <c r="F93" s="20" t="str">
        <f>IF([1]卡牌!$M102="","",[1]卡牌!$M102)</f>
        <v/>
      </c>
      <c r="G93"/>
      <c r="I93"/>
    </row>
    <row r="94" spans="1:9">
      <c r="A94" s="20" t="str">
        <f>IF([1]卡牌!$A103="","",[1]卡牌!$A103)</f>
        <v/>
      </c>
      <c r="B94" s="20" t="str">
        <f>IF([1]卡牌!$B103="","",[1]卡牌!$B103)</f>
        <v/>
      </c>
      <c r="C94" s="20" t="str">
        <f>IF([1]卡牌!$C103="","",[1]卡牌!$C103)</f>
        <v/>
      </c>
      <c r="D94" s="14" t="str">
        <f>IF([1]卡牌!$K94="","",[1]卡牌!$K94)</f>
        <v/>
      </c>
      <c r="E94" s="14" t="str">
        <f>IF([1]卡牌!$L94="","",[1]卡牌!$L94)</f>
        <v/>
      </c>
      <c r="F94" s="20" t="str">
        <f>IF([1]卡牌!$M103="","",[1]卡牌!$M103)</f>
        <v/>
      </c>
      <c r="G94"/>
      <c r="I94"/>
    </row>
    <row r="95" spans="1:9">
      <c r="A95" s="20" t="str">
        <f>IF([1]卡牌!$A104="","",[1]卡牌!$A104)</f>
        <v/>
      </c>
      <c r="B95" s="20" t="str">
        <f>IF([1]卡牌!$B104="","",[1]卡牌!$B104)</f>
        <v/>
      </c>
      <c r="C95" s="20" t="str">
        <f>IF([1]卡牌!$C104="","",[1]卡牌!$C104)</f>
        <v/>
      </c>
      <c r="D95" s="14" t="str">
        <f>IF([1]卡牌!$K95="","",[1]卡牌!$K95)</f>
        <v/>
      </c>
      <c r="E95" s="14" t="str">
        <f>IF([1]卡牌!$L95="","",[1]卡牌!$L95)</f>
        <v/>
      </c>
      <c r="F95" s="20" t="str">
        <f>IF([1]卡牌!$M104="","",[1]卡牌!$M104)</f>
        <v/>
      </c>
      <c r="G95"/>
      <c r="I95"/>
    </row>
    <row r="96" spans="1:9">
      <c r="A96" s="20" t="str">
        <f>IF([1]卡牌!$A105="","",[1]卡牌!$A105)</f>
        <v/>
      </c>
      <c r="B96" s="20" t="str">
        <f>IF([1]卡牌!$B105="","",[1]卡牌!$B105)</f>
        <v/>
      </c>
      <c r="C96" s="20" t="str">
        <f>IF([1]卡牌!$C105="","",[1]卡牌!$C105)</f>
        <v/>
      </c>
      <c r="D96" s="14" t="str">
        <f>IF([1]卡牌!$K96="","",[1]卡牌!$K96)</f>
        <v/>
      </c>
      <c r="E96" s="14" t="str">
        <f>IF([1]卡牌!$L96="","",[1]卡牌!$L96)</f>
        <v/>
      </c>
      <c r="F96" s="20" t="str">
        <f>IF([1]卡牌!$M105="","",[1]卡牌!$M105)</f>
        <v/>
      </c>
      <c r="G96"/>
      <c r="I96"/>
    </row>
    <row r="97" spans="1:9">
      <c r="A97" s="20" t="str">
        <f>IF([1]卡牌!$A106="","",[1]卡牌!$A106)</f>
        <v/>
      </c>
      <c r="B97" s="20" t="str">
        <f>IF([1]卡牌!$B106="","",[1]卡牌!$B106)</f>
        <v/>
      </c>
      <c r="C97" s="20" t="str">
        <f>IF([1]卡牌!$C106="","",[1]卡牌!$C106)</f>
        <v/>
      </c>
      <c r="D97" s="14" t="str">
        <f>IF([1]卡牌!$K97="","",[1]卡牌!$K97)</f>
        <v/>
      </c>
      <c r="E97" s="14" t="str">
        <f>IF([1]卡牌!$L97="","",[1]卡牌!$L97)</f>
        <v/>
      </c>
      <c r="F97" s="20" t="str">
        <f>IF([1]卡牌!$M106="","",[1]卡牌!$M106)</f>
        <v/>
      </c>
      <c r="G97"/>
      <c r="I97"/>
    </row>
    <row r="98" spans="1:9">
      <c r="A98" s="20" t="str">
        <f>IF([1]卡牌!$A107="","",[1]卡牌!$A107)</f>
        <v/>
      </c>
      <c r="B98" s="20" t="str">
        <f>IF([1]卡牌!$B107="","",[1]卡牌!$B107)</f>
        <v/>
      </c>
      <c r="C98" s="20" t="str">
        <f>IF([1]卡牌!$C107="","",[1]卡牌!$C107)</f>
        <v/>
      </c>
      <c r="D98" s="14" t="str">
        <f>IF([1]卡牌!$K98="","",[1]卡牌!$K98)</f>
        <v/>
      </c>
      <c r="E98" s="14" t="str">
        <f>IF([1]卡牌!$L98="","",[1]卡牌!$L98)</f>
        <v/>
      </c>
      <c r="F98" s="20" t="str">
        <f>IF([1]卡牌!$M107="","",[1]卡牌!$M107)</f>
        <v/>
      </c>
      <c r="G98"/>
      <c r="I98"/>
    </row>
    <row r="99" spans="1:9">
      <c r="A99" s="20" t="str">
        <f>IF([1]卡牌!$A108="","",[1]卡牌!$A108)</f>
        <v/>
      </c>
      <c r="B99" s="20" t="str">
        <f>IF([1]卡牌!$B108="","",[1]卡牌!$B108)</f>
        <v/>
      </c>
      <c r="C99" s="20" t="str">
        <f>IF([1]卡牌!$C108="","",[1]卡牌!$C108)</f>
        <v/>
      </c>
      <c r="D99" s="14" t="str">
        <f>IF([1]卡牌!$K99="","",[1]卡牌!$K99)</f>
        <v/>
      </c>
      <c r="E99" s="14" t="str">
        <f>IF([1]卡牌!$L99="","",[1]卡牌!$L99)</f>
        <v/>
      </c>
      <c r="F99" s="20" t="str">
        <f>IF([1]卡牌!$M108="","",[1]卡牌!$M108)</f>
        <v/>
      </c>
      <c r="G99"/>
      <c r="I99"/>
    </row>
    <row r="100" spans="1:9">
      <c r="A100" s="20" t="str">
        <f>IF([1]卡牌!$A109="","",[1]卡牌!$A109)</f>
        <v/>
      </c>
      <c r="B100" s="20" t="str">
        <f>IF([1]卡牌!$B109="","",[1]卡牌!$B109)</f>
        <v/>
      </c>
      <c r="C100" s="20" t="str">
        <f>IF([1]卡牌!$C109="","",[1]卡牌!$C109)</f>
        <v/>
      </c>
      <c r="D100" s="14" t="str">
        <f>IF([1]卡牌!$K100="","",[1]卡牌!$K100)</f>
        <v/>
      </c>
      <c r="E100" s="14" t="str">
        <f>IF([1]卡牌!$L100="","",[1]卡牌!$L100)</f>
        <v/>
      </c>
      <c r="F100" s="20" t="str">
        <f>IF([1]卡牌!$M109="","",[1]卡牌!$M109)</f>
        <v/>
      </c>
      <c r="G100"/>
      <c r="I100"/>
    </row>
    <row r="101" spans="1:9">
      <c r="A101" s="20" t="str">
        <f>IF([1]卡牌!$A110="","",[1]卡牌!$A110)</f>
        <v/>
      </c>
      <c r="B101" s="20" t="str">
        <f>IF([1]卡牌!$B110="","",[1]卡牌!$B110)</f>
        <v/>
      </c>
      <c r="C101" s="20" t="str">
        <f>IF([1]卡牌!$C110="","",[1]卡牌!$C110)</f>
        <v/>
      </c>
      <c r="D101" s="14" t="str">
        <f>IF([1]卡牌!$K101="","",[1]卡牌!$K101)</f>
        <v/>
      </c>
      <c r="E101" s="14" t="str">
        <f>IF([1]卡牌!$L101="","",[1]卡牌!$L101)</f>
        <v/>
      </c>
      <c r="F101" s="20" t="str">
        <f>IF([1]卡牌!$M110="","",[1]卡牌!$M110)</f>
        <v/>
      </c>
      <c r="G101"/>
      <c r="I101"/>
    </row>
    <row r="102" spans="1:9">
      <c r="A102" s="20" t="str">
        <f>IF([1]卡牌!$A111="","",[1]卡牌!$A111)</f>
        <v/>
      </c>
      <c r="B102" s="20" t="str">
        <f>IF([1]卡牌!$B111="","",[1]卡牌!$B111)</f>
        <v/>
      </c>
      <c r="C102" s="20" t="str">
        <f>IF([1]卡牌!$C111="","",[1]卡牌!$C111)</f>
        <v/>
      </c>
      <c r="D102" s="14" t="str">
        <f>IF([1]卡牌!$K102="","",[1]卡牌!$K102)</f>
        <v/>
      </c>
      <c r="E102" s="14" t="str">
        <f>IF([1]卡牌!$L102="","",[1]卡牌!$L102)</f>
        <v/>
      </c>
      <c r="F102" s="20" t="str">
        <f>IF([1]卡牌!$M111="","",[1]卡牌!$M111)</f>
        <v/>
      </c>
      <c r="G102"/>
      <c r="I102"/>
    </row>
    <row r="103" spans="1:9">
      <c r="A103" s="20" t="str">
        <f>IF([1]卡牌!$A112="","",[1]卡牌!$A112)</f>
        <v/>
      </c>
      <c r="B103" s="20" t="str">
        <f>IF([1]卡牌!$B112="","",[1]卡牌!$B112)</f>
        <v/>
      </c>
      <c r="C103" s="20" t="str">
        <f>IF([1]卡牌!$C112="","",[1]卡牌!$C112)</f>
        <v/>
      </c>
      <c r="D103" s="14" t="str">
        <f>IF([1]卡牌!$K103="","",[1]卡牌!$K103)</f>
        <v/>
      </c>
      <c r="E103" s="14" t="str">
        <f>IF([1]卡牌!$L103="","",[1]卡牌!$L103)</f>
        <v/>
      </c>
      <c r="F103" s="20" t="str">
        <f>IF([1]卡牌!$M112="","",[1]卡牌!$M112)</f>
        <v/>
      </c>
      <c r="G103"/>
      <c r="I103"/>
    </row>
    <row r="104" spans="1:9">
      <c r="A104" s="20" t="str">
        <f>IF([1]卡牌!$A113="","",[1]卡牌!$A113)</f>
        <v/>
      </c>
      <c r="B104" s="20" t="str">
        <f>IF([1]卡牌!$B113="","",[1]卡牌!$B113)</f>
        <v/>
      </c>
      <c r="C104" s="20" t="str">
        <f>IF([1]卡牌!$C113="","",[1]卡牌!$C113)</f>
        <v/>
      </c>
      <c r="D104" s="14" t="str">
        <f>IF([1]卡牌!$K104="","",[1]卡牌!$K104)</f>
        <v/>
      </c>
      <c r="E104" s="14" t="str">
        <f>IF([1]卡牌!$L104="","",[1]卡牌!$L104)</f>
        <v/>
      </c>
      <c r="F104" s="20" t="str">
        <f>IF([1]卡牌!$M113="","",[1]卡牌!$M113)</f>
        <v/>
      </c>
      <c r="G104"/>
      <c r="I104"/>
    </row>
    <row r="105" spans="1:9">
      <c r="A105" s="20" t="str">
        <f>IF([1]卡牌!$A114="","",[1]卡牌!$A114)</f>
        <v/>
      </c>
      <c r="B105" s="20" t="str">
        <f>IF([1]卡牌!$B114="","",[1]卡牌!$B114)</f>
        <v/>
      </c>
      <c r="C105" s="20" t="str">
        <f>IF([1]卡牌!$C114="","",[1]卡牌!$C114)</f>
        <v/>
      </c>
      <c r="D105" s="14" t="str">
        <f>IF([1]卡牌!$K105="","",[1]卡牌!$K105)</f>
        <v/>
      </c>
      <c r="E105" s="14" t="str">
        <f>IF([1]卡牌!$L105="","",[1]卡牌!$L105)</f>
        <v/>
      </c>
      <c r="F105" s="20" t="str">
        <f>IF([1]卡牌!$M114="","",[1]卡牌!$M114)</f>
        <v/>
      </c>
      <c r="G105"/>
      <c r="I105"/>
    </row>
    <row r="106" spans="1:9">
      <c r="A106" s="20" t="str">
        <f>IF([1]卡牌!$A115="","",[1]卡牌!$A115)</f>
        <v/>
      </c>
      <c r="B106" s="20" t="str">
        <f>IF([1]卡牌!$B115="","",[1]卡牌!$B115)</f>
        <v/>
      </c>
      <c r="C106" s="20" t="str">
        <f>IF([1]卡牌!$C115="","",[1]卡牌!$C115)</f>
        <v/>
      </c>
      <c r="D106" s="14" t="str">
        <f>IF([1]卡牌!$K106="","",[1]卡牌!$K106)</f>
        <v/>
      </c>
      <c r="E106" s="14" t="str">
        <f>IF([1]卡牌!$L106="","",[1]卡牌!$L106)</f>
        <v/>
      </c>
      <c r="F106" s="20" t="str">
        <f>IF([1]卡牌!$M115="","",[1]卡牌!$M115)</f>
        <v/>
      </c>
      <c r="G106"/>
      <c r="I106"/>
    </row>
    <row r="107" spans="1:9">
      <c r="A107" s="20" t="str">
        <f>IF([1]卡牌!$A116="","",[1]卡牌!$A116)</f>
        <v/>
      </c>
      <c r="B107" s="20" t="str">
        <f>IF([1]卡牌!$B116="","",[1]卡牌!$B116)</f>
        <v/>
      </c>
      <c r="C107" s="20" t="str">
        <f>IF([1]卡牌!$C116="","",[1]卡牌!$C116)</f>
        <v/>
      </c>
      <c r="D107" s="14" t="str">
        <f>IF([1]卡牌!$K107="","",[1]卡牌!$K107)</f>
        <v/>
      </c>
      <c r="E107" s="14" t="str">
        <f>IF([1]卡牌!$L107="","",[1]卡牌!$L107)</f>
        <v/>
      </c>
      <c r="F107" s="20" t="str">
        <f>IF([1]卡牌!$M116="","",[1]卡牌!$M116)</f>
        <v/>
      </c>
      <c r="G107"/>
      <c r="I107"/>
    </row>
    <row r="108" spans="1:9">
      <c r="A108" s="20" t="str">
        <f>IF([1]卡牌!$A117="","",[1]卡牌!$A117)</f>
        <v/>
      </c>
      <c r="B108" s="20" t="str">
        <f>IF([1]卡牌!$B117="","",[1]卡牌!$B117)</f>
        <v/>
      </c>
      <c r="C108" s="20" t="str">
        <f>IF([1]卡牌!$C117="","",[1]卡牌!$C117)</f>
        <v/>
      </c>
      <c r="D108" s="14" t="str">
        <f>IF([1]卡牌!$K108="","",[1]卡牌!$K108)</f>
        <v/>
      </c>
      <c r="E108" s="14" t="str">
        <f>IF([1]卡牌!$L108="","",[1]卡牌!$L108)</f>
        <v/>
      </c>
      <c r="F108" s="20" t="str">
        <f>IF([1]卡牌!$M117="","",[1]卡牌!$M117)</f>
        <v/>
      </c>
      <c r="G108"/>
      <c r="I108"/>
    </row>
    <row r="109" spans="1:9">
      <c r="A109" s="20" t="str">
        <f>IF([1]卡牌!$A118="","",[1]卡牌!$A118)</f>
        <v/>
      </c>
      <c r="B109" s="20" t="str">
        <f>IF([1]卡牌!$B118="","",[1]卡牌!$B118)</f>
        <v/>
      </c>
      <c r="C109" s="20" t="str">
        <f>IF([1]卡牌!$C118="","",[1]卡牌!$C118)</f>
        <v/>
      </c>
      <c r="D109" s="14" t="str">
        <f>IF([1]卡牌!$K109="","",[1]卡牌!$K109)</f>
        <v/>
      </c>
      <c r="E109" s="14" t="str">
        <f>IF([1]卡牌!$L109="","",[1]卡牌!$L109)</f>
        <v/>
      </c>
      <c r="F109" s="20" t="str">
        <f>IF([1]卡牌!$M118="","",[1]卡牌!$M118)</f>
        <v/>
      </c>
      <c r="G109"/>
      <c r="I109"/>
    </row>
    <row r="110" spans="1:9">
      <c r="A110" s="20" t="str">
        <f>IF([1]卡牌!$A119="","",[1]卡牌!$A119)</f>
        <v/>
      </c>
      <c r="B110" s="20" t="str">
        <f>IF([1]卡牌!$B119="","",[1]卡牌!$B119)</f>
        <v/>
      </c>
      <c r="C110" s="20" t="str">
        <f>IF([1]卡牌!$C119="","",[1]卡牌!$C119)</f>
        <v/>
      </c>
      <c r="D110" s="14" t="str">
        <f>IF([1]卡牌!$K110="","",[1]卡牌!$K110)</f>
        <v/>
      </c>
      <c r="E110" s="14" t="str">
        <f>IF([1]卡牌!$L110="","",[1]卡牌!$L110)</f>
        <v/>
      </c>
      <c r="F110" s="20" t="str">
        <f>IF([1]卡牌!$M119="","",[1]卡牌!$M119)</f>
        <v/>
      </c>
      <c r="G110"/>
      <c r="I110"/>
    </row>
    <row r="111" spans="1:9">
      <c r="A111" s="20" t="str">
        <f>IF([1]卡牌!$A120="","",[1]卡牌!$A120)</f>
        <v/>
      </c>
      <c r="B111" s="20" t="str">
        <f>IF([1]卡牌!$B120="","",[1]卡牌!$B120)</f>
        <v/>
      </c>
      <c r="C111" s="20" t="str">
        <f>IF([1]卡牌!$C120="","",[1]卡牌!$C120)</f>
        <v/>
      </c>
      <c r="D111" s="14" t="str">
        <f>IF([1]卡牌!$K111="","",[1]卡牌!$K111)</f>
        <v/>
      </c>
      <c r="E111" s="14" t="str">
        <f>IF([1]卡牌!$L111="","",[1]卡牌!$L111)</f>
        <v/>
      </c>
      <c r="F111" s="20" t="str">
        <f>IF([1]卡牌!$M120="","",[1]卡牌!$M120)</f>
        <v/>
      </c>
      <c r="G111"/>
      <c r="I111"/>
    </row>
    <row r="112" spans="1:9">
      <c r="A112" s="20" t="str">
        <f>IF([1]卡牌!$A121="","",[1]卡牌!$A121)</f>
        <v/>
      </c>
      <c r="B112" s="20" t="str">
        <f>IF([1]卡牌!$B121="","",[1]卡牌!$B121)</f>
        <v/>
      </c>
      <c r="C112" s="20" t="str">
        <f>IF([1]卡牌!$C121="","",[1]卡牌!$C121)</f>
        <v/>
      </c>
      <c r="D112" s="14" t="str">
        <f>IF([1]卡牌!$K112="","",[1]卡牌!$K112)</f>
        <v/>
      </c>
      <c r="E112" s="14" t="str">
        <f>IF([1]卡牌!$L112="","",[1]卡牌!$L112)</f>
        <v/>
      </c>
      <c r="F112" s="20" t="str">
        <f>IF([1]卡牌!$M121="","",[1]卡牌!$M121)</f>
        <v/>
      </c>
      <c r="G112"/>
      <c r="I112"/>
    </row>
    <row r="113" spans="1:9">
      <c r="A113" s="20" t="str">
        <f>IF([1]卡牌!$A122="","",[1]卡牌!$A122)</f>
        <v/>
      </c>
      <c r="B113" s="20" t="str">
        <f>IF([1]卡牌!$B122="","",[1]卡牌!$B122)</f>
        <v/>
      </c>
      <c r="C113" s="20" t="str">
        <f>IF([1]卡牌!$C122="","",[1]卡牌!$C122)</f>
        <v/>
      </c>
      <c r="D113" s="14" t="str">
        <f>IF([1]卡牌!$K113="","",[1]卡牌!$K113)</f>
        <v/>
      </c>
      <c r="E113" s="14" t="str">
        <f>IF([1]卡牌!$L113="","",[1]卡牌!$L113)</f>
        <v/>
      </c>
      <c r="F113" s="20" t="str">
        <f>IF([1]卡牌!$M122="","",[1]卡牌!$M122)</f>
        <v/>
      </c>
      <c r="G113"/>
      <c r="I113"/>
    </row>
    <row r="114" spans="1:9">
      <c r="A114" s="20" t="str">
        <f>IF([1]卡牌!$A123="","",[1]卡牌!$A123)</f>
        <v/>
      </c>
      <c r="B114" s="20" t="str">
        <f>IF([1]卡牌!$B123="","",[1]卡牌!$B123)</f>
        <v/>
      </c>
      <c r="C114" s="20" t="str">
        <f>IF([1]卡牌!$C123="","",[1]卡牌!$C123)</f>
        <v/>
      </c>
      <c r="D114" s="14" t="str">
        <f>IF([1]卡牌!$K114="","",[1]卡牌!$K114)</f>
        <v/>
      </c>
      <c r="E114" s="14" t="str">
        <f>IF([1]卡牌!$L114="","",[1]卡牌!$L114)</f>
        <v/>
      </c>
      <c r="F114" s="20" t="str">
        <f>IF([1]卡牌!$M123="","",[1]卡牌!$M123)</f>
        <v/>
      </c>
      <c r="G114"/>
      <c r="I114"/>
    </row>
    <row r="115" spans="1:9">
      <c r="A115" s="20" t="str">
        <f>IF([1]卡牌!$A124="","",[1]卡牌!$A124)</f>
        <v/>
      </c>
      <c r="B115" s="20" t="str">
        <f>IF([1]卡牌!$B124="","",[1]卡牌!$B124)</f>
        <v/>
      </c>
      <c r="C115" s="20" t="str">
        <f>IF([1]卡牌!$C124="","",[1]卡牌!$C124)</f>
        <v/>
      </c>
      <c r="D115" s="14" t="str">
        <f>IF([1]卡牌!$K115="","",[1]卡牌!$K115)</f>
        <v/>
      </c>
      <c r="E115" s="14" t="str">
        <f>IF([1]卡牌!$L115="","",[1]卡牌!$L115)</f>
        <v/>
      </c>
      <c r="F115" s="20" t="str">
        <f>IF([1]卡牌!$M124="","",[1]卡牌!$M124)</f>
        <v/>
      </c>
      <c r="G115"/>
      <c r="I115"/>
    </row>
    <row r="116" spans="1:9">
      <c r="A116" s="20" t="str">
        <f>IF([1]卡牌!$A125="","",[1]卡牌!$A125)</f>
        <v/>
      </c>
      <c r="B116" s="20" t="str">
        <f>IF([1]卡牌!$B125="","",[1]卡牌!$B125)</f>
        <v/>
      </c>
      <c r="C116" s="20" t="str">
        <f>IF([1]卡牌!$C125="","",[1]卡牌!$C125)</f>
        <v/>
      </c>
      <c r="D116" s="14" t="str">
        <f>IF([1]卡牌!$K116="","",[1]卡牌!$K116)</f>
        <v/>
      </c>
      <c r="E116" s="14" t="str">
        <f>IF([1]卡牌!$L116="","",[1]卡牌!$L116)</f>
        <v/>
      </c>
      <c r="F116" s="20" t="str">
        <f>IF([1]卡牌!$M125="","",[1]卡牌!$M125)</f>
        <v/>
      </c>
      <c r="G116"/>
      <c r="I116"/>
    </row>
    <row r="117" spans="1:9">
      <c r="A117" s="20" t="str">
        <f>IF([1]卡牌!$A126="","",[1]卡牌!$A126)</f>
        <v/>
      </c>
      <c r="B117" s="20" t="str">
        <f>IF([1]卡牌!$B126="","",[1]卡牌!$B126)</f>
        <v/>
      </c>
      <c r="C117" s="20" t="str">
        <f>IF([1]卡牌!$C126="","",[1]卡牌!$C126)</f>
        <v/>
      </c>
      <c r="D117" s="14" t="str">
        <f>IF([1]卡牌!$K117="","",[1]卡牌!$K117)</f>
        <v/>
      </c>
      <c r="E117" s="14" t="str">
        <f>IF([1]卡牌!$L117="","",[1]卡牌!$L117)</f>
        <v/>
      </c>
      <c r="F117" s="20" t="str">
        <f>IF([1]卡牌!$M126="","",[1]卡牌!$M126)</f>
        <v/>
      </c>
      <c r="G117"/>
      <c r="I117"/>
    </row>
    <row r="118" spans="1:9">
      <c r="A118" s="20" t="str">
        <f>IF([1]卡牌!$A127="","",[1]卡牌!$A127)</f>
        <v/>
      </c>
      <c r="B118" s="20" t="str">
        <f>IF([1]卡牌!$B127="","",[1]卡牌!$B127)</f>
        <v/>
      </c>
      <c r="C118" s="20" t="str">
        <f>IF([1]卡牌!$C127="","",[1]卡牌!$C127)</f>
        <v/>
      </c>
      <c r="D118" s="14" t="str">
        <f>IF([1]卡牌!$K118="","",[1]卡牌!$K118)</f>
        <v/>
      </c>
      <c r="E118" s="14" t="str">
        <f>IF([1]卡牌!$L118="","",[1]卡牌!$L118)</f>
        <v/>
      </c>
      <c r="F118" s="20" t="str">
        <f>IF([1]卡牌!$M127="","",[1]卡牌!$M127)</f>
        <v/>
      </c>
      <c r="G118"/>
      <c r="I118"/>
    </row>
    <row r="119" spans="1:9">
      <c r="A119" s="20" t="str">
        <f>IF([1]卡牌!$A128="","",[1]卡牌!$A128)</f>
        <v/>
      </c>
      <c r="B119" s="20" t="str">
        <f>IF([1]卡牌!$B128="","",[1]卡牌!$B128)</f>
        <v/>
      </c>
      <c r="C119" s="20" t="str">
        <f>IF([1]卡牌!$C128="","",[1]卡牌!$C128)</f>
        <v/>
      </c>
      <c r="D119" s="14" t="str">
        <f>IF([1]卡牌!$K119="","",[1]卡牌!$K119)</f>
        <v/>
      </c>
      <c r="E119" s="14" t="str">
        <f>IF([1]卡牌!$L119="","",[1]卡牌!$L119)</f>
        <v/>
      </c>
      <c r="F119" s="20" t="str">
        <f>IF([1]卡牌!$M128="","",[1]卡牌!$M128)</f>
        <v/>
      </c>
      <c r="G119"/>
      <c r="I119"/>
    </row>
    <row r="120" spans="1:9">
      <c r="A120" s="20" t="str">
        <f>IF([1]卡牌!$A129="","",[1]卡牌!$A129)</f>
        <v/>
      </c>
      <c r="B120" s="20" t="str">
        <f>IF([1]卡牌!$B129="","",[1]卡牌!$B129)</f>
        <v/>
      </c>
      <c r="C120" s="20" t="str">
        <f>IF([1]卡牌!$C129="","",[1]卡牌!$C129)</f>
        <v/>
      </c>
      <c r="D120" s="14" t="str">
        <f>IF([1]卡牌!$K120="","",[1]卡牌!$K120)</f>
        <v/>
      </c>
      <c r="E120" s="14" t="str">
        <f>IF([1]卡牌!$L120="","",[1]卡牌!$L120)</f>
        <v/>
      </c>
      <c r="F120" s="20" t="str">
        <f>IF([1]卡牌!$M129="","",[1]卡牌!$M129)</f>
        <v/>
      </c>
      <c r="G120"/>
      <c r="I120"/>
    </row>
    <row r="121" spans="1:9">
      <c r="A121" s="20" t="str">
        <f>IF([1]卡牌!$A130="","",[1]卡牌!$A130)</f>
        <v/>
      </c>
      <c r="B121" s="20" t="str">
        <f>IF([1]卡牌!$B130="","",[1]卡牌!$B130)</f>
        <v/>
      </c>
      <c r="C121" s="20" t="str">
        <f>IF([1]卡牌!$C130="","",[1]卡牌!$C130)</f>
        <v/>
      </c>
      <c r="D121" s="14" t="str">
        <f>IF([1]卡牌!$K121="","",[1]卡牌!$K121)</f>
        <v/>
      </c>
      <c r="E121" s="14" t="str">
        <f>IF([1]卡牌!$L121="","",[1]卡牌!$L121)</f>
        <v/>
      </c>
      <c r="F121" s="20" t="str">
        <f>IF([1]卡牌!$M130="","",[1]卡牌!$M130)</f>
        <v/>
      </c>
      <c r="G121"/>
      <c r="I121"/>
    </row>
    <row r="122" spans="1:9">
      <c r="A122" s="20" t="str">
        <f>IF([1]卡牌!$A131="","",[1]卡牌!$A131)</f>
        <v/>
      </c>
      <c r="B122" s="20" t="str">
        <f>IF([1]卡牌!$B131="","",[1]卡牌!$B131)</f>
        <v/>
      </c>
      <c r="C122" s="20" t="str">
        <f>IF([1]卡牌!$C131="","",[1]卡牌!$C131)</f>
        <v/>
      </c>
      <c r="D122" s="14" t="str">
        <f>IF([1]卡牌!$K122="","",[1]卡牌!$K122)</f>
        <v/>
      </c>
      <c r="E122" s="14" t="str">
        <f>IF([1]卡牌!$L122="","",[1]卡牌!$L122)</f>
        <v/>
      </c>
      <c r="F122" s="20" t="str">
        <f>IF([1]卡牌!$M131="","",[1]卡牌!$M131)</f>
        <v/>
      </c>
      <c r="G122"/>
      <c r="I122"/>
    </row>
    <row r="123" spans="1:9">
      <c r="A123" s="20" t="str">
        <f>IF([1]卡牌!$A132="","",[1]卡牌!$A132)</f>
        <v/>
      </c>
      <c r="B123" s="20" t="str">
        <f>IF([1]卡牌!$B132="","",[1]卡牌!$B132)</f>
        <v/>
      </c>
      <c r="C123" s="20" t="str">
        <f>IF([1]卡牌!$C132="","",[1]卡牌!$C132)</f>
        <v/>
      </c>
      <c r="D123" s="14" t="str">
        <f>IF([1]卡牌!$K123="","",[1]卡牌!$K123)</f>
        <v/>
      </c>
      <c r="E123" s="14" t="str">
        <f>IF([1]卡牌!$L123="","",[1]卡牌!$L123)</f>
        <v/>
      </c>
      <c r="F123" s="20" t="str">
        <f>IF([1]卡牌!$M132="","",[1]卡牌!$M132)</f>
        <v/>
      </c>
      <c r="G123"/>
      <c r="I123"/>
    </row>
    <row r="124" spans="1:9">
      <c r="A124" s="20" t="str">
        <f>IF([1]卡牌!$A133="","",[1]卡牌!$A133)</f>
        <v/>
      </c>
      <c r="B124" s="20" t="str">
        <f>IF([1]卡牌!$B133="","",[1]卡牌!$B133)</f>
        <v/>
      </c>
      <c r="C124" s="20" t="str">
        <f>IF([1]卡牌!$C133="","",[1]卡牌!$C133)</f>
        <v/>
      </c>
      <c r="D124" s="14" t="str">
        <f>IF([1]卡牌!$K124="","",[1]卡牌!$K124)</f>
        <v/>
      </c>
      <c r="E124" s="14" t="str">
        <f>IF([1]卡牌!$L124="","",[1]卡牌!$L124)</f>
        <v/>
      </c>
      <c r="F124" s="20" t="str">
        <f>IF([1]卡牌!$M133="","",[1]卡牌!$M133)</f>
        <v/>
      </c>
      <c r="G124"/>
      <c r="I124"/>
    </row>
    <row r="125" spans="1:9">
      <c r="A125" s="20" t="str">
        <f>IF([1]卡牌!$A134="","",[1]卡牌!$A134)</f>
        <v/>
      </c>
      <c r="B125" s="20" t="str">
        <f>IF([1]卡牌!$B134="","",[1]卡牌!$B134)</f>
        <v/>
      </c>
      <c r="C125" s="20" t="str">
        <f>IF([1]卡牌!$C134="","",[1]卡牌!$C134)</f>
        <v/>
      </c>
      <c r="D125" s="14" t="str">
        <f>IF([1]卡牌!$K125="","",[1]卡牌!$K125)</f>
        <v/>
      </c>
      <c r="E125" s="14" t="str">
        <f>IF([1]卡牌!$L125="","",[1]卡牌!$L125)</f>
        <v/>
      </c>
      <c r="F125" s="20" t="str">
        <f>IF([1]卡牌!$M134="","",[1]卡牌!$M134)</f>
        <v/>
      </c>
      <c r="G125"/>
      <c r="I125"/>
    </row>
    <row r="126" spans="1:9">
      <c r="A126" s="20" t="str">
        <f>IF([1]卡牌!$A135="","",[1]卡牌!$A135)</f>
        <v/>
      </c>
      <c r="B126" s="20" t="str">
        <f>IF([1]卡牌!$B135="","",[1]卡牌!$B135)</f>
        <v/>
      </c>
      <c r="C126" s="20" t="str">
        <f>IF([1]卡牌!$C135="","",[1]卡牌!$C135)</f>
        <v/>
      </c>
      <c r="D126" s="14" t="str">
        <f>IF([1]卡牌!$K126="","",[1]卡牌!$K126)</f>
        <v/>
      </c>
      <c r="E126" s="14" t="str">
        <f>IF([1]卡牌!$L126="","",[1]卡牌!$L126)</f>
        <v/>
      </c>
      <c r="F126" s="20" t="str">
        <f>IF([1]卡牌!$M135="","",[1]卡牌!$M135)</f>
        <v/>
      </c>
      <c r="G126"/>
      <c r="I126"/>
    </row>
    <row r="127" spans="1:9">
      <c r="A127" s="20" t="str">
        <f>IF([1]卡牌!$A136="","",[1]卡牌!$A136)</f>
        <v/>
      </c>
      <c r="B127" s="20" t="str">
        <f>IF([1]卡牌!$B136="","",[1]卡牌!$B136)</f>
        <v/>
      </c>
      <c r="C127" s="20" t="str">
        <f>IF([1]卡牌!$C136="","",[1]卡牌!$C136)</f>
        <v/>
      </c>
      <c r="D127" s="14" t="str">
        <f>IF([1]卡牌!$K127="","",[1]卡牌!$K127)</f>
        <v/>
      </c>
      <c r="E127" s="14" t="str">
        <f>IF([1]卡牌!$L127="","",[1]卡牌!$L127)</f>
        <v/>
      </c>
      <c r="F127" s="20" t="str">
        <f>IF([1]卡牌!$M136="","",[1]卡牌!$M136)</f>
        <v/>
      </c>
      <c r="G127"/>
      <c r="I127"/>
    </row>
    <row r="128" spans="1:9">
      <c r="A128" s="20" t="str">
        <f>IF([1]卡牌!$A137="","",[1]卡牌!$A137)</f>
        <v/>
      </c>
      <c r="B128" s="20" t="str">
        <f>IF([1]卡牌!$B137="","",[1]卡牌!$B137)</f>
        <v/>
      </c>
      <c r="C128" s="20" t="str">
        <f>IF([1]卡牌!$C137="","",[1]卡牌!$C137)</f>
        <v/>
      </c>
      <c r="D128" s="14" t="str">
        <f>IF([1]卡牌!$K128="","",[1]卡牌!$K128)</f>
        <v/>
      </c>
      <c r="E128" s="14" t="str">
        <f>IF([1]卡牌!$L128="","",[1]卡牌!$L128)</f>
        <v/>
      </c>
      <c r="F128" s="20" t="str">
        <f>IF([1]卡牌!$M137="","",[1]卡牌!$M137)</f>
        <v/>
      </c>
      <c r="G128"/>
      <c r="I128"/>
    </row>
    <row r="129" spans="1:9">
      <c r="A129" s="20" t="str">
        <f>IF([1]卡牌!$A138="","",[1]卡牌!$A138)</f>
        <v/>
      </c>
      <c r="B129" s="20" t="str">
        <f>IF([1]卡牌!$B138="","",[1]卡牌!$B138)</f>
        <v/>
      </c>
      <c r="C129" s="20" t="str">
        <f>IF([1]卡牌!$C138="","",[1]卡牌!$C138)</f>
        <v/>
      </c>
      <c r="D129" s="14" t="str">
        <f>IF([1]卡牌!$K129="","",[1]卡牌!$K129)</f>
        <v/>
      </c>
      <c r="E129" s="14" t="str">
        <f>IF([1]卡牌!$L129="","",[1]卡牌!$L129)</f>
        <v/>
      </c>
      <c r="F129" s="20" t="str">
        <f>IF([1]卡牌!$M138="","",[1]卡牌!$M138)</f>
        <v/>
      </c>
      <c r="G129"/>
      <c r="I129"/>
    </row>
    <row r="130" spans="1:9">
      <c r="A130" s="20" t="str">
        <f>IF([1]卡牌!$A139="","",[1]卡牌!$A139)</f>
        <v/>
      </c>
      <c r="B130" s="20" t="str">
        <f>IF([1]卡牌!$B139="","",[1]卡牌!$B139)</f>
        <v/>
      </c>
      <c r="C130" s="20" t="str">
        <f>IF([1]卡牌!$C139="","",[1]卡牌!$C139)</f>
        <v/>
      </c>
      <c r="D130" s="14" t="str">
        <f>IF([1]卡牌!$K130="","",[1]卡牌!$K130)</f>
        <v/>
      </c>
      <c r="E130" s="14" t="str">
        <f>IF([1]卡牌!$L130="","",[1]卡牌!$L130)</f>
        <v/>
      </c>
      <c r="F130" s="20" t="str">
        <f>IF([1]卡牌!$M139="","",[1]卡牌!$M139)</f>
        <v/>
      </c>
      <c r="G130"/>
      <c r="I130"/>
    </row>
    <row r="131" spans="1:9">
      <c r="A131" s="20" t="str">
        <f>IF([1]卡牌!$A140="","",[1]卡牌!$A140)</f>
        <v/>
      </c>
      <c r="B131" s="20" t="str">
        <f>IF([1]卡牌!$B140="","",[1]卡牌!$B140)</f>
        <v/>
      </c>
      <c r="C131" s="20" t="str">
        <f>IF([1]卡牌!$C140="","",[1]卡牌!$C140)</f>
        <v/>
      </c>
      <c r="D131" s="14" t="str">
        <f>IF([1]卡牌!$K131="","",[1]卡牌!$K131)</f>
        <v/>
      </c>
      <c r="E131" s="14" t="str">
        <f>IF([1]卡牌!$L131="","",[1]卡牌!$L131)</f>
        <v/>
      </c>
      <c r="F131" s="20" t="str">
        <f>IF([1]卡牌!$M140="","",[1]卡牌!$M140)</f>
        <v/>
      </c>
      <c r="G131"/>
      <c r="I131"/>
    </row>
    <row r="132" spans="1:9">
      <c r="A132" s="20" t="str">
        <f>IF([1]卡牌!$A141="","",[1]卡牌!$A141)</f>
        <v/>
      </c>
      <c r="B132" s="20" t="str">
        <f>IF([1]卡牌!$B141="","",[1]卡牌!$B141)</f>
        <v/>
      </c>
      <c r="C132" s="20" t="str">
        <f>IF([1]卡牌!$C141="","",[1]卡牌!$C141)</f>
        <v/>
      </c>
      <c r="D132" s="14" t="str">
        <f>IF([1]卡牌!$K132="","",[1]卡牌!$K132)</f>
        <v/>
      </c>
      <c r="E132" s="14" t="str">
        <f>IF([1]卡牌!$L132="","",[1]卡牌!$L132)</f>
        <v/>
      </c>
      <c r="F132" s="20" t="str">
        <f>IF([1]卡牌!$M141="","",[1]卡牌!$M141)</f>
        <v/>
      </c>
      <c r="G132"/>
      <c r="I132"/>
    </row>
    <row r="133" spans="1:9">
      <c r="A133" s="20" t="str">
        <f>IF([1]卡牌!$A142="","",[1]卡牌!$A142)</f>
        <v/>
      </c>
      <c r="B133" s="20" t="str">
        <f>IF([1]卡牌!$B142="","",[1]卡牌!$B142)</f>
        <v/>
      </c>
      <c r="C133" s="20" t="str">
        <f>IF([1]卡牌!$C142="","",[1]卡牌!$C142)</f>
        <v/>
      </c>
      <c r="D133" s="14" t="str">
        <f>IF([1]卡牌!$K133="","",[1]卡牌!$K133)</f>
        <v/>
      </c>
      <c r="E133" s="14" t="str">
        <f>IF([1]卡牌!$L133="","",[1]卡牌!$L133)</f>
        <v/>
      </c>
      <c r="F133" s="20" t="str">
        <f>IF([1]卡牌!$M142="","",[1]卡牌!$M142)</f>
        <v/>
      </c>
      <c r="G133"/>
      <c r="I133"/>
    </row>
    <row r="134" spans="1:9">
      <c r="A134" s="20" t="str">
        <f>IF([1]卡牌!$A143="","",[1]卡牌!$A143)</f>
        <v/>
      </c>
      <c r="B134" s="20" t="str">
        <f>IF([1]卡牌!$B143="","",[1]卡牌!$B143)</f>
        <v/>
      </c>
      <c r="C134" s="20" t="str">
        <f>IF([1]卡牌!$C143="","",[1]卡牌!$C143)</f>
        <v/>
      </c>
      <c r="D134" s="14" t="str">
        <f>IF([1]卡牌!$K134="","",[1]卡牌!$K134)</f>
        <v/>
      </c>
      <c r="E134" s="14" t="str">
        <f>IF([1]卡牌!$L134="","",[1]卡牌!$L134)</f>
        <v/>
      </c>
      <c r="F134" s="20" t="str">
        <f>IF([1]卡牌!$M143="","",[1]卡牌!$M143)</f>
        <v/>
      </c>
      <c r="G134"/>
      <c r="I134"/>
    </row>
    <row r="135" spans="1:9">
      <c r="A135" s="20" t="str">
        <f>IF([1]卡牌!$A144="","",[1]卡牌!$A144)</f>
        <v/>
      </c>
      <c r="B135" s="20" t="str">
        <f>IF([1]卡牌!$B144="","",[1]卡牌!$B144)</f>
        <v/>
      </c>
      <c r="C135" s="20" t="str">
        <f>IF([1]卡牌!$C144="","",[1]卡牌!$C144)</f>
        <v/>
      </c>
      <c r="D135" s="14" t="str">
        <f>IF([1]卡牌!$K135="","",[1]卡牌!$K135)</f>
        <v/>
      </c>
      <c r="E135" s="14" t="str">
        <f>IF([1]卡牌!$L135="","",[1]卡牌!$L135)</f>
        <v/>
      </c>
      <c r="F135" s="20" t="str">
        <f>IF([1]卡牌!$M144="","",[1]卡牌!$M144)</f>
        <v/>
      </c>
      <c r="G135"/>
      <c r="I135"/>
    </row>
    <row r="136" spans="1:9">
      <c r="A136" s="20" t="str">
        <f>IF([1]卡牌!$A145="","",[1]卡牌!$A145)</f>
        <v/>
      </c>
      <c r="B136" s="20" t="str">
        <f>IF([1]卡牌!$B145="","",[1]卡牌!$B145)</f>
        <v/>
      </c>
      <c r="C136" s="20" t="str">
        <f>IF([1]卡牌!$C145="","",[1]卡牌!$C145)</f>
        <v/>
      </c>
      <c r="D136" s="14" t="str">
        <f>IF([1]卡牌!$K136="","",[1]卡牌!$K136)</f>
        <v/>
      </c>
      <c r="E136" s="14" t="str">
        <f>IF([1]卡牌!$L136="","",[1]卡牌!$L136)</f>
        <v/>
      </c>
      <c r="F136" s="20" t="str">
        <f>IF([1]卡牌!$M145="","",[1]卡牌!$M145)</f>
        <v/>
      </c>
      <c r="G136"/>
      <c r="I136"/>
    </row>
    <row r="137" spans="1:9">
      <c r="A137" s="20" t="str">
        <f>IF([1]卡牌!$A146="","",[1]卡牌!$A146)</f>
        <v/>
      </c>
      <c r="B137" s="20" t="str">
        <f>IF([1]卡牌!$B146="","",[1]卡牌!$B146)</f>
        <v/>
      </c>
      <c r="C137" s="20" t="str">
        <f>IF([1]卡牌!$C146="","",[1]卡牌!$C146)</f>
        <v/>
      </c>
      <c r="D137" s="14" t="str">
        <f>IF([1]卡牌!$K137="","",[1]卡牌!$K137)</f>
        <v/>
      </c>
      <c r="E137" s="14" t="str">
        <f>IF([1]卡牌!$L137="","",[1]卡牌!$L137)</f>
        <v/>
      </c>
      <c r="F137" s="20" t="str">
        <f>IF([1]卡牌!$M146="","",[1]卡牌!$M146)</f>
        <v/>
      </c>
      <c r="G137"/>
      <c r="I137"/>
    </row>
    <row r="138" spans="1:9">
      <c r="A138" s="20" t="str">
        <f>IF([1]卡牌!$A147="","",[1]卡牌!$A147)</f>
        <v/>
      </c>
      <c r="B138" s="20" t="str">
        <f>IF([1]卡牌!$B147="","",[1]卡牌!$B147)</f>
        <v/>
      </c>
      <c r="C138" s="20" t="str">
        <f>IF([1]卡牌!$C147="","",[1]卡牌!$C147)</f>
        <v/>
      </c>
      <c r="D138" s="14" t="str">
        <f>IF([1]卡牌!$K138="","",[1]卡牌!$K138)</f>
        <v/>
      </c>
      <c r="E138" s="14" t="str">
        <f>IF([1]卡牌!$L138="","",[1]卡牌!$L138)</f>
        <v/>
      </c>
      <c r="F138" s="20" t="str">
        <f>IF([1]卡牌!$M147="","",[1]卡牌!$M147)</f>
        <v/>
      </c>
      <c r="G138"/>
      <c r="I138"/>
    </row>
    <row r="139" spans="1:9">
      <c r="A139" s="20" t="str">
        <f>IF([1]卡牌!$A148="","",[1]卡牌!$A148)</f>
        <v/>
      </c>
      <c r="B139" s="20" t="str">
        <f>IF([1]卡牌!$B148="","",[1]卡牌!$B148)</f>
        <v/>
      </c>
      <c r="C139" s="20" t="str">
        <f>IF([1]卡牌!$C148="","",[1]卡牌!$C148)</f>
        <v/>
      </c>
      <c r="D139" s="14" t="str">
        <f>IF([1]卡牌!$K139="","",[1]卡牌!$K139)</f>
        <v/>
      </c>
      <c r="E139" s="14" t="str">
        <f>IF([1]卡牌!$L139="","",[1]卡牌!$L139)</f>
        <v/>
      </c>
      <c r="F139" s="20" t="str">
        <f>IF([1]卡牌!$M148="","",[1]卡牌!$M148)</f>
        <v/>
      </c>
      <c r="G139"/>
      <c r="I139"/>
    </row>
    <row r="140" spans="1:9">
      <c r="A140" s="20" t="str">
        <f>IF([1]卡牌!$A149="","",[1]卡牌!$A149)</f>
        <v/>
      </c>
      <c r="B140" s="20" t="str">
        <f>IF([1]卡牌!$B149="","",[1]卡牌!$B149)</f>
        <v/>
      </c>
      <c r="C140" s="20" t="str">
        <f>IF([1]卡牌!$C149="","",[1]卡牌!$C149)</f>
        <v/>
      </c>
      <c r="D140" s="14" t="str">
        <f>IF([1]卡牌!$K140="","",[1]卡牌!$K140)</f>
        <v/>
      </c>
      <c r="E140" s="14" t="str">
        <f>IF([1]卡牌!$L140="","",[1]卡牌!$L140)</f>
        <v/>
      </c>
      <c r="F140" s="20" t="str">
        <f>IF([1]卡牌!$M149="","",[1]卡牌!$M149)</f>
        <v/>
      </c>
      <c r="G140"/>
      <c r="I140"/>
    </row>
    <row r="141" spans="1:9">
      <c r="A141" s="20" t="str">
        <f>IF([1]卡牌!$A150="","",[1]卡牌!$A150)</f>
        <v/>
      </c>
      <c r="B141" s="20" t="str">
        <f>IF([1]卡牌!$B150="","",[1]卡牌!$B150)</f>
        <v/>
      </c>
      <c r="C141" s="20" t="str">
        <f>IF([1]卡牌!$C150="","",[1]卡牌!$C150)</f>
        <v/>
      </c>
      <c r="D141" s="14" t="str">
        <f>IF([1]卡牌!$K141="","",[1]卡牌!$K141)</f>
        <v/>
      </c>
      <c r="E141" s="14" t="str">
        <f>IF([1]卡牌!$L141="","",[1]卡牌!$L141)</f>
        <v/>
      </c>
      <c r="F141" s="20" t="str">
        <f>IF([1]卡牌!$M150="","",[1]卡牌!$M150)</f>
        <v/>
      </c>
      <c r="G141"/>
      <c r="I141"/>
    </row>
  </sheetData>
  <mergeCells count="1">
    <mergeCell ref="W2:X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03"/>
  <sheetViews>
    <sheetView topLeftCell="A7" workbookViewId="0">
      <selection activeCell="M9" sqref="M9"/>
    </sheetView>
  </sheetViews>
  <sheetFormatPr defaultColWidth="9" defaultRowHeight="16.5"/>
  <cols>
    <col min="1" max="1" width="9" style="2"/>
    <col min="2" max="2" width="13.125" style="2" customWidth="1"/>
    <col min="3" max="3" width="11.25" style="2" customWidth="1"/>
    <col min="4" max="4" width="14.375" style="2" customWidth="1"/>
    <col min="5" max="5" width="13.625" style="2" customWidth="1"/>
    <col min="6" max="7" width="12.375" style="2" customWidth="1"/>
    <col min="8" max="16" width="9" style="2"/>
    <col min="17" max="17" width="9.25" style="3" customWidth="1"/>
    <col min="18" max="16384" width="9" style="2"/>
  </cols>
  <sheetData>
    <row r="1" spans="1:22">
      <c r="A1" s="4" t="s">
        <v>17</v>
      </c>
      <c r="B1" s="5" t="s">
        <v>11</v>
      </c>
      <c r="C1" s="5" t="s">
        <v>18</v>
      </c>
      <c r="D1" s="5" t="s">
        <v>63</v>
      </c>
      <c r="E1" s="4" t="s">
        <v>64</v>
      </c>
      <c r="F1" s="4" t="s">
        <v>65</v>
      </c>
      <c r="G1" s="4" t="s">
        <v>66</v>
      </c>
      <c r="R1" s="2">
        <v>2</v>
      </c>
      <c r="T1" s="2">
        <v>3</v>
      </c>
      <c r="V1" s="2">
        <v>4</v>
      </c>
    </row>
    <row r="2" spans="1:7">
      <c r="A2" s="2" t="s">
        <v>32</v>
      </c>
      <c r="B2" t="s">
        <v>32</v>
      </c>
      <c r="C2" s="6" t="s">
        <v>67</v>
      </c>
      <c r="D2" t="s">
        <v>68</v>
      </c>
      <c r="E2" s="2" t="s">
        <v>32</v>
      </c>
      <c r="F2" s="2" t="s">
        <v>30</v>
      </c>
      <c r="G2" s="2" t="s">
        <v>30</v>
      </c>
    </row>
    <row r="3" spans="1:24">
      <c r="A3" s="27" t="s">
        <v>69</v>
      </c>
      <c r="B3" s="8" t="s">
        <v>33</v>
      </c>
      <c r="C3" s="8" t="s">
        <v>34</v>
      </c>
      <c r="D3" s="8" t="s">
        <v>70</v>
      </c>
      <c r="E3" s="27" t="s">
        <v>71</v>
      </c>
      <c r="F3" s="27" t="s">
        <v>72</v>
      </c>
      <c r="G3" s="27" t="s">
        <v>73</v>
      </c>
      <c r="R3" s="2" t="s">
        <v>74</v>
      </c>
      <c r="X3" s="2" t="s">
        <v>75</v>
      </c>
    </row>
    <row r="4" spans="1:28">
      <c r="A4" s="2">
        <v>1</v>
      </c>
      <c r="B4" s="9">
        <v>1101001</v>
      </c>
      <c r="C4" s="2" t="str">
        <f>VLOOKUP(B4,卡牌国战属性!$B:$C,2,FALSE)</f>
        <v>常服曹焱兵</v>
      </c>
      <c r="D4" s="2" t="s">
        <v>64</v>
      </c>
      <c r="E4" s="2">
        <v>1</v>
      </c>
      <c r="F4" s="2">
        <f>INDEX($Q:$AC,MATCH($E4,$Q:$Q,0),MATCH(VLOOKUP($B4,卡牌国战属性!$B:$E,4,FALSE),军力值效果表!$Q$1:$AC$1,0)+IF(VLOOKUP($B4,卡牌国战属性!$B:$E,3,FALSE)=2,6,0))</f>
        <v>2.1</v>
      </c>
      <c r="G4" s="2">
        <f>INDEX($Q:$AC,MATCH($E4,$Q:$Q,0),MATCH(VLOOKUP($B4,卡牌国战属性!$B:$E,4,FALSE),军力值效果表!$Q$1:$AC$1,0)+IF(VLOOKUP($B4,卡牌国战属性!$B:$E,3,FALSE)=2,6,0)+1)</f>
        <v>7.2</v>
      </c>
      <c r="Q4" s="11"/>
      <c r="R4" s="2" t="s">
        <v>76</v>
      </c>
      <c r="T4" s="2" t="s">
        <v>77</v>
      </c>
      <c r="V4" s="2" t="s">
        <v>78</v>
      </c>
      <c r="X4" s="2" t="s">
        <v>76</v>
      </c>
      <c r="Z4" s="2" t="s">
        <v>77</v>
      </c>
      <c r="AB4" s="2" t="s">
        <v>78</v>
      </c>
    </row>
    <row r="5" spans="1:29">
      <c r="A5" s="2">
        <v>2</v>
      </c>
      <c r="B5" s="10">
        <v>1101001</v>
      </c>
      <c r="C5" s="2" t="str">
        <f>VLOOKUP(B5,卡牌国战属性!$B:$C,2,FALSE)</f>
        <v>常服曹焱兵</v>
      </c>
      <c r="D5" s="2" t="s">
        <v>64</v>
      </c>
      <c r="E5" s="2">
        <v>2</v>
      </c>
      <c r="F5" s="2">
        <f>INDEX($Q:$AC,MATCH($E5,$Q:$Q,0),MATCH(VLOOKUP($B5,卡牌国战属性!$B:$E,4,FALSE),军力值效果表!$Q$1:$AC$1,0)+IF(VLOOKUP($B5,卡牌国战属性!$B:$E,3,FALSE)=2,6,0))</f>
        <v>2.2</v>
      </c>
      <c r="G5" s="2">
        <f>INDEX($Q:$AC,MATCH($E5,$Q:$Q,0),MATCH(VLOOKUP($B5,卡牌国战属性!$B:$E,4,FALSE),军力值效果表!$Q$1:$AC$1,0)+IF(VLOOKUP($B5,卡牌国战属性!$B:$E,3,FALSE)=2,6,0)+1)</f>
        <v>7.3</v>
      </c>
      <c r="Q5" s="12" t="s">
        <v>79</v>
      </c>
      <c r="R5" s="2" t="s">
        <v>80</v>
      </c>
      <c r="S5" s="2" t="s">
        <v>81</v>
      </c>
      <c r="T5" s="2" t="s">
        <v>80</v>
      </c>
      <c r="U5" s="2" t="s">
        <v>81</v>
      </c>
      <c r="V5" s="2" t="s">
        <v>80</v>
      </c>
      <c r="W5" s="2" t="s">
        <v>81</v>
      </c>
      <c r="X5" s="2" t="s">
        <v>80</v>
      </c>
      <c r="Y5" s="2" t="s">
        <v>81</v>
      </c>
      <c r="Z5" s="2" t="s">
        <v>80</v>
      </c>
      <c r="AA5" s="2" t="s">
        <v>81</v>
      </c>
      <c r="AB5" s="2" t="s">
        <v>80</v>
      </c>
      <c r="AC5" s="2" t="s">
        <v>81</v>
      </c>
    </row>
    <row r="6" spans="1:29">
      <c r="A6" s="2">
        <v>3</v>
      </c>
      <c r="B6" s="10">
        <v>1101001</v>
      </c>
      <c r="C6" s="2" t="str">
        <f>VLOOKUP(B6,卡牌国战属性!$B:$C,2,FALSE)</f>
        <v>常服曹焱兵</v>
      </c>
      <c r="D6" s="2" t="s">
        <v>64</v>
      </c>
      <c r="E6" s="2">
        <v>3</v>
      </c>
      <c r="F6" s="2">
        <f>INDEX($Q:$AC,MATCH($E6,$Q:$Q,0),MATCH(VLOOKUP($B6,卡牌国战属性!$B:$E,4,FALSE),军力值效果表!$Q$1:$AC$1,0)+IF(VLOOKUP($B6,卡牌国战属性!$B:$E,3,FALSE)=2,6,0))</f>
        <v>2.3</v>
      </c>
      <c r="G6" s="2">
        <f>INDEX($Q:$AC,MATCH($E6,$Q:$Q,0),MATCH(VLOOKUP($B6,卡牌国战属性!$B:$E,4,FALSE),军力值效果表!$Q$1:$AC$1,0)+IF(VLOOKUP($B6,卡牌国战属性!$B:$E,3,FALSE)=2,6,0)+1)</f>
        <v>7.4</v>
      </c>
      <c r="Q6" s="13">
        <v>1</v>
      </c>
      <c r="R6" s="2">
        <v>1.6</v>
      </c>
      <c r="S6" s="2">
        <v>6</v>
      </c>
      <c r="T6" s="2">
        <v>2.1</v>
      </c>
      <c r="U6" s="2">
        <v>7.2</v>
      </c>
      <c r="V6" s="2">
        <v>2.7</v>
      </c>
      <c r="W6" s="2">
        <v>8.1</v>
      </c>
      <c r="X6" s="2">
        <v>2.2</v>
      </c>
      <c r="Y6" s="2">
        <v>15.2</v>
      </c>
      <c r="Z6" s="2">
        <v>2.5</v>
      </c>
      <c r="AA6" s="2">
        <v>17</v>
      </c>
      <c r="AB6" s="2">
        <v>3</v>
      </c>
      <c r="AC6" s="2">
        <v>22</v>
      </c>
    </row>
    <row r="7" spans="1:29">
      <c r="A7" s="2">
        <v>4</v>
      </c>
      <c r="B7" s="10">
        <v>1101001</v>
      </c>
      <c r="C7" s="2" t="str">
        <f>VLOOKUP(B7,卡牌国战属性!$B:$C,2,FALSE)</f>
        <v>常服曹焱兵</v>
      </c>
      <c r="D7" s="2" t="s">
        <v>64</v>
      </c>
      <c r="E7" s="2">
        <v>4</v>
      </c>
      <c r="F7" s="2">
        <f>INDEX($Q:$AC,MATCH($E7,$Q:$Q,0),MATCH(VLOOKUP($B7,卡牌国战属性!$B:$E,4,FALSE),军力值效果表!$Q$1:$AC$1,0)+IF(VLOOKUP($B7,卡牌国战属性!$B:$E,3,FALSE)=2,6,0))</f>
        <v>2.4</v>
      </c>
      <c r="G7" s="2">
        <f>INDEX($Q:$AC,MATCH($E7,$Q:$Q,0),MATCH(VLOOKUP($B7,卡牌国战属性!$B:$E,4,FALSE),军力值效果表!$Q$1:$AC$1,0)+IF(VLOOKUP($B7,卡牌国战属性!$B:$E,3,FALSE)=2,6,0)+1)</f>
        <v>7.5</v>
      </c>
      <c r="Q7" s="13">
        <v>2</v>
      </c>
      <c r="R7" s="2">
        <v>1.7</v>
      </c>
      <c r="S7" s="2">
        <v>6.1</v>
      </c>
      <c r="T7" s="2">
        <v>2.2</v>
      </c>
      <c r="U7" s="2">
        <v>7.3</v>
      </c>
      <c r="V7" s="2">
        <v>2.8</v>
      </c>
      <c r="W7" s="2">
        <v>8.3</v>
      </c>
      <c r="X7" s="2">
        <v>2.3</v>
      </c>
      <c r="Y7" s="2">
        <v>15.4</v>
      </c>
      <c r="Z7" s="2">
        <v>2.6</v>
      </c>
      <c r="AA7" s="2">
        <v>17.2</v>
      </c>
      <c r="AB7" s="2">
        <v>3.1</v>
      </c>
      <c r="AC7" s="2">
        <v>22.3</v>
      </c>
    </row>
    <row r="8" spans="1:29">
      <c r="A8" s="2">
        <v>5</v>
      </c>
      <c r="B8" s="10">
        <v>1101001</v>
      </c>
      <c r="C8" s="2" t="str">
        <f>VLOOKUP(B8,卡牌国战属性!$B:$C,2,FALSE)</f>
        <v>常服曹焱兵</v>
      </c>
      <c r="D8" s="2" t="s">
        <v>64</v>
      </c>
      <c r="E8" s="2">
        <v>5</v>
      </c>
      <c r="F8" s="2">
        <f>INDEX($Q:$AC,MATCH($E8,$Q:$Q,0),MATCH(VLOOKUP($B8,卡牌国战属性!$B:$E,4,FALSE),军力值效果表!$Q$1:$AC$1,0)+IF(VLOOKUP($B8,卡牌国战属性!$B:$E,3,FALSE)=2,6,0))</f>
        <v>2.5</v>
      </c>
      <c r="G8" s="2">
        <f>INDEX($Q:$AC,MATCH($E8,$Q:$Q,0),MATCH(VLOOKUP($B8,卡牌国战属性!$B:$E,4,FALSE),军力值效果表!$Q$1:$AC$1,0)+IF(VLOOKUP($B8,卡牌国战属性!$B:$E,3,FALSE)=2,6,0)+1)</f>
        <v>7.6</v>
      </c>
      <c r="Q8" s="13">
        <v>3</v>
      </c>
      <c r="R8" s="2">
        <v>1.8</v>
      </c>
      <c r="S8" s="2">
        <v>6.2</v>
      </c>
      <c r="T8" s="2">
        <v>2.3</v>
      </c>
      <c r="U8" s="2">
        <v>7.4</v>
      </c>
      <c r="V8" s="2">
        <v>2.9</v>
      </c>
      <c r="W8" s="2">
        <v>8.5</v>
      </c>
      <c r="X8" s="2">
        <v>2.4</v>
      </c>
      <c r="Y8" s="2">
        <v>15.6</v>
      </c>
      <c r="Z8" s="2">
        <v>2.7</v>
      </c>
      <c r="AA8" s="2">
        <v>17.4</v>
      </c>
      <c r="AB8" s="2">
        <v>3.2</v>
      </c>
      <c r="AC8" s="2">
        <v>22.6</v>
      </c>
    </row>
    <row r="9" spans="1:29">
      <c r="A9" s="2">
        <v>6</v>
      </c>
      <c r="B9" s="10">
        <v>1101001</v>
      </c>
      <c r="C9" s="2" t="str">
        <f>VLOOKUP(B9,卡牌国战属性!$B:$C,2,FALSE)</f>
        <v>常服曹焱兵</v>
      </c>
      <c r="D9" s="2" t="s">
        <v>64</v>
      </c>
      <c r="E9" s="2">
        <v>6</v>
      </c>
      <c r="F9" s="2">
        <f>INDEX($Q:$AC,MATCH($E9,$Q:$Q,0),MATCH(VLOOKUP($B9,卡牌国战属性!$B:$E,4,FALSE),军力值效果表!$Q$1:$AC$1,0)+IF(VLOOKUP($B9,卡牌国战属性!$B:$E,3,FALSE)=2,6,0))</f>
        <v>2.6</v>
      </c>
      <c r="G9" s="2">
        <f>INDEX($Q:$AC,MATCH($E9,$Q:$Q,0),MATCH(VLOOKUP($B9,卡牌国战属性!$B:$E,4,FALSE),军力值效果表!$Q$1:$AC$1,0)+IF(VLOOKUP($B9,卡牌国战属性!$B:$E,3,FALSE)=2,6,0)+1)</f>
        <v>7.7</v>
      </c>
      <c r="Q9" s="13">
        <v>4</v>
      </c>
      <c r="R9" s="2">
        <v>1.9</v>
      </c>
      <c r="S9" s="2">
        <v>6.3</v>
      </c>
      <c r="T9" s="2">
        <v>2.4</v>
      </c>
      <c r="U9" s="2">
        <v>7.5</v>
      </c>
      <c r="V9" s="2">
        <v>3</v>
      </c>
      <c r="W9" s="2">
        <v>8.7</v>
      </c>
      <c r="X9" s="2">
        <v>2.5</v>
      </c>
      <c r="Y9" s="2">
        <v>15.8</v>
      </c>
      <c r="Z9" s="2">
        <v>2.8</v>
      </c>
      <c r="AA9" s="2">
        <v>17.6</v>
      </c>
      <c r="AB9" s="2">
        <v>3.3</v>
      </c>
      <c r="AC9" s="2">
        <v>22.9</v>
      </c>
    </row>
    <row r="10" spans="1:29">
      <c r="A10" s="2">
        <v>7</v>
      </c>
      <c r="B10" s="10">
        <v>1101001</v>
      </c>
      <c r="C10" s="2" t="str">
        <f>VLOOKUP(B10,卡牌国战属性!$B:$C,2,FALSE)</f>
        <v>常服曹焱兵</v>
      </c>
      <c r="D10" s="2" t="s">
        <v>64</v>
      </c>
      <c r="E10" s="2">
        <v>7</v>
      </c>
      <c r="F10" s="2">
        <f>INDEX($Q:$AC,MATCH($E10,$Q:$Q,0),MATCH(VLOOKUP($B10,卡牌国战属性!$B:$E,4,FALSE),军力值效果表!$Q$1:$AC$1,0)+IF(VLOOKUP($B10,卡牌国战属性!$B:$E,3,FALSE)=2,6,0))</f>
        <v>2.7</v>
      </c>
      <c r="G10" s="2">
        <f>INDEX($Q:$AC,MATCH($E10,$Q:$Q,0),MATCH(VLOOKUP($B10,卡牌国战属性!$B:$E,4,FALSE),军力值效果表!$Q$1:$AC$1,0)+IF(VLOOKUP($B10,卡牌国战属性!$B:$E,3,FALSE)=2,6,0)+1)</f>
        <v>7.8</v>
      </c>
      <c r="Q10" s="13">
        <v>5</v>
      </c>
      <c r="R10" s="2">
        <v>2</v>
      </c>
      <c r="S10" s="2">
        <v>6.4</v>
      </c>
      <c r="T10" s="2">
        <v>2.5</v>
      </c>
      <c r="U10" s="2">
        <v>7.6</v>
      </c>
      <c r="V10" s="2">
        <v>3.1</v>
      </c>
      <c r="W10" s="2">
        <v>8.9</v>
      </c>
      <c r="X10" s="2">
        <v>2.6</v>
      </c>
      <c r="Y10" s="2">
        <v>16</v>
      </c>
      <c r="Z10" s="2">
        <v>2.9</v>
      </c>
      <c r="AA10" s="2">
        <v>17.8</v>
      </c>
      <c r="AB10" s="2">
        <v>3.4</v>
      </c>
      <c r="AC10" s="2">
        <v>23.2</v>
      </c>
    </row>
    <row r="11" spans="1:29">
      <c r="A11" s="2">
        <v>8</v>
      </c>
      <c r="B11" s="10">
        <v>1101001</v>
      </c>
      <c r="C11" s="2" t="str">
        <f>VLOOKUP(B11,卡牌国战属性!$B:$C,2,FALSE)</f>
        <v>常服曹焱兵</v>
      </c>
      <c r="D11" s="2" t="s">
        <v>64</v>
      </c>
      <c r="E11" s="2">
        <v>8</v>
      </c>
      <c r="F11" s="2">
        <f>INDEX($Q:$AC,MATCH($E11,$Q:$Q,0),MATCH(VLOOKUP($B11,卡牌国战属性!$B:$E,4,FALSE),军力值效果表!$Q$1:$AC$1,0)+IF(VLOOKUP($B11,卡牌国战属性!$B:$E,3,FALSE)=2,6,0))</f>
        <v>2.8</v>
      </c>
      <c r="G11" s="2">
        <f>INDEX($Q:$AC,MATCH($E11,$Q:$Q,0),MATCH(VLOOKUP($B11,卡牌国战属性!$B:$E,4,FALSE),军力值效果表!$Q$1:$AC$1,0)+IF(VLOOKUP($B11,卡牌国战属性!$B:$E,3,FALSE)=2,6,0)+1)</f>
        <v>7.9</v>
      </c>
      <c r="Q11" s="13">
        <v>6</v>
      </c>
      <c r="R11" s="2">
        <v>2.1</v>
      </c>
      <c r="S11" s="2">
        <v>6.5</v>
      </c>
      <c r="T11" s="2">
        <v>2.6</v>
      </c>
      <c r="U11" s="2">
        <v>7.7</v>
      </c>
      <c r="V11" s="2">
        <v>3.2</v>
      </c>
      <c r="W11" s="2">
        <v>9.10000000000001</v>
      </c>
      <c r="X11" s="2">
        <v>2.7</v>
      </c>
      <c r="Y11" s="2">
        <v>16.2</v>
      </c>
      <c r="Z11" s="2">
        <v>3</v>
      </c>
      <c r="AA11" s="2">
        <v>18</v>
      </c>
      <c r="AB11" s="2">
        <v>3.5</v>
      </c>
      <c r="AC11" s="2">
        <v>23.5</v>
      </c>
    </row>
    <row r="12" spans="1:29">
      <c r="A12" s="2">
        <v>9</v>
      </c>
      <c r="B12" s="10">
        <v>1101001</v>
      </c>
      <c r="C12" s="2" t="str">
        <f>VLOOKUP(B12,卡牌国战属性!$B:$C,2,FALSE)</f>
        <v>常服曹焱兵</v>
      </c>
      <c r="D12" s="2" t="s">
        <v>64</v>
      </c>
      <c r="E12" s="2">
        <v>9</v>
      </c>
      <c r="F12" s="2">
        <f>INDEX($Q:$AC,MATCH($E12,$Q:$Q,0),MATCH(VLOOKUP($B12,卡牌国战属性!$B:$E,4,FALSE),军力值效果表!$Q$1:$AC$1,0)+IF(VLOOKUP($B12,卡牌国战属性!$B:$E,3,FALSE)=2,6,0))</f>
        <v>2.9</v>
      </c>
      <c r="G12" s="2">
        <f>INDEX($Q:$AC,MATCH($E12,$Q:$Q,0),MATCH(VLOOKUP($B12,卡牌国战属性!$B:$E,4,FALSE),军力值效果表!$Q$1:$AC$1,0)+IF(VLOOKUP($B12,卡牌国战属性!$B:$E,3,FALSE)=2,6,0)+1)</f>
        <v>8</v>
      </c>
      <c r="Q12" s="13">
        <v>7</v>
      </c>
      <c r="R12" s="2">
        <v>2.2</v>
      </c>
      <c r="S12" s="2">
        <v>6.6</v>
      </c>
      <c r="T12" s="2">
        <v>2.7</v>
      </c>
      <c r="U12" s="2">
        <v>7.8</v>
      </c>
      <c r="V12" s="2">
        <v>3.3</v>
      </c>
      <c r="W12" s="2">
        <v>9.30000000000001</v>
      </c>
      <c r="X12" s="2">
        <v>2.8</v>
      </c>
      <c r="Y12" s="2">
        <v>16.4</v>
      </c>
      <c r="Z12" s="2">
        <v>3.1</v>
      </c>
      <c r="AA12" s="2">
        <v>18.2</v>
      </c>
      <c r="AB12" s="2">
        <v>3.6</v>
      </c>
      <c r="AC12" s="2">
        <v>23.8</v>
      </c>
    </row>
    <row r="13" spans="1:29">
      <c r="A13" s="2">
        <v>10</v>
      </c>
      <c r="B13" s="10">
        <v>1101001</v>
      </c>
      <c r="C13" s="2" t="str">
        <f>VLOOKUP(B13,卡牌国战属性!$B:$C,2,FALSE)</f>
        <v>常服曹焱兵</v>
      </c>
      <c r="D13" s="2" t="s">
        <v>64</v>
      </c>
      <c r="E13" s="2">
        <v>10</v>
      </c>
      <c r="F13" s="2">
        <f>INDEX($Q:$AC,MATCH($E13,$Q:$Q,0),MATCH(VLOOKUP($B13,卡牌国战属性!$B:$E,4,FALSE),军力值效果表!$Q$1:$AC$1,0)+IF(VLOOKUP($B13,卡牌国战属性!$B:$E,3,FALSE)=2,6,0))</f>
        <v>3</v>
      </c>
      <c r="G13" s="2">
        <f>INDEX($Q:$AC,MATCH($E13,$Q:$Q,0),MATCH(VLOOKUP($B13,卡牌国战属性!$B:$E,4,FALSE),军力值效果表!$Q$1:$AC$1,0)+IF(VLOOKUP($B13,卡牌国战属性!$B:$E,3,FALSE)=2,6,0)+1)</f>
        <v>8.3</v>
      </c>
      <c r="Q13" s="13">
        <v>8</v>
      </c>
      <c r="R13" s="2">
        <v>2.3</v>
      </c>
      <c r="S13" s="2">
        <v>6.7</v>
      </c>
      <c r="T13" s="2">
        <v>2.8</v>
      </c>
      <c r="U13" s="2">
        <v>7.9</v>
      </c>
      <c r="V13" s="2">
        <v>3.4</v>
      </c>
      <c r="W13" s="2">
        <v>9.50000000000001</v>
      </c>
      <c r="X13" s="2">
        <v>2.9</v>
      </c>
      <c r="Y13" s="2">
        <v>16.6</v>
      </c>
      <c r="Z13" s="2">
        <v>3.2</v>
      </c>
      <c r="AA13" s="2">
        <v>18.4</v>
      </c>
      <c r="AB13" s="2">
        <v>3.7</v>
      </c>
      <c r="AC13" s="2">
        <v>24.1</v>
      </c>
    </row>
    <row r="14" spans="1:29">
      <c r="A14" s="2">
        <v>11</v>
      </c>
      <c r="B14" s="10">
        <v>1101001</v>
      </c>
      <c r="C14" s="2" t="str">
        <f>VLOOKUP(B14,卡牌国战属性!$B:$C,2,FALSE)</f>
        <v>常服曹焱兵</v>
      </c>
      <c r="D14" s="2" t="s">
        <v>64</v>
      </c>
      <c r="E14" s="2">
        <v>11</v>
      </c>
      <c r="F14" s="2">
        <f>INDEX($Q:$AC,MATCH($E14,$Q:$Q,0),MATCH(VLOOKUP($B14,卡牌国战属性!$B:$E,4,FALSE),军力值效果表!$Q$1:$AC$1,0)+IF(VLOOKUP($B14,卡牌国战属性!$B:$E,3,FALSE)=2,6,0))</f>
        <v>3.1</v>
      </c>
      <c r="G14" s="2">
        <f>INDEX($Q:$AC,MATCH($E14,$Q:$Q,0),MATCH(VLOOKUP($B14,卡牌国战属性!$B:$E,4,FALSE),军力值效果表!$Q$1:$AC$1,0)+IF(VLOOKUP($B14,卡牌国战属性!$B:$E,3,FALSE)=2,6,0)+1)</f>
        <v>8.5</v>
      </c>
      <c r="Q14" s="13">
        <v>9</v>
      </c>
      <c r="R14" s="2">
        <v>2.4</v>
      </c>
      <c r="S14" s="2">
        <v>6.8</v>
      </c>
      <c r="T14" s="2">
        <v>2.9</v>
      </c>
      <c r="U14" s="2">
        <v>8</v>
      </c>
      <c r="V14" s="2">
        <v>3.5</v>
      </c>
      <c r="W14" s="2">
        <v>9.70000000000001</v>
      </c>
      <c r="X14" s="2">
        <v>3</v>
      </c>
      <c r="Y14" s="2">
        <v>16.8</v>
      </c>
      <c r="Z14" s="2">
        <v>3.3</v>
      </c>
      <c r="AA14" s="2">
        <v>18.6</v>
      </c>
      <c r="AB14" s="2">
        <v>3.8</v>
      </c>
      <c r="AC14" s="2">
        <v>24.4</v>
      </c>
    </row>
    <row r="15" spans="1:29">
      <c r="A15" s="2">
        <v>12</v>
      </c>
      <c r="B15" s="10">
        <v>1101001</v>
      </c>
      <c r="C15" s="2" t="str">
        <f>VLOOKUP(B15,卡牌国战属性!$B:$C,2,FALSE)</f>
        <v>常服曹焱兵</v>
      </c>
      <c r="D15" s="2" t="s">
        <v>64</v>
      </c>
      <c r="E15" s="2">
        <v>12</v>
      </c>
      <c r="F15" s="2">
        <f>INDEX($Q:$AC,MATCH($E15,$Q:$Q,0),MATCH(VLOOKUP($B15,卡牌国战属性!$B:$E,4,FALSE),军力值效果表!$Q$1:$AC$1,0)+IF(VLOOKUP($B15,卡牌国战属性!$B:$E,3,FALSE)=2,6,0))</f>
        <v>3.2</v>
      </c>
      <c r="G15" s="2">
        <f>INDEX($Q:$AC,MATCH($E15,$Q:$Q,0),MATCH(VLOOKUP($B15,卡牌国战属性!$B:$E,4,FALSE),军力值效果表!$Q$1:$AC$1,0)+IF(VLOOKUP($B15,卡牌国战属性!$B:$E,3,FALSE)=2,6,0)+1)</f>
        <v>8.6</v>
      </c>
      <c r="Q15" s="13">
        <v>10</v>
      </c>
      <c r="R15" s="2">
        <v>2.5</v>
      </c>
      <c r="S15" s="2">
        <v>7.4</v>
      </c>
      <c r="T15" s="2">
        <v>3</v>
      </c>
      <c r="U15" s="2">
        <v>8.3</v>
      </c>
      <c r="V15" s="2">
        <v>3.6</v>
      </c>
      <c r="W15" s="2">
        <v>9.90000000000001</v>
      </c>
      <c r="X15" s="2">
        <v>3.1</v>
      </c>
      <c r="Y15" s="2">
        <v>17</v>
      </c>
      <c r="Z15" s="2">
        <v>3.4</v>
      </c>
      <c r="AA15" s="2">
        <v>18.8</v>
      </c>
      <c r="AB15" s="2">
        <v>3.9</v>
      </c>
      <c r="AC15" s="2">
        <v>24.7</v>
      </c>
    </row>
    <row r="16" spans="1:29">
      <c r="A16" s="2">
        <v>13</v>
      </c>
      <c r="B16" s="10">
        <v>1101001</v>
      </c>
      <c r="C16" s="2" t="str">
        <f>VLOOKUP(B16,卡牌国战属性!$B:$C,2,FALSE)</f>
        <v>常服曹焱兵</v>
      </c>
      <c r="D16" s="2" t="s">
        <v>64</v>
      </c>
      <c r="E16" s="2">
        <v>13</v>
      </c>
      <c r="F16" s="2">
        <f>INDEX($Q:$AC,MATCH($E16,$Q:$Q,0),MATCH(VLOOKUP($B16,卡牌国战属性!$B:$E,4,FALSE),军力值效果表!$Q$1:$AC$1,0)+IF(VLOOKUP($B16,卡牌国战属性!$B:$E,3,FALSE)=2,6,0))</f>
        <v>3.3</v>
      </c>
      <c r="G16" s="2">
        <f>INDEX($Q:$AC,MATCH($E16,$Q:$Q,0),MATCH(VLOOKUP($B16,卡牌国战属性!$B:$E,4,FALSE),军力值效果表!$Q$1:$AC$1,0)+IF(VLOOKUP($B16,卡牌国战属性!$B:$E,3,FALSE)=2,6,0)+1)</f>
        <v>9.7</v>
      </c>
      <c r="Q16" s="13">
        <v>11</v>
      </c>
      <c r="R16" s="2">
        <v>2.6</v>
      </c>
      <c r="S16" s="2">
        <v>7.5</v>
      </c>
      <c r="T16" s="2">
        <v>3.1</v>
      </c>
      <c r="U16" s="2">
        <v>8.5</v>
      </c>
      <c r="V16" s="2">
        <v>3.7</v>
      </c>
      <c r="W16" s="2">
        <v>10.1</v>
      </c>
      <c r="X16" s="2">
        <v>3.2</v>
      </c>
      <c r="Y16" s="2">
        <v>17.2</v>
      </c>
      <c r="Z16" s="2">
        <v>3.5</v>
      </c>
      <c r="AA16" s="2">
        <v>19</v>
      </c>
      <c r="AB16" s="2">
        <v>4</v>
      </c>
      <c r="AC16" s="2">
        <v>25</v>
      </c>
    </row>
    <row r="17" spans="1:29">
      <c r="A17" s="2">
        <v>14</v>
      </c>
      <c r="B17" s="10">
        <v>1101001</v>
      </c>
      <c r="C17" s="2" t="str">
        <f>VLOOKUP(B17,卡牌国战属性!$B:$C,2,FALSE)</f>
        <v>常服曹焱兵</v>
      </c>
      <c r="D17" s="2" t="s">
        <v>64</v>
      </c>
      <c r="E17" s="2">
        <v>14</v>
      </c>
      <c r="F17" s="2">
        <f>INDEX($Q:$AC,MATCH($E17,$Q:$Q,0),MATCH(VLOOKUP($B17,卡牌国战属性!$B:$E,4,FALSE),军力值效果表!$Q$1:$AC$1,0)+IF(VLOOKUP($B17,卡牌国战属性!$B:$E,3,FALSE)=2,6,0))</f>
        <v>3.4</v>
      </c>
      <c r="G17" s="2">
        <f>INDEX($Q:$AC,MATCH($E17,$Q:$Q,0),MATCH(VLOOKUP($B17,卡牌国战属性!$B:$E,4,FALSE),军力值效果表!$Q$1:$AC$1,0)+IF(VLOOKUP($B17,卡牌国战属性!$B:$E,3,FALSE)=2,6,0)+1)</f>
        <v>9.9</v>
      </c>
      <c r="Q17" s="13">
        <v>12</v>
      </c>
      <c r="R17" s="2">
        <v>2.7</v>
      </c>
      <c r="S17" s="2">
        <v>7.6</v>
      </c>
      <c r="T17" s="2">
        <v>3.2</v>
      </c>
      <c r="U17" s="2">
        <v>8.6</v>
      </c>
      <c r="V17" s="2">
        <v>3.8</v>
      </c>
      <c r="W17" s="2">
        <v>10.3</v>
      </c>
      <c r="X17" s="2">
        <v>3.3</v>
      </c>
      <c r="Y17" s="2">
        <v>17.4</v>
      </c>
      <c r="Z17" s="2">
        <v>3.6</v>
      </c>
      <c r="AA17" s="2">
        <v>19.2</v>
      </c>
      <c r="AB17" s="2">
        <v>4.1</v>
      </c>
      <c r="AC17" s="2">
        <v>25.3</v>
      </c>
    </row>
    <row r="18" spans="1:29">
      <c r="A18" s="2">
        <v>15</v>
      </c>
      <c r="B18" s="10">
        <v>1101001</v>
      </c>
      <c r="C18" s="2" t="str">
        <f>VLOOKUP(B18,卡牌国战属性!$B:$C,2,FALSE)</f>
        <v>常服曹焱兵</v>
      </c>
      <c r="D18" s="2" t="s">
        <v>64</v>
      </c>
      <c r="E18" s="2">
        <v>15</v>
      </c>
      <c r="F18" s="2">
        <f>INDEX($Q:$AC,MATCH($E18,$Q:$Q,0),MATCH(VLOOKUP($B18,卡牌国战属性!$B:$E,4,FALSE),军力值效果表!$Q$1:$AC$1,0)+IF(VLOOKUP($B18,卡牌国战属性!$B:$E,3,FALSE)=2,6,0))</f>
        <v>3.6</v>
      </c>
      <c r="G18" s="2">
        <f>INDEX($Q:$AC,MATCH($E18,$Q:$Q,0),MATCH(VLOOKUP($B18,卡牌国战属性!$B:$E,4,FALSE),军力值效果表!$Q$1:$AC$1,0)+IF(VLOOKUP($B18,卡牌国战属性!$B:$E,3,FALSE)=2,6,0)+1)</f>
        <v>11</v>
      </c>
      <c r="Q18" s="13">
        <v>13</v>
      </c>
      <c r="R18" s="2">
        <v>2.8</v>
      </c>
      <c r="S18" s="2">
        <v>8.6</v>
      </c>
      <c r="T18" s="2">
        <v>3.3</v>
      </c>
      <c r="U18" s="2">
        <v>9.7</v>
      </c>
      <c r="V18" s="2">
        <v>3.9</v>
      </c>
      <c r="W18" s="2">
        <v>11.2</v>
      </c>
      <c r="X18" s="2">
        <v>3.4</v>
      </c>
      <c r="Y18" s="2">
        <v>17.6</v>
      </c>
      <c r="Z18" s="2">
        <v>3.7</v>
      </c>
      <c r="AA18" s="2">
        <v>20</v>
      </c>
      <c r="AB18" s="2">
        <v>4.2</v>
      </c>
      <c r="AC18" s="2">
        <v>25.6</v>
      </c>
    </row>
    <row r="19" spans="1:29">
      <c r="A19" s="2">
        <v>16</v>
      </c>
      <c r="B19" s="10">
        <v>1101001</v>
      </c>
      <c r="C19" s="2" t="str">
        <f>VLOOKUP(B19,卡牌国战属性!$B:$C,2,FALSE)</f>
        <v>常服曹焱兵</v>
      </c>
      <c r="D19" s="2" t="s">
        <v>64</v>
      </c>
      <c r="E19" s="2">
        <v>16</v>
      </c>
      <c r="F19" s="2">
        <f>INDEX($Q:$AC,MATCH($E19,$Q:$Q,0),MATCH(VLOOKUP($B19,卡牌国战属性!$B:$E,4,FALSE),军力值效果表!$Q$1:$AC$1,0)+IF(VLOOKUP($B19,卡牌国战属性!$B:$E,3,FALSE)=2,6,0))</f>
        <v>3.7</v>
      </c>
      <c r="G19" s="2">
        <f>INDEX($Q:$AC,MATCH($E19,$Q:$Q,0),MATCH(VLOOKUP($B19,卡牌国战属性!$B:$E,4,FALSE),军力值效果表!$Q$1:$AC$1,0)+IF(VLOOKUP($B19,卡牌国战属性!$B:$E,3,FALSE)=2,6,0)+1)</f>
        <v>11.2</v>
      </c>
      <c r="Q19" s="13">
        <v>14</v>
      </c>
      <c r="R19" s="2">
        <v>2.9</v>
      </c>
      <c r="S19" s="2">
        <v>8.8</v>
      </c>
      <c r="T19" s="2">
        <v>3.4</v>
      </c>
      <c r="U19" s="2">
        <v>9.9</v>
      </c>
      <c r="V19" s="2">
        <v>4</v>
      </c>
      <c r="W19" s="2">
        <v>11.4</v>
      </c>
      <c r="X19" s="2">
        <v>3.5</v>
      </c>
      <c r="Y19" s="2">
        <v>18</v>
      </c>
      <c r="Z19" s="2">
        <v>3.8</v>
      </c>
      <c r="AA19" s="2">
        <v>20.4</v>
      </c>
      <c r="AB19" s="2">
        <v>4.3</v>
      </c>
      <c r="AC19" s="2">
        <v>25.9</v>
      </c>
    </row>
    <row r="20" spans="1:29">
      <c r="A20" s="2">
        <v>17</v>
      </c>
      <c r="B20" s="10">
        <v>1101001</v>
      </c>
      <c r="C20" s="2" t="str">
        <f>VLOOKUP(B20,卡牌国战属性!$B:$C,2,FALSE)</f>
        <v>常服曹焱兵</v>
      </c>
      <c r="D20" s="2" t="s">
        <v>64</v>
      </c>
      <c r="E20" s="2">
        <v>17</v>
      </c>
      <c r="F20" s="2">
        <f>INDEX($Q:$AC,MATCH($E20,$Q:$Q,0),MATCH(VLOOKUP($B20,卡牌国战属性!$B:$E,4,FALSE),军力值效果表!$Q$1:$AC$1,0)+IF(VLOOKUP($B20,卡牌国战属性!$B:$E,3,FALSE)=2,6,0))</f>
        <v>3.8</v>
      </c>
      <c r="G20" s="2">
        <f>INDEX($Q:$AC,MATCH($E20,$Q:$Q,0),MATCH(VLOOKUP($B20,卡牌国战属性!$B:$E,4,FALSE),军力值效果表!$Q$1:$AC$1,0)+IF(VLOOKUP($B20,卡牌国战属性!$B:$E,3,FALSE)=2,6,0)+1)</f>
        <v>11.4</v>
      </c>
      <c r="Q20" s="13">
        <v>15</v>
      </c>
      <c r="R20" s="2">
        <v>3.2</v>
      </c>
      <c r="S20" s="2">
        <v>9.7</v>
      </c>
      <c r="T20" s="2">
        <v>3.6</v>
      </c>
      <c r="U20" s="2">
        <v>11</v>
      </c>
      <c r="V20" s="2">
        <v>4.2</v>
      </c>
      <c r="W20" s="2">
        <v>12.7</v>
      </c>
      <c r="X20" s="2">
        <v>3.6</v>
      </c>
      <c r="Y20" s="2">
        <v>18.6</v>
      </c>
      <c r="Z20" s="2">
        <v>3.9</v>
      </c>
      <c r="AA20" s="2">
        <v>20.8</v>
      </c>
      <c r="AB20" s="2">
        <v>4.4</v>
      </c>
      <c r="AC20" s="2">
        <v>26.2</v>
      </c>
    </row>
    <row r="21" spans="1:29">
      <c r="A21" s="2">
        <v>18</v>
      </c>
      <c r="B21" s="10">
        <v>1101001</v>
      </c>
      <c r="C21" s="2" t="str">
        <f>VLOOKUP(B21,卡牌国战属性!$B:$C,2,FALSE)</f>
        <v>常服曹焱兵</v>
      </c>
      <c r="D21" s="2" t="s">
        <v>64</v>
      </c>
      <c r="E21" s="2">
        <v>18</v>
      </c>
      <c r="F21" s="2">
        <f>INDEX($Q:$AC,MATCH($E21,$Q:$Q,0),MATCH(VLOOKUP($B21,卡牌国战属性!$B:$E,4,FALSE),军力值效果表!$Q$1:$AC$1,0)+IF(VLOOKUP($B21,卡牌国战属性!$B:$E,3,FALSE)=2,6,0))</f>
        <v>4.1</v>
      </c>
      <c r="G21" s="2">
        <f>INDEX($Q:$AC,MATCH($E21,$Q:$Q,0),MATCH(VLOOKUP($B21,卡牌国战属性!$B:$E,4,FALSE),军力值效果表!$Q$1:$AC$1,0)+IF(VLOOKUP($B21,卡牌国战属性!$B:$E,3,FALSE)=2,6,0)+1)</f>
        <v>12</v>
      </c>
      <c r="Q21" s="13">
        <v>16</v>
      </c>
      <c r="R21" s="2">
        <v>3.3</v>
      </c>
      <c r="S21" s="2">
        <v>9.9</v>
      </c>
      <c r="T21" s="2">
        <v>3.7</v>
      </c>
      <c r="U21" s="2">
        <v>11.2</v>
      </c>
      <c r="V21" s="2">
        <v>4.3</v>
      </c>
      <c r="W21" s="2">
        <v>13</v>
      </c>
      <c r="X21" s="2">
        <v>3.7</v>
      </c>
      <c r="Y21" s="2">
        <v>19.2</v>
      </c>
      <c r="Z21" s="2">
        <v>4</v>
      </c>
      <c r="AA21" s="2">
        <v>21</v>
      </c>
      <c r="AB21" s="2">
        <v>4.5</v>
      </c>
      <c r="AC21" s="2">
        <v>26.5</v>
      </c>
    </row>
    <row r="22" spans="1:29">
      <c r="A22" s="2">
        <v>19</v>
      </c>
      <c r="B22" s="10">
        <v>1101001</v>
      </c>
      <c r="C22" s="2" t="str">
        <f>VLOOKUP(B22,卡牌国战属性!$B:$C,2,FALSE)</f>
        <v>常服曹焱兵</v>
      </c>
      <c r="D22" s="2" t="s">
        <v>64</v>
      </c>
      <c r="E22" s="2">
        <v>19</v>
      </c>
      <c r="F22" s="2">
        <f>INDEX($Q:$AC,MATCH($E22,$Q:$Q,0),MATCH(VLOOKUP($B22,卡牌国战属性!$B:$E,4,FALSE),军力值效果表!$Q$1:$AC$1,0)+IF(VLOOKUP($B22,卡牌国战属性!$B:$E,3,FALSE)=2,6,0))</f>
        <v>4.2</v>
      </c>
      <c r="G22" s="2">
        <f>INDEX($Q:$AC,MATCH($E22,$Q:$Q,0),MATCH(VLOOKUP($B22,卡牌国战属性!$B:$E,4,FALSE),军力值效果表!$Q$1:$AC$1,0)+IF(VLOOKUP($B22,卡牌国战属性!$B:$E,3,FALSE)=2,6,0)+1)</f>
        <v>12.4</v>
      </c>
      <c r="Q22" s="13">
        <v>17</v>
      </c>
      <c r="R22" s="2">
        <v>3.4</v>
      </c>
      <c r="S22" s="2">
        <v>10.1</v>
      </c>
      <c r="T22" s="2">
        <v>3.8</v>
      </c>
      <c r="U22" s="2">
        <v>11.4</v>
      </c>
      <c r="V22" s="2">
        <v>4.4</v>
      </c>
      <c r="W22" s="2">
        <v>13.2</v>
      </c>
      <c r="X22" s="2">
        <v>3.8</v>
      </c>
      <c r="Y22" s="2">
        <v>19.8</v>
      </c>
      <c r="Z22" s="2">
        <v>4.1</v>
      </c>
      <c r="AA22" s="2">
        <v>22.4</v>
      </c>
      <c r="AB22" s="2">
        <v>4.7</v>
      </c>
      <c r="AC22" s="2">
        <v>26.8</v>
      </c>
    </row>
    <row r="23" spans="1:29">
      <c r="A23" s="2">
        <v>20</v>
      </c>
      <c r="B23" s="10">
        <v>1101001</v>
      </c>
      <c r="C23" s="2" t="str">
        <f>VLOOKUP(B23,卡牌国战属性!$B:$C,2,FALSE)</f>
        <v>常服曹焱兵</v>
      </c>
      <c r="D23" s="2" t="s">
        <v>64</v>
      </c>
      <c r="E23" s="2">
        <v>20</v>
      </c>
      <c r="F23" s="2">
        <f>INDEX($Q:$AC,MATCH($E23,$Q:$Q,0),MATCH(VLOOKUP($B23,卡牌国战属性!$B:$E,4,FALSE),军力值效果表!$Q$1:$AC$1,0)+IF(VLOOKUP($B23,卡牌国战属性!$B:$E,3,FALSE)=2,6,0))</f>
        <v>4.3</v>
      </c>
      <c r="G23" s="2">
        <f>INDEX($Q:$AC,MATCH($E23,$Q:$Q,0),MATCH(VLOOKUP($B23,卡牌国战属性!$B:$E,4,FALSE),军力值效果表!$Q$1:$AC$1,0)+IF(VLOOKUP($B23,卡牌国战属性!$B:$E,3,FALSE)=2,6,0)+1)</f>
        <v>12.6</v>
      </c>
      <c r="Q23" s="13">
        <v>18</v>
      </c>
      <c r="R23" s="2">
        <v>3.5</v>
      </c>
      <c r="S23" s="2">
        <v>11.1</v>
      </c>
      <c r="T23" s="2">
        <v>4.1</v>
      </c>
      <c r="U23" s="2">
        <v>12</v>
      </c>
      <c r="V23" s="2">
        <v>4.6</v>
      </c>
      <c r="W23" s="2">
        <v>14</v>
      </c>
      <c r="X23" s="2">
        <v>3.9</v>
      </c>
      <c r="Y23" s="2">
        <v>20.9</v>
      </c>
      <c r="Z23" s="2">
        <v>4.2</v>
      </c>
      <c r="AA23" s="2">
        <v>22.8</v>
      </c>
      <c r="AB23" s="2">
        <v>4.9</v>
      </c>
      <c r="AC23" s="2">
        <v>27.1</v>
      </c>
    </row>
    <row r="24" spans="1:29">
      <c r="A24" s="2">
        <v>21</v>
      </c>
      <c r="B24" s="10">
        <v>1101001</v>
      </c>
      <c r="C24" s="2" t="str">
        <f>VLOOKUP(B24,卡牌国战属性!$B:$C,2,FALSE)</f>
        <v>常服曹焱兵</v>
      </c>
      <c r="D24" s="2" t="s">
        <v>64</v>
      </c>
      <c r="E24" s="2">
        <v>21</v>
      </c>
      <c r="F24" s="2">
        <f>INDEX($Q:$AC,MATCH($E24,$Q:$Q,0),MATCH(VLOOKUP($B24,卡牌国战属性!$B:$E,4,FALSE),军力值效果表!$Q$1:$AC$1,0)+IF(VLOOKUP($B24,卡牌国战属性!$B:$E,3,FALSE)=2,6,0))</f>
        <v>4.5</v>
      </c>
      <c r="G24" s="2">
        <f>INDEX($Q:$AC,MATCH($E24,$Q:$Q,0),MATCH(VLOOKUP($B24,卡牌国战属性!$B:$E,4,FALSE),军力值效果表!$Q$1:$AC$1,0)+IF(VLOOKUP($B24,卡牌国战属性!$B:$E,3,FALSE)=2,6,0)+1)</f>
        <v>12.8</v>
      </c>
      <c r="Q24" s="13">
        <v>19</v>
      </c>
      <c r="R24" s="2">
        <v>3.7</v>
      </c>
      <c r="S24" s="2">
        <v>11.3</v>
      </c>
      <c r="T24" s="2">
        <v>4.2</v>
      </c>
      <c r="U24" s="2">
        <v>12.4</v>
      </c>
      <c r="V24" s="2">
        <v>4.7</v>
      </c>
      <c r="W24" s="2">
        <v>14.3</v>
      </c>
      <c r="X24" s="2">
        <v>4</v>
      </c>
      <c r="Y24" s="2">
        <v>21.3</v>
      </c>
      <c r="Z24" s="2">
        <v>4.3</v>
      </c>
      <c r="AA24" s="2">
        <v>23.2</v>
      </c>
      <c r="AB24" s="2">
        <v>5</v>
      </c>
      <c r="AC24" s="2">
        <v>27.4</v>
      </c>
    </row>
    <row r="25" spans="1:29">
      <c r="A25" s="2">
        <v>22</v>
      </c>
      <c r="B25" s="10">
        <v>1101001</v>
      </c>
      <c r="C25" s="2" t="str">
        <f>VLOOKUP(B25,卡牌国战属性!$B:$C,2,FALSE)</f>
        <v>常服曹焱兵</v>
      </c>
      <c r="D25" s="2" t="s">
        <v>64</v>
      </c>
      <c r="E25" s="2">
        <v>22</v>
      </c>
      <c r="F25" s="2">
        <f>INDEX($Q:$AC,MATCH($E25,$Q:$Q,0),MATCH(VLOOKUP($B25,卡牌国战属性!$B:$E,4,FALSE),军力值效果表!$Q$1:$AC$1,0)+IF(VLOOKUP($B25,卡牌国战属性!$B:$E,3,FALSE)=2,6,0))</f>
        <v>4.6</v>
      </c>
      <c r="G25" s="2">
        <f>INDEX($Q:$AC,MATCH($E25,$Q:$Q,0),MATCH(VLOOKUP($B25,卡牌国战属性!$B:$E,4,FALSE),军力值效果表!$Q$1:$AC$1,0)+IF(VLOOKUP($B25,卡牌国战属性!$B:$E,3,FALSE)=2,6,0)+1)</f>
        <v>13.2</v>
      </c>
      <c r="Q25" s="13">
        <v>20</v>
      </c>
      <c r="R25" s="2">
        <v>3.7</v>
      </c>
      <c r="S25" s="2">
        <v>11.5</v>
      </c>
      <c r="T25" s="2">
        <v>4.3</v>
      </c>
      <c r="U25" s="2">
        <v>12.6</v>
      </c>
      <c r="V25" s="2">
        <v>4.8</v>
      </c>
      <c r="W25" s="2">
        <v>14.5</v>
      </c>
      <c r="X25" s="2">
        <v>4.1</v>
      </c>
      <c r="Y25" s="2">
        <v>21.5</v>
      </c>
      <c r="Z25" s="2">
        <v>4.4</v>
      </c>
      <c r="AA25" s="2">
        <v>23.7</v>
      </c>
      <c r="AB25" s="2">
        <v>5.1</v>
      </c>
      <c r="AC25" s="2">
        <v>27.7</v>
      </c>
    </row>
    <row r="26" spans="1:29">
      <c r="A26" s="2">
        <v>23</v>
      </c>
      <c r="B26" s="10">
        <v>1101001</v>
      </c>
      <c r="C26" s="2" t="str">
        <f>VLOOKUP(B26,卡牌国战属性!$B:$C,2,FALSE)</f>
        <v>常服曹焱兵</v>
      </c>
      <c r="D26" s="2" t="s">
        <v>64</v>
      </c>
      <c r="E26" s="2">
        <v>23</v>
      </c>
      <c r="F26" s="2">
        <f>INDEX($Q:$AC,MATCH($E26,$Q:$Q,0),MATCH(VLOOKUP($B26,卡牌国战属性!$B:$E,4,FALSE),军力值效果表!$Q$1:$AC$1,0)+IF(VLOOKUP($B26,卡牌国战属性!$B:$E,3,FALSE)=2,6,0))</f>
        <v>4.9</v>
      </c>
      <c r="G26" s="2">
        <f>INDEX($Q:$AC,MATCH($E26,$Q:$Q,0),MATCH(VLOOKUP($B26,卡牌国战属性!$B:$E,4,FALSE),军力值效果表!$Q$1:$AC$1,0)+IF(VLOOKUP($B26,卡牌国战属性!$B:$E,3,FALSE)=2,6,0)+1)</f>
        <v>14.9</v>
      </c>
      <c r="Q26" s="13">
        <v>21</v>
      </c>
      <c r="R26" s="2">
        <v>3.8</v>
      </c>
      <c r="S26" s="2">
        <v>11.6</v>
      </c>
      <c r="T26" s="2">
        <v>4.5</v>
      </c>
      <c r="U26" s="2">
        <v>12.8</v>
      </c>
      <c r="V26" s="2">
        <v>4.9</v>
      </c>
      <c r="W26" s="2">
        <v>14.8</v>
      </c>
      <c r="X26" s="2">
        <v>4.2</v>
      </c>
      <c r="Y26" s="2">
        <v>21.7</v>
      </c>
      <c r="Z26" s="2">
        <v>4.5</v>
      </c>
      <c r="AA26" s="2">
        <v>24.1</v>
      </c>
      <c r="AB26" s="2">
        <v>5.2</v>
      </c>
      <c r="AC26" s="2">
        <v>28</v>
      </c>
    </row>
    <row r="27" spans="1:29">
      <c r="A27" s="2">
        <v>24</v>
      </c>
      <c r="B27" s="10">
        <v>1101001</v>
      </c>
      <c r="C27" s="2" t="str">
        <f>VLOOKUP(B27,卡牌国战属性!$B:$C,2,FALSE)</f>
        <v>常服曹焱兵</v>
      </c>
      <c r="D27" s="2" t="s">
        <v>64</v>
      </c>
      <c r="E27" s="2">
        <v>24</v>
      </c>
      <c r="F27" s="2">
        <f>INDEX($Q:$AC,MATCH($E27,$Q:$Q,0),MATCH(VLOOKUP($B27,卡牌国战属性!$B:$E,4,FALSE),军力值效果表!$Q$1:$AC$1,0)+IF(VLOOKUP($B27,卡牌国战属性!$B:$E,3,FALSE)=2,6,0))</f>
        <v>5.1</v>
      </c>
      <c r="G27" s="2">
        <f>INDEX($Q:$AC,MATCH($E27,$Q:$Q,0),MATCH(VLOOKUP($B27,卡牌国战属性!$B:$E,4,FALSE),军力值效果表!$Q$1:$AC$1,0)+IF(VLOOKUP($B27,卡牌国战属性!$B:$E,3,FALSE)=2,6,0)+1)</f>
        <v>15.5</v>
      </c>
      <c r="Q27" s="13">
        <v>22</v>
      </c>
      <c r="R27" s="2">
        <v>3.9</v>
      </c>
      <c r="S27" s="2">
        <v>11.7</v>
      </c>
      <c r="T27" s="2">
        <v>4.6</v>
      </c>
      <c r="U27" s="2">
        <v>13.2</v>
      </c>
      <c r="V27" s="2">
        <v>5</v>
      </c>
      <c r="W27" s="2">
        <v>15.2</v>
      </c>
      <c r="X27" s="2">
        <v>4.3</v>
      </c>
      <c r="Y27" s="2">
        <v>22.3</v>
      </c>
      <c r="Z27" s="2">
        <v>4.7</v>
      </c>
      <c r="AA27" s="2">
        <v>24.5</v>
      </c>
      <c r="AB27" s="2">
        <v>5.4</v>
      </c>
      <c r="AC27" s="2">
        <v>28.3</v>
      </c>
    </row>
    <row r="28" spans="1:29">
      <c r="A28" s="2">
        <v>25</v>
      </c>
      <c r="B28" s="10">
        <v>1101001</v>
      </c>
      <c r="C28" s="2" t="str">
        <f>VLOOKUP(B28,卡牌国战属性!$B:$C,2,FALSE)</f>
        <v>常服曹焱兵</v>
      </c>
      <c r="D28" s="2" t="s">
        <v>64</v>
      </c>
      <c r="E28" s="2">
        <v>25</v>
      </c>
      <c r="F28" s="2">
        <f>INDEX($Q:$AC,MATCH($E28,$Q:$Q,0),MATCH(VLOOKUP($B28,卡牌国战属性!$B:$E,4,FALSE),军力值效果表!$Q$1:$AC$1,0)+IF(VLOOKUP($B28,卡牌国战属性!$B:$E,3,FALSE)=2,6,0))</f>
        <v>5.7</v>
      </c>
      <c r="G28" s="2">
        <f>INDEX($Q:$AC,MATCH($E28,$Q:$Q,0),MATCH(VLOOKUP($B28,卡牌国战属性!$B:$E,4,FALSE),军力值效果表!$Q$1:$AC$1,0)+IF(VLOOKUP($B28,卡牌国战属性!$B:$E,3,FALSE)=2,6,0)+1)</f>
        <v>17.1</v>
      </c>
      <c r="Q28" s="13">
        <v>23</v>
      </c>
      <c r="R28" s="2">
        <v>4.4</v>
      </c>
      <c r="S28" s="2">
        <v>13.2</v>
      </c>
      <c r="T28" s="2">
        <v>4.9</v>
      </c>
      <c r="U28" s="2">
        <v>14.9</v>
      </c>
      <c r="V28" s="2">
        <v>5.7</v>
      </c>
      <c r="W28" s="2">
        <v>17.2</v>
      </c>
      <c r="X28" s="2">
        <v>4.5</v>
      </c>
      <c r="Y28" s="2">
        <v>24.5</v>
      </c>
      <c r="Z28" s="2">
        <v>5</v>
      </c>
      <c r="AA28" s="2">
        <v>27.7</v>
      </c>
      <c r="AB28" s="2">
        <v>5.8</v>
      </c>
      <c r="AC28" s="2">
        <v>32</v>
      </c>
    </row>
    <row r="29" spans="1:29">
      <c r="A29" s="2">
        <v>26</v>
      </c>
      <c r="B29" s="10">
        <v>1101001</v>
      </c>
      <c r="C29" s="2" t="str">
        <f>VLOOKUP(B29,卡牌国战属性!$B:$C,2,FALSE)</f>
        <v>常服曹焱兵</v>
      </c>
      <c r="D29" s="2" t="s">
        <v>64</v>
      </c>
      <c r="E29" s="2">
        <v>26</v>
      </c>
      <c r="F29" s="2">
        <f>INDEX($Q:$AC,MATCH($E29,$Q:$Q,0),MATCH(VLOOKUP($B29,卡牌国战属性!$B:$E,4,FALSE),军力值效果表!$Q$1:$AC$1,0)+IF(VLOOKUP($B29,卡牌国战属性!$B:$E,3,FALSE)=2,6,0))</f>
        <v>6</v>
      </c>
      <c r="G29" s="2">
        <f>INDEX($Q:$AC,MATCH($E29,$Q:$Q,0),MATCH(VLOOKUP($B29,卡牌国战属性!$B:$E,4,FALSE),军力值效果表!$Q$1:$AC$1,0)+IF(VLOOKUP($B29,卡牌国战属性!$B:$E,3,FALSE)=2,6,0)+1)</f>
        <v>18.2</v>
      </c>
      <c r="Q29" s="13">
        <v>24</v>
      </c>
      <c r="R29" s="2">
        <v>4.5</v>
      </c>
      <c r="S29" s="2">
        <v>13.7</v>
      </c>
      <c r="T29" s="2">
        <v>5.1</v>
      </c>
      <c r="U29" s="2">
        <v>15.5</v>
      </c>
      <c r="V29" s="2">
        <v>5.9</v>
      </c>
      <c r="W29" s="2">
        <v>17.8</v>
      </c>
      <c r="X29" s="2">
        <v>4.6</v>
      </c>
      <c r="Y29" s="2">
        <v>25.1</v>
      </c>
      <c r="Z29" s="2">
        <v>5.2</v>
      </c>
      <c r="AA29" s="2">
        <v>28.3</v>
      </c>
      <c r="AB29" s="2">
        <v>6</v>
      </c>
      <c r="AC29" s="2">
        <v>32.7</v>
      </c>
    </row>
    <row r="30" spans="1:29">
      <c r="A30" s="2">
        <v>27</v>
      </c>
      <c r="B30" s="10">
        <v>1101001</v>
      </c>
      <c r="C30" s="2" t="str">
        <f>VLOOKUP(B30,卡牌国战属性!$B:$C,2,FALSE)</f>
        <v>常服曹焱兵</v>
      </c>
      <c r="D30" s="2" t="s">
        <v>64</v>
      </c>
      <c r="E30" s="2">
        <v>27</v>
      </c>
      <c r="F30" s="2">
        <f>INDEX($Q:$AC,MATCH($E30,$Q:$Q,0),MATCH(VLOOKUP($B30,卡牌国战属性!$B:$E,4,FALSE),军力值效果表!$Q$1:$AC$1,0)+IF(VLOOKUP($B30,卡牌国战属性!$B:$E,3,FALSE)=2,6,0))</f>
        <v>6.4</v>
      </c>
      <c r="G30" s="2">
        <f>INDEX($Q:$AC,MATCH($E30,$Q:$Q,0),MATCH(VLOOKUP($B30,卡牌国战属性!$B:$E,4,FALSE),军力值效果表!$Q$1:$AC$1,0)+IF(VLOOKUP($B30,卡牌国战属性!$B:$E,3,FALSE)=2,6,0)+1)</f>
        <v>19.2</v>
      </c>
      <c r="Q30" s="13">
        <v>25</v>
      </c>
      <c r="R30" s="2">
        <v>5</v>
      </c>
      <c r="S30" s="2">
        <v>15.1</v>
      </c>
      <c r="T30" s="2">
        <v>5.7</v>
      </c>
      <c r="U30" s="2">
        <v>17.1</v>
      </c>
      <c r="V30" s="2">
        <v>6.6</v>
      </c>
      <c r="W30" s="2">
        <v>19.7</v>
      </c>
      <c r="X30" s="2">
        <v>5.1</v>
      </c>
      <c r="Y30" s="2">
        <v>28.7</v>
      </c>
      <c r="Z30" s="2">
        <v>5.8</v>
      </c>
      <c r="AA30" s="2">
        <v>32.4</v>
      </c>
      <c r="AB30" s="2">
        <v>6.7</v>
      </c>
      <c r="AC30" s="2">
        <v>37.4</v>
      </c>
    </row>
    <row r="31" spans="1:29">
      <c r="A31" s="2">
        <v>28</v>
      </c>
      <c r="B31" s="10">
        <v>1101001</v>
      </c>
      <c r="C31" s="2" t="str">
        <f>VLOOKUP(B31,卡牌国战属性!$B:$C,2,FALSE)</f>
        <v>常服曹焱兵</v>
      </c>
      <c r="D31" s="2" t="s">
        <v>64</v>
      </c>
      <c r="E31" s="2">
        <v>28</v>
      </c>
      <c r="F31" s="2">
        <f>INDEX($Q:$AC,MATCH($E31,$Q:$Q,0),MATCH(VLOOKUP($B31,卡牌国战属性!$B:$E,4,FALSE),军力值效果表!$Q$1:$AC$1,0)+IF(VLOOKUP($B31,卡牌国战属性!$B:$E,3,FALSE)=2,6,0))</f>
        <v>6.8</v>
      </c>
      <c r="G31" s="2">
        <f>INDEX($Q:$AC,MATCH($E31,$Q:$Q,0),MATCH(VLOOKUP($B31,卡牌国战属性!$B:$E,4,FALSE),军力值效果表!$Q$1:$AC$1,0)+IF(VLOOKUP($B31,卡牌国战属性!$B:$E,3,FALSE)=2,6,0)+1)</f>
        <v>20</v>
      </c>
      <c r="Q31" s="13">
        <v>26</v>
      </c>
      <c r="R31" s="2">
        <v>5.3</v>
      </c>
      <c r="S31" s="2">
        <v>16.1</v>
      </c>
      <c r="T31" s="2">
        <v>6</v>
      </c>
      <c r="U31" s="2">
        <v>18.2</v>
      </c>
      <c r="V31" s="2">
        <v>7</v>
      </c>
      <c r="W31" s="2">
        <v>21</v>
      </c>
      <c r="X31" s="2">
        <v>5.4</v>
      </c>
      <c r="Y31" s="2">
        <v>29.9</v>
      </c>
      <c r="Z31" s="2">
        <v>6.1</v>
      </c>
      <c r="AA31" s="2">
        <v>33.8</v>
      </c>
      <c r="AB31" s="2">
        <v>7.1</v>
      </c>
      <c r="AC31" s="2">
        <v>39</v>
      </c>
    </row>
    <row r="32" spans="1:29">
      <c r="A32" s="2">
        <v>29</v>
      </c>
      <c r="B32" s="10">
        <v>1101001</v>
      </c>
      <c r="C32" s="2" t="str">
        <f>VLOOKUP(B32,卡牌国战属性!$B:$C,2,FALSE)</f>
        <v>常服曹焱兵</v>
      </c>
      <c r="D32" s="2" t="s">
        <v>64</v>
      </c>
      <c r="E32" s="2">
        <v>29</v>
      </c>
      <c r="F32" s="2">
        <f>INDEX($Q:$AC,MATCH($E32,$Q:$Q,0),MATCH(VLOOKUP($B32,卡牌国战属性!$B:$E,4,FALSE),军力值效果表!$Q$1:$AC$1,0)+IF(VLOOKUP($B32,卡牌国战属性!$B:$E,3,FALSE)=2,6,0))</f>
        <v>7.2</v>
      </c>
      <c r="G32" s="2">
        <f>INDEX($Q:$AC,MATCH($E32,$Q:$Q,0),MATCH(VLOOKUP($B32,卡牌国战属性!$B:$E,4,FALSE),军力值效果表!$Q$1:$AC$1,0)+IF(VLOOKUP($B32,卡牌国战属性!$B:$E,3,FALSE)=2,6,0)+1)</f>
        <v>21.5</v>
      </c>
      <c r="Q32" s="13">
        <v>27</v>
      </c>
      <c r="R32" s="2">
        <v>5.6</v>
      </c>
      <c r="S32" s="2">
        <v>17</v>
      </c>
      <c r="T32" s="2">
        <v>6.4</v>
      </c>
      <c r="U32" s="2">
        <v>19.2</v>
      </c>
      <c r="V32" s="2">
        <v>7.4</v>
      </c>
      <c r="W32" s="2">
        <v>22.2</v>
      </c>
      <c r="X32" s="2">
        <v>5.7</v>
      </c>
      <c r="Y32" s="2">
        <v>31.1</v>
      </c>
      <c r="Z32" s="2">
        <v>6.5</v>
      </c>
      <c r="AA32" s="2">
        <v>35.2</v>
      </c>
      <c r="AB32" s="2">
        <v>7.5</v>
      </c>
      <c r="AC32" s="2">
        <v>40.6</v>
      </c>
    </row>
    <row r="33" spans="1:29">
      <c r="A33" s="2">
        <v>30</v>
      </c>
      <c r="B33" s="10">
        <v>1101001</v>
      </c>
      <c r="C33" s="2" t="str">
        <f>VLOOKUP(B33,卡牌国战属性!$B:$C,2,FALSE)</f>
        <v>常服曹焱兵</v>
      </c>
      <c r="D33" s="2" t="s">
        <v>64</v>
      </c>
      <c r="E33" s="2">
        <v>30</v>
      </c>
      <c r="F33" s="2">
        <f>INDEX($Q:$AC,MATCH($E33,$Q:$Q,0),MATCH(VLOOKUP($B33,卡牌国战属性!$B:$E,4,FALSE),军力值效果表!$Q$1:$AC$1,0)+IF(VLOOKUP($B33,卡牌国战属性!$B:$E,3,FALSE)=2,6,0))</f>
        <v>7.5</v>
      </c>
      <c r="G33" s="2">
        <f>INDEX($Q:$AC,MATCH($E33,$Q:$Q,0),MATCH(VLOOKUP($B33,卡牌国战属性!$B:$E,4,FALSE),军力值效果表!$Q$1:$AC$1,0)+IF(VLOOKUP($B33,卡牌国战属性!$B:$E,3,FALSE)=2,6,0)+1)</f>
        <v>22.7</v>
      </c>
      <c r="Q33" s="13">
        <v>28</v>
      </c>
      <c r="R33" s="2">
        <v>6</v>
      </c>
      <c r="S33" s="2">
        <v>18</v>
      </c>
      <c r="T33" s="2">
        <v>6.8</v>
      </c>
      <c r="U33" s="2">
        <v>20</v>
      </c>
      <c r="V33" s="2">
        <v>8.2</v>
      </c>
      <c r="W33" s="2">
        <v>24</v>
      </c>
      <c r="X33" s="2">
        <v>6</v>
      </c>
      <c r="Y33" s="2">
        <v>33</v>
      </c>
      <c r="Z33" s="2">
        <v>7</v>
      </c>
      <c r="AA33" s="2">
        <v>37</v>
      </c>
      <c r="AB33" s="2">
        <v>7.8</v>
      </c>
      <c r="AC33" s="2">
        <v>44.4</v>
      </c>
    </row>
    <row r="34" spans="1:29">
      <c r="A34" s="2">
        <v>31</v>
      </c>
      <c r="B34" s="10">
        <v>1101001</v>
      </c>
      <c r="C34" s="2" t="str">
        <f>VLOOKUP(B34,卡牌国战属性!$B:$C,2,FALSE)</f>
        <v>常服曹焱兵</v>
      </c>
      <c r="D34" s="2" t="s">
        <v>64</v>
      </c>
      <c r="E34" s="2">
        <v>31</v>
      </c>
      <c r="F34" s="2">
        <f>INDEX($Q:$AC,MATCH($E34,$Q:$Q,0),MATCH(VLOOKUP($B34,卡牌国战属性!$B:$E,4,FALSE),军力值效果表!$Q$1:$AC$1,0)+IF(VLOOKUP($B34,卡牌国战属性!$B:$E,3,FALSE)=2,6,0))</f>
        <v>7.7</v>
      </c>
      <c r="G34" s="2">
        <f>INDEX($Q:$AC,MATCH($E34,$Q:$Q,0),MATCH(VLOOKUP($B34,卡牌国战属性!$B:$E,4,FALSE),军力值效果表!$Q$1:$AC$1,0)+IF(VLOOKUP($B34,卡牌国战属性!$B:$E,3,FALSE)=2,6,0)+1)</f>
        <v>23.1</v>
      </c>
      <c r="Q34" s="13">
        <v>29</v>
      </c>
      <c r="R34" s="2">
        <v>6.5</v>
      </c>
      <c r="S34" s="2">
        <v>19</v>
      </c>
      <c r="T34" s="2">
        <v>7.2</v>
      </c>
      <c r="U34" s="2">
        <v>21.5</v>
      </c>
      <c r="V34" s="2">
        <v>8.5</v>
      </c>
      <c r="W34" s="2">
        <v>24.8</v>
      </c>
      <c r="X34" s="2">
        <v>6.4</v>
      </c>
      <c r="Y34" s="2">
        <v>34.3</v>
      </c>
      <c r="Z34" s="2">
        <v>7.4</v>
      </c>
      <c r="AA34" s="2">
        <v>39</v>
      </c>
      <c r="AB34" s="2">
        <v>8.3</v>
      </c>
      <c r="AC34" s="2">
        <v>46.1</v>
      </c>
    </row>
    <row r="35" spans="1:29">
      <c r="A35" s="2">
        <v>32</v>
      </c>
      <c r="B35" s="10">
        <v>1101001</v>
      </c>
      <c r="C35" s="2" t="str">
        <f>VLOOKUP(B35,卡牌国战属性!$B:$C,2,FALSE)</f>
        <v>常服曹焱兵</v>
      </c>
      <c r="D35" s="2" t="s">
        <v>64</v>
      </c>
      <c r="E35" s="2">
        <v>32</v>
      </c>
      <c r="F35" s="2">
        <f>INDEX($Q:$AC,MATCH($E35,$Q:$Q,0),MATCH(VLOOKUP($B35,卡牌国战属性!$B:$E,4,FALSE),军力值效果表!$Q$1:$AC$1,0)+IF(VLOOKUP($B35,卡牌国战属性!$B:$E,3,FALSE)=2,6,0))</f>
        <v>8.2</v>
      </c>
      <c r="G35" s="2">
        <f>INDEX($Q:$AC,MATCH($E35,$Q:$Q,0),MATCH(VLOOKUP($B35,卡牌国战属性!$B:$E,4,FALSE),军力值效果表!$Q$1:$AC$1,0)+IF(VLOOKUP($B35,卡牌国战属性!$B:$E,3,FALSE)=2,6,0)+1)</f>
        <v>24.6</v>
      </c>
      <c r="Q35" s="13">
        <v>30</v>
      </c>
      <c r="R35" s="2">
        <v>6.7</v>
      </c>
      <c r="S35" s="2">
        <v>20.1</v>
      </c>
      <c r="T35" s="2">
        <v>7.5</v>
      </c>
      <c r="U35" s="2">
        <v>22.7</v>
      </c>
      <c r="V35" s="2">
        <v>8.7</v>
      </c>
      <c r="W35" s="2">
        <v>26</v>
      </c>
      <c r="X35" s="2">
        <v>6.7</v>
      </c>
      <c r="Y35" s="2">
        <v>35.3</v>
      </c>
      <c r="Z35" s="2">
        <v>7.6</v>
      </c>
      <c r="AA35" s="2">
        <v>41</v>
      </c>
      <c r="AB35" s="2">
        <v>8.7</v>
      </c>
      <c r="AC35" s="2">
        <v>47.9</v>
      </c>
    </row>
    <row r="36" spans="1:29">
      <c r="A36" s="2">
        <v>33</v>
      </c>
      <c r="B36" s="10">
        <v>1101001</v>
      </c>
      <c r="C36" s="2" t="str">
        <f>VLOOKUP(B36,卡牌国战属性!$B:$C,2,FALSE)</f>
        <v>常服曹焱兵</v>
      </c>
      <c r="D36" s="2" t="s">
        <v>64</v>
      </c>
      <c r="E36" s="2">
        <v>33</v>
      </c>
      <c r="F36" s="2">
        <f>INDEX($Q:$AC,MATCH($E36,$Q:$Q,0),MATCH(VLOOKUP($B36,卡牌国战属性!$B:$E,4,FALSE),军力值效果表!$Q$1:$AC$1,0)+IF(VLOOKUP($B36,卡牌国战属性!$B:$E,3,FALSE)=2,6,0))</f>
        <v>9.2</v>
      </c>
      <c r="G36" s="2">
        <f>INDEX($Q:$AC,MATCH($E36,$Q:$Q,0),MATCH(VLOOKUP($B36,卡牌国战属性!$B:$E,4,FALSE),军力值效果表!$Q$1:$AC$1,0)+IF(VLOOKUP($B36,卡牌国战属性!$B:$E,3,FALSE)=2,6,0)+1)</f>
        <v>27.6</v>
      </c>
      <c r="Q36" s="13">
        <v>31</v>
      </c>
      <c r="R36" s="2">
        <v>6.8</v>
      </c>
      <c r="S36" s="2">
        <v>20.4</v>
      </c>
      <c r="T36" s="2">
        <v>7.7</v>
      </c>
      <c r="U36" s="2">
        <v>23.1</v>
      </c>
      <c r="V36" s="2">
        <v>8.9</v>
      </c>
      <c r="W36" s="2">
        <v>26.7</v>
      </c>
      <c r="X36" s="2">
        <v>6.9</v>
      </c>
      <c r="Y36" s="2">
        <v>37.2</v>
      </c>
      <c r="Z36" s="2">
        <v>7.7</v>
      </c>
      <c r="AA36" s="2">
        <v>42.1</v>
      </c>
      <c r="AB36" s="2">
        <v>8.9</v>
      </c>
      <c r="AC36" s="2">
        <v>48.6</v>
      </c>
    </row>
    <row r="37" spans="1:29">
      <c r="A37" s="2">
        <v>34</v>
      </c>
      <c r="B37" s="10">
        <v>1101001</v>
      </c>
      <c r="C37" s="2" t="str">
        <f>VLOOKUP(B37,卡牌国战属性!$B:$C,2,FALSE)</f>
        <v>常服曹焱兵</v>
      </c>
      <c r="D37" s="2" t="s">
        <v>64</v>
      </c>
      <c r="E37" s="2">
        <v>34</v>
      </c>
      <c r="F37" s="2">
        <f>INDEX($Q:$AC,MATCH($E37,$Q:$Q,0),MATCH(VLOOKUP($B37,卡牌国战属性!$B:$E,4,FALSE),军力值效果表!$Q$1:$AC$1,0)+IF(VLOOKUP($B37,卡牌国战属性!$B:$E,3,FALSE)=2,6,0))</f>
        <v>9.8</v>
      </c>
      <c r="G37" s="2">
        <f>INDEX($Q:$AC,MATCH($E37,$Q:$Q,0),MATCH(VLOOKUP($B37,卡牌国战属性!$B:$E,4,FALSE),军力值效果表!$Q$1:$AC$1,0)+IF(VLOOKUP($B37,卡牌国战属性!$B:$E,3,FALSE)=2,6,0)+1)</f>
        <v>29.6</v>
      </c>
      <c r="Q37" s="13">
        <v>32</v>
      </c>
      <c r="R37" s="2">
        <v>7.2</v>
      </c>
      <c r="S37" s="2">
        <v>21.8</v>
      </c>
      <c r="T37" s="2">
        <v>8.2</v>
      </c>
      <c r="U37" s="2">
        <v>24.6</v>
      </c>
      <c r="V37" s="2">
        <v>9.4</v>
      </c>
      <c r="W37" s="2">
        <v>28.4</v>
      </c>
      <c r="X37" s="2">
        <v>7.3</v>
      </c>
      <c r="Y37" s="2">
        <v>39.1</v>
      </c>
      <c r="Z37" s="2">
        <v>8.2</v>
      </c>
      <c r="AA37" s="2">
        <v>44.2</v>
      </c>
      <c r="AB37" s="2">
        <v>9.5</v>
      </c>
      <c r="AC37" s="2">
        <v>51</v>
      </c>
    </row>
    <row r="38" spans="1:29">
      <c r="A38" s="2">
        <v>35</v>
      </c>
      <c r="B38" s="10">
        <v>1101001</v>
      </c>
      <c r="C38" s="2" t="str">
        <f>VLOOKUP(B38,卡牌国战属性!$B:$C,2,FALSE)</f>
        <v>常服曹焱兵</v>
      </c>
      <c r="D38" s="2" t="s">
        <v>64</v>
      </c>
      <c r="E38" s="2">
        <v>35</v>
      </c>
      <c r="F38" s="2">
        <f>INDEX($Q:$AC,MATCH($E38,$Q:$Q,0),MATCH(VLOOKUP($B38,卡牌国战属性!$B:$E,4,FALSE),军力值效果表!$Q$1:$AC$1,0)+IF(VLOOKUP($B38,卡牌国战属性!$B:$E,3,FALSE)=2,6,0))</f>
        <v>9.9</v>
      </c>
      <c r="G38" s="2">
        <f>INDEX($Q:$AC,MATCH($E38,$Q:$Q,0),MATCH(VLOOKUP($B38,卡牌国战属性!$B:$E,4,FALSE),军力值效果表!$Q$1:$AC$1,0)+IF(VLOOKUP($B38,卡牌国战属性!$B:$E,3,FALSE)=2,6,0)+1)</f>
        <v>29.8</v>
      </c>
      <c r="Q38" s="13">
        <v>33</v>
      </c>
      <c r="R38" s="2">
        <v>8.1</v>
      </c>
      <c r="S38" s="2">
        <v>24.4</v>
      </c>
      <c r="T38" s="2">
        <v>9.2</v>
      </c>
      <c r="U38" s="2">
        <v>27.6</v>
      </c>
      <c r="V38" s="2">
        <v>10.6</v>
      </c>
      <c r="W38" s="2">
        <v>31.9</v>
      </c>
      <c r="X38" s="2">
        <v>8.2</v>
      </c>
      <c r="Y38" s="2">
        <v>44.6</v>
      </c>
      <c r="Z38" s="2">
        <v>9.2</v>
      </c>
      <c r="AA38" s="2">
        <v>50.4</v>
      </c>
      <c r="AB38" s="2">
        <v>10.7</v>
      </c>
      <c r="AC38" s="2">
        <v>58.2</v>
      </c>
    </row>
    <row r="39" spans="1:29">
      <c r="A39" s="2">
        <v>36</v>
      </c>
      <c r="B39" s="10">
        <v>1101001</v>
      </c>
      <c r="C39" s="2" t="str">
        <f>VLOOKUP(B39,卡牌国战属性!$B:$C,2,FALSE)</f>
        <v>常服曹焱兵</v>
      </c>
      <c r="D39" s="2" t="s">
        <v>64</v>
      </c>
      <c r="E39" s="2">
        <v>36</v>
      </c>
      <c r="F39" s="2">
        <f>INDEX($Q:$AC,MATCH($E39,$Q:$Q,0),MATCH(VLOOKUP($B39,卡牌国战属性!$B:$E,4,FALSE),军力值效果表!$Q$1:$AC$1,0)+IF(VLOOKUP($B39,卡牌国战属性!$B:$E,3,FALSE)=2,6,0))</f>
        <v>10.7</v>
      </c>
      <c r="G39" s="2">
        <f>INDEX($Q:$AC,MATCH($E39,$Q:$Q,0),MATCH(VLOOKUP($B39,卡牌国战属性!$B:$E,4,FALSE),军力值效果表!$Q$1:$AC$1,0)+IF(VLOOKUP($B39,卡牌国战属性!$B:$E,3,FALSE)=2,6,0)+1)</f>
        <v>32.1</v>
      </c>
      <c r="Q39" s="13">
        <v>34</v>
      </c>
      <c r="R39" s="2">
        <v>8.7</v>
      </c>
      <c r="S39" s="2">
        <v>26.2</v>
      </c>
      <c r="T39" s="2">
        <v>9.8</v>
      </c>
      <c r="U39" s="2">
        <v>29.6</v>
      </c>
      <c r="V39" s="2">
        <v>11.4</v>
      </c>
      <c r="W39" s="2">
        <v>34.1</v>
      </c>
      <c r="X39" s="2">
        <v>8.8</v>
      </c>
      <c r="Y39" s="2">
        <v>47</v>
      </c>
      <c r="Z39" s="2">
        <v>9.5</v>
      </c>
      <c r="AA39" s="2">
        <v>53.1</v>
      </c>
      <c r="AB39" s="2">
        <v>11.4</v>
      </c>
      <c r="AC39" s="2">
        <v>61.3</v>
      </c>
    </row>
    <row r="40" spans="1:29">
      <c r="A40" s="2">
        <v>37</v>
      </c>
      <c r="B40" s="10">
        <v>1101001</v>
      </c>
      <c r="C40" s="2" t="str">
        <f>VLOOKUP(B40,卡牌国战属性!$B:$C,2,FALSE)</f>
        <v>常服曹焱兵</v>
      </c>
      <c r="D40" s="2" t="s">
        <v>64</v>
      </c>
      <c r="E40" s="2">
        <v>37</v>
      </c>
      <c r="F40" s="2">
        <f>INDEX($Q:$AC,MATCH($E40,$Q:$Q,0),MATCH(VLOOKUP($B40,卡牌国战属性!$B:$E,4,FALSE),军力值效果表!$Q$1:$AC$1,0)+IF(VLOOKUP($B40,卡牌国战属性!$B:$E,3,FALSE)=2,6,0))</f>
        <v>11.4</v>
      </c>
      <c r="G40" s="2">
        <f>INDEX($Q:$AC,MATCH($E40,$Q:$Q,0),MATCH(VLOOKUP($B40,卡牌国战属性!$B:$E,4,FALSE),军力值效果表!$Q$1:$AC$1,0)+IF(VLOOKUP($B40,卡牌国战属性!$B:$E,3,FALSE)=2,6,0)+1)</f>
        <v>34.4</v>
      </c>
      <c r="Q40" s="13">
        <v>35</v>
      </c>
      <c r="R40" s="2">
        <v>8.8</v>
      </c>
      <c r="S40" s="2">
        <v>26.3</v>
      </c>
      <c r="T40" s="2">
        <v>9.9</v>
      </c>
      <c r="U40" s="2">
        <v>29.8</v>
      </c>
      <c r="V40" s="2">
        <v>11.8</v>
      </c>
      <c r="W40" s="2">
        <v>35</v>
      </c>
      <c r="X40" s="2">
        <v>9</v>
      </c>
      <c r="Y40" s="2">
        <v>48.2</v>
      </c>
      <c r="Z40" s="2">
        <v>10</v>
      </c>
      <c r="AA40" s="2">
        <v>54.5</v>
      </c>
      <c r="AB40" s="2">
        <v>11.5</v>
      </c>
      <c r="AC40" s="2">
        <v>62.9</v>
      </c>
    </row>
    <row r="41" spans="1:29">
      <c r="A41" s="2">
        <v>38</v>
      </c>
      <c r="B41" s="10">
        <v>1101001</v>
      </c>
      <c r="C41" s="2" t="str">
        <f>VLOOKUP(B41,卡牌国战属性!$B:$C,2,FALSE)</f>
        <v>常服曹焱兵</v>
      </c>
      <c r="D41" s="2" t="s">
        <v>64</v>
      </c>
      <c r="E41" s="2">
        <v>38</v>
      </c>
      <c r="F41" s="2">
        <f>INDEX($Q:$AC,MATCH($E41,$Q:$Q,0),MATCH(VLOOKUP($B41,卡牌国战属性!$B:$E,4,FALSE),军力值效果表!$Q$1:$AC$1,0)+IF(VLOOKUP($B41,卡牌国战属性!$B:$E,3,FALSE)=2,6,0))</f>
        <v>12.9</v>
      </c>
      <c r="G41" s="2">
        <f>INDEX($Q:$AC,MATCH($E41,$Q:$Q,0),MATCH(VLOOKUP($B41,卡牌国战属性!$B:$E,4,FALSE),军力值效果表!$Q$1:$AC$1,0)+IF(VLOOKUP($B41,卡牌国战属性!$B:$E,3,FALSE)=2,6,0)+1)</f>
        <v>38.7</v>
      </c>
      <c r="Q41" s="13">
        <v>36</v>
      </c>
      <c r="R41" s="2">
        <v>9.5</v>
      </c>
      <c r="S41" s="2">
        <v>28.4</v>
      </c>
      <c r="T41" s="2">
        <v>10.7</v>
      </c>
      <c r="U41" s="2">
        <v>32.1</v>
      </c>
      <c r="V41" s="2">
        <v>12.3</v>
      </c>
      <c r="W41" s="2">
        <v>37.1</v>
      </c>
      <c r="X41" s="2">
        <v>9.5</v>
      </c>
      <c r="Y41" s="2">
        <v>51.2</v>
      </c>
      <c r="Z41" s="2">
        <v>10.7</v>
      </c>
      <c r="AA41" s="2">
        <v>57.9</v>
      </c>
      <c r="AB41" s="2">
        <v>12.4</v>
      </c>
      <c r="AC41" s="2">
        <v>66.8</v>
      </c>
    </row>
    <row r="42" spans="1:29">
      <c r="A42" s="2">
        <v>39</v>
      </c>
      <c r="B42" s="10">
        <v>1101001</v>
      </c>
      <c r="C42" s="2" t="str">
        <f>VLOOKUP(B42,卡牌国战属性!$B:$C,2,FALSE)</f>
        <v>常服曹焱兵</v>
      </c>
      <c r="D42" s="2" t="s">
        <v>64</v>
      </c>
      <c r="E42" s="2">
        <v>39</v>
      </c>
      <c r="F42" s="2">
        <f>INDEX($Q:$AC,MATCH($E42,$Q:$Q,0),MATCH(VLOOKUP($B42,卡牌国战属性!$B:$E,4,FALSE),军力值效果表!$Q$1:$AC$1,0)+IF(VLOOKUP($B42,卡牌国战属性!$B:$E,3,FALSE)=2,6,0))</f>
        <v>13.2</v>
      </c>
      <c r="G42" s="2">
        <f>INDEX($Q:$AC,MATCH($E42,$Q:$Q,0),MATCH(VLOOKUP($B42,卡牌国战属性!$B:$E,4,FALSE),军力值效果表!$Q$1:$AC$1,0)+IF(VLOOKUP($B42,卡牌国战属性!$B:$E,3,FALSE)=2,6,0)+1)</f>
        <v>39.6</v>
      </c>
      <c r="Q42" s="13">
        <v>37</v>
      </c>
      <c r="R42" s="2">
        <v>10.1</v>
      </c>
      <c r="S42" s="2">
        <v>30.4</v>
      </c>
      <c r="T42" s="2">
        <v>11.4</v>
      </c>
      <c r="U42" s="2">
        <v>34.4</v>
      </c>
      <c r="V42" s="2">
        <v>13.2</v>
      </c>
      <c r="W42" s="2">
        <v>39.7</v>
      </c>
      <c r="X42" s="2">
        <v>10.2</v>
      </c>
      <c r="Y42" s="2">
        <v>54</v>
      </c>
      <c r="Z42" s="2">
        <v>11.5</v>
      </c>
      <c r="AA42" s="2">
        <v>61</v>
      </c>
      <c r="AB42" s="2">
        <v>13.3</v>
      </c>
      <c r="AC42" s="2">
        <v>70.4</v>
      </c>
    </row>
    <row r="43" spans="1:29">
      <c r="A43" s="2">
        <v>40</v>
      </c>
      <c r="B43" s="10">
        <v>1101001</v>
      </c>
      <c r="C43" s="2" t="str">
        <f>VLOOKUP(B43,卡牌国战属性!$B:$C,2,FALSE)</f>
        <v>常服曹焱兵</v>
      </c>
      <c r="D43" s="2" t="s">
        <v>64</v>
      </c>
      <c r="E43" s="2">
        <v>40</v>
      </c>
      <c r="F43" s="2">
        <f>INDEX($Q:$AC,MATCH($E43,$Q:$Q,0),MATCH(VLOOKUP($B43,卡牌国战属性!$B:$E,4,FALSE),军力值效果表!$Q$1:$AC$1,0)+IF(VLOOKUP($B43,卡牌国战属性!$B:$E,3,FALSE)=2,6,0))</f>
        <v>13.9</v>
      </c>
      <c r="G43" s="2">
        <f>INDEX($Q:$AC,MATCH($E43,$Q:$Q,0),MATCH(VLOOKUP($B43,卡牌国战属性!$B:$E,4,FALSE),军力值效果表!$Q$1:$AC$1,0)+IF(VLOOKUP($B43,卡牌国战属性!$B:$E,3,FALSE)=2,6,0)+1)</f>
        <v>41.6</v>
      </c>
      <c r="Q43" s="13">
        <v>38</v>
      </c>
      <c r="R43" s="2">
        <v>11.4</v>
      </c>
      <c r="S43" s="2">
        <v>34.3</v>
      </c>
      <c r="T43" s="2">
        <v>12.9</v>
      </c>
      <c r="U43" s="2">
        <v>38.7</v>
      </c>
      <c r="V43" s="2">
        <v>14.9</v>
      </c>
      <c r="W43" s="2">
        <v>44.7</v>
      </c>
      <c r="X43" s="2">
        <v>11.5</v>
      </c>
      <c r="Y43" s="2">
        <v>62</v>
      </c>
      <c r="Z43" s="2">
        <v>12.9</v>
      </c>
      <c r="AA43" s="2">
        <v>70</v>
      </c>
      <c r="AB43" s="2">
        <v>14.9</v>
      </c>
      <c r="AC43" s="2">
        <v>80.8</v>
      </c>
    </row>
    <row r="44" spans="1:29">
      <c r="A44" s="2">
        <v>41</v>
      </c>
      <c r="B44" s="10">
        <v>1101001</v>
      </c>
      <c r="C44" s="2" t="str">
        <f>VLOOKUP(B44,卡牌国战属性!$B:$C,2,FALSE)</f>
        <v>常服曹焱兵</v>
      </c>
      <c r="D44" s="2" t="s">
        <v>64</v>
      </c>
      <c r="E44" s="2">
        <v>41</v>
      </c>
      <c r="F44" s="2">
        <f>INDEX($Q:$AC,MATCH($E44,$Q:$Q,0),MATCH(VLOOKUP($B44,卡牌国战属性!$B:$E,4,FALSE),军力值效果表!$Q$1:$AC$1,0)+IF(VLOOKUP($B44,卡牌国战属性!$B:$E,3,FALSE)=2,6,0))</f>
        <v>14.3</v>
      </c>
      <c r="G44" s="2">
        <f>INDEX($Q:$AC,MATCH($E44,$Q:$Q,0),MATCH(VLOOKUP($B44,卡牌国战属性!$B:$E,4,FALSE),军力值效果表!$Q$1:$AC$1,0)+IF(VLOOKUP($B44,卡牌国战属性!$B:$E,3,FALSE)=2,6,0)+1)</f>
        <v>42.9</v>
      </c>
      <c r="Q44" s="13">
        <v>39</v>
      </c>
      <c r="R44" s="2">
        <v>11.7</v>
      </c>
      <c r="S44" s="2">
        <v>35</v>
      </c>
      <c r="T44" s="2">
        <v>13.2</v>
      </c>
      <c r="U44" s="2">
        <v>39.6</v>
      </c>
      <c r="V44" s="2">
        <v>15.2</v>
      </c>
      <c r="W44" s="2">
        <v>45.7</v>
      </c>
      <c r="X44" s="2">
        <v>11.7</v>
      </c>
      <c r="Y44" s="2">
        <v>63.7</v>
      </c>
      <c r="Z44" s="2">
        <v>13.2</v>
      </c>
      <c r="AA44" s="2">
        <v>72</v>
      </c>
      <c r="AB44" s="2">
        <v>15.3</v>
      </c>
      <c r="AC44" s="2">
        <v>83.1</v>
      </c>
    </row>
    <row r="45" spans="1:29">
      <c r="A45" s="2">
        <v>42</v>
      </c>
      <c r="B45" s="10">
        <v>1101001</v>
      </c>
      <c r="C45" s="2" t="str">
        <f>VLOOKUP(B45,卡牌国战属性!$B:$C,2,FALSE)</f>
        <v>常服曹焱兵</v>
      </c>
      <c r="D45" s="2" t="s">
        <v>64</v>
      </c>
      <c r="E45" s="2">
        <v>42</v>
      </c>
      <c r="F45" s="2">
        <f>INDEX($Q:$AC,MATCH($E45,$Q:$Q,0),MATCH(VLOOKUP($B45,卡牌国战属性!$B:$E,4,FALSE),军力值效果表!$Q$1:$AC$1,0)+IF(VLOOKUP($B45,卡牌国战属性!$B:$E,3,FALSE)=2,6,0))</f>
        <v>15.4</v>
      </c>
      <c r="G45" s="2">
        <f>INDEX($Q:$AC,MATCH($E45,$Q:$Q,0),MATCH(VLOOKUP($B45,卡牌国战属性!$B:$E,4,FALSE),军力值效果表!$Q$1:$AC$1,0)+IF(VLOOKUP($B45,卡牌国战属性!$B:$E,3,FALSE)=2,6,0)+1)</f>
        <v>46.1</v>
      </c>
      <c r="Q45" s="13">
        <v>40</v>
      </c>
      <c r="R45" s="2">
        <v>12.3</v>
      </c>
      <c r="S45" s="2">
        <v>36.8</v>
      </c>
      <c r="T45" s="2">
        <v>13.9</v>
      </c>
      <c r="U45" s="2">
        <v>41.6</v>
      </c>
      <c r="V45" s="2">
        <v>16</v>
      </c>
      <c r="W45" s="2">
        <v>48.1</v>
      </c>
      <c r="X45" s="2">
        <v>12.3</v>
      </c>
      <c r="Y45" s="2">
        <v>65.6</v>
      </c>
      <c r="Z45" s="2">
        <v>13.9</v>
      </c>
      <c r="AA45" s="2">
        <v>74</v>
      </c>
      <c r="AB45" s="2">
        <v>16.1</v>
      </c>
      <c r="AC45" s="2">
        <v>85.6</v>
      </c>
    </row>
    <row r="46" spans="1:29">
      <c r="A46" s="2">
        <v>43</v>
      </c>
      <c r="B46" s="10">
        <v>1101001</v>
      </c>
      <c r="C46" s="2" t="str">
        <f>VLOOKUP(B46,卡牌国战属性!$B:$C,2,FALSE)</f>
        <v>常服曹焱兵</v>
      </c>
      <c r="D46" s="2" t="s">
        <v>64</v>
      </c>
      <c r="E46" s="2">
        <v>43</v>
      </c>
      <c r="F46" s="2">
        <f>INDEX($Q:$AC,MATCH($E46,$Q:$Q,0),MATCH(VLOOKUP($B46,卡牌国战属性!$B:$E,4,FALSE),军力值效果表!$Q$1:$AC$1,0)+IF(VLOOKUP($B46,卡牌国战属性!$B:$E,3,FALSE)=2,6,0))</f>
        <v>17.4</v>
      </c>
      <c r="G46" s="2">
        <f>INDEX($Q:$AC,MATCH($E46,$Q:$Q,0),MATCH(VLOOKUP($B46,卡牌国战属性!$B:$E,4,FALSE),军力值效果表!$Q$1:$AC$1,0)+IF(VLOOKUP($B46,卡牌国战属性!$B:$E,3,FALSE)=2,6,0)+1)</f>
        <v>52.2</v>
      </c>
      <c r="Q46" s="13">
        <v>41</v>
      </c>
      <c r="R46" s="2">
        <v>12.6</v>
      </c>
      <c r="S46" s="2">
        <v>38</v>
      </c>
      <c r="T46" s="2">
        <v>14.3</v>
      </c>
      <c r="U46" s="2">
        <v>42.9</v>
      </c>
      <c r="V46" s="2">
        <v>16.5</v>
      </c>
      <c r="W46" s="2">
        <v>49.5</v>
      </c>
      <c r="X46" s="2">
        <v>12.7</v>
      </c>
      <c r="Y46" s="2">
        <v>67.9</v>
      </c>
      <c r="Z46" s="2">
        <v>14.3</v>
      </c>
      <c r="AA46" s="2">
        <v>76.8</v>
      </c>
      <c r="AB46" s="2">
        <v>16.5</v>
      </c>
      <c r="AC46" s="2">
        <v>88.6</v>
      </c>
    </row>
    <row r="47" spans="1:29">
      <c r="A47" s="2">
        <v>44</v>
      </c>
      <c r="B47" s="10">
        <v>1101001</v>
      </c>
      <c r="C47" s="2" t="str">
        <f>VLOOKUP(B47,卡牌国战属性!$B:$C,2,FALSE)</f>
        <v>常服曹焱兵</v>
      </c>
      <c r="D47" s="2" t="s">
        <v>64</v>
      </c>
      <c r="E47" s="2">
        <v>44</v>
      </c>
      <c r="F47" s="2">
        <f>INDEX($Q:$AC,MATCH($E47,$Q:$Q,0),MATCH(VLOOKUP($B47,卡牌国战属性!$B:$E,4,FALSE),军力值效果表!$Q$1:$AC$1,0)+IF(VLOOKUP($B47,卡牌国战属性!$B:$E,3,FALSE)=2,6,0))</f>
        <v>18.8</v>
      </c>
      <c r="G47" s="2">
        <f>INDEX($Q:$AC,MATCH($E47,$Q:$Q,0),MATCH(VLOOKUP($B47,卡牌国战属性!$B:$E,4,FALSE),军力值效果表!$Q$1:$AC$1,0)+IF(VLOOKUP($B47,卡牌国战属性!$B:$E,3,FALSE)=2,6,0)+1)</f>
        <v>56.3</v>
      </c>
      <c r="Q47" s="13">
        <v>42</v>
      </c>
      <c r="R47" s="2">
        <v>13.6</v>
      </c>
      <c r="S47" s="2">
        <v>40.8</v>
      </c>
      <c r="T47" s="2">
        <v>15.4</v>
      </c>
      <c r="U47" s="2">
        <v>46.1</v>
      </c>
      <c r="V47" s="2">
        <v>17.7</v>
      </c>
      <c r="W47" s="2">
        <v>53.2</v>
      </c>
      <c r="X47" s="2">
        <v>13.6</v>
      </c>
      <c r="Y47" s="2">
        <v>72</v>
      </c>
      <c r="Z47" s="2">
        <v>15.4</v>
      </c>
      <c r="AA47" s="2">
        <v>81.4</v>
      </c>
      <c r="AB47" s="2">
        <v>17.8</v>
      </c>
      <c r="AC47" s="2">
        <v>93.9</v>
      </c>
    </row>
    <row r="48" spans="1:29">
      <c r="A48" s="2">
        <v>45</v>
      </c>
      <c r="B48" s="10">
        <v>1101001</v>
      </c>
      <c r="C48" s="2" t="str">
        <f>VLOOKUP(B48,卡牌国战属性!$B:$C,2,FALSE)</f>
        <v>常服曹焱兵</v>
      </c>
      <c r="D48" s="2" t="s">
        <v>64</v>
      </c>
      <c r="E48" s="2">
        <v>45</v>
      </c>
      <c r="F48" s="2">
        <f>INDEX($Q:$AC,MATCH($E48,$Q:$Q,0),MATCH(VLOOKUP($B48,卡牌国战属性!$B:$E,4,FALSE),军力值效果表!$Q$1:$AC$1,0)+IF(VLOOKUP($B48,卡牌国战属性!$B:$E,3,FALSE)=2,6,0))</f>
        <v>20.5</v>
      </c>
      <c r="G48" s="2">
        <f>INDEX($Q:$AC,MATCH($E48,$Q:$Q,0),MATCH(VLOOKUP($B48,卡牌国战属性!$B:$E,4,FALSE),军力值效果表!$Q$1:$AC$1,0)+IF(VLOOKUP($B48,卡牌国战属性!$B:$E,3,FALSE)=2,6,0)+1)</f>
        <v>61.7</v>
      </c>
      <c r="Q48" s="13">
        <v>43</v>
      </c>
      <c r="R48" s="2">
        <v>15.4</v>
      </c>
      <c r="S48" s="2">
        <v>46.2</v>
      </c>
      <c r="T48" s="2">
        <v>17.4</v>
      </c>
      <c r="U48" s="2">
        <v>52.2</v>
      </c>
      <c r="V48" s="2">
        <v>20.1</v>
      </c>
      <c r="W48" s="2">
        <v>60.2</v>
      </c>
      <c r="X48" s="2">
        <v>15.4</v>
      </c>
      <c r="Y48" s="2">
        <v>83.1</v>
      </c>
      <c r="Z48" s="2">
        <v>17.4</v>
      </c>
      <c r="AA48" s="2">
        <v>93.9</v>
      </c>
      <c r="AB48" s="2">
        <v>20.1</v>
      </c>
      <c r="AC48" s="2">
        <v>108.3</v>
      </c>
    </row>
    <row r="49" spans="1:29">
      <c r="A49" s="2">
        <v>46</v>
      </c>
      <c r="B49" s="10">
        <v>1101001</v>
      </c>
      <c r="C49" s="2" t="str">
        <f>VLOOKUP(B49,卡牌国战属性!$B:$C,2,FALSE)</f>
        <v>常服曹焱兵</v>
      </c>
      <c r="D49" s="2" t="s">
        <v>64</v>
      </c>
      <c r="E49" s="2">
        <v>46</v>
      </c>
      <c r="F49" s="2">
        <f>INDEX($Q:$AC,MATCH($E49,$Q:$Q,0),MATCH(VLOOKUP($B49,卡牌国战属性!$B:$E,4,FALSE),军力值效果表!$Q$1:$AC$1,0)+IF(VLOOKUP($B49,卡牌国战属性!$B:$E,3,FALSE)=2,6,0))</f>
        <v>22.3</v>
      </c>
      <c r="G49" s="2">
        <f>INDEX($Q:$AC,MATCH($E49,$Q:$Q,0),MATCH(VLOOKUP($B49,卡牌国战属性!$B:$E,4,FALSE),军力值效果表!$Q$1:$AC$1,0)+IF(VLOOKUP($B49,卡牌国战属性!$B:$E,3,FALSE)=2,6,0)+1)</f>
        <v>66.9</v>
      </c>
      <c r="Q49" s="13">
        <v>44</v>
      </c>
      <c r="R49" s="2">
        <v>16.6</v>
      </c>
      <c r="S49" s="2">
        <v>49.8</v>
      </c>
      <c r="T49" s="2">
        <v>18.8</v>
      </c>
      <c r="U49" s="2">
        <v>56.3</v>
      </c>
      <c r="V49" s="2">
        <v>21.7</v>
      </c>
      <c r="W49" s="2">
        <v>65</v>
      </c>
      <c r="X49" s="2">
        <v>16.6</v>
      </c>
      <c r="Y49" s="2">
        <v>88.4</v>
      </c>
      <c r="Z49" s="2">
        <v>18.8</v>
      </c>
      <c r="AA49" s="2">
        <v>99.9</v>
      </c>
      <c r="AB49" s="2">
        <v>21.7</v>
      </c>
      <c r="AC49" s="2">
        <v>115.3</v>
      </c>
    </row>
    <row r="50" spans="1:29">
      <c r="A50" s="2">
        <v>47</v>
      </c>
      <c r="B50" s="10">
        <v>1101001</v>
      </c>
      <c r="C50" s="2" t="str">
        <f>VLOOKUP(B50,卡牌国战属性!$B:$C,2,FALSE)</f>
        <v>常服曹焱兵</v>
      </c>
      <c r="D50" s="2" t="s">
        <v>64</v>
      </c>
      <c r="E50" s="2">
        <v>47</v>
      </c>
      <c r="F50" s="2">
        <f>INDEX($Q:$AC,MATCH($E50,$Q:$Q,0),MATCH(VLOOKUP($B50,卡牌国战属性!$B:$E,4,FALSE),军力值效果表!$Q$1:$AC$1,0)+IF(VLOOKUP($B50,卡牌国战属性!$B:$E,3,FALSE)=2,6,0))</f>
        <v>24</v>
      </c>
      <c r="G50" s="2">
        <f>INDEX($Q:$AC,MATCH($E50,$Q:$Q,0),MATCH(VLOOKUP($B50,卡牌国战属性!$B:$E,4,FALSE),军力值效果表!$Q$1:$AC$1,0)+IF(VLOOKUP($B50,卡牌国战属性!$B:$E,3,FALSE)=2,6,0)+1)</f>
        <v>72</v>
      </c>
      <c r="Q50" s="13">
        <v>45</v>
      </c>
      <c r="R50" s="2">
        <v>18.2</v>
      </c>
      <c r="S50" s="2">
        <v>54.5</v>
      </c>
      <c r="T50" s="2">
        <v>20.5</v>
      </c>
      <c r="U50" s="2">
        <v>61.7</v>
      </c>
      <c r="V50" s="2">
        <v>23.7</v>
      </c>
      <c r="W50" s="2">
        <v>71.1</v>
      </c>
      <c r="X50" s="2">
        <v>18.2</v>
      </c>
      <c r="Y50" s="2">
        <v>98.8</v>
      </c>
      <c r="Z50" s="2">
        <v>20.6</v>
      </c>
      <c r="AA50" s="2">
        <v>111.6</v>
      </c>
      <c r="AB50" s="2">
        <v>23.7</v>
      </c>
      <c r="AC50" s="2">
        <v>128.8</v>
      </c>
    </row>
    <row r="51" spans="1:29">
      <c r="A51" s="2">
        <v>48</v>
      </c>
      <c r="B51" s="10">
        <v>1101001</v>
      </c>
      <c r="C51" s="2" t="str">
        <f>VLOOKUP(B51,卡牌国战属性!$B:$C,2,FALSE)</f>
        <v>常服曹焱兵</v>
      </c>
      <c r="D51" s="2" t="s">
        <v>64</v>
      </c>
      <c r="E51" s="2">
        <v>48</v>
      </c>
      <c r="F51" s="2">
        <f>INDEX($Q:$AC,MATCH($E51,$Q:$Q,0),MATCH(VLOOKUP($B51,卡牌国战属性!$B:$E,4,FALSE),军力值效果表!$Q$1:$AC$1,0)+IF(VLOOKUP($B51,卡牌国战属性!$B:$E,3,FALSE)=2,6,0))</f>
        <v>27.2</v>
      </c>
      <c r="G51" s="2">
        <f>INDEX($Q:$AC,MATCH($E51,$Q:$Q,0),MATCH(VLOOKUP($B51,卡牌国战属性!$B:$E,4,FALSE),军力值效果表!$Q$1:$AC$1,0)+IF(VLOOKUP($B51,卡牌国战属性!$B:$E,3,FALSE)=2,6,0)+1)</f>
        <v>81.6</v>
      </c>
      <c r="Q51" s="13">
        <v>46</v>
      </c>
      <c r="R51" s="2">
        <v>19.7</v>
      </c>
      <c r="S51" s="2">
        <v>59.2</v>
      </c>
      <c r="T51" s="2">
        <v>22.3</v>
      </c>
      <c r="U51" s="2">
        <v>66.9</v>
      </c>
      <c r="V51" s="2">
        <v>25.7</v>
      </c>
      <c r="W51" s="2">
        <v>77.2</v>
      </c>
      <c r="X51" s="2">
        <v>19.8</v>
      </c>
      <c r="Y51" s="2">
        <v>105.5</v>
      </c>
      <c r="Z51" s="2">
        <v>22.3</v>
      </c>
      <c r="AA51" s="2">
        <v>119.2</v>
      </c>
      <c r="AB51" s="2">
        <v>25.8</v>
      </c>
      <c r="AC51" s="2">
        <v>137.6</v>
      </c>
    </row>
    <row r="52" spans="1:29">
      <c r="A52" s="2">
        <v>49</v>
      </c>
      <c r="B52" s="10">
        <v>1101001</v>
      </c>
      <c r="C52" s="2" t="str">
        <f>VLOOKUP(B52,卡牌国战属性!$B:$C,2,FALSE)</f>
        <v>常服曹焱兵</v>
      </c>
      <c r="D52" s="2" t="s">
        <v>64</v>
      </c>
      <c r="E52" s="2">
        <v>49</v>
      </c>
      <c r="F52" s="2">
        <f>INDEX($Q:$AC,MATCH($E52,$Q:$Q,0),MATCH(VLOOKUP($B52,卡牌国战属性!$B:$E,4,FALSE),军力值效果表!$Q$1:$AC$1,0)+IF(VLOOKUP($B52,卡牌国战属性!$B:$E,3,FALSE)=2,6,0))</f>
        <v>29.4</v>
      </c>
      <c r="G52" s="2">
        <f>INDEX($Q:$AC,MATCH($E52,$Q:$Q,0),MATCH(VLOOKUP($B52,卡牌国战属性!$B:$E,4,FALSE),军力值效果表!$Q$1:$AC$1,0)+IF(VLOOKUP($B52,卡牌国战属性!$B:$E,3,FALSE)=2,6,0)+1)</f>
        <v>88.2</v>
      </c>
      <c r="Q52" s="13">
        <v>47</v>
      </c>
      <c r="R52" s="2">
        <v>21.2</v>
      </c>
      <c r="S52" s="2">
        <v>63.7</v>
      </c>
      <c r="T52" s="2">
        <v>24</v>
      </c>
      <c r="U52" s="2">
        <v>72</v>
      </c>
      <c r="V52" s="2">
        <v>27.7</v>
      </c>
      <c r="W52" s="2">
        <v>83.1</v>
      </c>
      <c r="X52" s="2">
        <v>21.3</v>
      </c>
      <c r="Y52" s="2">
        <v>112</v>
      </c>
      <c r="Z52" s="2">
        <v>24</v>
      </c>
      <c r="AA52" s="2">
        <v>126.7</v>
      </c>
      <c r="AB52" s="2">
        <v>27.7</v>
      </c>
      <c r="AC52" s="2">
        <v>146.1</v>
      </c>
    </row>
    <row r="53" spans="1:29">
      <c r="A53" s="2">
        <v>50</v>
      </c>
      <c r="B53" s="10">
        <v>1101001</v>
      </c>
      <c r="C53" s="2" t="str">
        <f>VLOOKUP(B53,卡牌国战属性!$B:$C,2,FALSE)</f>
        <v>常服曹焱兵</v>
      </c>
      <c r="D53" s="2" t="s">
        <v>64</v>
      </c>
      <c r="E53" s="2">
        <v>50</v>
      </c>
      <c r="F53" s="2">
        <f>INDEX($Q:$AC,MATCH($E53,$Q:$Q,0),MATCH(VLOOKUP($B53,卡牌国战属性!$B:$E,4,FALSE),军力值效果表!$Q$1:$AC$1,0)+IF(VLOOKUP($B53,卡牌国战属性!$B:$E,3,FALSE)=2,6,0))</f>
        <v>30.8</v>
      </c>
      <c r="G53" s="2">
        <f>INDEX($Q:$AC,MATCH($E53,$Q:$Q,0),MATCH(VLOOKUP($B53,卡牌国战属性!$B:$E,4,FALSE),军力值效果表!$Q$1:$AC$1,0)+IF(VLOOKUP($B53,卡牌国战属性!$B:$E,3,FALSE)=2,6,0)+1)</f>
        <v>92.3</v>
      </c>
      <c r="Q53" s="13">
        <v>48</v>
      </c>
      <c r="R53" s="2">
        <v>24.1</v>
      </c>
      <c r="S53" s="2">
        <v>72.2</v>
      </c>
      <c r="T53" s="2">
        <v>27.2</v>
      </c>
      <c r="U53" s="2">
        <v>81.6</v>
      </c>
      <c r="V53" s="2">
        <v>31.4</v>
      </c>
      <c r="W53" s="2">
        <v>94.2</v>
      </c>
      <c r="X53" s="2">
        <v>24.1</v>
      </c>
      <c r="Y53" s="2">
        <v>129.5</v>
      </c>
      <c r="Z53" s="2">
        <v>27.2</v>
      </c>
      <c r="AA53" s="2">
        <v>146.4</v>
      </c>
      <c r="AB53" s="2">
        <v>31.4</v>
      </c>
      <c r="AC53" s="2">
        <v>168.9</v>
      </c>
    </row>
    <row r="54" spans="1:29">
      <c r="A54" s="2">
        <v>51</v>
      </c>
      <c r="B54" s="9">
        <v>1101002</v>
      </c>
      <c r="C54" s="2" t="str">
        <f>VLOOKUP(B54,卡牌国战属性!$B:$C,2,FALSE)</f>
        <v>曹玄亮</v>
      </c>
      <c r="D54" s="2" t="s">
        <v>64</v>
      </c>
      <c r="E54" s="2">
        <v>1</v>
      </c>
      <c r="F54" s="2">
        <f>INDEX($Q:$AC,MATCH($E54,$Q:$Q,0),MATCH(VLOOKUP($B54,卡牌国战属性!$B:$E,4,FALSE),军力值效果表!$Q$1:$AC$1,0)+IF(VLOOKUP($B54,卡牌国战属性!$B:$E,3,FALSE)=2,6,0))</f>
        <v>1.6</v>
      </c>
      <c r="G54" s="2">
        <f>INDEX($Q:$AC,MATCH($E54,$Q:$Q,0),MATCH(VLOOKUP($B54,卡牌国战属性!$B:$E,4,FALSE),军力值效果表!$Q$1:$AC$1,0)+IF(VLOOKUP($B54,卡牌国战属性!$B:$E,3,FALSE)=2,6,0)+1)</f>
        <v>6</v>
      </c>
      <c r="Q54" s="13">
        <v>49</v>
      </c>
      <c r="R54" s="2">
        <v>26</v>
      </c>
      <c r="S54" s="2">
        <v>78</v>
      </c>
      <c r="T54" s="2">
        <v>29.4</v>
      </c>
      <c r="U54" s="2">
        <v>88.2</v>
      </c>
      <c r="V54" s="2">
        <v>33.9</v>
      </c>
      <c r="W54" s="2">
        <v>101.8</v>
      </c>
      <c r="X54" s="2">
        <v>26</v>
      </c>
      <c r="Y54" s="2">
        <v>138</v>
      </c>
      <c r="Z54" s="2">
        <v>29.4</v>
      </c>
      <c r="AA54" s="2">
        <v>156</v>
      </c>
      <c r="AB54" s="2">
        <v>34</v>
      </c>
      <c r="AC54" s="2">
        <v>180</v>
      </c>
    </row>
    <row r="55" spans="1:29">
      <c r="A55" s="2">
        <v>52</v>
      </c>
      <c r="B55" s="10">
        <v>1101002</v>
      </c>
      <c r="C55" s="2" t="str">
        <f>VLOOKUP(B55,卡牌国战属性!$B:$C,2,FALSE)</f>
        <v>曹玄亮</v>
      </c>
      <c r="D55" s="2" t="s">
        <v>64</v>
      </c>
      <c r="E55" s="2">
        <v>2</v>
      </c>
      <c r="F55" s="2">
        <f>INDEX($Q:$AC,MATCH($E55,$Q:$Q,0),MATCH(VLOOKUP($B55,卡牌国战属性!$B:$E,4,FALSE),军力值效果表!$Q$1:$AC$1,0)+IF(VLOOKUP($B55,卡牌国战属性!$B:$E,3,FALSE)=2,6,0))</f>
        <v>1.7</v>
      </c>
      <c r="G55" s="2">
        <f>INDEX($Q:$AC,MATCH($E55,$Q:$Q,0),MATCH(VLOOKUP($B55,卡牌国战属性!$B:$E,4,FALSE),军力值效果表!$Q$1:$AC$1,0)+IF(VLOOKUP($B55,卡牌国战属性!$B:$E,3,FALSE)=2,6,0)+1)</f>
        <v>6.1</v>
      </c>
      <c r="Q55" s="13">
        <v>50</v>
      </c>
      <c r="R55" s="2">
        <v>27.2</v>
      </c>
      <c r="S55" s="2">
        <v>81.6</v>
      </c>
      <c r="T55" s="2">
        <v>30.8</v>
      </c>
      <c r="U55" s="2">
        <v>92.3</v>
      </c>
      <c r="V55" s="2">
        <v>35.5</v>
      </c>
      <c r="W55" s="2">
        <v>106.5</v>
      </c>
      <c r="X55" s="2">
        <v>27.2</v>
      </c>
      <c r="Y55" s="2">
        <v>142.6</v>
      </c>
      <c r="Z55" s="2">
        <v>30.8</v>
      </c>
      <c r="AA55" s="2">
        <v>161.2</v>
      </c>
      <c r="AB55" s="2">
        <v>35.5</v>
      </c>
      <c r="AC55" s="2">
        <v>186</v>
      </c>
    </row>
    <row r="56" spans="1:17">
      <c r="A56" s="2">
        <v>53</v>
      </c>
      <c r="B56" s="10">
        <v>1101002</v>
      </c>
      <c r="C56" s="2" t="str">
        <f>VLOOKUP(B56,卡牌国战属性!$B:$C,2,FALSE)</f>
        <v>曹玄亮</v>
      </c>
      <c r="D56" s="2" t="s">
        <v>64</v>
      </c>
      <c r="E56" s="2">
        <v>3</v>
      </c>
      <c r="F56" s="2">
        <f>INDEX($Q:$AC,MATCH($E56,$Q:$Q,0),MATCH(VLOOKUP($B56,卡牌国战属性!$B:$E,4,FALSE),军力值效果表!$Q$1:$AC$1,0)+IF(VLOOKUP($B56,卡牌国战属性!$B:$E,3,FALSE)=2,6,0))</f>
        <v>1.8</v>
      </c>
      <c r="G56" s="2">
        <f>INDEX($Q:$AC,MATCH($E56,$Q:$Q,0),MATCH(VLOOKUP($B56,卡牌国战属性!$B:$E,4,FALSE),军力值效果表!$Q$1:$AC$1,0)+IF(VLOOKUP($B56,卡牌国战属性!$B:$E,3,FALSE)=2,6,0)+1)</f>
        <v>6.2</v>
      </c>
      <c r="Q56" s="13"/>
    </row>
    <row r="57" spans="1:17">
      <c r="A57" s="2">
        <v>54</v>
      </c>
      <c r="B57" s="10">
        <v>1101002</v>
      </c>
      <c r="C57" s="2" t="str">
        <f>VLOOKUP(B57,卡牌国战属性!$B:$C,2,FALSE)</f>
        <v>曹玄亮</v>
      </c>
      <c r="D57" s="2" t="s">
        <v>64</v>
      </c>
      <c r="E57" s="2">
        <v>4</v>
      </c>
      <c r="F57" s="2">
        <f>INDEX($Q:$AC,MATCH($E57,$Q:$Q,0),MATCH(VLOOKUP($B57,卡牌国战属性!$B:$E,4,FALSE),军力值效果表!$Q$1:$AC$1,0)+IF(VLOOKUP($B57,卡牌国战属性!$B:$E,3,FALSE)=2,6,0))</f>
        <v>1.9</v>
      </c>
      <c r="G57" s="2">
        <f>INDEX($Q:$AC,MATCH($E57,$Q:$Q,0),MATCH(VLOOKUP($B57,卡牌国战属性!$B:$E,4,FALSE),军力值效果表!$Q$1:$AC$1,0)+IF(VLOOKUP($B57,卡牌国战属性!$B:$E,3,FALSE)=2,6,0)+1)</f>
        <v>6.3</v>
      </c>
      <c r="Q57" s="13"/>
    </row>
    <row r="58" spans="1:17">
      <c r="A58" s="2">
        <v>55</v>
      </c>
      <c r="B58" s="10">
        <v>1101002</v>
      </c>
      <c r="C58" s="2" t="str">
        <f>VLOOKUP(B58,卡牌国战属性!$B:$C,2,FALSE)</f>
        <v>曹玄亮</v>
      </c>
      <c r="D58" s="2" t="s">
        <v>64</v>
      </c>
      <c r="E58" s="2">
        <v>5</v>
      </c>
      <c r="F58" s="2">
        <f>INDEX($Q:$AC,MATCH($E58,$Q:$Q,0),MATCH(VLOOKUP($B58,卡牌国战属性!$B:$E,4,FALSE),军力值效果表!$Q$1:$AC$1,0)+IF(VLOOKUP($B58,卡牌国战属性!$B:$E,3,FALSE)=2,6,0))</f>
        <v>2</v>
      </c>
      <c r="G58" s="2">
        <f>INDEX($Q:$AC,MATCH($E58,$Q:$Q,0),MATCH(VLOOKUP($B58,卡牌国战属性!$B:$E,4,FALSE),军力值效果表!$Q$1:$AC$1,0)+IF(VLOOKUP($B58,卡牌国战属性!$B:$E,3,FALSE)=2,6,0)+1)</f>
        <v>6.4</v>
      </c>
      <c r="Q58" s="13"/>
    </row>
    <row r="59" spans="1:17">
      <c r="A59" s="2">
        <v>56</v>
      </c>
      <c r="B59" s="10">
        <v>1101002</v>
      </c>
      <c r="C59" s="2" t="str">
        <f>VLOOKUP(B59,卡牌国战属性!$B:$C,2,FALSE)</f>
        <v>曹玄亮</v>
      </c>
      <c r="D59" s="2" t="s">
        <v>64</v>
      </c>
      <c r="E59" s="2">
        <v>6</v>
      </c>
      <c r="F59" s="2">
        <f>INDEX($Q:$AC,MATCH($E59,$Q:$Q,0),MATCH(VLOOKUP($B59,卡牌国战属性!$B:$E,4,FALSE),军力值效果表!$Q$1:$AC$1,0)+IF(VLOOKUP($B59,卡牌国战属性!$B:$E,3,FALSE)=2,6,0))</f>
        <v>2.1</v>
      </c>
      <c r="G59" s="2">
        <f>INDEX($Q:$AC,MATCH($E59,$Q:$Q,0),MATCH(VLOOKUP($B59,卡牌国战属性!$B:$E,4,FALSE),军力值效果表!$Q$1:$AC$1,0)+IF(VLOOKUP($B59,卡牌国战属性!$B:$E,3,FALSE)=2,6,0)+1)</f>
        <v>6.5</v>
      </c>
      <c r="Q59" s="13"/>
    </row>
    <row r="60" spans="1:17">
      <c r="A60" s="2">
        <v>57</v>
      </c>
      <c r="B60" s="10">
        <v>1101002</v>
      </c>
      <c r="C60" s="2" t="str">
        <f>VLOOKUP(B60,卡牌国战属性!$B:$C,2,FALSE)</f>
        <v>曹玄亮</v>
      </c>
      <c r="D60" s="2" t="s">
        <v>64</v>
      </c>
      <c r="E60" s="2">
        <v>7</v>
      </c>
      <c r="F60" s="2">
        <f>INDEX($Q:$AC,MATCH($E60,$Q:$Q,0),MATCH(VLOOKUP($B60,卡牌国战属性!$B:$E,4,FALSE),军力值效果表!$Q$1:$AC$1,0)+IF(VLOOKUP($B60,卡牌国战属性!$B:$E,3,FALSE)=2,6,0))</f>
        <v>2.2</v>
      </c>
      <c r="G60" s="2">
        <f>INDEX($Q:$AC,MATCH($E60,$Q:$Q,0),MATCH(VLOOKUP($B60,卡牌国战属性!$B:$E,4,FALSE),军力值效果表!$Q$1:$AC$1,0)+IF(VLOOKUP($B60,卡牌国战属性!$B:$E,3,FALSE)=2,6,0)+1)</f>
        <v>6.6</v>
      </c>
      <c r="Q60" s="13"/>
    </row>
    <row r="61" spans="1:17">
      <c r="A61" s="2">
        <v>58</v>
      </c>
      <c r="B61" s="10">
        <v>1101002</v>
      </c>
      <c r="C61" s="2" t="str">
        <f>VLOOKUP(B61,卡牌国战属性!$B:$C,2,FALSE)</f>
        <v>曹玄亮</v>
      </c>
      <c r="D61" s="2" t="s">
        <v>64</v>
      </c>
      <c r="E61" s="2">
        <v>8</v>
      </c>
      <c r="F61" s="2">
        <f>INDEX($Q:$AC,MATCH($E61,$Q:$Q,0),MATCH(VLOOKUP($B61,卡牌国战属性!$B:$E,4,FALSE),军力值效果表!$Q$1:$AC$1,0)+IF(VLOOKUP($B61,卡牌国战属性!$B:$E,3,FALSE)=2,6,0))</f>
        <v>2.3</v>
      </c>
      <c r="G61" s="2">
        <f>INDEX($Q:$AC,MATCH($E61,$Q:$Q,0),MATCH(VLOOKUP($B61,卡牌国战属性!$B:$E,4,FALSE),军力值效果表!$Q$1:$AC$1,0)+IF(VLOOKUP($B61,卡牌国战属性!$B:$E,3,FALSE)=2,6,0)+1)</f>
        <v>6.7</v>
      </c>
      <c r="Q61" s="13"/>
    </row>
    <row r="62" spans="1:17">
      <c r="A62" s="2">
        <v>59</v>
      </c>
      <c r="B62" s="10">
        <v>1101002</v>
      </c>
      <c r="C62" s="2" t="str">
        <f>VLOOKUP(B62,卡牌国战属性!$B:$C,2,FALSE)</f>
        <v>曹玄亮</v>
      </c>
      <c r="D62" s="2" t="s">
        <v>64</v>
      </c>
      <c r="E62" s="2">
        <v>9</v>
      </c>
      <c r="F62" s="2">
        <f>INDEX($Q:$AC,MATCH($E62,$Q:$Q,0),MATCH(VLOOKUP($B62,卡牌国战属性!$B:$E,4,FALSE),军力值效果表!$Q$1:$AC$1,0)+IF(VLOOKUP($B62,卡牌国战属性!$B:$E,3,FALSE)=2,6,0))</f>
        <v>2.4</v>
      </c>
      <c r="G62" s="2">
        <f>INDEX($Q:$AC,MATCH($E62,$Q:$Q,0),MATCH(VLOOKUP($B62,卡牌国战属性!$B:$E,4,FALSE),军力值效果表!$Q$1:$AC$1,0)+IF(VLOOKUP($B62,卡牌国战属性!$B:$E,3,FALSE)=2,6,0)+1)</f>
        <v>6.8</v>
      </c>
      <c r="Q62" s="13"/>
    </row>
    <row r="63" spans="1:17">
      <c r="A63" s="2">
        <v>60</v>
      </c>
      <c r="B63" s="10">
        <v>1101002</v>
      </c>
      <c r="C63" s="2" t="str">
        <f>VLOOKUP(B63,卡牌国战属性!$B:$C,2,FALSE)</f>
        <v>曹玄亮</v>
      </c>
      <c r="D63" s="2" t="s">
        <v>64</v>
      </c>
      <c r="E63" s="2">
        <v>10</v>
      </c>
      <c r="F63" s="2">
        <f>INDEX($Q:$AC,MATCH($E63,$Q:$Q,0),MATCH(VLOOKUP($B63,卡牌国战属性!$B:$E,4,FALSE),军力值效果表!$Q$1:$AC$1,0)+IF(VLOOKUP($B63,卡牌国战属性!$B:$E,3,FALSE)=2,6,0))</f>
        <v>2.5</v>
      </c>
      <c r="G63" s="2">
        <f>INDEX($Q:$AC,MATCH($E63,$Q:$Q,0),MATCH(VLOOKUP($B63,卡牌国战属性!$B:$E,4,FALSE),军力值效果表!$Q$1:$AC$1,0)+IF(VLOOKUP($B63,卡牌国战属性!$B:$E,3,FALSE)=2,6,0)+1)</f>
        <v>7.4</v>
      </c>
      <c r="Q63" s="13"/>
    </row>
    <row r="64" spans="1:17">
      <c r="A64" s="2">
        <v>61</v>
      </c>
      <c r="B64" s="10">
        <v>1101002</v>
      </c>
      <c r="C64" s="2" t="str">
        <f>VLOOKUP(B64,卡牌国战属性!$B:$C,2,FALSE)</f>
        <v>曹玄亮</v>
      </c>
      <c r="D64" s="2" t="s">
        <v>64</v>
      </c>
      <c r="E64" s="2">
        <v>11</v>
      </c>
      <c r="F64" s="2">
        <f>INDEX($Q:$AC,MATCH($E64,$Q:$Q,0),MATCH(VLOOKUP($B64,卡牌国战属性!$B:$E,4,FALSE),军力值效果表!$Q$1:$AC$1,0)+IF(VLOOKUP($B64,卡牌国战属性!$B:$E,3,FALSE)=2,6,0))</f>
        <v>2.6</v>
      </c>
      <c r="G64" s="2">
        <f>INDEX($Q:$AC,MATCH($E64,$Q:$Q,0),MATCH(VLOOKUP($B64,卡牌国战属性!$B:$E,4,FALSE),军力值效果表!$Q$1:$AC$1,0)+IF(VLOOKUP($B64,卡牌国战属性!$B:$E,3,FALSE)=2,6,0)+1)</f>
        <v>7.5</v>
      </c>
      <c r="Q64" s="13"/>
    </row>
    <row r="65" spans="1:17">
      <c r="A65" s="2">
        <v>62</v>
      </c>
      <c r="B65" s="10">
        <v>1101002</v>
      </c>
      <c r="C65" s="2" t="str">
        <f>VLOOKUP(B65,卡牌国战属性!$B:$C,2,FALSE)</f>
        <v>曹玄亮</v>
      </c>
      <c r="D65" s="2" t="s">
        <v>64</v>
      </c>
      <c r="E65" s="2">
        <v>12</v>
      </c>
      <c r="F65" s="2">
        <f>INDEX($Q:$AC,MATCH($E65,$Q:$Q,0),MATCH(VLOOKUP($B65,卡牌国战属性!$B:$E,4,FALSE),军力值效果表!$Q$1:$AC$1,0)+IF(VLOOKUP($B65,卡牌国战属性!$B:$E,3,FALSE)=2,6,0))</f>
        <v>2.7</v>
      </c>
      <c r="G65" s="2">
        <f>INDEX($Q:$AC,MATCH($E65,$Q:$Q,0),MATCH(VLOOKUP($B65,卡牌国战属性!$B:$E,4,FALSE),军力值效果表!$Q$1:$AC$1,0)+IF(VLOOKUP($B65,卡牌国战属性!$B:$E,3,FALSE)=2,6,0)+1)</f>
        <v>7.6</v>
      </c>
      <c r="Q65" s="13"/>
    </row>
    <row r="66" spans="1:17">
      <c r="A66" s="2">
        <v>63</v>
      </c>
      <c r="B66" s="10">
        <v>1101002</v>
      </c>
      <c r="C66" s="2" t="str">
        <f>VLOOKUP(B66,卡牌国战属性!$B:$C,2,FALSE)</f>
        <v>曹玄亮</v>
      </c>
      <c r="D66" s="2" t="s">
        <v>64</v>
      </c>
      <c r="E66" s="2">
        <v>13</v>
      </c>
      <c r="F66" s="2">
        <f>INDEX($Q:$AC,MATCH($E66,$Q:$Q,0),MATCH(VLOOKUP($B66,卡牌国战属性!$B:$E,4,FALSE),军力值效果表!$Q$1:$AC$1,0)+IF(VLOOKUP($B66,卡牌国战属性!$B:$E,3,FALSE)=2,6,0))</f>
        <v>2.8</v>
      </c>
      <c r="G66" s="2">
        <f>INDEX($Q:$AC,MATCH($E66,$Q:$Q,0),MATCH(VLOOKUP($B66,卡牌国战属性!$B:$E,4,FALSE),军力值效果表!$Q$1:$AC$1,0)+IF(VLOOKUP($B66,卡牌国战属性!$B:$E,3,FALSE)=2,6,0)+1)</f>
        <v>8.6</v>
      </c>
      <c r="Q66" s="13"/>
    </row>
    <row r="67" spans="1:17">
      <c r="A67" s="2">
        <v>64</v>
      </c>
      <c r="B67" s="10">
        <v>1101002</v>
      </c>
      <c r="C67" s="2" t="str">
        <f>VLOOKUP(B67,卡牌国战属性!$B:$C,2,FALSE)</f>
        <v>曹玄亮</v>
      </c>
      <c r="D67" s="2" t="s">
        <v>64</v>
      </c>
      <c r="E67" s="2">
        <v>14</v>
      </c>
      <c r="F67" s="2">
        <f>INDEX($Q:$AC,MATCH($E67,$Q:$Q,0),MATCH(VLOOKUP($B67,卡牌国战属性!$B:$E,4,FALSE),军力值效果表!$Q$1:$AC$1,0)+IF(VLOOKUP($B67,卡牌国战属性!$B:$E,3,FALSE)=2,6,0))</f>
        <v>2.9</v>
      </c>
      <c r="G67" s="2">
        <f>INDEX($Q:$AC,MATCH($E67,$Q:$Q,0),MATCH(VLOOKUP($B67,卡牌国战属性!$B:$E,4,FALSE),军力值效果表!$Q$1:$AC$1,0)+IF(VLOOKUP($B67,卡牌国战属性!$B:$E,3,FALSE)=2,6,0)+1)</f>
        <v>8.8</v>
      </c>
      <c r="Q67" s="13"/>
    </row>
    <row r="68" spans="1:17">
      <c r="A68" s="2">
        <v>65</v>
      </c>
      <c r="B68" s="10">
        <v>1101002</v>
      </c>
      <c r="C68" s="2" t="str">
        <f>VLOOKUP(B68,卡牌国战属性!$B:$C,2,FALSE)</f>
        <v>曹玄亮</v>
      </c>
      <c r="D68" s="2" t="s">
        <v>64</v>
      </c>
      <c r="E68" s="2">
        <v>15</v>
      </c>
      <c r="F68" s="2">
        <f>INDEX($Q:$AC,MATCH($E68,$Q:$Q,0),MATCH(VLOOKUP($B68,卡牌国战属性!$B:$E,4,FALSE),军力值效果表!$Q$1:$AC$1,0)+IF(VLOOKUP($B68,卡牌国战属性!$B:$E,3,FALSE)=2,6,0))</f>
        <v>3.2</v>
      </c>
      <c r="G68" s="2">
        <f>INDEX($Q:$AC,MATCH($E68,$Q:$Q,0),MATCH(VLOOKUP($B68,卡牌国战属性!$B:$E,4,FALSE),军力值效果表!$Q$1:$AC$1,0)+IF(VLOOKUP($B68,卡牌国战属性!$B:$E,3,FALSE)=2,6,0)+1)</f>
        <v>9.7</v>
      </c>
      <c r="Q68" s="13"/>
    </row>
    <row r="69" spans="1:17">
      <c r="A69" s="2">
        <v>66</v>
      </c>
      <c r="B69" s="10">
        <v>1101002</v>
      </c>
      <c r="C69" s="2" t="str">
        <f>VLOOKUP(B69,卡牌国战属性!$B:$C,2,FALSE)</f>
        <v>曹玄亮</v>
      </c>
      <c r="D69" s="2" t="s">
        <v>64</v>
      </c>
      <c r="E69" s="2">
        <v>16</v>
      </c>
      <c r="F69" s="2">
        <f>INDEX($Q:$AC,MATCH($E69,$Q:$Q,0),MATCH(VLOOKUP($B69,卡牌国战属性!$B:$E,4,FALSE),军力值效果表!$Q$1:$AC$1,0)+IF(VLOOKUP($B69,卡牌国战属性!$B:$E,3,FALSE)=2,6,0))</f>
        <v>3.3</v>
      </c>
      <c r="G69" s="2">
        <f>INDEX($Q:$AC,MATCH($E69,$Q:$Q,0),MATCH(VLOOKUP($B69,卡牌国战属性!$B:$E,4,FALSE),军力值效果表!$Q$1:$AC$1,0)+IF(VLOOKUP($B69,卡牌国战属性!$B:$E,3,FALSE)=2,6,0)+1)</f>
        <v>9.9</v>
      </c>
      <c r="Q69" s="13"/>
    </row>
    <row r="70" spans="1:17">
      <c r="A70" s="2">
        <v>67</v>
      </c>
      <c r="B70" s="10">
        <v>1101002</v>
      </c>
      <c r="C70" s="2" t="str">
        <f>VLOOKUP(B70,卡牌国战属性!$B:$C,2,FALSE)</f>
        <v>曹玄亮</v>
      </c>
      <c r="D70" s="2" t="s">
        <v>64</v>
      </c>
      <c r="E70" s="2">
        <v>17</v>
      </c>
      <c r="F70" s="2">
        <f>INDEX($Q:$AC,MATCH($E70,$Q:$Q,0),MATCH(VLOOKUP($B70,卡牌国战属性!$B:$E,4,FALSE),军力值效果表!$Q$1:$AC$1,0)+IF(VLOOKUP($B70,卡牌国战属性!$B:$E,3,FALSE)=2,6,0))</f>
        <v>3.4</v>
      </c>
      <c r="G70" s="2">
        <f>INDEX($Q:$AC,MATCH($E70,$Q:$Q,0),MATCH(VLOOKUP($B70,卡牌国战属性!$B:$E,4,FALSE),军力值效果表!$Q$1:$AC$1,0)+IF(VLOOKUP($B70,卡牌国战属性!$B:$E,3,FALSE)=2,6,0)+1)</f>
        <v>10.1</v>
      </c>
      <c r="Q70" s="13"/>
    </row>
    <row r="71" spans="1:17">
      <c r="A71" s="2">
        <v>68</v>
      </c>
      <c r="B71" s="10">
        <v>1101002</v>
      </c>
      <c r="C71" s="2" t="str">
        <f>VLOOKUP(B71,卡牌国战属性!$B:$C,2,FALSE)</f>
        <v>曹玄亮</v>
      </c>
      <c r="D71" s="2" t="s">
        <v>64</v>
      </c>
      <c r="E71" s="2">
        <v>18</v>
      </c>
      <c r="F71" s="2">
        <f>INDEX($Q:$AC,MATCH($E71,$Q:$Q,0),MATCH(VLOOKUP($B71,卡牌国战属性!$B:$E,4,FALSE),军力值效果表!$Q$1:$AC$1,0)+IF(VLOOKUP($B71,卡牌国战属性!$B:$E,3,FALSE)=2,6,0))</f>
        <v>3.5</v>
      </c>
      <c r="G71" s="2">
        <f>INDEX($Q:$AC,MATCH($E71,$Q:$Q,0),MATCH(VLOOKUP($B71,卡牌国战属性!$B:$E,4,FALSE),军力值效果表!$Q$1:$AC$1,0)+IF(VLOOKUP($B71,卡牌国战属性!$B:$E,3,FALSE)=2,6,0)+1)</f>
        <v>11.1</v>
      </c>
      <c r="Q71" s="13"/>
    </row>
    <row r="72" spans="1:17">
      <c r="A72" s="2">
        <v>69</v>
      </c>
      <c r="B72" s="10">
        <v>1101002</v>
      </c>
      <c r="C72" s="2" t="str">
        <f>VLOOKUP(B72,卡牌国战属性!$B:$C,2,FALSE)</f>
        <v>曹玄亮</v>
      </c>
      <c r="D72" s="2" t="s">
        <v>64</v>
      </c>
      <c r="E72" s="2">
        <v>19</v>
      </c>
      <c r="F72" s="2">
        <f>INDEX($Q:$AC,MATCH($E72,$Q:$Q,0),MATCH(VLOOKUP($B72,卡牌国战属性!$B:$E,4,FALSE),军力值效果表!$Q$1:$AC$1,0)+IF(VLOOKUP($B72,卡牌国战属性!$B:$E,3,FALSE)=2,6,0))</f>
        <v>3.7</v>
      </c>
      <c r="G72" s="2">
        <f>INDEX($Q:$AC,MATCH($E72,$Q:$Q,0),MATCH(VLOOKUP($B72,卡牌国战属性!$B:$E,4,FALSE),军力值效果表!$Q$1:$AC$1,0)+IF(VLOOKUP($B72,卡牌国战属性!$B:$E,3,FALSE)=2,6,0)+1)</f>
        <v>11.3</v>
      </c>
      <c r="Q72" s="13"/>
    </row>
    <row r="73" spans="1:17">
      <c r="A73" s="2">
        <v>70</v>
      </c>
      <c r="B73" s="10">
        <v>1101002</v>
      </c>
      <c r="C73" s="2" t="str">
        <f>VLOOKUP(B73,卡牌国战属性!$B:$C,2,FALSE)</f>
        <v>曹玄亮</v>
      </c>
      <c r="D73" s="2" t="s">
        <v>64</v>
      </c>
      <c r="E73" s="2">
        <v>20</v>
      </c>
      <c r="F73" s="2">
        <f>INDEX($Q:$AC,MATCH($E73,$Q:$Q,0),MATCH(VLOOKUP($B73,卡牌国战属性!$B:$E,4,FALSE),军力值效果表!$Q$1:$AC$1,0)+IF(VLOOKUP($B73,卡牌国战属性!$B:$E,3,FALSE)=2,6,0))</f>
        <v>3.7</v>
      </c>
      <c r="G73" s="2">
        <f>INDEX($Q:$AC,MATCH($E73,$Q:$Q,0),MATCH(VLOOKUP($B73,卡牌国战属性!$B:$E,4,FALSE),军力值效果表!$Q$1:$AC$1,0)+IF(VLOOKUP($B73,卡牌国战属性!$B:$E,3,FALSE)=2,6,0)+1)</f>
        <v>11.5</v>
      </c>
      <c r="Q73" s="13"/>
    </row>
    <row r="74" spans="1:17">
      <c r="A74" s="2">
        <v>71</v>
      </c>
      <c r="B74" s="10">
        <v>1101002</v>
      </c>
      <c r="C74" s="2" t="str">
        <f>VLOOKUP(B74,卡牌国战属性!$B:$C,2,FALSE)</f>
        <v>曹玄亮</v>
      </c>
      <c r="D74" s="2" t="s">
        <v>64</v>
      </c>
      <c r="E74" s="2">
        <v>21</v>
      </c>
      <c r="F74" s="2">
        <f>INDEX($Q:$AC,MATCH($E74,$Q:$Q,0),MATCH(VLOOKUP($B74,卡牌国战属性!$B:$E,4,FALSE),军力值效果表!$Q$1:$AC$1,0)+IF(VLOOKUP($B74,卡牌国战属性!$B:$E,3,FALSE)=2,6,0))</f>
        <v>3.8</v>
      </c>
      <c r="G74" s="2">
        <f>INDEX($Q:$AC,MATCH($E74,$Q:$Q,0),MATCH(VLOOKUP($B74,卡牌国战属性!$B:$E,4,FALSE),军力值效果表!$Q$1:$AC$1,0)+IF(VLOOKUP($B74,卡牌国战属性!$B:$E,3,FALSE)=2,6,0)+1)</f>
        <v>11.6</v>
      </c>
      <c r="Q74" s="13"/>
    </row>
    <row r="75" spans="1:17">
      <c r="A75" s="2">
        <v>72</v>
      </c>
      <c r="B75" s="10">
        <v>1101002</v>
      </c>
      <c r="C75" s="2" t="str">
        <f>VLOOKUP(B75,卡牌国战属性!$B:$C,2,FALSE)</f>
        <v>曹玄亮</v>
      </c>
      <c r="D75" s="2" t="s">
        <v>64</v>
      </c>
      <c r="E75" s="2">
        <v>22</v>
      </c>
      <c r="F75" s="2">
        <f>INDEX($Q:$AC,MATCH($E75,$Q:$Q,0),MATCH(VLOOKUP($B75,卡牌国战属性!$B:$E,4,FALSE),军力值效果表!$Q$1:$AC$1,0)+IF(VLOOKUP($B75,卡牌国战属性!$B:$E,3,FALSE)=2,6,0))</f>
        <v>3.9</v>
      </c>
      <c r="G75" s="2">
        <f>INDEX($Q:$AC,MATCH($E75,$Q:$Q,0),MATCH(VLOOKUP($B75,卡牌国战属性!$B:$E,4,FALSE),军力值效果表!$Q$1:$AC$1,0)+IF(VLOOKUP($B75,卡牌国战属性!$B:$E,3,FALSE)=2,6,0)+1)</f>
        <v>11.7</v>
      </c>
      <c r="Q75" s="13"/>
    </row>
    <row r="76" spans="1:17">
      <c r="A76" s="2">
        <v>73</v>
      </c>
      <c r="B76" s="10">
        <v>1101002</v>
      </c>
      <c r="C76" s="2" t="str">
        <f>VLOOKUP(B76,卡牌国战属性!$B:$C,2,FALSE)</f>
        <v>曹玄亮</v>
      </c>
      <c r="D76" s="2" t="s">
        <v>64</v>
      </c>
      <c r="E76" s="2">
        <v>23</v>
      </c>
      <c r="F76" s="2">
        <f>INDEX($Q:$AC,MATCH($E76,$Q:$Q,0),MATCH(VLOOKUP($B76,卡牌国战属性!$B:$E,4,FALSE),军力值效果表!$Q$1:$AC$1,0)+IF(VLOOKUP($B76,卡牌国战属性!$B:$E,3,FALSE)=2,6,0))</f>
        <v>4.4</v>
      </c>
      <c r="G76" s="2">
        <f>INDEX($Q:$AC,MATCH($E76,$Q:$Q,0),MATCH(VLOOKUP($B76,卡牌国战属性!$B:$E,4,FALSE),军力值效果表!$Q$1:$AC$1,0)+IF(VLOOKUP($B76,卡牌国战属性!$B:$E,3,FALSE)=2,6,0)+1)</f>
        <v>13.2</v>
      </c>
      <c r="Q76" s="13"/>
    </row>
    <row r="77" spans="1:17">
      <c r="A77" s="2">
        <v>74</v>
      </c>
      <c r="B77" s="10">
        <v>1101002</v>
      </c>
      <c r="C77" s="2" t="str">
        <f>VLOOKUP(B77,卡牌国战属性!$B:$C,2,FALSE)</f>
        <v>曹玄亮</v>
      </c>
      <c r="D77" s="2" t="s">
        <v>64</v>
      </c>
      <c r="E77" s="2">
        <v>24</v>
      </c>
      <c r="F77" s="2">
        <f>INDEX($Q:$AC,MATCH($E77,$Q:$Q,0),MATCH(VLOOKUP($B77,卡牌国战属性!$B:$E,4,FALSE),军力值效果表!$Q$1:$AC$1,0)+IF(VLOOKUP($B77,卡牌国战属性!$B:$E,3,FALSE)=2,6,0))</f>
        <v>4.5</v>
      </c>
      <c r="G77" s="2">
        <f>INDEX($Q:$AC,MATCH($E77,$Q:$Q,0),MATCH(VLOOKUP($B77,卡牌国战属性!$B:$E,4,FALSE),军力值效果表!$Q$1:$AC$1,0)+IF(VLOOKUP($B77,卡牌国战属性!$B:$E,3,FALSE)=2,6,0)+1)</f>
        <v>13.7</v>
      </c>
      <c r="Q77" s="13"/>
    </row>
    <row r="78" spans="1:17">
      <c r="A78" s="2">
        <v>75</v>
      </c>
      <c r="B78" s="10">
        <v>1101002</v>
      </c>
      <c r="C78" s="2" t="str">
        <f>VLOOKUP(B78,卡牌国战属性!$B:$C,2,FALSE)</f>
        <v>曹玄亮</v>
      </c>
      <c r="D78" s="2" t="s">
        <v>64</v>
      </c>
      <c r="E78" s="2">
        <v>25</v>
      </c>
      <c r="F78" s="2">
        <f>INDEX($Q:$AC,MATCH($E78,$Q:$Q,0),MATCH(VLOOKUP($B78,卡牌国战属性!$B:$E,4,FALSE),军力值效果表!$Q$1:$AC$1,0)+IF(VLOOKUP($B78,卡牌国战属性!$B:$E,3,FALSE)=2,6,0))</f>
        <v>5</v>
      </c>
      <c r="G78" s="2">
        <f>INDEX($Q:$AC,MATCH($E78,$Q:$Q,0),MATCH(VLOOKUP($B78,卡牌国战属性!$B:$E,4,FALSE),军力值效果表!$Q$1:$AC$1,0)+IF(VLOOKUP($B78,卡牌国战属性!$B:$E,3,FALSE)=2,6,0)+1)</f>
        <v>15.1</v>
      </c>
      <c r="Q78" s="13"/>
    </row>
    <row r="79" spans="1:17">
      <c r="A79" s="2">
        <v>76</v>
      </c>
      <c r="B79" s="10">
        <v>1101002</v>
      </c>
      <c r="C79" s="2" t="str">
        <f>VLOOKUP(B79,卡牌国战属性!$B:$C,2,FALSE)</f>
        <v>曹玄亮</v>
      </c>
      <c r="D79" s="2" t="s">
        <v>64</v>
      </c>
      <c r="E79" s="2">
        <v>26</v>
      </c>
      <c r="F79" s="2">
        <f>INDEX($Q:$AC,MATCH($E79,$Q:$Q,0),MATCH(VLOOKUP($B79,卡牌国战属性!$B:$E,4,FALSE),军力值效果表!$Q$1:$AC$1,0)+IF(VLOOKUP($B79,卡牌国战属性!$B:$E,3,FALSE)=2,6,0))</f>
        <v>5.3</v>
      </c>
      <c r="G79" s="2">
        <f>INDEX($Q:$AC,MATCH($E79,$Q:$Q,0),MATCH(VLOOKUP($B79,卡牌国战属性!$B:$E,4,FALSE),军力值效果表!$Q$1:$AC$1,0)+IF(VLOOKUP($B79,卡牌国战属性!$B:$E,3,FALSE)=2,6,0)+1)</f>
        <v>16.1</v>
      </c>
      <c r="Q79" s="13"/>
    </row>
    <row r="80" spans="1:17">
      <c r="A80" s="2">
        <v>77</v>
      </c>
      <c r="B80" s="10">
        <v>1101002</v>
      </c>
      <c r="C80" s="2" t="str">
        <f>VLOOKUP(B80,卡牌国战属性!$B:$C,2,FALSE)</f>
        <v>曹玄亮</v>
      </c>
      <c r="D80" s="2" t="s">
        <v>64</v>
      </c>
      <c r="E80" s="2">
        <v>27</v>
      </c>
      <c r="F80" s="2">
        <f>INDEX($Q:$AC,MATCH($E80,$Q:$Q,0),MATCH(VLOOKUP($B80,卡牌国战属性!$B:$E,4,FALSE),军力值效果表!$Q$1:$AC$1,0)+IF(VLOOKUP($B80,卡牌国战属性!$B:$E,3,FALSE)=2,6,0))</f>
        <v>5.6</v>
      </c>
      <c r="G80" s="2">
        <f>INDEX($Q:$AC,MATCH($E80,$Q:$Q,0),MATCH(VLOOKUP($B80,卡牌国战属性!$B:$E,4,FALSE),军力值效果表!$Q$1:$AC$1,0)+IF(VLOOKUP($B80,卡牌国战属性!$B:$E,3,FALSE)=2,6,0)+1)</f>
        <v>17</v>
      </c>
      <c r="Q80" s="13"/>
    </row>
    <row r="81" spans="1:17">
      <c r="A81" s="2">
        <v>78</v>
      </c>
      <c r="B81" s="10">
        <v>1101002</v>
      </c>
      <c r="C81" s="2" t="str">
        <f>VLOOKUP(B81,卡牌国战属性!$B:$C,2,FALSE)</f>
        <v>曹玄亮</v>
      </c>
      <c r="D81" s="2" t="s">
        <v>64</v>
      </c>
      <c r="E81" s="2">
        <v>28</v>
      </c>
      <c r="F81" s="2">
        <f>INDEX($Q:$AC,MATCH($E81,$Q:$Q,0),MATCH(VLOOKUP($B81,卡牌国战属性!$B:$E,4,FALSE),军力值效果表!$Q$1:$AC$1,0)+IF(VLOOKUP($B81,卡牌国战属性!$B:$E,3,FALSE)=2,6,0))</f>
        <v>6</v>
      </c>
      <c r="G81" s="2">
        <f>INDEX($Q:$AC,MATCH($E81,$Q:$Q,0),MATCH(VLOOKUP($B81,卡牌国战属性!$B:$E,4,FALSE),军力值效果表!$Q$1:$AC$1,0)+IF(VLOOKUP($B81,卡牌国战属性!$B:$E,3,FALSE)=2,6,0)+1)</f>
        <v>18</v>
      </c>
      <c r="Q81" s="13"/>
    </row>
    <row r="82" spans="1:17">
      <c r="A82" s="2">
        <v>79</v>
      </c>
      <c r="B82" s="10">
        <v>1101002</v>
      </c>
      <c r="C82" s="2" t="str">
        <f>VLOOKUP(B82,卡牌国战属性!$B:$C,2,FALSE)</f>
        <v>曹玄亮</v>
      </c>
      <c r="D82" s="2" t="s">
        <v>64</v>
      </c>
      <c r="E82" s="2">
        <v>29</v>
      </c>
      <c r="F82" s="2">
        <f>INDEX($Q:$AC,MATCH($E82,$Q:$Q,0),MATCH(VLOOKUP($B82,卡牌国战属性!$B:$E,4,FALSE),军力值效果表!$Q$1:$AC$1,0)+IF(VLOOKUP($B82,卡牌国战属性!$B:$E,3,FALSE)=2,6,0))</f>
        <v>6.5</v>
      </c>
      <c r="G82" s="2">
        <f>INDEX($Q:$AC,MATCH($E82,$Q:$Q,0),MATCH(VLOOKUP($B82,卡牌国战属性!$B:$E,4,FALSE),军力值效果表!$Q$1:$AC$1,0)+IF(VLOOKUP($B82,卡牌国战属性!$B:$E,3,FALSE)=2,6,0)+1)</f>
        <v>19</v>
      </c>
      <c r="Q82" s="13"/>
    </row>
    <row r="83" spans="1:17">
      <c r="A83" s="2">
        <v>80</v>
      </c>
      <c r="B83" s="10">
        <v>1101002</v>
      </c>
      <c r="C83" s="2" t="str">
        <f>VLOOKUP(B83,卡牌国战属性!$B:$C,2,FALSE)</f>
        <v>曹玄亮</v>
      </c>
      <c r="D83" s="2" t="s">
        <v>64</v>
      </c>
      <c r="E83" s="2">
        <v>30</v>
      </c>
      <c r="F83" s="2">
        <f>INDEX($Q:$AC,MATCH($E83,$Q:$Q,0),MATCH(VLOOKUP($B83,卡牌国战属性!$B:$E,4,FALSE),军力值效果表!$Q$1:$AC$1,0)+IF(VLOOKUP($B83,卡牌国战属性!$B:$E,3,FALSE)=2,6,0))</f>
        <v>6.7</v>
      </c>
      <c r="G83" s="2">
        <f>INDEX($Q:$AC,MATCH($E83,$Q:$Q,0),MATCH(VLOOKUP($B83,卡牌国战属性!$B:$E,4,FALSE),军力值效果表!$Q$1:$AC$1,0)+IF(VLOOKUP($B83,卡牌国战属性!$B:$E,3,FALSE)=2,6,0)+1)</f>
        <v>20.1</v>
      </c>
      <c r="Q83" s="13"/>
    </row>
    <row r="84" spans="1:17">
      <c r="A84" s="2">
        <v>81</v>
      </c>
      <c r="B84" s="10">
        <v>1101002</v>
      </c>
      <c r="C84" s="2" t="str">
        <f>VLOOKUP(B84,卡牌国战属性!$B:$C,2,FALSE)</f>
        <v>曹玄亮</v>
      </c>
      <c r="D84" s="2" t="s">
        <v>64</v>
      </c>
      <c r="E84" s="2">
        <v>31</v>
      </c>
      <c r="F84" s="2">
        <f>INDEX($Q:$AC,MATCH($E84,$Q:$Q,0),MATCH(VLOOKUP($B84,卡牌国战属性!$B:$E,4,FALSE),军力值效果表!$Q$1:$AC$1,0)+IF(VLOOKUP($B84,卡牌国战属性!$B:$E,3,FALSE)=2,6,0))</f>
        <v>6.8</v>
      </c>
      <c r="G84" s="2">
        <f>INDEX($Q:$AC,MATCH($E84,$Q:$Q,0),MATCH(VLOOKUP($B84,卡牌国战属性!$B:$E,4,FALSE),军力值效果表!$Q$1:$AC$1,0)+IF(VLOOKUP($B84,卡牌国战属性!$B:$E,3,FALSE)=2,6,0)+1)</f>
        <v>20.4</v>
      </c>
      <c r="Q84" s="13"/>
    </row>
    <row r="85" spans="1:17">
      <c r="A85" s="2">
        <v>82</v>
      </c>
      <c r="B85" s="10">
        <v>1101002</v>
      </c>
      <c r="C85" s="2" t="str">
        <f>VLOOKUP(B85,卡牌国战属性!$B:$C,2,FALSE)</f>
        <v>曹玄亮</v>
      </c>
      <c r="D85" s="2" t="s">
        <v>64</v>
      </c>
      <c r="E85" s="2">
        <v>32</v>
      </c>
      <c r="F85" s="2">
        <f>INDEX($Q:$AC,MATCH($E85,$Q:$Q,0),MATCH(VLOOKUP($B85,卡牌国战属性!$B:$E,4,FALSE),军力值效果表!$Q$1:$AC$1,0)+IF(VLOOKUP($B85,卡牌国战属性!$B:$E,3,FALSE)=2,6,0))</f>
        <v>7.2</v>
      </c>
      <c r="G85" s="2">
        <f>INDEX($Q:$AC,MATCH($E85,$Q:$Q,0),MATCH(VLOOKUP($B85,卡牌国战属性!$B:$E,4,FALSE),军力值效果表!$Q$1:$AC$1,0)+IF(VLOOKUP($B85,卡牌国战属性!$B:$E,3,FALSE)=2,6,0)+1)</f>
        <v>21.8</v>
      </c>
      <c r="Q85" s="13"/>
    </row>
    <row r="86" spans="1:17">
      <c r="A86" s="2">
        <v>83</v>
      </c>
      <c r="B86" s="10">
        <v>1101002</v>
      </c>
      <c r="C86" s="2" t="str">
        <f>VLOOKUP(B86,卡牌国战属性!$B:$C,2,FALSE)</f>
        <v>曹玄亮</v>
      </c>
      <c r="D86" s="2" t="s">
        <v>64</v>
      </c>
      <c r="E86" s="2">
        <v>33</v>
      </c>
      <c r="F86" s="2">
        <f>INDEX($Q:$AC,MATCH($E86,$Q:$Q,0),MATCH(VLOOKUP($B86,卡牌国战属性!$B:$E,4,FALSE),军力值效果表!$Q$1:$AC$1,0)+IF(VLOOKUP($B86,卡牌国战属性!$B:$E,3,FALSE)=2,6,0))</f>
        <v>8.1</v>
      </c>
      <c r="G86" s="2">
        <f>INDEX($Q:$AC,MATCH($E86,$Q:$Q,0),MATCH(VLOOKUP($B86,卡牌国战属性!$B:$E,4,FALSE),军力值效果表!$Q$1:$AC$1,0)+IF(VLOOKUP($B86,卡牌国战属性!$B:$E,3,FALSE)=2,6,0)+1)</f>
        <v>24.4</v>
      </c>
      <c r="Q86" s="13"/>
    </row>
    <row r="87" spans="1:17">
      <c r="A87" s="2">
        <v>84</v>
      </c>
      <c r="B87" s="10">
        <v>1101002</v>
      </c>
      <c r="C87" s="2" t="str">
        <f>VLOOKUP(B87,卡牌国战属性!$B:$C,2,FALSE)</f>
        <v>曹玄亮</v>
      </c>
      <c r="D87" s="2" t="s">
        <v>64</v>
      </c>
      <c r="E87" s="2">
        <v>34</v>
      </c>
      <c r="F87" s="2">
        <f>INDEX($Q:$AC,MATCH($E87,$Q:$Q,0),MATCH(VLOOKUP($B87,卡牌国战属性!$B:$E,4,FALSE),军力值效果表!$Q$1:$AC$1,0)+IF(VLOOKUP($B87,卡牌国战属性!$B:$E,3,FALSE)=2,6,0))</f>
        <v>8.7</v>
      </c>
      <c r="G87" s="2">
        <f>INDEX($Q:$AC,MATCH($E87,$Q:$Q,0),MATCH(VLOOKUP($B87,卡牌国战属性!$B:$E,4,FALSE),军力值效果表!$Q$1:$AC$1,0)+IF(VLOOKUP($B87,卡牌国战属性!$B:$E,3,FALSE)=2,6,0)+1)</f>
        <v>26.2</v>
      </c>
      <c r="Q87" s="13"/>
    </row>
    <row r="88" spans="1:17">
      <c r="A88" s="2">
        <v>85</v>
      </c>
      <c r="B88" s="10">
        <v>1101002</v>
      </c>
      <c r="C88" s="2" t="str">
        <f>VLOOKUP(B88,卡牌国战属性!$B:$C,2,FALSE)</f>
        <v>曹玄亮</v>
      </c>
      <c r="D88" s="2" t="s">
        <v>64</v>
      </c>
      <c r="E88" s="2">
        <v>35</v>
      </c>
      <c r="F88" s="2">
        <f>INDEX($Q:$AC,MATCH($E88,$Q:$Q,0),MATCH(VLOOKUP($B88,卡牌国战属性!$B:$E,4,FALSE),军力值效果表!$Q$1:$AC$1,0)+IF(VLOOKUP($B88,卡牌国战属性!$B:$E,3,FALSE)=2,6,0))</f>
        <v>8.8</v>
      </c>
      <c r="G88" s="2">
        <f>INDEX($Q:$AC,MATCH($E88,$Q:$Q,0),MATCH(VLOOKUP($B88,卡牌国战属性!$B:$E,4,FALSE),军力值效果表!$Q$1:$AC$1,0)+IF(VLOOKUP($B88,卡牌国战属性!$B:$E,3,FALSE)=2,6,0)+1)</f>
        <v>26.3</v>
      </c>
      <c r="Q88" s="13"/>
    </row>
    <row r="89" spans="1:17">
      <c r="A89" s="2">
        <v>86</v>
      </c>
      <c r="B89" s="10">
        <v>1101002</v>
      </c>
      <c r="C89" s="2" t="str">
        <f>VLOOKUP(B89,卡牌国战属性!$B:$C,2,FALSE)</f>
        <v>曹玄亮</v>
      </c>
      <c r="D89" s="2" t="s">
        <v>64</v>
      </c>
      <c r="E89" s="2">
        <v>36</v>
      </c>
      <c r="F89" s="2">
        <f>INDEX($Q:$AC,MATCH($E89,$Q:$Q,0),MATCH(VLOOKUP($B89,卡牌国战属性!$B:$E,4,FALSE),军力值效果表!$Q$1:$AC$1,0)+IF(VLOOKUP($B89,卡牌国战属性!$B:$E,3,FALSE)=2,6,0))</f>
        <v>9.5</v>
      </c>
      <c r="G89" s="2">
        <f>INDEX($Q:$AC,MATCH($E89,$Q:$Q,0),MATCH(VLOOKUP($B89,卡牌国战属性!$B:$E,4,FALSE),军力值效果表!$Q$1:$AC$1,0)+IF(VLOOKUP($B89,卡牌国战属性!$B:$E,3,FALSE)=2,6,0)+1)</f>
        <v>28.4</v>
      </c>
      <c r="Q89" s="13"/>
    </row>
    <row r="90" spans="1:17">
      <c r="A90" s="2">
        <v>87</v>
      </c>
      <c r="B90" s="10">
        <v>1101002</v>
      </c>
      <c r="C90" s="2" t="str">
        <f>VLOOKUP(B90,卡牌国战属性!$B:$C,2,FALSE)</f>
        <v>曹玄亮</v>
      </c>
      <c r="D90" s="2" t="s">
        <v>64</v>
      </c>
      <c r="E90" s="2">
        <v>37</v>
      </c>
      <c r="F90" s="2">
        <f>INDEX($Q:$AC,MATCH($E90,$Q:$Q,0),MATCH(VLOOKUP($B90,卡牌国战属性!$B:$E,4,FALSE),军力值效果表!$Q$1:$AC$1,0)+IF(VLOOKUP($B90,卡牌国战属性!$B:$E,3,FALSE)=2,6,0))</f>
        <v>10.1</v>
      </c>
      <c r="G90" s="2">
        <f>INDEX($Q:$AC,MATCH($E90,$Q:$Q,0),MATCH(VLOOKUP($B90,卡牌国战属性!$B:$E,4,FALSE),军力值效果表!$Q$1:$AC$1,0)+IF(VLOOKUP($B90,卡牌国战属性!$B:$E,3,FALSE)=2,6,0)+1)</f>
        <v>30.4</v>
      </c>
      <c r="Q90" s="13"/>
    </row>
    <row r="91" spans="1:17">
      <c r="A91" s="2">
        <v>88</v>
      </c>
      <c r="B91" s="10">
        <v>1101002</v>
      </c>
      <c r="C91" s="2" t="str">
        <f>VLOOKUP(B91,卡牌国战属性!$B:$C,2,FALSE)</f>
        <v>曹玄亮</v>
      </c>
      <c r="D91" s="2" t="s">
        <v>64</v>
      </c>
      <c r="E91" s="2">
        <v>38</v>
      </c>
      <c r="F91" s="2">
        <f>INDEX($Q:$AC,MATCH($E91,$Q:$Q,0),MATCH(VLOOKUP($B91,卡牌国战属性!$B:$E,4,FALSE),军力值效果表!$Q$1:$AC$1,0)+IF(VLOOKUP($B91,卡牌国战属性!$B:$E,3,FALSE)=2,6,0))</f>
        <v>11.4</v>
      </c>
      <c r="G91" s="2">
        <f>INDEX($Q:$AC,MATCH($E91,$Q:$Q,0),MATCH(VLOOKUP($B91,卡牌国战属性!$B:$E,4,FALSE),军力值效果表!$Q$1:$AC$1,0)+IF(VLOOKUP($B91,卡牌国战属性!$B:$E,3,FALSE)=2,6,0)+1)</f>
        <v>34.3</v>
      </c>
      <c r="Q91" s="13"/>
    </row>
    <row r="92" spans="1:17">
      <c r="A92" s="2">
        <v>89</v>
      </c>
      <c r="B92" s="10">
        <v>1101002</v>
      </c>
      <c r="C92" s="2" t="str">
        <f>VLOOKUP(B92,卡牌国战属性!$B:$C,2,FALSE)</f>
        <v>曹玄亮</v>
      </c>
      <c r="D92" s="2" t="s">
        <v>64</v>
      </c>
      <c r="E92" s="2">
        <v>39</v>
      </c>
      <c r="F92" s="2">
        <f>INDEX($Q:$AC,MATCH($E92,$Q:$Q,0),MATCH(VLOOKUP($B92,卡牌国战属性!$B:$E,4,FALSE),军力值效果表!$Q$1:$AC$1,0)+IF(VLOOKUP($B92,卡牌国战属性!$B:$E,3,FALSE)=2,6,0))</f>
        <v>11.7</v>
      </c>
      <c r="G92" s="2">
        <f>INDEX($Q:$AC,MATCH($E92,$Q:$Q,0),MATCH(VLOOKUP($B92,卡牌国战属性!$B:$E,4,FALSE),军力值效果表!$Q$1:$AC$1,0)+IF(VLOOKUP($B92,卡牌国战属性!$B:$E,3,FALSE)=2,6,0)+1)</f>
        <v>35</v>
      </c>
      <c r="Q92" s="13"/>
    </row>
    <row r="93" spans="1:17">
      <c r="A93" s="2">
        <v>90</v>
      </c>
      <c r="B93" s="10">
        <v>1101002</v>
      </c>
      <c r="C93" s="2" t="str">
        <f>VLOOKUP(B93,卡牌国战属性!$B:$C,2,FALSE)</f>
        <v>曹玄亮</v>
      </c>
      <c r="D93" s="2" t="s">
        <v>64</v>
      </c>
      <c r="E93" s="2">
        <v>40</v>
      </c>
      <c r="F93" s="2">
        <f>INDEX($Q:$AC,MATCH($E93,$Q:$Q,0),MATCH(VLOOKUP($B93,卡牌国战属性!$B:$E,4,FALSE),军力值效果表!$Q$1:$AC$1,0)+IF(VLOOKUP($B93,卡牌国战属性!$B:$E,3,FALSE)=2,6,0))</f>
        <v>12.3</v>
      </c>
      <c r="G93" s="2">
        <f>INDEX($Q:$AC,MATCH($E93,$Q:$Q,0),MATCH(VLOOKUP($B93,卡牌国战属性!$B:$E,4,FALSE),军力值效果表!$Q$1:$AC$1,0)+IF(VLOOKUP($B93,卡牌国战属性!$B:$E,3,FALSE)=2,6,0)+1)</f>
        <v>36.8</v>
      </c>
      <c r="Q93" s="13"/>
    </row>
    <row r="94" spans="1:17">
      <c r="A94" s="2">
        <v>91</v>
      </c>
      <c r="B94" s="10">
        <v>1101002</v>
      </c>
      <c r="C94" s="2" t="str">
        <f>VLOOKUP(B94,卡牌国战属性!$B:$C,2,FALSE)</f>
        <v>曹玄亮</v>
      </c>
      <c r="D94" s="2" t="s">
        <v>64</v>
      </c>
      <c r="E94" s="2">
        <v>41</v>
      </c>
      <c r="F94" s="2">
        <f>INDEX($Q:$AC,MATCH($E94,$Q:$Q,0),MATCH(VLOOKUP($B94,卡牌国战属性!$B:$E,4,FALSE),军力值效果表!$Q$1:$AC$1,0)+IF(VLOOKUP($B94,卡牌国战属性!$B:$E,3,FALSE)=2,6,0))</f>
        <v>12.6</v>
      </c>
      <c r="G94" s="2">
        <f>INDEX($Q:$AC,MATCH($E94,$Q:$Q,0),MATCH(VLOOKUP($B94,卡牌国战属性!$B:$E,4,FALSE),军力值效果表!$Q$1:$AC$1,0)+IF(VLOOKUP($B94,卡牌国战属性!$B:$E,3,FALSE)=2,6,0)+1)</f>
        <v>38</v>
      </c>
      <c r="Q94" s="13"/>
    </row>
    <row r="95" spans="1:17">
      <c r="A95" s="2">
        <v>92</v>
      </c>
      <c r="B95" s="10">
        <v>1101002</v>
      </c>
      <c r="C95" s="2" t="str">
        <f>VLOOKUP(B95,卡牌国战属性!$B:$C,2,FALSE)</f>
        <v>曹玄亮</v>
      </c>
      <c r="D95" s="2" t="s">
        <v>64</v>
      </c>
      <c r="E95" s="2">
        <v>42</v>
      </c>
      <c r="F95" s="2">
        <f>INDEX($Q:$AC,MATCH($E95,$Q:$Q,0),MATCH(VLOOKUP($B95,卡牌国战属性!$B:$E,4,FALSE),军力值效果表!$Q$1:$AC$1,0)+IF(VLOOKUP($B95,卡牌国战属性!$B:$E,3,FALSE)=2,6,0))</f>
        <v>13.6</v>
      </c>
      <c r="G95" s="2">
        <f>INDEX($Q:$AC,MATCH($E95,$Q:$Q,0),MATCH(VLOOKUP($B95,卡牌国战属性!$B:$E,4,FALSE),军力值效果表!$Q$1:$AC$1,0)+IF(VLOOKUP($B95,卡牌国战属性!$B:$E,3,FALSE)=2,6,0)+1)</f>
        <v>40.8</v>
      </c>
      <c r="Q95" s="13"/>
    </row>
    <row r="96" spans="1:17">
      <c r="A96" s="2">
        <v>93</v>
      </c>
      <c r="B96" s="10">
        <v>1101002</v>
      </c>
      <c r="C96" s="2" t="str">
        <f>VLOOKUP(B96,卡牌国战属性!$B:$C,2,FALSE)</f>
        <v>曹玄亮</v>
      </c>
      <c r="D96" s="2" t="s">
        <v>64</v>
      </c>
      <c r="E96" s="2">
        <v>43</v>
      </c>
      <c r="F96" s="2">
        <f>INDEX($Q:$AC,MATCH($E96,$Q:$Q,0),MATCH(VLOOKUP($B96,卡牌国战属性!$B:$E,4,FALSE),军力值效果表!$Q$1:$AC$1,0)+IF(VLOOKUP($B96,卡牌国战属性!$B:$E,3,FALSE)=2,6,0))</f>
        <v>15.4</v>
      </c>
      <c r="G96" s="2">
        <f>INDEX($Q:$AC,MATCH($E96,$Q:$Q,0),MATCH(VLOOKUP($B96,卡牌国战属性!$B:$E,4,FALSE),军力值效果表!$Q$1:$AC$1,0)+IF(VLOOKUP($B96,卡牌国战属性!$B:$E,3,FALSE)=2,6,0)+1)</f>
        <v>46.2</v>
      </c>
      <c r="Q96" s="13"/>
    </row>
    <row r="97" spans="1:17">
      <c r="A97" s="2">
        <v>94</v>
      </c>
      <c r="B97" s="10">
        <v>1101002</v>
      </c>
      <c r="C97" s="2" t="str">
        <f>VLOOKUP(B97,卡牌国战属性!$B:$C,2,FALSE)</f>
        <v>曹玄亮</v>
      </c>
      <c r="D97" s="2" t="s">
        <v>64</v>
      </c>
      <c r="E97" s="2">
        <v>44</v>
      </c>
      <c r="F97" s="2">
        <f>INDEX($Q:$AC,MATCH($E97,$Q:$Q,0),MATCH(VLOOKUP($B97,卡牌国战属性!$B:$E,4,FALSE),军力值效果表!$Q$1:$AC$1,0)+IF(VLOOKUP($B97,卡牌国战属性!$B:$E,3,FALSE)=2,6,0))</f>
        <v>16.6</v>
      </c>
      <c r="G97" s="2">
        <f>INDEX($Q:$AC,MATCH($E97,$Q:$Q,0),MATCH(VLOOKUP($B97,卡牌国战属性!$B:$E,4,FALSE),军力值效果表!$Q$1:$AC$1,0)+IF(VLOOKUP($B97,卡牌国战属性!$B:$E,3,FALSE)=2,6,0)+1)</f>
        <v>49.8</v>
      </c>
      <c r="Q97" s="13"/>
    </row>
    <row r="98" spans="1:17">
      <c r="A98" s="2">
        <v>95</v>
      </c>
      <c r="B98" s="10">
        <v>1101002</v>
      </c>
      <c r="C98" s="2" t="str">
        <f>VLOOKUP(B98,卡牌国战属性!$B:$C,2,FALSE)</f>
        <v>曹玄亮</v>
      </c>
      <c r="D98" s="2" t="s">
        <v>64</v>
      </c>
      <c r="E98" s="2">
        <v>45</v>
      </c>
      <c r="F98" s="2">
        <f>INDEX($Q:$AC,MATCH($E98,$Q:$Q,0),MATCH(VLOOKUP($B98,卡牌国战属性!$B:$E,4,FALSE),军力值效果表!$Q$1:$AC$1,0)+IF(VLOOKUP($B98,卡牌国战属性!$B:$E,3,FALSE)=2,6,0))</f>
        <v>18.2</v>
      </c>
      <c r="G98" s="2">
        <f>INDEX($Q:$AC,MATCH($E98,$Q:$Q,0),MATCH(VLOOKUP($B98,卡牌国战属性!$B:$E,4,FALSE),军力值效果表!$Q$1:$AC$1,0)+IF(VLOOKUP($B98,卡牌国战属性!$B:$E,3,FALSE)=2,6,0)+1)</f>
        <v>54.5</v>
      </c>
      <c r="Q98" s="13"/>
    </row>
    <row r="99" spans="1:17">
      <c r="A99" s="2">
        <v>96</v>
      </c>
      <c r="B99" s="10">
        <v>1101002</v>
      </c>
      <c r="C99" s="2" t="str">
        <f>VLOOKUP(B99,卡牌国战属性!$B:$C,2,FALSE)</f>
        <v>曹玄亮</v>
      </c>
      <c r="D99" s="2" t="s">
        <v>64</v>
      </c>
      <c r="E99" s="2">
        <v>46</v>
      </c>
      <c r="F99" s="2">
        <f>INDEX($Q:$AC,MATCH($E99,$Q:$Q,0),MATCH(VLOOKUP($B99,卡牌国战属性!$B:$E,4,FALSE),军力值效果表!$Q$1:$AC$1,0)+IF(VLOOKUP($B99,卡牌国战属性!$B:$E,3,FALSE)=2,6,0))</f>
        <v>19.7</v>
      </c>
      <c r="G99" s="2">
        <f>INDEX($Q:$AC,MATCH($E99,$Q:$Q,0),MATCH(VLOOKUP($B99,卡牌国战属性!$B:$E,4,FALSE),军力值效果表!$Q$1:$AC$1,0)+IF(VLOOKUP($B99,卡牌国战属性!$B:$E,3,FALSE)=2,6,0)+1)</f>
        <v>59.2</v>
      </c>
      <c r="Q99" s="13"/>
    </row>
    <row r="100" spans="1:17">
      <c r="A100" s="2">
        <v>97</v>
      </c>
      <c r="B100" s="10">
        <v>1101002</v>
      </c>
      <c r="C100" s="2" t="str">
        <f>VLOOKUP(B100,卡牌国战属性!$B:$C,2,FALSE)</f>
        <v>曹玄亮</v>
      </c>
      <c r="D100" s="2" t="s">
        <v>64</v>
      </c>
      <c r="E100" s="2">
        <v>47</v>
      </c>
      <c r="F100" s="2">
        <f>INDEX($Q:$AC,MATCH($E100,$Q:$Q,0),MATCH(VLOOKUP($B100,卡牌国战属性!$B:$E,4,FALSE),军力值效果表!$Q$1:$AC$1,0)+IF(VLOOKUP($B100,卡牌国战属性!$B:$E,3,FALSE)=2,6,0))</f>
        <v>21.2</v>
      </c>
      <c r="G100" s="2">
        <f>INDEX($Q:$AC,MATCH($E100,$Q:$Q,0),MATCH(VLOOKUP($B100,卡牌国战属性!$B:$E,4,FALSE),军力值效果表!$Q$1:$AC$1,0)+IF(VLOOKUP($B100,卡牌国战属性!$B:$E,3,FALSE)=2,6,0)+1)</f>
        <v>63.7</v>
      </c>
      <c r="Q100" s="13"/>
    </row>
    <row r="101" spans="1:17">
      <c r="A101" s="2">
        <v>98</v>
      </c>
      <c r="B101" s="10">
        <v>1101002</v>
      </c>
      <c r="C101" s="2" t="str">
        <f>VLOOKUP(B101,卡牌国战属性!$B:$C,2,FALSE)</f>
        <v>曹玄亮</v>
      </c>
      <c r="D101" s="2" t="s">
        <v>64</v>
      </c>
      <c r="E101" s="2">
        <v>48</v>
      </c>
      <c r="F101" s="2">
        <f>INDEX($Q:$AC,MATCH($E101,$Q:$Q,0),MATCH(VLOOKUP($B101,卡牌国战属性!$B:$E,4,FALSE),军力值效果表!$Q$1:$AC$1,0)+IF(VLOOKUP($B101,卡牌国战属性!$B:$E,3,FALSE)=2,6,0))</f>
        <v>24.1</v>
      </c>
      <c r="G101" s="2">
        <f>INDEX($Q:$AC,MATCH($E101,$Q:$Q,0),MATCH(VLOOKUP($B101,卡牌国战属性!$B:$E,4,FALSE),军力值效果表!$Q$1:$AC$1,0)+IF(VLOOKUP($B101,卡牌国战属性!$B:$E,3,FALSE)=2,6,0)+1)</f>
        <v>72.2</v>
      </c>
      <c r="Q101" s="13"/>
    </row>
    <row r="102" spans="1:17">
      <c r="A102" s="2">
        <v>99</v>
      </c>
      <c r="B102" s="10">
        <v>1101002</v>
      </c>
      <c r="C102" s="2" t="str">
        <f>VLOOKUP(B102,卡牌国战属性!$B:$C,2,FALSE)</f>
        <v>曹玄亮</v>
      </c>
      <c r="D102" s="2" t="s">
        <v>64</v>
      </c>
      <c r="E102" s="2">
        <v>49</v>
      </c>
      <c r="F102" s="2">
        <f>INDEX($Q:$AC,MATCH($E102,$Q:$Q,0),MATCH(VLOOKUP($B102,卡牌国战属性!$B:$E,4,FALSE),军力值效果表!$Q$1:$AC$1,0)+IF(VLOOKUP($B102,卡牌国战属性!$B:$E,3,FALSE)=2,6,0))</f>
        <v>26</v>
      </c>
      <c r="G102" s="2">
        <f>INDEX($Q:$AC,MATCH($E102,$Q:$Q,0),MATCH(VLOOKUP($B102,卡牌国战属性!$B:$E,4,FALSE),军力值效果表!$Q$1:$AC$1,0)+IF(VLOOKUP($B102,卡牌国战属性!$B:$E,3,FALSE)=2,6,0)+1)</f>
        <v>78</v>
      </c>
      <c r="Q102" s="13"/>
    </row>
    <row r="103" spans="1:17">
      <c r="A103" s="2">
        <v>100</v>
      </c>
      <c r="B103" s="10">
        <v>1101002</v>
      </c>
      <c r="C103" s="2" t="str">
        <f>VLOOKUP(B103,卡牌国战属性!$B:$C,2,FALSE)</f>
        <v>曹玄亮</v>
      </c>
      <c r="D103" s="2" t="s">
        <v>64</v>
      </c>
      <c r="E103" s="2">
        <v>50</v>
      </c>
      <c r="F103" s="2">
        <f>INDEX($Q:$AC,MATCH($E103,$Q:$Q,0),MATCH(VLOOKUP($B103,卡牌国战属性!$B:$E,4,FALSE),军力值效果表!$Q$1:$AC$1,0)+IF(VLOOKUP($B103,卡牌国战属性!$B:$E,3,FALSE)=2,6,0))</f>
        <v>27.2</v>
      </c>
      <c r="G103" s="2">
        <f>INDEX($Q:$AC,MATCH($E103,$Q:$Q,0),MATCH(VLOOKUP($B103,卡牌国战属性!$B:$E,4,FALSE),军力值效果表!$Q$1:$AC$1,0)+IF(VLOOKUP($B103,卡牌国战属性!$B:$E,3,FALSE)=2,6,0)+1)</f>
        <v>81.6</v>
      </c>
      <c r="Q103" s="13"/>
    </row>
    <row r="104" spans="1:17">
      <c r="A104" s="2">
        <v>101</v>
      </c>
      <c r="B104" s="9">
        <v>1101003</v>
      </c>
      <c r="C104" s="2" t="str">
        <f>VLOOKUP(B104,卡牌国战属性!$B:$C,2,FALSE)</f>
        <v>战斗夏铃</v>
      </c>
      <c r="D104" s="2" t="s">
        <v>64</v>
      </c>
      <c r="E104" s="2">
        <v>1</v>
      </c>
      <c r="F104" s="2">
        <f>INDEX($Q:$AC,MATCH($E104,$Q:$Q,0),MATCH(VLOOKUP($B104,卡牌国战属性!$B:$E,4,FALSE),军力值效果表!$Q$1:$AC$1,0)+IF(VLOOKUP($B104,卡牌国战属性!$B:$E,3,FALSE)=2,6,0))</f>
        <v>2.1</v>
      </c>
      <c r="G104" s="2">
        <f>INDEX($Q:$AC,MATCH($E104,$Q:$Q,0),MATCH(VLOOKUP($B104,卡牌国战属性!$B:$E,4,FALSE),军力值效果表!$Q$1:$AC$1,0)+IF(VLOOKUP($B104,卡牌国战属性!$B:$E,3,FALSE)=2,6,0)+1)</f>
        <v>7.2</v>
      </c>
      <c r="Q104" s="13"/>
    </row>
    <row r="105" spans="1:17">
      <c r="A105" s="2">
        <v>102</v>
      </c>
      <c r="B105" s="10">
        <v>1101003</v>
      </c>
      <c r="C105" s="2" t="str">
        <f>VLOOKUP(B105,卡牌国战属性!$B:$C,2,FALSE)</f>
        <v>战斗夏铃</v>
      </c>
      <c r="D105" s="2" t="s">
        <v>64</v>
      </c>
      <c r="E105" s="2">
        <v>2</v>
      </c>
      <c r="F105" s="2">
        <f>INDEX($Q:$AC,MATCH($E105,$Q:$Q,0),MATCH(VLOOKUP($B105,卡牌国战属性!$B:$E,4,FALSE),军力值效果表!$Q$1:$AC$1,0)+IF(VLOOKUP($B105,卡牌国战属性!$B:$E,3,FALSE)=2,6,0))</f>
        <v>2.2</v>
      </c>
      <c r="G105" s="2">
        <f>INDEX($Q:$AC,MATCH($E105,$Q:$Q,0),MATCH(VLOOKUP($B105,卡牌国战属性!$B:$E,4,FALSE),军力值效果表!$Q$1:$AC$1,0)+IF(VLOOKUP($B105,卡牌国战属性!$B:$E,3,FALSE)=2,6,0)+1)</f>
        <v>7.3</v>
      </c>
      <c r="Q105" s="13"/>
    </row>
    <row r="106" spans="1:17">
      <c r="A106" s="2">
        <v>103</v>
      </c>
      <c r="B106" s="10">
        <v>1101003</v>
      </c>
      <c r="C106" s="2" t="str">
        <f>VLOOKUP(B106,卡牌国战属性!$B:$C,2,FALSE)</f>
        <v>战斗夏铃</v>
      </c>
      <c r="D106" s="2" t="s">
        <v>64</v>
      </c>
      <c r="E106" s="2">
        <v>3</v>
      </c>
      <c r="F106" s="2">
        <f>INDEX($Q:$AC,MATCH($E106,$Q:$Q,0),MATCH(VLOOKUP($B106,卡牌国战属性!$B:$E,4,FALSE),军力值效果表!$Q$1:$AC$1,0)+IF(VLOOKUP($B106,卡牌国战属性!$B:$E,3,FALSE)=2,6,0))</f>
        <v>2.3</v>
      </c>
      <c r="G106" s="2">
        <f>INDEX($Q:$AC,MATCH($E106,$Q:$Q,0),MATCH(VLOOKUP($B106,卡牌国战属性!$B:$E,4,FALSE),军力值效果表!$Q$1:$AC$1,0)+IF(VLOOKUP($B106,卡牌国战属性!$B:$E,3,FALSE)=2,6,0)+1)</f>
        <v>7.4</v>
      </c>
      <c r="Q106" s="13"/>
    </row>
    <row r="107" spans="1:17">
      <c r="A107" s="2">
        <v>104</v>
      </c>
      <c r="B107" s="10">
        <v>1101003</v>
      </c>
      <c r="C107" s="2" t="str">
        <f>VLOOKUP(B107,卡牌国战属性!$B:$C,2,FALSE)</f>
        <v>战斗夏铃</v>
      </c>
      <c r="D107" s="2" t="s">
        <v>64</v>
      </c>
      <c r="E107" s="2">
        <v>4</v>
      </c>
      <c r="F107" s="2">
        <f>INDEX($Q:$AC,MATCH($E107,$Q:$Q,0),MATCH(VLOOKUP($B107,卡牌国战属性!$B:$E,4,FALSE),军力值效果表!$Q$1:$AC$1,0)+IF(VLOOKUP($B107,卡牌国战属性!$B:$E,3,FALSE)=2,6,0))</f>
        <v>2.4</v>
      </c>
      <c r="G107" s="2">
        <f>INDEX($Q:$AC,MATCH($E107,$Q:$Q,0),MATCH(VLOOKUP($B107,卡牌国战属性!$B:$E,4,FALSE),军力值效果表!$Q$1:$AC$1,0)+IF(VLOOKUP($B107,卡牌国战属性!$B:$E,3,FALSE)=2,6,0)+1)</f>
        <v>7.5</v>
      </c>
      <c r="Q107" s="13"/>
    </row>
    <row r="108" spans="1:17">
      <c r="A108" s="2">
        <v>105</v>
      </c>
      <c r="B108" s="10">
        <v>1101003</v>
      </c>
      <c r="C108" s="2" t="str">
        <f>VLOOKUP(B108,卡牌国战属性!$B:$C,2,FALSE)</f>
        <v>战斗夏铃</v>
      </c>
      <c r="D108" s="2" t="s">
        <v>64</v>
      </c>
      <c r="E108" s="2">
        <v>5</v>
      </c>
      <c r="F108" s="2">
        <f>INDEX($Q:$AC,MATCH($E108,$Q:$Q,0),MATCH(VLOOKUP($B108,卡牌国战属性!$B:$E,4,FALSE),军力值效果表!$Q$1:$AC$1,0)+IF(VLOOKUP($B108,卡牌国战属性!$B:$E,3,FALSE)=2,6,0))</f>
        <v>2.5</v>
      </c>
      <c r="G108" s="2">
        <f>INDEX($Q:$AC,MATCH($E108,$Q:$Q,0),MATCH(VLOOKUP($B108,卡牌国战属性!$B:$E,4,FALSE),军力值效果表!$Q$1:$AC$1,0)+IF(VLOOKUP($B108,卡牌国战属性!$B:$E,3,FALSE)=2,6,0)+1)</f>
        <v>7.6</v>
      </c>
      <c r="Q108" s="13"/>
    </row>
    <row r="109" spans="1:17">
      <c r="A109" s="2">
        <v>106</v>
      </c>
      <c r="B109" s="10">
        <v>1101003</v>
      </c>
      <c r="C109" s="2" t="str">
        <f>VLOOKUP(B109,卡牌国战属性!$B:$C,2,FALSE)</f>
        <v>战斗夏铃</v>
      </c>
      <c r="D109" s="2" t="s">
        <v>64</v>
      </c>
      <c r="E109" s="2">
        <v>6</v>
      </c>
      <c r="F109" s="2">
        <f>INDEX($Q:$AC,MATCH($E109,$Q:$Q,0),MATCH(VLOOKUP($B109,卡牌国战属性!$B:$E,4,FALSE),军力值效果表!$Q$1:$AC$1,0)+IF(VLOOKUP($B109,卡牌国战属性!$B:$E,3,FALSE)=2,6,0))</f>
        <v>2.6</v>
      </c>
      <c r="G109" s="2">
        <f>INDEX($Q:$AC,MATCH($E109,$Q:$Q,0),MATCH(VLOOKUP($B109,卡牌国战属性!$B:$E,4,FALSE),军力值效果表!$Q$1:$AC$1,0)+IF(VLOOKUP($B109,卡牌国战属性!$B:$E,3,FALSE)=2,6,0)+1)</f>
        <v>7.7</v>
      </c>
      <c r="Q109" s="13"/>
    </row>
    <row r="110" spans="1:17">
      <c r="A110" s="2">
        <v>107</v>
      </c>
      <c r="B110" s="10">
        <v>1101003</v>
      </c>
      <c r="C110" s="2" t="str">
        <f>VLOOKUP(B110,卡牌国战属性!$B:$C,2,FALSE)</f>
        <v>战斗夏铃</v>
      </c>
      <c r="D110" s="2" t="s">
        <v>64</v>
      </c>
      <c r="E110" s="2">
        <v>7</v>
      </c>
      <c r="F110" s="2">
        <f>INDEX($Q:$AC,MATCH($E110,$Q:$Q,0),MATCH(VLOOKUP($B110,卡牌国战属性!$B:$E,4,FALSE),军力值效果表!$Q$1:$AC$1,0)+IF(VLOOKUP($B110,卡牌国战属性!$B:$E,3,FALSE)=2,6,0))</f>
        <v>2.7</v>
      </c>
      <c r="G110" s="2">
        <f>INDEX($Q:$AC,MATCH($E110,$Q:$Q,0),MATCH(VLOOKUP($B110,卡牌国战属性!$B:$E,4,FALSE),军力值效果表!$Q$1:$AC$1,0)+IF(VLOOKUP($B110,卡牌国战属性!$B:$E,3,FALSE)=2,6,0)+1)</f>
        <v>7.8</v>
      </c>
      <c r="Q110" s="13"/>
    </row>
    <row r="111" spans="1:17">
      <c r="A111" s="2">
        <v>108</v>
      </c>
      <c r="B111" s="10">
        <v>1101003</v>
      </c>
      <c r="C111" s="2" t="str">
        <f>VLOOKUP(B111,卡牌国战属性!$B:$C,2,FALSE)</f>
        <v>战斗夏铃</v>
      </c>
      <c r="D111" s="2" t="s">
        <v>64</v>
      </c>
      <c r="E111" s="2">
        <v>8</v>
      </c>
      <c r="F111" s="2">
        <f>INDEX($Q:$AC,MATCH($E111,$Q:$Q,0),MATCH(VLOOKUP($B111,卡牌国战属性!$B:$E,4,FALSE),军力值效果表!$Q$1:$AC$1,0)+IF(VLOOKUP($B111,卡牌国战属性!$B:$E,3,FALSE)=2,6,0))</f>
        <v>2.8</v>
      </c>
      <c r="G111" s="2">
        <f>INDEX($Q:$AC,MATCH($E111,$Q:$Q,0),MATCH(VLOOKUP($B111,卡牌国战属性!$B:$E,4,FALSE),军力值效果表!$Q$1:$AC$1,0)+IF(VLOOKUP($B111,卡牌国战属性!$B:$E,3,FALSE)=2,6,0)+1)</f>
        <v>7.9</v>
      </c>
      <c r="Q111" s="13"/>
    </row>
    <row r="112" spans="1:17">
      <c r="A112" s="2">
        <v>109</v>
      </c>
      <c r="B112" s="10">
        <v>1101003</v>
      </c>
      <c r="C112" s="2" t="str">
        <f>VLOOKUP(B112,卡牌国战属性!$B:$C,2,FALSE)</f>
        <v>战斗夏铃</v>
      </c>
      <c r="D112" s="2" t="s">
        <v>64</v>
      </c>
      <c r="E112" s="2">
        <v>9</v>
      </c>
      <c r="F112" s="2">
        <f>INDEX($Q:$AC,MATCH($E112,$Q:$Q,0),MATCH(VLOOKUP($B112,卡牌国战属性!$B:$E,4,FALSE),军力值效果表!$Q$1:$AC$1,0)+IF(VLOOKUP($B112,卡牌国战属性!$B:$E,3,FALSE)=2,6,0))</f>
        <v>2.9</v>
      </c>
      <c r="G112" s="2">
        <f>INDEX($Q:$AC,MATCH($E112,$Q:$Q,0),MATCH(VLOOKUP($B112,卡牌国战属性!$B:$E,4,FALSE),军力值效果表!$Q$1:$AC$1,0)+IF(VLOOKUP($B112,卡牌国战属性!$B:$E,3,FALSE)=2,6,0)+1)</f>
        <v>8</v>
      </c>
      <c r="Q112" s="13"/>
    </row>
    <row r="113" spans="1:17">
      <c r="A113" s="2">
        <v>110</v>
      </c>
      <c r="B113" s="10">
        <v>1101003</v>
      </c>
      <c r="C113" s="2" t="str">
        <f>VLOOKUP(B113,卡牌国战属性!$B:$C,2,FALSE)</f>
        <v>战斗夏铃</v>
      </c>
      <c r="D113" s="2" t="s">
        <v>64</v>
      </c>
      <c r="E113" s="2">
        <v>10</v>
      </c>
      <c r="F113" s="2">
        <f>INDEX($Q:$AC,MATCH($E113,$Q:$Q,0),MATCH(VLOOKUP($B113,卡牌国战属性!$B:$E,4,FALSE),军力值效果表!$Q$1:$AC$1,0)+IF(VLOOKUP($B113,卡牌国战属性!$B:$E,3,FALSE)=2,6,0))</f>
        <v>3</v>
      </c>
      <c r="G113" s="2">
        <f>INDEX($Q:$AC,MATCH($E113,$Q:$Q,0),MATCH(VLOOKUP($B113,卡牌国战属性!$B:$E,4,FALSE),军力值效果表!$Q$1:$AC$1,0)+IF(VLOOKUP($B113,卡牌国战属性!$B:$E,3,FALSE)=2,6,0)+1)</f>
        <v>8.3</v>
      </c>
      <c r="Q113" s="13"/>
    </row>
    <row r="114" spans="1:17">
      <c r="A114" s="2">
        <v>111</v>
      </c>
      <c r="B114" s="10">
        <v>1101003</v>
      </c>
      <c r="C114" s="2" t="str">
        <f>VLOOKUP(B114,卡牌国战属性!$B:$C,2,FALSE)</f>
        <v>战斗夏铃</v>
      </c>
      <c r="D114" s="2" t="s">
        <v>64</v>
      </c>
      <c r="E114" s="2">
        <v>11</v>
      </c>
      <c r="F114" s="2">
        <f>INDEX($Q:$AC,MATCH($E114,$Q:$Q,0),MATCH(VLOOKUP($B114,卡牌国战属性!$B:$E,4,FALSE),军力值效果表!$Q$1:$AC$1,0)+IF(VLOOKUP($B114,卡牌国战属性!$B:$E,3,FALSE)=2,6,0))</f>
        <v>3.1</v>
      </c>
      <c r="G114" s="2">
        <f>INDEX($Q:$AC,MATCH($E114,$Q:$Q,0),MATCH(VLOOKUP($B114,卡牌国战属性!$B:$E,4,FALSE),军力值效果表!$Q$1:$AC$1,0)+IF(VLOOKUP($B114,卡牌国战属性!$B:$E,3,FALSE)=2,6,0)+1)</f>
        <v>8.5</v>
      </c>
      <c r="Q114" s="13"/>
    </row>
    <row r="115" spans="1:17">
      <c r="A115" s="2">
        <v>112</v>
      </c>
      <c r="B115" s="10">
        <v>1101003</v>
      </c>
      <c r="C115" s="2" t="str">
        <f>VLOOKUP(B115,卡牌国战属性!$B:$C,2,FALSE)</f>
        <v>战斗夏铃</v>
      </c>
      <c r="D115" s="2" t="s">
        <v>64</v>
      </c>
      <c r="E115" s="2">
        <v>12</v>
      </c>
      <c r="F115" s="2">
        <f>INDEX($Q:$AC,MATCH($E115,$Q:$Q,0),MATCH(VLOOKUP($B115,卡牌国战属性!$B:$E,4,FALSE),军力值效果表!$Q$1:$AC$1,0)+IF(VLOOKUP($B115,卡牌国战属性!$B:$E,3,FALSE)=2,6,0))</f>
        <v>3.2</v>
      </c>
      <c r="G115" s="2">
        <f>INDEX($Q:$AC,MATCH($E115,$Q:$Q,0),MATCH(VLOOKUP($B115,卡牌国战属性!$B:$E,4,FALSE),军力值效果表!$Q$1:$AC$1,0)+IF(VLOOKUP($B115,卡牌国战属性!$B:$E,3,FALSE)=2,6,0)+1)</f>
        <v>8.6</v>
      </c>
      <c r="Q115" s="13"/>
    </row>
    <row r="116" spans="1:7">
      <c r="A116" s="2">
        <v>113</v>
      </c>
      <c r="B116" s="10">
        <v>1101003</v>
      </c>
      <c r="C116" s="2" t="str">
        <f>VLOOKUP(B116,卡牌国战属性!$B:$C,2,FALSE)</f>
        <v>战斗夏铃</v>
      </c>
      <c r="D116" s="2" t="s">
        <v>64</v>
      </c>
      <c r="E116" s="2">
        <v>13</v>
      </c>
      <c r="F116" s="2">
        <f>INDEX($Q:$AC,MATCH($E116,$Q:$Q,0),MATCH(VLOOKUP($B116,卡牌国战属性!$B:$E,4,FALSE),军力值效果表!$Q$1:$AC$1,0)+IF(VLOOKUP($B116,卡牌国战属性!$B:$E,3,FALSE)=2,6,0))</f>
        <v>3.3</v>
      </c>
      <c r="G116" s="2">
        <f>INDEX($Q:$AC,MATCH($E116,$Q:$Q,0),MATCH(VLOOKUP($B116,卡牌国战属性!$B:$E,4,FALSE),军力值效果表!$Q$1:$AC$1,0)+IF(VLOOKUP($B116,卡牌国战属性!$B:$E,3,FALSE)=2,6,0)+1)</f>
        <v>9.7</v>
      </c>
    </row>
    <row r="117" spans="1:7">
      <c r="A117" s="2">
        <v>114</v>
      </c>
      <c r="B117" s="10">
        <v>1101003</v>
      </c>
      <c r="C117" s="2" t="str">
        <f>VLOOKUP(B117,卡牌国战属性!$B:$C,2,FALSE)</f>
        <v>战斗夏铃</v>
      </c>
      <c r="D117" s="2" t="s">
        <v>64</v>
      </c>
      <c r="E117" s="2">
        <v>14</v>
      </c>
      <c r="F117" s="2">
        <f>INDEX($Q:$AC,MATCH($E117,$Q:$Q,0),MATCH(VLOOKUP($B117,卡牌国战属性!$B:$E,4,FALSE),军力值效果表!$Q$1:$AC$1,0)+IF(VLOOKUP($B117,卡牌国战属性!$B:$E,3,FALSE)=2,6,0))</f>
        <v>3.4</v>
      </c>
      <c r="G117" s="2">
        <f>INDEX($Q:$AC,MATCH($E117,$Q:$Q,0),MATCH(VLOOKUP($B117,卡牌国战属性!$B:$E,4,FALSE),军力值效果表!$Q$1:$AC$1,0)+IF(VLOOKUP($B117,卡牌国战属性!$B:$E,3,FALSE)=2,6,0)+1)</f>
        <v>9.9</v>
      </c>
    </row>
    <row r="118" spans="1:7">
      <c r="A118" s="2">
        <v>115</v>
      </c>
      <c r="B118" s="10">
        <v>1101003</v>
      </c>
      <c r="C118" s="2" t="str">
        <f>VLOOKUP(B118,卡牌国战属性!$B:$C,2,FALSE)</f>
        <v>战斗夏铃</v>
      </c>
      <c r="D118" s="2" t="s">
        <v>64</v>
      </c>
      <c r="E118" s="2">
        <v>15</v>
      </c>
      <c r="F118" s="2">
        <f>INDEX($Q:$AC,MATCH($E118,$Q:$Q,0),MATCH(VLOOKUP($B118,卡牌国战属性!$B:$E,4,FALSE),军力值效果表!$Q$1:$AC$1,0)+IF(VLOOKUP($B118,卡牌国战属性!$B:$E,3,FALSE)=2,6,0))</f>
        <v>3.6</v>
      </c>
      <c r="G118" s="2">
        <f>INDEX($Q:$AC,MATCH($E118,$Q:$Q,0),MATCH(VLOOKUP($B118,卡牌国战属性!$B:$E,4,FALSE),军力值效果表!$Q$1:$AC$1,0)+IF(VLOOKUP($B118,卡牌国战属性!$B:$E,3,FALSE)=2,6,0)+1)</f>
        <v>11</v>
      </c>
    </row>
    <row r="119" spans="1:7">
      <c r="A119" s="2">
        <v>116</v>
      </c>
      <c r="B119" s="10">
        <v>1101003</v>
      </c>
      <c r="C119" s="2" t="str">
        <f>VLOOKUP(B119,卡牌国战属性!$B:$C,2,FALSE)</f>
        <v>战斗夏铃</v>
      </c>
      <c r="D119" s="2" t="s">
        <v>64</v>
      </c>
      <c r="E119" s="2">
        <v>16</v>
      </c>
      <c r="F119" s="2">
        <f>INDEX($Q:$AC,MATCH($E119,$Q:$Q,0),MATCH(VLOOKUP($B119,卡牌国战属性!$B:$E,4,FALSE),军力值效果表!$Q$1:$AC$1,0)+IF(VLOOKUP($B119,卡牌国战属性!$B:$E,3,FALSE)=2,6,0))</f>
        <v>3.7</v>
      </c>
      <c r="G119" s="2">
        <f>INDEX($Q:$AC,MATCH($E119,$Q:$Q,0),MATCH(VLOOKUP($B119,卡牌国战属性!$B:$E,4,FALSE),军力值效果表!$Q$1:$AC$1,0)+IF(VLOOKUP($B119,卡牌国战属性!$B:$E,3,FALSE)=2,6,0)+1)</f>
        <v>11.2</v>
      </c>
    </row>
    <row r="120" spans="1:7">
      <c r="A120" s="2">
        <v>117</v>
      </c>
      <c r="B120" s="10">
        <v>1101003</v>
      </c>
      <c r="C120" s="2" t="str">
        <f>VLOOKUP(B120,卡牌国战属性!$B:$C,2,FALSE)</f>
        <v>战斗夏铃</v>
      </c>
      <c r="D120" s="2" t="s">
        <v>64</v>
      </c>
      <c r="E120" s="2">
        <v>17</v>
      </c>
      <c r="F120" s="2">
        <f>INDEX($Q:$AC,MATCH($E120,$Q:$Q,0),MATCH(VLOOKUP($B120,卡牌国战属性!$B:$E,4,FALSE),军力值效果表!$Q$1:$AC$1,0)+IF(VLOOKUP($B120,卡牌国战属性!$B:$E,3,FALSE)=2,6,0))</f>
        <v>3.8</v>
      </c>
      <c r="G120" s="2">
        <f>INDEX($Q:$AC,MATCH($E120,$Q:$Q,0),MATCH(VLOOKUP($B120,卡牌国战属性!$B:$E,4,FALSE),军力值效果表!$Q$1:$AC$1,0)+IF(VLOOKUP($B120,卡牌国战属性!$B:$E,3,FALSE)=2,6,0)+1)</f>
        <v>11.4</v>
      </c>
    </row>
    <row r="121" spans="1:7">
      <c r="A121" s="2">
        <v>118</v>
      </c>
      <c r="B121" s="10">
        <v>1101003</v>
      </c>
      <c r="C121" s="2" t="str">
        <f>VLOOKUP(B121,卡牌国战属性!$B:$C,2,FALSE)</f>
        <v>战斗夏铃</v>
      </c>
      <c r="D121" s="2" t="s">
        <v>64</v>
      </c>
      <c r="E121" s="2">
        <v>18</v>
      </c>
      <c r="F121" s="2">
        <f>INDEX($Q:$AC,MATCH($E121,$Q:$Q,0),MATCH(VLOOKUP($B121,卡牌国战属性!$B:$E,4,FALSE),军力值效果表!$Q$1:$AC$1,0)+IF(VLOOKUP($B121,卡牌国战属性!$B:$E,3,FALSE)=2,6,0))</f>
        <v>4.1</v>
      </c>
      <c r="G121" s="2">
        <f>INDEX($Q:$AC,MATCH($E121,$Q:$Q,0),MATCH(VLOOKUP($B121,卡牌国战属性!$B:$E,4,FALSE),军力值效果表!$Q$1:$AC$1,0)+IF(VLOOKUP($B121,卡牌国战属性!$B:$E,3,FALSE)=2,6,0)+1)</f>
        <v>12</v>
      </c>
    </row>
    <row r="122" spans="1:7">
      <c r="A122" s="2">
        <v>119</v>
      </c>
      <c r="B122" s="10">
        <v>1101003</v>
      </c>
      <c r="C122" s="2" t="str">
        <f>VLOOKUP(B122,卡牌国战属性!$B:$C,2,FALSE)</f>
        <v>战斗夏铃</v>
      </c>
      <c r="D122" s="2" t="s">
        <v>64</v>
      </c>
      <c r="E122" s="2">
        <v>19</v>
      </c>
      <c r="F122" s="2">
        <f>INDEX($Q:$AC,MATCH($E122,$Q:$Q,0),MATCH(VLOOKUP($B122,卡牌国战属性!$B:$E,4,FALSE),军力值效果表!$Q$1:$AC$1,0)+IF(VLOOKUP($B122,卡牌国战属性!$B:$E,3,FALSE)=2,6,0))</f>
        <v>4.2</v>
      </c>
      <c r="G122" s="2">
        <f>INDEX($Q:$AC,MATCH($E122,$Q:$Q,0),MATCH(VLOOKUP($B122,卡牌国战属性!$B:$E,4,FALSE),军力值效果表!$Q$1:$AC$1,0)+IF(VLOOKUP($B122,卡牌国战属性!$B:$E,3,FALSE)=2,6,0)+1)</f>
        <v>12.4</v>
      </c>
    </row>
    <row r="123" spans="1:7">
      <c r="A123" s="2">
        <v>120</v>
      </c>
      <c r="B123" s="10">
        <v>1101003</v>
      </c>
      <c r="C123" s="2" t="str">
        <f>VLOOKUP(B123,卡牌国战属性!$B:$C,2,FALSE)</f>
        <v>战斗夏铃</v>
      </c>
      <c r="D123" s="2" t="s">
        <v>64</v>
      </c>
      <c r="E123" s="2">
        <v>20</v>
      </c>
      <c r="F123" s="2">
        <f>INDEX($Q:$AC,MATCH($E123,$Q:$Q,0),MATCH(VLOOKUP($B123,卡牌国战属性!$B:$E,4,FALSE),军力值效果表!$Q$1:$AC$1,0)+IF(VLOOKUP($B123,卡牌国战属性!$B:$E,3,FALSE)=2,6,0))</f>
        <v>4.3</v>
      </c>
      <c r="G123" s="2">
        <f>INDEX($Q:$AC,MATCH($E123,$Q:$Q,0),MATCH(VLOOKUP($B123,卡牌国战属性!$B:$E,4,FALSE),军力值效果表!$Q$1:$AC$1,0)+IF(VLOOKUP($B123,卡牌国战属性!$B:$E,3,FALSE)=2,6,0)+1)</f>
        <v>12.6</v>
      </c>
    </row>
    <row r="124" spans="1:7">
      <c r="A124" s="2">
        <v>121</v>
      </c>
      <c r="B124" s="10">
        <v>1101003</v>
      </c>
      <c r="C124" s="2" t="str">
        <f>VLOOKUP(B124,卡牌国战属性!$B:$C,2,FALSE)</f>
        <v>战斗夏铃</v>
      </c>
      <c r="D124" s="2" t="s">
        <v>64</v>
      </c>
      <c r="E124" s="2">
        <v>21</v>
      </c>
      <c r="F124" s="2">
        <f>INDEX($Q:$AC,MATCH($E124,$Q:$Q,0),MATCH(VLOOKUP($B124,卡牌国战属性!$B:$E,4,FALSE),军力值效果表!$Q$1:$AC$1,0)+IF(VLOOKUP($B124,卡牌国战属性!$B:$E,3,FALSE)=2,6,0))</f>
        <v>4.5</v>
      </c>
      <c r="G124" s="2">
        <f>INDEX($Q:$AC,MATCH($E124,$Q:$Q,0),MATCH(VLOOKUP($B124,卡牌国战属性!$B:$E,4,FALSE),军力值效果表!$Q$1:$AC$1,0)+IF(VLOOKUP($B124,卡牌国战属性!$B:$E,3,FALSE)=2,6,0)+1)</f>
        <v>12.8</v>
      </c>
    </row>
    <row r="125" spans="1:7">
      <c r="A125" s="2">
        <v>122</v>
      </c>
      <c r="B125" s="10">
        <v>1101003</v>
      </c>
      <c r="C125" s="2" t="str">
        <f>VLOOKUP(B125,卡牌国战属性!$B:$C,2,FALSE)</f>
        <v>战斗夏铃</v>
      </c>
      <c r="D125" s="2" t="s">
        <v>64</v>
      </c>
      <c r="E125" s="2">
        <v>22</v>
      </c>
      <c r="F125" s="2">
        <f>INDEX($Q:$AC,MATCH($E125,$Q:$Q,0),MATCH(VLOOKUP($B125,卡牌国战属性!$B:$E,4,FALSE),军力值效果表!$Q$1:$AC$1,0)+IF(VLOOKUP($B125,卡牌国战属性!$B:$E,3,FALSE)=2,6,0))</f>
        <v>4.6</v>
      </c>
      <c r="G125" s="2">
        <f>INDEX($Q:$AC,MATCH($E125,$Q:$Q,0),MATCH(VLOOKUP($B125,卡牌国战属性!$B:$E,4,FALSE),军力值效果表!$Q$1:$AC$1,0)+IF(VLOOKUP($B125,卡牌国战属性!$B:$E,3,FALSE)=2,6,0)+1)</f>
        <v>13.2</v>
      </c>
    </row>
    <row r="126" spans="1:7">
      <c r="A126" s="2">
        <v>123</v>
      </c>
      <c r="B126" s="10">
        <v>1101003</v>
      </c>
      <c r="C126" s="2" t="str">
        <f>VLOOKUP(B126,卡牌国战属性!$B:$C,2,FALSE)</f>
        <v>战斗夏铃</v>
      </c>
      <c r="D126" s="2" t="s">
        <v>64</v>
      </c>
      <c r="E126" s="2">
        <v>23</v>
      </c>
      <c r="F126" s="2">
        <f>INDEX($Q:$AC,MATCH($E126,$Q:$Q,0),MATCH(VLOOKUP($B126,卡牌国战属性!$B:$E,4,FALSE),军力值效果表!$Q$1:$AC$1,0)+IF(VLOOKUP($B126,卡牌国战属性!$B:$E,3,FALSE)=2,6,0))</f>
        <v>4.9</v>
      </c>
      <c r="G126" s="2">
        <f>INDEX($Q:$AC,MATCH($E126,$Q:$Q,0),MATCH(VLOOKUP($B126,卡牌国战属性!$B:$E,4,FALSE),军力值效果表!$Q$1:$AC$1,0)+IF(VLOOKUP($B126,卡牌国战属性!$B:$E,3,FALSE)=2,6,0)+1)</f>
        <v>14.9</v>
      </c>
    </row>
    <row r="127" spans="1:7">
      <c r="A127" s="2">
        <v>124</v>
      </c>
      <c r="B127" s="10">
        <v>1101003</v>
      </c>
      <c r="C127" s="2" t="str">
        <f>VLOOKUP(B127,卡牌国战属性!$B:$C,2,FALSE)</f>
        <v>战斗夏铃</v>
      </c>
      <c r="D127" s="2" t="s">
        <v>64</v>
      </c>
      <c r="E127" s="2">
        <v>24</v>
      </c>
      <c r="F127" s="2">
        <f>INDEX($Q:$AC,MATCH($E127,$Q:$Q,0),MATCH(VLOOKUP($B127,卡牌国战属性!$B:$E,4,FALSE),军力值效果表!$Q$1:$AC$1,0)+IF(VLOOKUP($B127,卡牌国战属性!$B:$E,3,FALSE)=2,6,0))</f>
        <v>5.1</v>
      </c>
      <c r="G127" s="2">
        <f>INDEX($Q:$AC,MATCH($E127,$Q:$Q,0),MATCH(VLOOKUP($B127,卡牌国战属性!$B:$E,4,FALSE),军力值效果表!$Q$1:$AC$1,0)+IF(VLOOKUP($B127,卡牌国战属性!$B:$E,3,FALSE)=2,6,0)+1)</f>
        <v>15.5</v>
      </c>
    </row>
    <row r="128" spans="1:7">
      <c r="A128" s="2">
        <v>125</v>
      </c>
      <c r="B128" s="10">
        <v>1101003</v>
      </c>
      <c r="C128" s="2" t="str">
        <f>VLOOKUP(B128,卡牌国战属性!$B:$C,2,FALSE)</f>
        <v>战斗夏铃</v>
      </c>
      <c r="D128" s="2" t="s">
        <v>64</v>
      </c>
      <c r="E128" s="2">
        <v>25</v>
      </c>
      <c r="F128" s="2">
        <f>INDEX($Q:$AC,MATCH($E128,$Q:$Q,0),MATCH(VLOOKUP($B128,卡牌国战属性!$B:$E,4,FALSE),军力值效果表!$Q$1:$AC$1,0)+IF(VLOOKUP($B128,卡牌国战属性!$B:$E,3,FALSE)=2,6,0))</f>
        <v>5.7</v>
      </c>
      <c r="G128" s="2">
        <f>INDEX($Q:$AC,MATCH($E128,$Q:$Q,0),MATCH(VLOOKUP($B128,卡牌国战属性!$B:$E,4,FALSE),军力值效果表!$Q$1:$AC$1,0)+IF(VLOOKUP($B128,卡牌国战属性!$B:$E,3,FALSE)=2,6,0)+1)</f>
        <v>17.1</v>
      </c>
    </row>
    <row r="129" spans="1:7">
      <c r="A129" s="2">
        <v>126</v>
      </c>
      <c r="B129" s="10">
        <v>1101003</v>
      </c>
      <c r="C129" s="2" t="str">
        <f>VLOOKUP(B129,卡牌国战属性!$B:$C,2,FALSE)</f>
        <v>战斗夏铃</v>
      </c>
      <c r="D129" s="2" t="s">
        <v>64</v>
      </c>
      <c r="E129" s="2">
        <v>26</v>
      </c>
      <c r="F129" s="2">
        <f>INDEX($Q:$AC,MATCH($E129,$Q:$Q,0),MATCH(VLOOKUP($B129,卡牌国战属性!$B:$E,4,FALSE),军力值效果表!$Q$1:$AC$1,0)+IF(VLOOKUP($B129,卡牌国战属性!$B:$E,3,FALSE)=2,6,0))</f>
        <v>6</v>
      </c>
      <c r="G129" s="2">
        <f>INDEX($Q:$AC,MATCH($E129,$Q:$Q,0),MATCH(VLOOKUP($B129,卡牌国战属性!$B:$E,4,FALSE),军力值效果表!$Q$1:$AC$1,0)+IF(VLOOKUP($B129,卡牌国战属性!$B:$E,3,FALSE)=2,6,0)+1)</f>
        <v>18.2</v>
      </c>
    </row>
    <row r="130" spans="1:7">
      <c r="A130" s="2">
        <v>127</v>
      </c>
      <c r="B130" s="10">
        <v>1101003</v>
      </c>
      <c r="C130" s="2" t="str">
        <f>VLOOKUP(B130,卡牌国战属性!$B:$C,2,FALSE)</f>
        <v>战斗夏铃</v>
      </c>
      <c r="D130" s="2" t="s">
        <v>64</v>
      </c>
      <c r="E130" s="2">
        <v>27</v>
      </c>
      <c r="F130" s="2">
        <f>INDEX($Q:$AC,MATCH($E130,$Q:$Q,0),MATCH(VLOOKUP($B130,卡牌国战属性!$B:$E,4,FALSE),军力值效果表!$Q$1:$AC$1,0)+IF(VLOOKUP($B130,卡牌国战属性!$B:$E,3,FALSE)=2,6,0))</f>
        <v>6.4</v>
      </c>
      <c r="G130" s="2">
        <f>INDEX($Q:$AC,MATCH($E130,$Q:$Q,0),MATCH(VLOOKUP($B130,卡牌国战属性!$B:$E,4,FALSE),军力值效果表!$Q$1:$AC$1,0)+IF(VLOOKUP($B130,卡牌国战属性!$B:$E,3,FALSE)=2,6,0)+1)</f>
        <v>19.2</v>
      </c>
    </row>
    <row r="131" spans="1:7">
      <c r="A131" s="2">
        <v>128</v>
      </c>
      <c r="B131" s="10">
        <v>1101003</v>
      </c>
      <c r="C131" s="2" t="str">
        <f>VLOOKUP(B131,卡牌国战属性!$B:$C,2,FALSE)</f>
        <v>战斗夏铃</v>
      </c>
      <c r="D131" s="2" t="s">
        <v>64</v>
      </c>
      <c r="E131" s="2">
        <v>28</v>
      </c>
      <c r="F131" s="2">
        <f>INDEX($Q:$AC,MATCH($E131,$Q:$Q,0),MATCH(VLOOKUP($B131,卡牌国战属性!$B:$E,4,FALSE),军力值效果表!$Q$1:$AC$1,0)+IF(VLOOKUP($B131,卡牌国战属性!$B:$E,3,FALSE)=2,6,0))</f>
        <v>6.8</v>
      </c>
      <c r="G131" s="2">
        <f>INDEX($Q:$AC,MATCH($E131,$Q:$Q,0),MATCH(VLOOKUP($B131,卡牌国战属性!$B:$E,4,FALSE),军力值效果表!$Q$1:$AC$1,0)+IF(VLOOKUP($B131,卡牌国战属性!$B:$E,3,FALSE)=2,6,0)+1)</f>
        <v>20</v>
      </c>
    </row>
    <row r="132" spans="1:7">
      <c r="A132" s="2">
        <v>129</v>
      </c>
      <c r="B132" s="10">
        <v>1101003</v>
      </c>
      <c r="C132" s="2" t="str">
        <f>VLOOKUP(B132,卡牌国战属性!$B:$C,2,FALSE)</f>
        <v>战斗夏铃</v>
      </c>
      <c r="D132" s="2" t="s">
        <v>64</v>
      </c>
      <c r="E132" s="2">
        <v>29</v>
      </c>
      <c r="F132" s="2">
        <f>INDEX($Q:$AC,MATCH($E132,$Q:$Q,0),MATCH(VLOOKUP($B132,卡牌国战属性!$B:$E,4,FALSE),军力值效果表!$Q$1:$AC$1,0)+IF(VLOOKUP($B132,卡牌国战属性!$B:$E,3,FALSE)=2,6,0))</f>
        <v>7.2</v>
      </c>
      <c r="G132" s="2">
        <f>INDEX($Q:$AC,MATCH($E132,$Q:$Q,0),MATCH(VLOOKUP($B132,卡牌国战属性!$B:$E,4,FALSE),军力值效果表!$Q$1:$AC$1,0)+IF(VLOOKUP($B132,卡牌国战属性!$B:$E,3,FALSE)=2,6,0)+1)</f>
        <v>21.5</v>
      </c>
    </row>
    <row r="133" spans="1:7">
      <c r="A133" s="2">
        <v>130</v>
      </c>
      <c r="B133" s="10">
        <v>1101003</v>
      </c>
      <c r="C133" s="2" t="str">
        <f>VLOOKUP(B133,卡牌国战属性!$B:$C,2,FALSE)</f>
        <v>战斗夏铃</v>
      </c>
      <c r="D133" s="2" t="s">
        <v>64</v>
      </c>
      <c r="E133" s="2">
        <v>30</v>
      </c>
      <c r="F133" s="2">
        <f>INDEX($Q:$AC,MATCH($E133,$Q:$Q,0),MATCH(VLOOKUP($B133,卡牌国战属性!$B:$E,4,FALSE),军力值效果表!$Q$1:$AC$1,0)+IF(VLOOKUP($B133,卡牌国战属性!$B:$E,3,FALSE)=2,6,0))</f>
        <v>7.5</v>
      </c>
      <c r="G133" s="2">
        <f>INDEX($Q:$AC,MATCH($E133,$Q:$Q,0),MATCH(VLOOKUP($B133,卡牌国战属性!$B:$E,4,FALSE),军力值效果表!$Q$1:$AC$1,0)+IF(VLOOKUP($B133,卡牌国战属性!$B:$E,3,FALSE)=2,6,0)+1)</f>
        <v>22.7</v>
      </c>
    </row>
    <row r="134" spans="1:7">
      <c r="A134" s="2">
        <v>131</v>
      </c>
      <c r="B134" s="10">
        <v>1101003</v>
      </c>
      <c r="C134" s="2" t="str">
        <f>VLOOKUP(B134,卡牌国战属性!$B:$C,2,FALSE)</f>
        <v>战斗夏铃</v>
      </c>
      <c r="D134" s="2" t="s">
        <v>64</v>
      </c>
      <c r="E134" s="2">
        <v>31</v>
      </c>
      <c r="F134" s="2">
        <f>INDEX($Q:$AC,MATCH($E134,$Q:$Q,0),MATCH(VLOOKUP($B134,卡牌国战属性!$B:$E,4,FALSE),军力值效果表!$Q$1:$AC$1,0)+IF(VLOOKUP($B134,卡牌国战属性!$B:$E,3,FALSE)=2,6,0))</f>
        <v>7.7</v>
      </c>
      <c r="G134" s="2">
        <f>INDEX($Q:$AC,MATCH($E134,$Q:$Q,0),MATCH(VLOOKUP($B134,卡牌国战属性!$B:$E,4,FALSE),军力值效果表!$Q$1:$AC$1,0)+IF(VLOOKUP($B134,卡牌国战属性!$B:$E,3,FALSE)=2,6,0)+1)</f>
        <v>23.1</v>
      </c>
    </row>
    <row r="135" spans="1:7">
      <c r="A135" s="2">
        <v>132</v>
      </c>
      <c r="B135" s="10">
        <v>1101003</v>
      </c>
      <c r="C135" s="2" t="str">
        <f>VLOOKUP(B135,卡牌国战属性!$B:$C,2,FALSE)</f>
        <v>战斗夏铃</v>
      </c>
      <c r="D135" s="2" t="s">
        <v>64</v>
      </c>
      <c r="E135" s="2">
        <v>32</v>
      </c>
      <c r="F135" s="2">
        <f>INDEX($Q:$AC,MATCH($E135,$Q:$Q,0),MATCH(VLOOKUP($B135,卡牌国战属性!$B:$E,4,FALSE),军力值效果表!$Q$1:$AC$1,0)+IF(VLOOKUP($B135,卡牌国战属性!$B:$E,3,FALSE)=2,6,0))</f>
        <v>8.2</v>
      </c>
      <c r="G135" s="2">
        <f>INDEX($Q:$AC,MATCH($E135,$Q:$Q,0),MATCH(VLOOKUP($B135,卡牌国战属性!$B:$E,4,FALSE),军力值效果表!$Q$1:$AC$1,0)+IF(VLOOKUP($B135,卡牌国战属性!$B:$E,3,FALSE)=2,6,0)+1)</f>
        <v>24.6</v>
      </c>
    </row>
    <row r="136" spans="1:7">
      <c r="A136" s="2">
        <v>133</v>
      </c>
      <c r="B136" s="10">
        <v>1101003</v>
      </c>
      <c r="C136" s="2" t="str">
        <f>VLOOKUP(B136,卡牌国战属性!$B:$C,2,FALSE)</f>
        <v>战斗夏铃</v>
      </c>
      <c r="D136" s="2" t="s">
        <v>64</v>
      </c>
      <c r="E136" s="2">
        <v>33</v>
      </c>
      <c r="F136" s="2">
        <f>INDEX($Q:$AC,MATCH($E136,$Q:$Q,0),MATCH(VLOOKUP($B136,卡牌国战属性!$B:$E,4,FALSE),军力值效果表!$Q$1:$AC$1,0)+IF(VLOOKUP($B136,卡牌国战属性!$B:$E,3,FALSE)=2,6,0))</f>
        <v>9.2</v>
      </c>
      <c r="G136" s="2">
        <f>INDEX($Q:$AC,MATCH($E136,$Q:$Q,0),MATCH(VLOOKUP($B136,卡牌国战属性!$B:$E,4,FALSE),军力值效果表!$Q$1:$AC$1,0)+IF(VLOOKUP($B136,卡牌国战属性!$B:$E,3,FALSE)=2,6,0)+1)</f>
        <v>27.6</v>
      </c>
    </row>
    <row r="137" spans="1:7">
      <c r="A137" s="2">
        <v>134</v>
      </c>
      <c r="B137" s="10">
        <v>1101003</v>
      </c>
      <c r="C137" s="2" t="str">
        <f>VLOOKUP(B137,卡牌国战属性!$B:$C,2,FALSE)</f>
        <v>战斗夏铃</v>
      </c>
      <c r="D137" s="2" t="s">
        <v>64</v>
      </c>
      <c r="E137" s="2">
        <v>34</v>
      </c>
      <c r="F137" s="2">
        <f>INDEX($Q:$AC,MATCH($E137,$Q:$Q,0),MATCH(VLOOKUP($B137,卡牌国战属性!$B:$E,4,FALSE),军力值效果表!$Q$1:$AC$1,0)+IF(VLOOKUP($B137,卡牌国战属性!$B:$E,3,FALSE)=2,6,0))</f>
        <v>9.8</v>
      </c>
      <c r="G137" s="2">
        <f>INDEX($Q:$AC,MATCH($E137,$Q:$Q,0),MATCH(VLOOKUP($B137,卡牌国战属性!$B:$E,4,FALSE),军力值效果表!$Q$1:$AC$1,0)+IF(VLOOKUP($B137,卡牌国战属性!$B:$E,3,FALSE)=2,6,0)+1)</f>
        <v>29.6</v>
      </c>
    </row>
    <row r="138" spans="1:7">
      <c r="A138" s="2">
        <v>135</v>
      </c>
      <c r="B138" s="10">
        <v>1101003</v>
      </c>
      <c r="C138" s="2" t="str">
        <f>VLOOKUP(B138,卡牌国战属性!$B:$C,2,FALSE)</f>
        <v>战斗夏铃</v>
      </c>
      <c r="D138" s="2" t="s">
        <v>64</v>
      </c>
      <c r="E138" s="2">
        <v>35</v>
      </c>
      <c r="F138" s="2">
        <f>INDEX($Q:$AC,MATCH($E138,$Q:$Q,0),MATCH(VLOOKUP($B138,卡牌国战属性!$B:$E,4,FALSE),军力值效果表!$Q$1:$AC$1,0)+IF(VLOOKUP($B138,卡牌国战属性!$B:$E,3,FALSE)=2,6,0))</f>
        <v>9.9</v>
      </c>
      <c r="G138" s="2">
        <f>INDEX($Q:$AC,MATCH($E138,$Q:$Q,0),MATCH(VLOOKUP($B138,卡牌国战属性!$B:$E,4,FALSE),军力值效果表!$Q$1:$AC$1,0)+IF(VLOOKUP($B138,卡牌国战属性!$B:$E,3,FALSE)=2,6,0)+1)</f>
        <v>29.8</v>
      </c>
    </row>
    <row r="139" spans="1:7">
      <c r="A139" s="2">
        <v>136</v>
      </c>
      <c r="B139" s="10">
        <v>1101003</v>
      </c>
      <c r="C139" s="2" t="str">
        <f>VLOOKUP(B139,卡牌国战属性!$B:$C,2,FALSE)</f>
        <v>战斗夏铃</v>
      </c>
      <c r="D139" s="2" t="s">
        <v>64</v>
      </c>
      <c r="E139" s="2">
        <v>36</v>
      </c>
      <c r="F139" s="2">
        <f>INDEX($Q:$AC,MATCH($E139,$Q:$Q,0),MATCH(VLOOKUP($B139,卡牌国战属性!$B:$E,4,FALSE),军力值效果表!$Q$1:$AC$1,0)+IF(VLOOKUP($B139,卡牌国战属性!$B:$E,3,FALSE)=2,6,0))</f>
        <v>10.7</v>
      </c>
      <c r="G139" s="2">
        <f>INDEX($Q:$AC,MATCH($E139,$Q:$Q,0),MATCH(VLOOKUP($B139,卡牌国战属性!$B:$E,4,FALSE),军力值效果表!$Q$1:$AC$1,0)+IF(VLOOKUP($B139,卡牌国战属性!$B:$E,3,FALSE)=2,6,0)+1)</f>
        <v>32.1</v>
      </c>
    </row>
    <row r="140" spans="1:7">
      <c r="A140" s="2">
        <v>137</v>
      </c>
      <c r="B140" s="10">
        <v>1101003</v>
      </c>
      <c r="C140" s="2" t="str">
        <f>VLOOKUP(B140,卡牌国战属性!$B:$C,2,FALSE)</f>
        <v>战斗夏铃</v>
      </c>
      <c r="D140" s="2" t="s">
        <v>64</v>
      </c>
      <c r="E140" s="2">
        <v>37</v>
      </c>
      <c r="F140" s="2">
        <f>INDEX($Q:$AC,MATCH($E140,$Q:$Q,0),MATCH(VLOOKUP($B140,卡牌国战属性!$B:$E,4,FALSE),军力值效果表!$Q$1:$AC$1,0)+IF(VLOOKUP($B140,卡牌国战属性!$B:$E,3,FALSE)=2,6,0))</f>
        <v>11.4</v>
      </c>
      <c r="G140" s="2">
        <f>INDEX($Q:$AC,MATCH($E140,$Q:$Q,0),MATCH(VLOOKUP($B140,卡牌国战属性!$B:$E,4,FALSE),军力值效果表!$Q$1:$AC$1,0)+IF(VLOOKUP($B140,卡牌国战属性!$B:$E,3,FALSE)=2,6,0)+1)</f>
        <v>34.4</v>
      </c>
    </row>
    <row r="141" spans="1:7">
      <c r="A141" s="2">
        <v>138</v>
      </c>
      <c r="B141" s="10">
        <v>1101003</v>
      </c>
      <c r="C141" s="2" t="str">
        <f>VLOOKUP(B141,卡牌国战属性!$B:$C,2,FALSE)</f>
        <v>战斗夏铃</v>
      </c>
      <c r="D141" s="2" t="s">
        <v>64</v>
      </c>
      <c r="E141" s="2">
        <v>38</v>
      </c>
      <c r="F141" s="2">
        <f>INDEX($Q:$AC,MATCH($E141,$Q:$Q,0),MATCH(VLOOKUP($B141,卡牌国战属性!$B:$E,4,FALSE),军力值效果表!$Q$1:$AC$1,0)+IF(VLOOKUP($B141,卡牌国战属性!$B:$E,3,FALSE)=2,6,0))</f>
        <v>12.9</v>
      </c>
      <c r="G141" s="2">
        <f>INDEX($Q:$AC,MATCH($E141,$Q:$Q,0),MATCH(VLOOKUP($B141,卡牌国战属性!$B:$E,4,FALSE),军力值效果表!$Q$1:$AC$1,0)+IF(VLOOKUP($B141,卡牌国战属性!$B:$E,3,FALSE)=2,6,0)+1)</f>
        <v>38.7</v>
      </c>
    </row>
    <row r="142" spans="1:7">
      <c r="A142" s="2">
        <v>139</v>
      </c>
      <c r="B142" s="10">
        <v>1101003</v>
      </c>
      <c r="C142" s="2" t="str">
        <f>VLOOKUP(B142,卡牌国战属性!$B:$C,2,FALSE)</f>
        <v>战斗夏铃</v>
      </c>
      <c r="D142" s="2" t="s">
        <v>64</v>
      </c>
      <c r="E142" s="2">
        <v>39</v>
      </c>
      <c r="F142" s="2">
        <f>INDEX($Q:$AC,MATCH($E142,$Q:$Q,0),MATCH(VLOOKUP($B142,卡牌国战属性!$B:$E,4,FALSE),军力值效果表!$Q$1:$AC$1,0)+IF(VLOOKUP($B142,卡牌国战属性!$B:$E,3,FALSE)=2,6,0))</f>
        <v>13.2</v>
      </c>
      <c r="G142" s="2">
        <f>INDEX($Q:$AC,MATCH($E142,$Q:$Q,0),MATCH(VLOOKUP($B142,卡牌国战属性!$B:$E,4,FALSE),军力值效果表!$Q$1:$AC$1,0)+IF(VLOOKUP($B142,卡牌国战属性!$B:$E,3,FALSE)=2,6,0)+1)</f>
        <v>39.6</v>
      </c>
    </row>
    <row r="143" spans="1:7">
      <c r="A143" s="2">
        <v>140</v>
      </c>
      <c r="B143" s="10">
        <v>1101003</v>
      </c>
      <c r="C143" s="2" t="str">
        <f>VLOOKUP(B143,卡牌国战属性!$B:$C,2,FALSE)</f>
        <v>战斗夏铃</v>
      </c>
      <c r="D143" s="2" t="s">
        <v>64</v>
      </c>
      <c r="E143" s="2">
        <v>40</v>
      </c>
      <c r="F143" s="2">
        <f>INDEX($Q:$AC,MATCH($E143,$Q:$Q,0),MATCH(VLOOKUP($B143,卡牌国战属性!$B:$E,4,FALSE),军力值效果表!$Q$1:$AC$1,0)+IF(VLOOKUP($B143,卡牌国战属性!$B:$E,3,FALSE)=2,6,0))</f>
        <v>13.9</v>
      </c>
      <c r="G143" s="2">
        <f>INDEX($Q:$AC,MATCH($E143,$Q:$Q,0),MATCH(VLOOKUP($B143,卡牌国战属性!$B:$E,4,FALSE),军力值效果表!$Q$1:$AC$1,0)+IF(VLOOKUP($B143,卡牌国战属性!$B:$E,3,FALSE)=2,6,0)+1)</f>
        <v>41.6</v>
      </c>
    </row>
    <row r="144" spans="1:7">
      <c r="A144" s="2">
        <v>141</v>
      </c>
      <c r="B144" s="10">
        <v>1101003</v>
      </c>
      <c r="C144" s="2" t="str">
        <f>VLOOKUP(B144,卡牌国战属性!$B:$C,2,FALSE)</f>
        <v>战斗夏铃</v>
      </c>
      <c r="D144" s="2" t="s">
        <v>64</v>
      </c>
      <c r="E144" s="2">
        <v>41</v>
      </c>
      <c r="F144" s="2">
        <f>INDEX($Q:$AC,MATCH($E144,$Q:$Q,0),MATCH(VLOOKUP($B144,卡牌国战属性!$B:$E,4,FALSE),军力值效果表!$Q$1:$AC$1,0)+IF(VLOOKUP($B144,卡牌国战属性!$B:$E,3,FALSE)=2,6,0))</f>
        <v>14.3</v>
      </c>
      <c r="G144" s="2">
        <f>INDEX($Q:$AC,MATCH($E144,$Q:$Q,0),MATCH(VLOOKUP($B144,卡牌国战属性!$B:$E,4,FALSE),军力值效果表!$Q$1:$AC$1,0)+IF(VLOOKUP($B144,卡牌国战属性!$B:$E,3,FALSE)=2,6,0)+1)</f>
        <v>42.9</v>
      </c>
    </row>
    <row r="145" spans="1:7">
      <c r="A145" s="2">
        <v>142</v>
      </c>
      <c r="B145" s="10">
        <v>1101003</v>
      </c>
      <c r="C145" s="2" t="str">
        <f>VLOOKUP(B145,卡牌国战属性!$B:$C,2,FALSE)</f>
        <v>战斗夏铃</v>
      </c>
      <c r="D145" s="2" t="s">
        <v>64</v>
      </c>
      <c r="E145" s="2">
        <v>42</v>
      </c>
      <c r="F145" s="2">
        <f>INDEX($Q:$AC,MATCH($E145,$Q:$Q,0),MATCH(VLOOKUP($B145,卡牌国战属性!$B:$E,4,FALSE),军力值效果表!$Q$1:$AC$1,0)+IF(VLOOKUP($B145,卡牌国战属性!$B:$E,3,FALSE)=2,6,0))</f>
        <v>15.4</v>
      </c>
      <c r="G145" s="2">
        <f>INDEX($Q:$AC,MATCH($E145,$Q:$Q,0),MATCH(VLOOKUP($B145,卡牌国战属性!$B:$E,4,FALSE),军力值效果表!$Q$1:$AC$1,0)+IF(VLOOKUP($B145,卡牌国战属性!$B:$E,3,FALSE)=2,6,0)+1)</f>
        <v>46.1</v>
      </c>
    </row>
    <row r="146" spans="1:7">
      <c r="A146" s="2">
        <v>143</v>
      </c>
      <c r="B146" s="10">
        <v>1101003</v>
      </c>
      <c r="C146" s="2" t="str">
        <f>VLOOKUP(B146,卡牌国战属性!$B:$C,2,FALSE)</f>
        <v>战斗夏铃</v>
      </c>
      <c r="D146" s="2" t="s">
        <v>64</v>
      </c>
      <c r="E146" s="2">
        <v>43</v>
      </c>
      <c r="F146" s="2">
        <f>INDEX($Q:$AC,MATCH($E146,$Q:$Q,0),MATCH(VLOOKUP($B146,卡牌国战属性!$B:$E,4,FALSE),军力值效果表!$Q$1:$AC$1,0)+IF(VLOOKUP($B146,卡牌国战属性!$B:$E,3,FALSE)=2,6,0))</f>
        <v>17.4</v>
      </c>
      <c r="G146" s="2">
        <f>INDEX($Q:$AC,MATCH($E146,$Q:$Q,0),MATCH(VLOOKUP($B146,卡牌国战属性!$B:$E,4,FALSE),军力值效果表!$Q$1:$AC$1,0)+IF(VLOOKUP($B146,卡牌国战属性!$B:$E,3,FALSE)=2,6,0)+1)</f>
        <v>52.2</v>
      </c>
    </row>
    <row r="147" spans="1:7">
      <c r="A147" s="2">
        <v>144</v>
      </c>
      <c r="B147" s="10">
        <v>1101003</v>
      </c>
      <c r="C147" s="2" t="str">
        <f>VLOOKUP(B147,卡牌国战属性!$B:$C,2,FALSE)</f>
        <v>战斗夏铃</v>
      </c>
      <c r="D147" s="2" t="s">
        <v>64</v>
      </c>
      <c r="E147" s="2">
        <v>44</v>
      </c>
      <c r="F147" s="2">
        <f>INDEX($Q:$AC,MATCH($E147,$Q:$Q,0),MATCH(VLOOKUP($B147,卡牌国战属性!$B:$E,4,FALSE),军力值效果表!$Q$1:$AC$1,0)+IF(VLOOKUP($B147,卡牌国战属性!$B:$E,3,FALSE)=2,6,0))</f>
        <v>18.8</v>
      </c>
      <c r="G147" s="2">
        <f>INDEX($Q:$AC,MATCH($E147,$Q:$Q,0),MATCH(VLOOKUP($B147,卡牌国战属性!$B:$E,4,FALSE),军力值效果表!$Q$1:$AC$1,0)+IF(VLOOKUP($B147,卡牌国战属性!$B:$E,3,FALSE)=2,6,0)+1)</f>
        <v>56.3</v>
      </c>
    </row>
    <row r="148" spans="1:7">
      <c r="A148" s="2">
        <v>145</v>
      </c>
      <c r="B148" s="10">
        <v>1101003</v>
      </c>
      <c r="C148" s="2" t="str">
        <f>VLOOKUP(B148,卡牌国战属性!$B:$C,2,FALSE)</f>
        <v>战斗夏铃</v>
      </c>
      <c r="D148" s="2" t="s">
        <v>64</v>
      </c>
      <c r="E148" s="2">
        <v>45</v>
      </c>
      <c r="F148" s="2">
        <f>INDEX($Q:$AC,MATCH($E148,$Q:$Q,0),MATCH(VLOOKUP($B148,卡牌国战属性!$B:$E,4,FALSE),军力值效果表!$Q$1:$AC$1,0)+IF(VLOOKUP($B148,卡牌国战属性!$B:$E,3,FALSE)=2,6,0))</f>
        <v>20.5</v>
      </c>
      <c r="G148" s="2">
        <f>INDEX($Q:$AC,MATCH($E148,$Q:$Q,0),MATCH(VLOOKUP($B148,卡牌国战属性!$B:$E,4,FALSE),军力值效果表!$Q$1:$AC$1,0)+IF(VLOOKUP($B148,卡牌国战属性!$B:$E,3,FALSE)=2,6,0)+1)</f>
        <v>61.7</v>
      </c>
    </row>
    <row r="149" spans="1:7">
      <c r="A149" s="2">
        <v>146</v>
      </c>
      <c r="B149" s="10">
        <v>1101003</v>
      </c>
      <c r="C149" s="2" t="str">
        <f>VLOOKUP(B149,卡牌国战属性!$B:$C,2,FALSE)</f>
        <v>战斗夏铃</v>
      </c>
      <c r="D149" s="2" t="s">
        <v>64</v>
      </c>
      <c r="E149" s="2">
        <v>46</v>
      </c>
      <c r="F149" s="2">
        <f>INDEX($Q:$AC,MATCH($E149,$Q:$Q,0),MATCH(VLOOKUP($B149,卡牌国战属性!$B:$E,4,FALSE),军力值效果表!$Q$1:$AC$1,0)+IF(VLOOKUP($B149,卡牌国战属性!$B:$E,3,FALSE)=2,6,0))</f>
        <v>22.3</v>
      </c>
      <c r="G149" s="2">
        <f>INDEX($Q:$AC,MATCH($E149,$Q:$Q,0),MATCH(VLOOKUP($B149,卡牌国战属性!$B:$E,4,FALSE),军力值效果表!$Q$1:$AC$1,0)+IF(VLOOKUP($B149,卡牌国战属性!$B:$E,3,FALSE)=2,6,0)+1)</f>
        <v>66.9</v>
      </c>
    </row>
    <row r="150" spans="1:7">
      <c r="A150" s="2">
        <v>147</v>
      </c>
      <c r="B150" s="10">
        <v>1101003</v>
      </c>
      <c r="C150" s="2" t="str">
        <f>VLOOKUP(B150,卡牌国战属性!$B:$C,2,FALSE)</f>
        <v>战斗夏铃</v>
      </c>
      <c r="D150" s="2" t="s">
        <v>64</v>
      </c>
      <c r="E150" s="2">
        <v>47</v>
      </c>
      <c r="F150" s="2">
        <f>INDEX($Q:$AC,MATCH($E150,$Q:$Q,0),MATCH(VLOOKUP($B150,卡牌国战属性!$B:$E,4,FALSE),军力值效果表!$Q$1:$AC$1,0)+IF(VLOOKUP($B150,卡牌国战属性!$B:$E,3,FALSE)=2,6,0))</f>
        <v>24</v>
      </c>
      <c r="G150" s="2">
        <f>INDEX($Q:$AC,MATCH($E150,$Q:$Q,0),MATCH(VLOOKUP($B150,卡牌国战属性!$B:$E,4,FALSE),军力值效果表!$Q$1:$AC$1,0)+IF(VLOOKUP($B150,卡牌国战属性!$B:$E,3,FALSE)=2,6,0)+1)</f>
        <v>72</v>
      </c>
    </row>
    <row r="151" spans="1:7">
      <c r="A151" s="2">
        <v>148</v>
      </c>
      <c r="B151" s="10">
        <v>1101003</v>
      </c>
      <c r="C151" s="2" t="str">
        <f>VLOOKUP(B151,卡牌国战属性!$B:$C,2,FALSE)</f>
        <v>战斗夏铃</v>
      </c>
      <c r="D151" s="2" t="s">
        <v>64</v>
      </c>
      <c r="E151" s="2">
        <v>48</v>
      </c>
      <c r="F151" s="2">
        <f>INDEX($Q:$AC,MATCH($E151,$Q:$Q,0),MATCH(VLOOKUP($B151,卡牌国战属性!$B:$E,4,FALSE),军力值效果表!$Q$1:$AC$1,0)+IF(VLOOKUP($B151,卡牌国战属性!$B:$E,3,FALSE)=2,6,0))</f>
        <v>27.2</v>
      </c>
      <c r="G151" s="2">
        <f>INDEX($Q:$AC,MATCH($E151,$Q:$Q,0),MATCH(VLOOKUP($B151,卡牌国战属性!$B:$E,4,FALSE),军力值效果表!$Q$1:$AC$1,0)+IF(VLOOKUP($B151,卡牌国战属性!$B:$E,3,FALSE)=2,6,0)+1)</f>
        <v>81.6</v>
      </c>
    </row>
    <row r="152" spans="1:7">
      <c r="A152" s="2">
        <v>149</v>
      </c>
      <c r="B152" s="10">
        <v>1101003</v>
      </c>
      <c r="C152" s="2" t="str">
        <f>VLOOKUP(B152,卡牌国战属性!$B:$C,2,FALSE)</f>
        <v>战斗夏铃</v>
      </c>
      <c r="D152" s="2" t="s">
        <v>64</v>
      </c>
      <c r="E152" s="2">
        <v>49</v>
      </c>
      <c r="F152" s="2">
        <f>INDEX($Q:$AC,MATCH($E152,$Q:$Q,0),MATCH(VLOOKUP($B152,卡牌国战属性!$B:$E,4,FALSE),军力值效果表!$Q$1:$AC$1,0)+IF(VLOOKUP($B152,卡牌国战属性!$B:$E,3,FALSE)=2,6,0))</f>
        <v>29.4</v>
      </c>
      <c r="G152" s="2">
        <f>INDEX($Q:$AC,MATCH($E152,$Q:$Q,0),MATCH(VLOOKUP($B152,卡牌国战属性!$B:$E,4,FALSE),军力值效果表!$Q$1:$AC$1,0)+IF(VLOOKUP($B152,卡牌国战属性!$B:$E,3,FALSE)=2,6,0)+1)</f>
        <v>88.2</v>
      </c>
    </row>
    <row r="153" spans="1:7">
      <c r="A153" s="2">
        <v>150</v>
      </c>
      <c r="B153" s="10">
        <v>1101003</v>
      </c>
      <c r="C153" s="2" t="str">
        <f>VLOOKUP(B153,卡牌国战属性!$B:$C,2,FALSE)</f>
        <v>战斗夏铃</v>
      </c>
      <c r="D153" s="2" t="s">
        <v>64</v>
      </c>
      <c r="E153" s="2">
        <v>50</v>
      </c>
      <c r="F153" s="2">
        <f>INDEX($Q:$AC,MATCH($E153,$Q:$Q,0),MATCH(VLOOKUP($B153,卡牌国战属性!$B:$E,4,FALSE),军力值效果表!$Q$1:$AC$1,0)+IF(VLOOKUP($B153,卡牌国战属性!$B:$E,3,FALSE)=2,6,0))</f>
        <v>30.8</v>
      </c>
      <c r="G153" s="2">
        <f>INDEX($Q:$AC,MATCH($E153,$Q:$Q,0),MATCH(VLOOKUP($B153,卡牌国战属性!$B:$E,4,FALSE),军力值效果表!$Q$1:$AC$1,0)+IF(VLOOKUP($B153,卡牌国战属性!$B:$E,3,FALSE)=2,6,0)+1)</f>
        <v>92.3</v>
      </c>
    </row>
    <row r="154" spans="1:7">
      <c r="A154" s="2">
        <v>151</v>
      </c>
      <c r="B154" s="9">
        <v>1101004</v>
      </c>
      <c r="C154" s="2" t="str">
        <f>VLOOKUP(B154,卡牌国战属性!$B:$C,2,FALSE)</f>
        <v>项昆仑</v>
      </c>
      <c r="D154" s="2" t="s">
        <v>64</v>
      </c>
      <c r="E154" s="2">
        <v>1</v>
      </c>
      <c r="F154" s="2">
        <f>INDEX($Q:$AC,MATCH($E154,$Q:$Q,0),MATCH(VLOOKUP($B154,卡牌国战属性!$B:$E,4,FALSE),军力值效果表!$Q$1:$AC$1,0)+IF(VLOOKUP($B154,卡牌国战属性!$B:$E,3,FALSE)=2,6,0))</f>
        <v>2.7</v>
      </c>
      <c r="G154" s="2">
        <f>INDEX($Q:$AC,MATCH($E154,$Q:$Q,0),MATCH(VLOOKUP($B154,卡牌国战属性!$B:$E,4,FALSE),军力值效果表!$Q$1:$AC$1,0)+IF(VLOOKUP($B154,卡牌国战属性!$B:$E,3,FALSE)=2,6,0)+1)</f>
        <v>8.1</v>
      </c>
    </row>
    <row r="155" spans="1:7">
      <c r="A155" s="2">
        <v>152</v>
      </c>
      <c r="B155" s="10">
        <v>1101004</v>
      </c>
      <c r="C155" s="2" t="str">
        <f>VLOOKUP(B155,卡牌国战属性!$B:$C,2,FALSE)</f>
        <v>项昆仑</v>
      </c>
      <c r="D155" s="2" t="s">
        <v>64</v>
      </c>
      <c r="E155" s="2">
        <v>2</v>
      </c>
      <c r="F155" s="2">
        <f>INDEX($Q:$AC,MATCH($E155,$Q:$Q,0),MATCH(VLOOKUP($B155,卡牌国战属性!$B:$E,4,FALSE),军力值效果表!$Q$1:$AC$1,0)+IF(VLOOKUP($B155,卡牌国战属性!$B:$E,3,FALSE)=2,6,0))</f>
        <v>2.8</v>
      </c>
      <c r="G155" s="2">
        <f>INDEX($Q:$AC,MATCH($E155,$Q:$Q,0),MATCH(VLOOKUP($B155,卡牌国战属性!$B:$E,4,FALSE),军力值效果表!$Q$1:$AC$1,0)+IF(VLOOKUP($B155,卡牌国战属性!$B:$E,3,FALSE)=2,6,0)+1)</f>
        <v>8.3</v>
      </c>
    </row>
    <row r="156" spans="1:7">
      <c r="A156" s="2">
        <v>153</v>
      </c>
      <c r="B156" s="10">
        <v>1101004</v>
      </c>
      <c r="C156" s="2" t="str">
        <f>VLOOKUP(B156,卡牌国战属性!$B:$C,2,FALSE)</f>
        <v>项昆仑</v>
      </c>
      <c r="D156" s="2" t="s">
        <v>64</v>
      </c>
      <c r="E156" s="2">
        <v>3</v>
      </c>
      <c r="F156" s="2">
        <f>INDEX($Q:$AC,MATCH($E156,$Q:$Q,0),MATCH(VLOOKUP($B156,卡牌国战属性!$B:$E,4,FALSE),军力值效果表!$Q$1:$AC$1,0)+IF(VLOOKUP($B156,卡牌国战属性!$B:$E,3,FALSE)=2,6,0))</f>
        <v>2.9</v>
      </c>
      <c r="G156" s="2">
        <f>INDEX($Q:$AC,MATCH($E156,$Q:$Q,0),MATCH(VLOOKUP($B156,卡牌国战属性!$B:$E,4,FALSE),军力值效果表!$Q$1:$AC$1,0)+IF(VLOOKUP($B156,卡牌国战属性!$B:$E,3,FALSE)=2,6,0)+1)</f>
        <v>8.5</v>
      </c>
    </row>
    <row r="157" spans="1:7">
      <c r="A157" s="2">
        <v>154</v>
      </c>
      <c r="B157" s="10">
        <v>1101004</v>
      </c>
      <c r="C157" s="2" t="str">
        <f>VLOOKUP(B157,卡牌国战属性!$B:$C,2,FALSE)</f>
        <v>项昆仑</v>
      </c>
      <c r="D157" s="2" t="s">
        <v>64</v>
      </c>
      <c r="E157" s="2">
        <v>4</v>
      </c>
      <c r="F157" s="2">
        <f>INDEX($Q:$AC,MATCH($E157,$Q:$Q,0),MATCH(VLOOKUP($B157,卡牌国战属性!$B:$E,4,FALSE),军力值效果表!$Q$1:$AC$1,0)+IF(VLOOKUP($B157,卡牌国战属性!$B:$E,3,FALSE)=2,6,0))</f>
        <v>3</v>
      </c>
      <c r="G157" s="2">
        <f>INDEX($Q:$AC,MATCH($E157,$Q:$Q,0),MATCH(VLOOKUP($B157,卡牌国战属性!$B:$E,4,FALSE),军力值效果表!$Q$1:$AC$1,0)+IF(VLOOKUP($B157,卡牌国战属性!$B:$E,3,FALSE)=2,6,0)+1)</f>
        <v>8.7</v>
      </c>
    </row>
    <row r="158" spans="1:7">
      <c r="A158" s="2">
        <v>155</v>
      </c>
      <c r="B158" s="10">
        <v>1101004</v>
      </c>
      <c r="C158" s="2" t="str">
        <f>VLOOKUP(B158,卡牌国战属性!$B:$C,2,FALSE)</f>
        <v>项昆仑</v>
      </c>
      <c r="D158" s="2" t="s">
        <v>64</v>
      </c>
      <c r="E158" s="2">
        <v>5</v>
      </c>
      <c r="F158" s="2">
        <f>INDEX($Q:$AC,MATCH($E158,$Q:$Q,0),MATCH(VLOOKUP($B158,卡牌国战属性!$B:$E,4,FALSE),军力值效果表!$Q$1:$AC$1,0)+IF(VLOOKUP($B158,卡牌国战属性!$B:$E,3,FALSE)=2,6,0))</f>
        <v>3.1</v>
      </c>
      <c r="G158" s="2">
        <f>INDEX($Q:$AC,MATCH($E158,$Q:$Q,0),MATCH(VLOOKUP($B158,卡牌国战属性!$B:$E,4,FALSE),军力值效果表!$Q$1:$AC$1,0)+IF(VLOOKUP($B158,卡牌国战属性!$B:$E,3,FALSE)=2,6,0)+1)</f>
        <v>8.9</v>
      </c>
    </row>
    <row r="159" spans="1:7">
      <c r="A159" s="2">
        <v>156</v>
      </c>
      <c r="B159" s="10">
        <v>1101004</v>
      </c>
      <c r="C159" s="2" t="str">
        <f>VLOOKUP(B159,卡牌国战属性!$B:$C,2,FALSE)</f>
        <v>项昆仑</v>
      </c>
      <c r="D159" s="2" t="s">
        <v>64</v>
      </c>
      <c r="E159" s="2">
        <v>6</v>
      </c>
      <c r="F159" s="2">
        <f>INDEX($Q:$AC,MATCH($E159,$Q:$Q,0),MATCH(VLOOKUP($B159,卡牌国战属性!$B:$E,4,FALSE),军力值效果表!$Q$1:$AC$1,0)+IF(VLOOKUP($B159,卡牌国战属性!$B:$E,3,FALSE)=2,6,0))</f>
        <v>3.2</v>
      </c>
      <c r="G159" s="2">
        <f>INDEX($Q:$AC,MATCH($E159,$Q:$Q,0),MATCH(VLOOKUP($B159,卡牌国战属性!$B:$E,4,FALSE),军力值效果表!$Q$1:$AC$1,0)+IF(VLOOKUP($B159,卡牌国战属性!$B:$E,3,FALSE)=2,6,0)+1)</f>
        <v>9.10000000000001</v>
      </c>
    </row>
    <row r="160" spans="1:7">
      <c r="A160" s="2">
        <v>157</v>
      </c>
      <c r="B160" s="10">
        <v>1101004</v>
      </c>
      <c r="C160" s="2" t="str">
        <f>VLOOKUP(B160,卡牌国战属性!$B:$C,2,FALSE)</f>
        <v>项昆仑</v>
      </c>
      <c r="D160" s="2" t="s">
        <v>64</v>
      </c>
      <c r="E160" s="2">
        <v>7</v>
      </c>
      <c r="F160" s="2">
        <f>INDEX($Q:$AC,MATCH($E160,$Q:$Q,0),MATCH(VLOOKUP($B160,卡牌国战属性!$B:$E,4,FALSE),军力值效果表!$Q$1:$AC$1,0)+IF(VLOOKUP($B160,卡牌国战属性!$B:$E,3,FALSE)=2,6,0))</f>
        <v>3.3</v>
      </c>
      <c r="G160" s="2">
        <f>INDEX($Q:$AC,MATCH($E160,$Q:$Q,0),MATCH(VLOOKUP($B160,卡牌国战属性!$B:$E,4,FALSE),军力值效果表!$Q$1:$AC$1,0)+IF(VLOOKUP($B160,卡牌国战属性!$B:$E,3,FALSE)=2,6,0)+1)</f>
        <v>9.30000000000001</v>
      </c>
    </row>
    <row r="161" spans="1:7">
      <c r="A161" s="2">
        <v>158</v>
      </c>
      <c r="B161" s="10">
        <v>1101004</v>
      </c>
      <c r="C161" s="2" t="str">
        <f>VLOOKUP(B161,卡牌国战属性!$B:$C,2,FALSE)</f>
        <v>项昆仑</v>
      </c>
      <c r="D161" s="2" t="s">
        <v>64</v>
      </c>
      <c r="E161" s="2">
        <v>8</v>
      </c>
      <c r="F161" s="2">
        <f>INDEX($Q:$AC,MATCH($E161,$Q:$Q,0),MATCH(VLOOKUP($B161,卡牌国战属性!$B:$E,4,FALSE),军力值效果表!$Q$1:$AC$1,0)+IF(VLOOKUP($B161,卡牌国战属性!$B:$E,3,FALSE)=2,6,0))</f>
        <v>3.4</v>
      </c>
      <c r="G161" s="2">
        <f>INDEX($Q:$AC,MATCH($E161,$Q:$Q,0),MATCH(VLOOKUP($B161,卡牌国战属性!$B:$E,4,FALSE),军力值效果表!$Q$1:$AC$1,0)+IF(VLOOKUP($B161,卡牌国战属性!$B:$E,3,FALSE)=2,6,0)+1)</f>
        <v>9.50000000000001</v>
      </c>
    </row>
    <row r="162" spans="1:7">
      <c r="A162" s="2">
        <v>159</v>
      </c>
      <c r="B162" s="10">
        <v>1101004</v>
      </c>
      <c r="C162" s="2" t="str">
        <f>VLOOKUP(B162,卡牌国战属性!$B:$C,2,FALSE)</f>
        <v>项昆仑</v>
      </c>
      <c r="D162" s="2" t="s">
        <v>64</v>
      </c>
      <c r="E162" s="2">
        <v>9</v>
      </c>
      <c r="F162" s="2">
        <f>INDEX($Q:$AC,MATCH($E162,$Q:$Q,0),MATCH(VLOOKUP($B162,卡牌国战属性!$B:$E,4,FALSE),军力值效果表!$Q$1:$AC$1,0)+IF(VLOOKUP($B162,卡牌国战属性!$B:$E,3,FALSE)=2,6,0))</f>
        <v>3.5</v>
      </c>
      <c r="G162" s="2">
        <f>INDEX($Q:$AC,MATCH($E162,$Q:$Q,0),MATCH(VLOOKUP($B162,卡牌国战属性!$B:$E,4,FALSE),军力值效果表!$Q$1:$AC$1,0)+IF(VLOOKUP($B162,卡牌国战属性!$B:$E,3,FALSE)=2,6,0)+1)</f>
        <v>9.70000000000001</v>
      </c>
    </row>
    <row r="163" spans="1:7">
      <c r="A163" s="2">
        <v>160</v>
      </c>
      <c r="B163" s="10">
        <v>1101004</v>
      </c>
      <c r="C163" s="2" t="str">
        <f>VLOOKUP(B163,卡牌国战属性!$B:$C,2,FALSE)</f>
        <v>项昆仑</v>
      </c>
      <c r="D163" s="2" t="s">
        <v>64</v>
      </c>
      <c r="E163" s="2">
        <v>10</v>
      </c>
      <c r="F163" s="2">
        <f>INDEX($Q:$AC,MATCH($E163,$Q:$Q,0),MATCH(VLOOKUP($B163,卡牌国战属性!$B:$E,4,FALSE),军力值效果表!$Q$1:$AC$1,0)+IF(VLOOKUP($B163,卡牌国战属性!$B:$E,3,FALSE)=2,6,0))</f>
        <v>3.6</v>
      </c>
      <c r="G163" s="2">
        <f>INDEX($Q:$AC,MATCH($E163,$Q:$Q,0),MATCH(VLOOKUP($B163,卡牌国战属性!$B:$E,4,FALSE),军力值效果表!$Q$1:$AC$1,0)+IF(VLOOKUP($B163,卡牌国战属性!$B:$E,3,FALSE)=2,6,0)+1)</f>
        <v>9.90000000000001</v>
      </c>
    </row>
    <row r="164" spans="1:7">
      <c r="A164" s="2">
        <v>161</v>
      </c>
      <c r="B164" s="10">
        <v>1101004</v>
      </c>
      <c r="C164" s="2" t="str">
        <f>VLOOKUP(B164,卡牌国战属性!$B:$C,2,FALSE)</f>
        <v>项昆仑</v>
      </c>
      <c r="D164" s="2" t="s">
        <v>64</v>
      </c>
      <c r="E164" s="2">
        <v>11</v>
      </c>
      <c r="F164" s="2">
        <f>INDEX($Q:$AC,MATCH($E164,$Q:$Q,0),MATCH(VLOOKUP($B164,卡牌国战属性!$B:$E,4,FALSE),军力值效果表!$Q$1:$AC$1,0)+IF(VLOOKUP($B164,卡牌国战属性!$B:$E,3,FALSE)=2,6,0))</f>
        <v>3.7</v>
      </c>
      <c r="G164" s="2">
        <f>INDEX($Q:$AC,MATCH($E164,$Q:$Q,0),MATCH(VLOOKUP($B164,卡牌国战属性!$B:$E,4,FALSE),军力值效果表!$Q$1:$AC$1,0)+IF(VLOOKUP($B164,卡牌国战属性!$B:$E,3,FALSE)=2,6,0)+1)</f>
        <v>10.1</v>
      </c>
    </row>
    <row r="165" spans="1:7">
      <c r="A165" s="2">
        <v>162</v>
      </c>
      <c r="B165" s="10">
        <v>1101004</v>
      </c>
      <c r="C165" s="2" t="str">
        <f>VLOOKUP(B165,卡牌国战属性!$B:$C,2,FALSE)</f>
        <v>项昆仑</v>
      </c>
      <c r="D165" s="2" t="s">
        <v>64</v>
      </c>
      <c r="E165" s="2">
        <v>12</v>
      </c>
      <c r="F165" s="2">
        <f>INDEX($Q:$AC,MATCH($E165,$Q:$Q,0),MATCH(VLOOKUP($B165,卡牌国战属性!$B:$E,4,FALSE),军力值效果表!$Q$1:$AC$1,0)+IF(VLOOKUP($B165,卡牌国战属性!$B:$E,3,FALSE)=2,6,0))</f>
        <v>3.8</v>
      </c>
      <c r="G165" s="2">
        <f>INDEX($Q:$AC,MATCH($E165,$Q:$Q,0),MATCH(VLOOKUP($B165,卡牌国战属性!$B:$E,4,FALSE),军力值效果表!$Q$1:$AC$1,0)+IF(VLOOKUP($B165,卡牌国战属性!$B:$E,3,FALSE)=2,6,0)+1)</f>
        <v>10.3</v>
      </c>
    </row>
    <row r="166" spans="1:7">
      <c r="A166" s="2">
        <v>163</v>
      </c>
      <c r="B166" s="10">
        <v>1101004</v>
      </c>
      <c r="C166" s="2" t="str">
        <f>VLOOKUP(B166,卡牌国战属性!$B:$C,2,FALSE)</f>
        <v>项昆仑</v>
      </c>
      <c r="D166" s="2" t="s">
        <v>64</v>
      </c>
      <c r="E166" s="2">
        <v>13</v>
      </c>
      <c r="F166" s="2">
        <f>INDEX($Q:$AC,MATCH($E166,$Q:$Q,0),MATCH(VLOOKUP($B166,卡牌国战属性!$B:$E,4,FALSE),军力值效果表!$Q$1:$AC$1,0)+IF(VLOOKUP($B166,卡牌国战属性!$B:$E,3,FALSE)=2,6,0))</f>
        <v>3.9</v>
      </c>
      <c r="G166" s="2">
        <f>INDEX($Q:$AC,MATCH($E166,$Q:$Q,0),MATCH(VLOOKUP($B166,卡牌国战属性!$B:$E,4,FALSE),军力值效果表!$Q$1:$AC$1,0)+IF(VLOOKUP($B166,卡牌国战属性!$B:$E,3,FALSE)=2,6,0)+1)</f>
        <v>11.2</v>
      </c>
    </row>
    <row r="167" spans="1:7">
      <c r="A167" s="2">
        <v>164</v>
      </c>
      <c r="B167" s="10">
        <v>1101004</v>
      </c>
      <c r="C167" s="2" t="str">
        <f>VLOOKUP(B167,卡牌国战属性!$B:$C,2,FALSE)</f>
        <v>项昆仑</v>
      </c>
      <c r="D167" s="2" t="s">
        <v>64</v>
      </c>
      <c r="E167" s="2">
        <v>14</v>
      </c>
      <c r="F167" s="2">
        <f>INDEX($Q:$AC,MATCH($E167,$Q:$Q,0),MATCH(VLOOKUP($B167,卡牌国战属性!$B:$E,4,FALSE),军力值效果表!$Q$1:$AC$1,0)+IF(VLOOKUP($B167,卡牌国战属性!$B:$E,3,FALSE)=2,6,0))</f>
        <v>4</v>
      </c>
      <c r="G167" s="2">
        <f>INDEX($Q:$AC,MATCH($E167,$Q:$Q,0),MATCH(VLOOKUP($B167,卡牌国战属性!$B:$E,4,FALSE),军力值效果表!$Q$1:$AC$1,0)+IF(VLOOKUP($B167,卡牌国战属性!$B:$E,3,FALSE)=2,6,0)+1)</f>
        <v>11.4</v>
      </c>
    </row>
    <row r="168" spans="1:7">
      <c r="A168" s="2">
        <v>165</v>
      </c>
      <c r="B168" s="10">
        <v>1101004</v>
      </c>
      <c r="C168" s="2" t="str">
        <f>VLOOKUP(B168,卡牌国战属性!$B:$C,2,FALSE)</f>
        <v>项昆仑</v>
      </c>
      <c r="D168" s="2" t="s">
        <v>64</v>
      </c>
      <c r="E168" s="2">
        <v>15</v>
      </c>
      <c r="F168" s="2">
        <f>INDEX($Q:$AC,MATCH($E168,$Q:$Q,0),MATCH(VLOOKUP($B168,卡牌国战属性!$B:$E,4,FALSE),军力值效果表!$Q$1:$AC$1,0)+IF(VLOOKUP($B168,卡牌国战属性!$B:$E,3,FALSE)=2,6,0))</f>
        <v>4.2</v>
      </c>
      <c r="G168" s="2">
        <f>INDEX($Q:$AC,MATCH($E168,$Q:$Q,0),MATCH(VLOOKUP($B168,卡牌国战属性!$B:$E,4,FALSE),军力值效果表!$Q$1:$AC$1,0)+IF(VLOOKUP($B168,卡牌国战属性!$B:$E,3,FALSE)=2,6,0)+1)</f>
        <v>12.7</v>
      </c>
    </row>
    <row r="169" spans="1:7">
      <c r="A169" s="2">
        <v>166</v>
      </c>
      <c r="B169" s="10">
        <v>1101004</v>
      </c>
      <c r="C169" s="2" t="str">
        <f>VLOOKUP(B169,卡牌国战属性!$B:$C,2,FALSE)</f>
        <v>项昆仑</v>
      </c>
      <c r="D169" s="2" t="s">
        <v>64</v>
      </c>
      <c r="E169" s="2">
        <v>16</v>
      </c>
      <c r="F169" s="2">
        <f>INDEX($Q:$AC,MATCH($E169,$Q:$Q,0),MATCH(VLOOKUP($B169,卡牌国战属性!$B:$E,4,FALSE),军力值效果表!$Q$1:$AC$1,0)+IF(VLOOKUP($B169,卡牌国战属性!$B:$E,3,FALSE)=2,6,0))</f>
        <v>4.3</v>
      </c>
      <c r="G169" s="2">
        <f>INDEX($Q:$AC,MATCH($E169,$Q:$Q,0),MATCH(VLOOKUP($B169,卡牌国战属性!$B:$E,4,FALSE),军力值效果表!$Q$1:$AC$1,0)+IF(VLOOKUP($B169,卡牌国战属性!$B:$E,3,FALSE)=2,6,0)+1)</f>
        <v>13</v>
      </c>
    </row>
    <row r="170" spans="1:7">
      <c r="A170" s="2">
        <v>167</v>
      </c>
      <c r="B170" s="10">
        <v>1101004</v>
      </c>
      <c r="C170" s="2" t="str">
        <f>VLOOKUP(B170,卡牌国战属性!$B:$C,2,FALSE)</f>
        <v>项昆仑</v>
      </c>
      <c r="D170" s="2" t="s">
        <v>64</v>
      </c>
      <c r="E170" s="2">
        <v>17</v>
      </c>
      <c r="F170" s="2">
        <f>INDEX($Q:$AC,MATCH($E170,$Q:$Q,0),MATCH(VLOOKUP($B170,卡牌国战属性!$B:$E,4,FALSE),军力值效果表!$Q$1:$AC$1,0)+IF(VLOOKUP($B170,卡牌国战属性!$B:$E,3,FALSE)=2,6,0))</f>
        <v>4.4</v>
      </c>
      <c r="G170" s="2">
        <f>INDEX($Q:$AC,MATCH($E170,$Q:$Q,0),MATCH(VLOOKUP($B170,卡牌国战属性!$B:$E,4,FALSE),军力值效果表!$Q$1:$AC$1,0)+IF(VLOOKUP($B170,卡牌国战属性!$B:$E,3,FALSE)=2,6,0)+1)</f>
        <v>13.2</v>
      </c>
    </row>
    <row r="171" spans="1:7">
      <c r="A171" s="2">
        <v>168</v>
      </c>
      <c r="B171" s="10">
        <v>1101004</v>
      </c>
      <c r="C171" s="2" t="str">
        <f>VLOOKUP(B171,卡牌国战属性!$B:$C,2,FALSE)</f>
        <v>项昆仑</v>
      </c>
      <c r="D171" s="2" t="s">
        <v>64</v>
      </c>
      <c r="E171" s="2">
        <v>18</v>
      </c>
      <c r="F171" s="2">
        <f>INDEX($Q:$AC,MATCH($E171,$Q:$Q,0),MATCH(VLOOKUP($B171,卡牌国战属性!$B:$E,4,FALSE),军力值效果表!$Q$1:$AC$1,0)+IF(VLOOKUP($B171,卡牌国战属性!$B:$E,3,FALSE)=2,6,0))</f>
        <v>4.6</v>
      </c>
      <c r="G171" s="2">
        <f>INDEX($Q:$AC,MATCH($E171,$Q:$Q,0),MATCH(VLOOKUP($B171,卡牌国战属性!$B:$E,4,FALSE),军力值效果表!$Q$1:$AC$1,0)+IF(VLOOKUP($B171,卡牌国战属性!$B:$E,3,FALSE)=2,6,0)+1)</f>
        <v>14</v>
      </c>
    </row>
    <row r="172" spans="1:7">
      <c r="A172" s="2">
        <v>169</v>
      </c>
      <c r="B172" s="10">
        <v>1101004</v>
      </c>
      <c r="C172" s="2" t="str">
        <f>VLOOKUP(B172,卡牌国战属性!$B:$C,2,FALSE)</f>
        <v>项昆仑</v>
      </c>
      <c r="D172" s="2" t="s">
        <v>64</v>
      </c>
      <c r="E172" s="2">
        <v>19</v>
      </c>
      <c r="F172" s="2">
        <f>INDEX($Q:$AC,MATCH($E172,$Q:$Q,0),MATCH(VLOOKUP($B172,卡牌国战属性!$B:$E,4,FALSE),军力值效果表!$Q$1:$AC$1,0)+IF(VLOOKUP($B172,卡牌国战属性!$B:$E,3,FALSE)=2,6,0))</f>
        <v>4.7</v>
      </c>
      <c r="G172" s="2">
        <f>INDEX($Q:$AC,MATCH($E172,$Q:$Q,0),MATCH(VLOOKUP($B172,卡牌国战属性!$B:$E,4,FALSE),军力值效果表!$Q$1:$AC$1,0)+IF(VLOOKUP($B172,卡牌国战属性!$B:$E,3,FALSE)=2,6,0)+1)</f>
        <v>14.3</v>
      </c>
    </row>
    <row r="173" spans="1:7">
      <c r="A173" s="2">
        <v>170</v>
      </c>
      <c r="B173" s="10">
        <v>1101004</v>
      </c>
      <c r="C173" s="2" t="str">
        <f>VLOOKUP(B173,卡牌国战属性!$B:$C,2,FALSE)</f>
        <v>项昆仑</v>
      </c>
      <c r="D173" s="2" t="s">
        <v>64</v>
      </c>
      <c r="E173" s="2">
        <v>20</v>
      </c>
      <c r="F173" s="2">
        <f>INDEX($Q:$AC,MATCH($E173,$Q:$Q,0),MATCH(VLOOKUP($B173,卡牌国战属性!$B:$E,4,FALSE),军力值效果表!$Q$1:$AC$1,0)+IF(VLOOKUP($B173,卡牌国战属性!$B:$E,3,FALSE)=2,6,0))</f>
        <v>4.8</v>
      </c>
      <c r="G173" s="2">
        <f>INDEX($Q:$AC,MATCH($E173,$Q:$Q,0),MATCH(VLOOKUP($B173,卡牌国战属性!$B:$E,4,FALSE),军力值效果表!$Q$1:$AC$1,0)+IF(VLOOKUP($B173,卡牌国战属性!$B:$E,3,FALSE)=2,6,0)+1)</f>
        <v>14.5</v>
      </c>
    </row>
    <row r="174" spans="1:7">
      <c r="A174" s="2">
        <v>171</v>
      </c>
      <c r="B174" s="10">
        <v>1101004</v>
      </c>
      <c r="C174" s="2" t="str">
        <f>VLOOKUP(B174,卡牌国战属性!$B:$C,2,FALSE)</f>
        <v>项昆仑</v>
      </c>
      <c r="D174" s="2" t="s">
        <v>64</v>
      </c>
      <c r="E174" s="2">
        <v>21</v>
      </c>
      <c r="F174" s="2">
        <f>INDEX($Q:$AC,MATCH($E174,$Q:$Q,0),MATCH(VLOOKUP($B174,卡牌国战属性!$B:$E,4,FALSE),军力值效果表!$Q$1:$AC$1,0)+IF(VLOOKUP($B174,卡牌国战属性!$B:$E,3,FALSE)=2,6,0))</f>
        <v>4.9</v>
      </c>
      <c r="G174" s="2">
        <f>INDEX($Q:$AC,MATCH($E174,$Q:$Q,0),MATCH(VLOOKUP($B174,卡牌国战属性!$B:$E,4,FALSE),军力值效果表!$Q$1:$AC$1,0)+IF(VLOOKUP($B174,卡牌国战属性!$B:$E,3,FALSE)=2,6,0)+1)</f>
        <v>14.8</v>
      </c>
    </row>
    <row r="175" spans="1:7">
      <c r="A175" s="2">
        <v>172</v>
      </c>
      <c r="B175" s="10">
        <v>1101004</v>
      </c>
      <c r="C175" s="2" t="str">
        <f>VLOOKUP(B175,卡牌国战属性!$B:$C,2,FALSE)</f>
        <v>项昆仑</v>
      </c>
      <c r="D175" s="2" t="s">
        <v>64</v>
      </c>
      <c r="E175" s="2">
        <v>22</v>
      </c>
      <c r="F175" s="2">
        <f>INDEX($Q:$AC,MATCH($E175,$Q:$Q,0),MATCH(VLOOKUP($B175,卡牌国战属性!$B:$E,4,FALSE),军力值效果表!$Q$1:$AC$1,0)+IF(VLOOKUP($B175,卡牌国战属性!$B:$E,3,FALSE)=2,6,0))</f>
        <v>5</v>
      </c>
      <c r="G175" s="2">
        <f>INDEX($Q:$AC,MATCH($E175,$Q:$Q,0),MATCH(VLOOKUP($B175,卡牌国战属性!$B:$E,4,FALSE),军力值效果表!$Q$1:$AC$1,0)+IF(VLOOKUP($B175,卡牌国战属性!$B:$E,3,FALSE)=2,6,0)+1)</f>
        <v>15.2</v>
      </c>
    </row>
    <row r="176" spans="1:7">
      <c r="A176" s="2">
        <v>173</v>
      </c>
      <c r="B176" s="10">
        <v>1101004</v>
      </c>
      <c r="C176" s="2" t="str">
        <f>VLOOKUP(B176,卡牌国战属性!$B:$C,2,FALSE)</f>
        <v>项昆仑</v>
      </c>
      <c r="D176" s="2" t="s">
        <v>64</v>
      </c>
      <c r="E176" s="2">
        <v>23</v>
      </c>
      <c r="F176" s="2">
        <f>INDEX($Q:$AC,MATCH($E176,$Q:$Q,0),MATCH(VLOOKUP($B176,卡牌国战属性!$B:$E,4,FALSE),军力值效果表!$Q$1:$AC$1,0)+IF(VLOOKUP($B176,卡牌国战属性!$B:$E,3,FALSE)=2,6,0))</f>
        <v>5.7</v>
      </c>
      <c r="G176" s="2">
        <f>INDEX($Q:$AC,MATCH($E176,$Q:$Q,0),MATCH(VLOOKUP($B176,卡牌国战属性!$B:$E,4,FALSE),军力值效果表!$Q$1:$AC$1,0)+IF(VLOOKUP($B176,卡牌国战属性!$B:$E,3,FALSE)=2,6,0)+1)</f>
        <v>17.2</v>
      </c>
    </row>
    <row r="177" spans="1:7">
      <c r="A177" s="2">
        <v>174</v>
      </c>
      <c r="B177" s="10">
        <v>1101004</v>
      </c>
      <c r="C177" s="2" t="str">
        <f>VLOOKUP(B177,卡牌国战属性!$B:$C,2,FALSE)</f>
        <v>项昆仑</v>
      </c>
      <c r="D177" s="2" t="s">
        <v>64</v>
      </c>
      <c r="E177" s="2">
        <v>24</v>
      </c>
      <c r="F177" s="2">
        <f>INDEX($Q:$AC,MATCH($E177,$Q:$Q,0),MATCH(VLOOKUP($B177,卡牌国战属性!$B:$E,4,FALSE),军力值效果表!$Q$1:$AC$1,0)+IF(VLOOKUP($B177,卡牌国战属性!$B:$E,3,FALSE)=2,6,0))</f>
        <v>5.9</v>
      </c>
      <c r="G177" s="2">
        <f>INDEX($Q:$AC,MATCH($E177,$Q:$Q,0),MATCH(VLOOKUP($B177,卡牌国战属性!$B:$E,4,FALSE),军力值效果表!$Q$1:$AC$1,0)+IF(VLOOKUP($B177,卡牌国战属性!$B:$E,3,FALSE)=2,6,0)+1)</f>
        <v>17.8</v>
      </c>
    </row>
    <row r="178" spans="1:7">
      <c r="A178" s="2">
        <v>175</v>
      </c>
      <c r="B178" s="10">
        <v>1101004</v>
      </c>
      <c r="C178" s="2" t="str">
        <f>VLOOKUP(B178,卡牌国战属性!$B:$C,2,FALSE)</f>
        <v>项昆仑</v>
      </c>
      <c r="D178" s="2" t="s">
        <v>64</v>
      </c>
      <c r="E178" s="2">
        <v>25</v>
      </c>
      <c r="F178" s="2">
        <f>INDEX($Q:$AC,MATCH($E178,$Q:$Q,0),MATCH(VLOOKUP($B178,卡牌国战属性!$B:$E,4,FALSE),军力值效果表!$Q$1:$AC$1,0)+IF(VLOOKUP($B178,卡牌国战属性!$B:$E,3,FALSE)=2,6,0))</f>
        <v>6.6</v>
      </c>
      <c r="G178" s="2">
        <f>INDEX($Q:$AC,MATCH($E178,$Q:$Q,0),MATCH(VLOOKUP($B178,卡牌国战属性!$B:$E,4,FALSE),军力值效果表!$Q$1:$AC$1,0)+IF(VLOOKUP($B178,卡牌国战属性!$B:$E,3,FALSE)=2,6,0)+1)</f>
        <v>19.7</v>
      </c>
    </row>
    <row r="179" spans="1:7">
      <c r="A179" s="2">
        <v>176</v>
      </c>
      <c r="B179" s="10">
        <v>1101004</v>
      </c>
      <c r="C179" s="2" t="str">
        <f>VLOOKUP(B179,卡牌国战属性!$B:$C,2,FALSE)</f>
        <v>项昆仑</v>
      </c>
      <c r="D179" s="2" t="s">
        <v>64</v>
      </c>
      <c r="E179" s="2">
        <v>26</v>
      </c>
      <c r="F179" s="2">
        <f>INDEX($Q:$AC,MATCH($E179,$Q:$Q,0),MATCH(VLOOKUP($B179,卡牌国战属性!$B:$E,4,FALSE),军力值效果表!$Q$1:$AC$1,0)+IF(VLOOKUP($B179,卡牌国战属性!$B:$E,3,FALSE)=2,6,0))</f>
        <v>7</v>
      </c>
      <c r="G179" s="2">
        <f>INDEX($Q:$AC,MATCH($E179,$Q:$Q,0),MATCH(VLOOKUP($B179,卡牌国战属性!$B:$E,4,FALSE),军力值效果表!$Q$1:$AC$1,0)+IF(VLOOKUP($B179,卡牌国战属性!$B:$E,3,FALSE)=2,6,0)+1)</f>
        <v>21</v>
      </c>
    </row>
    <row r="180" spans="1:7">
      <c r="A180" s="2">
        <v>177</v>
      </c>
      <c r="B180" s="10">
        <v>1101004</v>
      </c>
      <c r="C180" s="2" t="str">
        <f>VLOOKUP(B180,卡牌国战属性!$B:$C,2,FALSE)</f>
        <v>项昆仑</v>
      </c>
      <c r="D180" s="2" t="s">
        <v>64</v>
      </c>
      <c r="E180" s="2">
        <v>27</v>
      </c>
      <c r="F180" s="2">
        <f>INDEX($Q:$AC,MATCH($E180,$Q:$Q,0),MATCH(VLOOKUP($B180,卡牌国战属性!$B:$E,4,FALSE),军力值效果表!$Q$1:$AC$1,0)+IF(VLOOKUP($B180,卡牌国战属性!$B:$E,3,FALSE)=2,6,0))</f>
        <v>7.4</v>
      </c>
      <c r="G180" s="2">
        <f>INDEX($Q:$AC,MATCH($E180,$Q:$Q,0),MATCH(VLOOKUP($B180,卡牌国战属性!$B:$E,4,FALSE),军力值效果表!$Q$1:$AC$1,0)+IF(VLOOKUP($B180,卡牌国战属性!$B:$E,3,FALSE)=2,6,0)+1)</f>
        <v>22.2</v>
      </c>
    </row>
    <row r="181" spans="1:7">
      <c r="A181" s="2">
        <v>178</v>
      </c>
      <c r="B181" s="10">
        <v>1101004</v>
      </c>
      <c r="C181" s="2" t="str">
        <f>VLOOKUP(B181,卡牌国战属性!$B:$C,2,FALSE)</f>
        <v>项昆仑</v>
      </c>
      <c r="D181" s="2" t="s">
        <v>64</v>
      </c>
      <c r="E181" s="2">
        <v>28</v>
      </c>
      <c r="F181" s="2">
        <f>INDEX($Q:$AC,MATCH($E181,$Q:$Q,0),MATCH(VLOOKUP($B181,卡牌国战属性!$B:$E,4,FALSE),军力值效果表!$Q$1:$AC$1,0)+IF(VLOOKUP($B181,卡牌国战属性!$B:$E,3,FALSE)=2,6,0))</f>
        <v>8.2</v>
      </c>
      <c r="G181" s="2">
        <f>INDEX($Q:$AC,MATCH($E181,$Q:$Q,0),MATCH(VLOOKUP($B181,卡牌国战属性!$B:$E,4,FALSE),军力值效果表!$Q$1:$AC$1,0)+IF(VLOOKUP($B181,卡牌国战属性!$B:$E,3,FALSE)=2,6,0)+1)</f>
        <v>24</v>
      </c>
    </row>
    <row r="182" spans="1:7">
      <c r="A182" s="2">
        <v>179</v>
      </c>
      <c r="B182" s="10">
        <v>1101004</v>
      </c>
      <c r="C182" s="2" t="str">
        <f>VLOOKUP(B182,卡牌国战属性!$B:$C,2,FALSE)</f>
        <v>项昆仑</v>
      </c>
      <c r="D182" s="2" t="s">
        <v>64</v>
      </c>
      <c r="E182" s="2">
        <v>29</v>
      </c>
      <c r="F182" s="2">
        <f>INDEX($Q:$AC,MATCH($E182,$Q:$Q,0),MATCH(VLOOKUP($B182,卡牌国战属性!$B:$E,4,FALSE),军力值效果表!$Q$1:$AC$1,0)+IF(VLOOKUP($B182,卡牌国战属性!$B:$E,3,FALSE)=2,6,0))</f>
        <v>8.5</v>
      </c>
      <c r="G182" s="2">
        <f>INDEX($Q:$AC,MATCH($E182,$Q:$Q,0),MATCH(VLOOKUP($B182,卡牌国战属性!$B:$E,4,FALSE),军力值效果表!$Q$1:$AC$1,0)+IF(VLOOKUP($B182,卡牌国战属性!$B:$E,3,FALSE)=2,6,0)+1)</f>
        <v>24.8</v>
      </c>
    </row>
    <row r="183" spans="1:7">
      <c r="A183" s="2">
        <v>180</v>
      </c>
      <c r="B183" s="10">
        <v>1101004</v>
      </c>
      <c r="C183" s="2" t="str">
        <f>VLOOKUP(B183,卡牌国战属性!$B:$C,2,FALSE)</f>
        <v>项昆仑</v>
      </c>
      <c r="D183" s="2" t="s">
        <v>64</v>
      </c>
      <c r="E183" s="2">
        <v>30</v>
      </c>
      <c r="F183" s="2">
        <f>INDEX($Q:$AC,MATCH($E183,$Q:$Q,0),MATCH(VLOOKUP($B183,卡牌国战属性!$B:$E,4,FALSE),军力值效果表!$Q$1:$AC$1,0)+IF(VLOOKUP($B183,卡牌国战属性!$B:$E,3,FALSE)=2,6,0))</f>
        <v>8.7</v>
      </c>
      <c r="G183" s="2">
        <f>INDEX($Q:$AC,MATCH($E183,$Q:$Q,0),MATCH(VLOOKUP($B183,卡牌国战属性!$B:$E,4,FALSE),军力值效果表!$Q$1:$AC$1,0)+IF(VLOOKUP($B183,卡牌国战属性!$B:$E,3,FALSE)=2,6,0)+1)</f>
        <v>26</v>
      </c>
    </row>
    <row r="184" spans="1:7">
      <c r="A184" s="2">
        <v>181</v>
      </c>
      <c r="B184" s="10">
        <v>1101004</v>
      </c>
      <c r="C184" s="2" t="str">
        <f>VLOOKUP(B184,卡牌国战属性!$B:$C,2,FALSE)</f>
        <v>项昆仑</v>
      </c>
      <c r="D184" s="2" t="s">
        <v>64</v>
      </c>
      <c r="E184" s="2">
        <v>31</v>
      </c>
      <c r="F184" s="2">
        <f>INDEX($Q:$AC,MATCH($E184,$Q:$Q,0),MATCH(VLOOKUP($B184,卡牌国战属性!$B:$E,4,FALSE),军力值效果表!$Q$1:$AC$1,0)+IF(VLOOKUP($B184,卡牌国战属性!$B:$E,3,FALSE)=2,6,0))</f>
        <v>8.9</v>
      </c>
      <c r="G184" s="2">
        <f>INDEX($Q:$AC,MATCH($E184,$Q:$Q,0),MATCH(VLOOKUP($B184,卡牌国战属性!$B:$E,4,FALSE),军力值效果表!$Q$1:$AC$1,0)+IF(VLOOKUP($B184,卡牌国战属性!$B:$E,3,FALSE)=2,6,0)+1)</f>
        <v>26.7</v>
      </c>
    </row>
    <row r="185" spans="1:7">
      <c r="A185" s="2">
        <v>182</v>
      </c>
      <c r="B185" s="10">
        <v>1101004</v>
      </c>
      <c r="C185" s="2" t="str">
        <f>VLOOKUP(B185,卡牌国战属性!$B:$C,2,FALSE)</f>
        <v>项昆仑</v>
      </c>
      <c r="D185" s="2" t="s">
        <v>64</v>
      </c>
      <c r="E185" s="2">
        <v>32</v>
      </c>
      <c r="F185" s="2">
        <f>INDEX($Q:$AC,MATCH($E185,$Q:$Q,0),MATCH(VLOOKUP($B185,卡牌国战属性!$B:$E,4,FALSE),军力值效果表!$Q$1:$AC$1,0)+IF(VLOOKUP($B185,卡牌国战属性!$B:$E,3,FALSE)=2,6,0))</f>
        <v>9.4</v>
      </c>
      <c r="G185" s="2">
        <f>INDEX($Q:$AC,MATCH($E185,$Q:$Q,0),MATCH(VLOOKUP($B185,卡牌国战属性!$B:$E,4,FALSE),军力值效果表!$Q$1:$AC$1,0)+IF(VLOOKUP($B185,卡牌国战属性!$B:$E,3,FALSE)=2,6,0)+1)</f>
        <v>28.4</v>
      </c>
    </row>
    <row r="186" spans="1:7">
      <c r="A186" s="2">
        <v>183</v>
      </c>
      <c r="B186" s="10">
        <v>1101004</v>
      </c>
      <c r="C186" s="2" t="str">
        <f>VLOOKUP(B186,卡牌国战属性!$B:$C,2,FALSE)</f>
        <v>项昆仑</v>
      </c>
      <c r="D186" s="2" t="s">
        <v>64</v>
      </c>
      <c r="E186" s="2">
        <v>33</v>
      </c>
      <c r="F186" s="2">
        <f>INDEX($Q:$AC,MATCH($E186,$Q:$Q,0),MATCH(VLOOKUP($B186,卡牌国战属性!$B:$E,4,FALSE),军力值效果表!$Q$1:$AC$1,0)+IF(VLOOKUP($B186,卡牌国战属性!$B:$E,3,FALSE)=2,6,0))</f>
        <v>10.6</v>
      </c>
      <c r="G186" s="2">
        <f>INDEX($Q:$AC,MATCH($E186,$Q:$Q,0),MATCH(VLOOKUP($B186,卡牌国战属性!$B:$E,4,FALSE),军力值效果表!$Q$1:$AC$1,0)+IF(VLOOKUP($B186,卡牌国战属性!$B:$E,3,FALSE)=2,6,0)+1)</f>
        <v>31.9</v>
      </c>
    </row>
    <row r="187" spans="1:7">
      <c r="A187" s="2">
        <v>184</v>
      </c>
      <c r="B187" s="10">
        <v>1101004</v>
      </c>
      <c r="C187" s="2" t="str">
        <f>VLOOKUP(B187,卡牌国战属性!$B:$C,2,FALSE)</f>
        <v>项昆仑</v>
      </c>
      <c r="D187" s="2" t="s">
        <v>64</v>
      </c>
      <c r="E187" s="2">
        <v>34</v>
      </c>
      <c r="F187" s="2">
        <f>INDEX($Q:$AC,MATCH($E187,$Q:$Q,0),MATCH(VLOOKUP($B187,卡牌国战属性!$B:$E,4,FALSE),军力值效果表!$Q$1:$AC$1,0)+IF(VLOOKUP($B187,卡牌国战属性!$B:$E,3,FALSE)=2,6,0))</f>
        <v>11.4</v>
      </c>
      <c r="G187" s="2">
        <f>INDEX($Q:$AC,MATCH($E187,$Q:$Q,0),MATCH(VLOOKUP($B187,卡牌国战属性!$B:$E,4,FALSE),军力值效果表!$Q$1:$AC$1,0)+IF(VLOOKUP($B187,卡牌国战属性!$B:$E,3,FALSE)=2,6,0)+1)</f>
        <v>34.1</v>
      </c>
    </row>
    <row r="188" spans="1:7">
      <c r="A188" s="2">
        <v>185</v>
      </c>
      <c r="B188" s="10">
        <v>1101004</v>
      </c>
      <c r="C188" s="2" t="str">
        <f>VLOOKUP(B188,卡牌国战属性!$B:$C,2,FALSE)</f>
        <v>项昆仑</v>
      </c>
      <c r="D188" s="2" t="s">
        <v>64</v>
      </c>
      <c r="E188" s="2">
        <v>35</v>
      </c>
      <c r="F188" s="2">
        <f>INDEX($Q:$AC,MATCH($E188,$Q:$Q,0),MATCH(VLOOKUP($B188,卡牌国战属性!$B:$E,4,FALSE),军力值效果表!$Q$1:$AC$1,0)+IF(VLOOKUP($B188,卡牌国战属性!$B:$E,3,FALSE)=2,6,0))</f>
        <v>11.8</v>
      </c>
      <c r="G188" s="2">
        <f>INDEX($Q:$AC,MATCH($E188,$Q:$Q,0),MATCH(VLOOKUP($B188,卡牌国战属性!$B:$E,4,FALSE),军力值效果表!$Q$1:$AC$1,0)+IF(VLOOKUP($B188,卡牌国战属性!$B:$E,3,FALSE)=2,6,0)+1)</f>
        <v>35</v>
      </c>
    </row>
    <row r="189" spans="1:7">
      <c r="A189" s="2">
        <v>186</v>
      </c>
      <c r="B189" s="10">
        <v>1101004</v>
      </c>
      <c r="C189" s="2" t="str">
        <f>VLOOKUP(B189,卡牌国战属性!$B:$C,2,FALSE)</f>
        <v>项昆仑</v>
      </c>
      <c r="D189" s="2" t="s">
        <v>64</v>
      </c>
      <c r="E189" s="2">
        <v>36</v>
      </c>
      <c r="F189" s="2">
        <f>INDEX($Q:$AC,MATCH($E189,$Q:$Q,0),MATCH(VLOOKUP($B189,卡牌国战属性!$B:$E,4,FALSE),军力值效果表!$Q$1:$AC$1,0)+IF(VLOOKUP($B189,卡牌国战属性!$B:$E,3,FALSE)=2,6,0))</f>
        <v>12.3</v>
      </c>
      <c r="G189" s="2">
        <f>INDEX($Q:$AC,MATCH($E189,$Q:$Q,0),MATCH(VLOOKUP($B189,卡牌国战属性!$B:$E,4,FALSE),军力值效果表!$Q$1:$AC$1,0)+IF(VLOOKUP($B189,卡牌国战属性!$B:$E,3,FALSE)=2,6,0)+1)</f>
        <v>37.1</v>
      </c>
    </row>
    <row r="190" spans="1:7">
      <c r="A190" s="2">
        <v>187</v>
      </c>
      <c r="B190" s="10">
        <v>1101004</v>
      </c>
      <c r="C190" s="2" t="str">
        <f>VLOOKUP(B190,卡牌国战属性!$B:$C,2,FALSE)</f>
        <v>项昆仑</v>
      </c>
      <c r="D190" s="2" t="s">
        <v>64</v>
      </c>
      <c r="E190" s="2">
        <v>37</v>
      </c>
      <c r="F190" s="2">
        <f>INDEX($Q:$AC,MATCH($E190,$Q:$Q,0),MATCH(VLOOKUP($B190,卡牌国战属性!$B:$E,4,FALSE),军力值效果表!$Q$1:$AC$1,0)+IF(VLOOKUP($B190,卡牌国战属性!$B:$E,3,FALSE)=2,6,0))</f>
        <v>13.2</v>
      </c>
      <c r="G190" s="2">
        <f>INDEX($Q:$AC,MATCH($E190,$Q:$Q,0),MATCH(VLOOKUP($B190,卡牌国战属性!$B:$E,4,FALSE),军力值效果表!$Q$1:$AC$1,0)+IF(VLOOKUP($B190,卡牌国战属性!$B:$E,3,FALSE)=2,6,0)+1)</f>
        <v>39.7</v>
      </c>
    </row>
    <row r="191" spans="1:7">
      <c r="A191" s="2">
        <v>188</v>
      </c>
      <c r="B191" s="10">
        <v>1101004</v>
      </c>
      <c r="C191" s="2" t="str">
        <f>VLOOKUP(B191,卡牌国战属性!$B:$C,2,FALSE)</f>
        <v>项昆仑</v>
      </c>
      <c r="D191" s="2" t="s">
        <v>64</v>
      </c>
      <c r="E191" s="2">
        <v>38</v>
      </c>
      <c r="F191" s="2">
        <f>INDEX($Q:$AC,MATCH($E191,$Q:$Q,0),MATCH(VLOOKUP($B191,卡牌国战属性!$B:$E,4,FALSE),军力值效果表!$Q$1:$AC$1,0)+IF(VLOOKUP($B191,卡牌国战属性!$B:$E,3,FALSE)=2,6,0))</f>
        <v>14.9</v>
      </c>
      <c r="G191" s="2">
        <f>INDEX($Q:$AC,MATCH($E191,$Q:$Q,0),MATCH(VLOOKUP($B191,卡牌国战属性!$B:$E,4,FALSE),军力值效果表!$Q$1:$AC$1,0)+IF(VLOOKUP($B191,卡牌国战属性!$B:$E,3,FALSE)=2,6,0)+1)</f>
        <v>44.7</v>
      </c>
    </row>
    <row r="192" spans="1:7">
      <c r="A192" s="2">
        <v>189</v>
      </c>
      <c r="B192" s="10">
        <v>1101004</v>
      </c>
      <c r="C192" s="2" t="str">
        <f>VLOOKUP(B192,卡牌国战属性!$B:$C,2,FALSE)</f>
        <v>项昆仑</v>
      </c>
      <c r="D192" s="2" t="s">
        <v>64</v>
      </c>
      <c r="E192" s="2">
        <v>39</v>
      </c>
      <c r="F192" s="2">
        <f>INDEX($Q:$AC,MATCH($E192,$Q:$Q,0),MATCH(VLOOKUP($B192,卡牌国战属性!$B:$E,4,FALSE),军力值效果表!$Q$1:$AC$1,0)+IF(VLOOKUP($B192,卡牌国战属性!$B:$E,3,FALSE)=2,6,0))</f>
        <v>15.2</v>
      </c>
      <c r="G192" s="2">
        <f>INDEX($Q:$AC,MATCH($E192,$Q:$Q,0),MATCH(VLOOKUP($B192,卡牌国战属性!$B:$E,4,FALSE),军力值效果表!$Q$1:$AC$1,0)+IF(VLOOKUP($B192,卡牌国战属性!$B:$E,3,FALSE)=2,6,0)+1)</f>
        <v>45.7</v>
      </c>
    </row>
    <row r="193" spans="1:7">
      <c r="A193" s="2">
        <v>190</v>
      </c>
      <c r="B193" s="10">
        <v>1101004</v>
      </c>
      <c r="C193" s="2" t="str">
        <f>VLOOKUP(B193,卡牌国战属性!$B:$C,2,FALSE)</f>
        <v>项昆仑</v>
      </c>
      <c r="D193" s="2" t="s">
        <v>64</v>
      </c>
      <c r="E193" s="2">
        <v>40</v>
      </c>
      <c r="F193" s="2">
        <f>INDEX($Q:$AC,MATCH($E193,$Q:$Q,0),MATCH(VLOOKUP($B193,卡牌国战属性!$B:$E,4,FALSE),军力值效果表!$Q$1:$AC$1,0)+IF(VLOOKUP($B193,卡牌国战属性!$B:$E,3,FALSE)=2,6,0))</f>
        <v>16</v>
      </c>
      <c r="G193" s="2">
        <f>INDEX($Q:$AC,MATCH($E193,$Q:$Q,0),MATCH(VLOOKUP($B193,卡牌国战属性!$B:$E,4,FALSE),军力值效果表!$Q$1:$AC$1,0)+IF(VLOOKUP($B193,卡牌国战属性!$B:$E,3,FALSE)=2,6,0)+1)</f>
        <v>48.1</v>
      </c>
    </row>
    <row r="194" spans="1:7">
      <c r="A194" s="2">
        <v>191</v>
      </c>
      <c r="B194" s="10">
        <v>1101004</v>
      </c>
      <c r="C194" s="2" t="str">
        <f>VLOOKUP(B194,卡牌国战属性!$B:$C,2,FALSE)</f>
        <v>项昆仑</v>
      </c>
      <c r="D194" s="2" t="s">
        <v>64</v>
      </c>
      <c r="E194" s="2">
        <v>41</v>
      </c>
      <c r="F194" s="2">
        <f>INDEX($Q:$AC,MATCH($E194,$Q:$Q,0),MATCH(VLOOKUP($B194,卡牌国战属性!$B:$E,4,FALSE),军力值效果表!$Q$1:$AC$1,0)+IF(VLOOKUP($B194,卡牌国战属性!$B:$E,3,FALSE)=2,6,0))</f>
        <v>16.5</v>
      </c>
      <c r="G194" s="2">
        <f>INDEX($Q:$AC,MATCH($E194,$Q:$Q,0),MATCH(VLOOKUP($B194,卡牌国战属性!$B:$E,4,FALSE),军力值效果表!$Q$1:$AC$1,0)+IF(VLOOKUP($B194,卡牌国战属性!$B:$E,3,FALSE)=2,6,0)+1)</f>
        <v>49.5</v>
      </c>
    </row>
    <row r="195" spans="1:7">
      <c r="A195" s="2">
        <v>192</v>
      </c>
      <c r="B195" s="10">
        <v>1101004</v>
      </c>
      <c r="C195" s="2" t="str">
        <f>VLOOKUP(B195,卡牌国战属性!$B:$C,2,FALSE)</f>
        <v>项昆仑</v>
      </c>
      <c r="D195" s="2" t="s">
        <v>64</v>
      </c>
      <c r="E195" s="2">
        <v>42</v>
      </c>
      <c r="F195" s="2">
        <f>INDEX($Q:$AC,MATCH($E195,$Q:$Q,0),MATCH(VLOOKUP($B195,卡牌国战属性!$B:$E,4,FALSE),军力值效果表!$Q$1:$AC$1,0)+IF(VLOOKUP($B195,卡牌国战属性!$B:$E,3,FALSE)=2,6,0))</f>
        <v>17.7</v>
      </c>
      <c r="G195" s="2">
        <f>INDEX($Q:$AC,MATCH($E195,$Q:$Q,0),MATCH(VLOOKUP($B195,卡牌国战属性!$B:$E,4,FALSE),军力值效果表!$Q$1:$AC$1,0)+IF(VLOOKUP($B195,卡牌国战属性!$B:$E,3,FALSE)=2,6,0)+1)</f>
        <v>53.2</v>
      </c>
    </row>
    <row r="196" spans="1:7">
      <c r="A196" s="2">
        <v>193</v>
      </c>
      <c r="B196" s="10">
        <v>1101004</v>
      </c>
      <c r="C196" s="2" t="str">
        <f>VLOOKUP(B196,卡牌国战属性!$B:$C,2,FALSE)</f>
        <v>项昆仑</v>
      </c>
      <c r="D196" s="2" t="s">
        <v>64</v>
      </c>
      <c r="E196" s="2">
        <v>43</v>
      </c>
      <c r="F196" s="2">
        <f>INDEX($Q:$AC,MATCH($E196,$Q:$Q,0),MATCH(VLOOKUP($B196,卡牌国战属性!$B:$E,4,FALSE),军力值效果表!$Q$1:$AC$1,0)+IF(VLOOKUP($B196,卡牌国战属性!$B:$E,3,FALSE)=2,6,0))</f>
        <v>20.1</v>
      </c>
      <c r="G196" s="2">
        <f>INDEX($Q:$AC,MATCH($E196,$Q:$Q,0),MATCH(VLOOKUP($B196,卡牌国战属性!$B:$E,4,FALSE),军力值效果表!$Q$1:$AC$1,0)+IF(VLOOKUP($B196,卡牌国战属性!$B:$E,3,FALSE)=2,6,0)+1)</f>
        <v>60.2</v>
      </c>
    </row>
    <row r="197" spans="1:7">
      <c r="A197" s="2">
        <v>194</v>
      </c>
      <c r="B197" s="10">
        <v>1101004</v>
      </c>
      <c r="C197" s="2" t="str">
        <f>VLOOKUP(B197,卡牌国战属性!$B:$C,2,FALSE)</f>
        <v>项昆仑</v>
      </c>
      <c r="D197" s="2" t="s">
        <v>64</v>
      </c>
      <c r="E197" s="2">
        <v>44</v>
      </c>
      <c r="F197" s="2">
        <f>INDEX($Q:$AC,MATCH($E197,$Q:$Q,0),MATCH(VLOOKUP($B197,卡牌国战属性!$B:$E,4,FALSE),军力值效果表!$Q$1:$AC$1,0)+IF(VLOOKUP($B197,卡牌国战属性!$B:$E,3,FALSE)=2,6,0))</f>
        <v>21.7</v>
      </c>
      <c r="G197" s="2">
        <f>INDEX($Q:$AC,MATCH($E197,$Q:$Q,0),MATCH(VLOOKUP($B197,卡牌国战属性!$B:$E,4,FALSE),军力值效果表!$Q$1:$AC$1,0)+IF(VLOOKUP($B197,卡牌国战属性!$B:$E,3,FALSE)=2,6,0)+1)</f>
        <v>65</v>
      </c>
    </row>
    <row r="198" spans="1:7">
      <c r="A198" s="2">
        <v>195</v>
      </c>
      <c r="B198" s="10">
        <v>1101004</v>
      </c>
      <c r="C198" s="2" t="str">
        <f>VLOOKUP(B198,卡牌国战属性!$B:$C,2,FALSE)</f>
        <v>项昆仑</v>
      </c>
      <c r="D198" s="2" t="s">
        <v>64</v>
      </c>
      <c r="E198" s="2">
        <v>45</v>
      </c>
      <c r="F198" s="2">
        <f>INDEX($Q:$AC,MATCH($E198,$Q:$Q,0),MATCH(VLOOKUP($B198,卡牌国战属性!$B:$E,4,FALSE),军力值效果表!$Q$1:$AC$1,0)+IF(VLOOKUP($B198,卡牌国战属性!$B:$E,3,FALSE)=2,6,0))</f>
        <v>23.7</v>
      </c>
      <c r="G198" s="2">
        <f>INDEX($Q:$AC,MATCH($E198,$Q:$Q,0),MATCH(VLOOKUP($B198,卡牌国战属性!$B:$E,4,FALSE),军力值效果表!$Q$1:$AC$1,0)+IF(VLOOKUP($B198,卡牌国战属性!$B:$E,3,FALSE)=2,6,0)+1)</f>
        <v>71.1</v>
      </c>
    </row>
    <row r="199" spans="1:7">
      <c r="A199" s="2">
        <v>196</v>
      </c>
      <c r="B199" s="10">
        <v>1101004</v>
      </c>
      <c r="C199" s="2" t="str">
        <f>VLOOKUP(B199,卡牌国战属性!$B:$C,2,FALSE)</f>
        <v>项昆仑</v>
      </c>
      <c r="D199" s="2" t="s">
        <v>64</v>
      </c>
      <c r="E199" s="2">
        <v>46</v>
      </c>
      <c r="F199" s="2">
        <f>INDEX($Q:$AC,MATCH($E199,$Q:$Q,0),MATCH(VLOOKUP($B199,卡牌国战属性!$B:$E,4,FALSE),军力值效果表!$Q$1:$AC$1,0)+IF(VLOOKUP($B199,卡牌国战属性!$B:$E,3,FALSE)=2,6,0))</f>
        <v>25.7</v>
      </c>
      <c r="G199" s="2">
        <f>INDEX($Q:$AC,MATCH($E199,$Q:$Q,0),MATCH(VLOOKUP($B199,卡牌国战属性!$B:$E,4,FALSE),军力值效果表!$Q$1:$AC$1,0)+IF(VLOOKUP($B199,卡牌国战属性!$B:$E,3,FALSE)=2,6,0)+1)</f>
        <v>77.2</v>
      </c>
    </row>
    <row r="200" spans="1:7">
      <c r="A200" s="2">
        <v>197</v>
      </c>
      <c r="B200" s="10">
        <v>1101004</v>
      </c>
      <c r="C200" s="2" t="str">
        <f>VLOOKUP(B200,卡牌国战属性!$B:$C,2,FALSE)</f>
        <v>项昆仑</v>
      </c>
      <c r="D200" s="2" t="s">
        <v>64</v>
      </c>
      <c r="E200" s="2">
        <v>47</v>
      </c>
      <c r="F200" s="2">
        <f>INDEX($Q:$AC,MATCH($E200,$Q:$Q,0),MATCH(VLOOKUP($B200,卡牌国战属性!$B:$E,4,FALSE),军力值效果表!$Q$1:$AC$1,0)+IF(VLOOKUP($B200,卡牌国战属性!$B:$E,3,FALSE)=2,6,0))</f>
        <v>27.7</v>
      </c>
      <c r="G200" s="2">
        <f>INDEX($Q:$AC,MATCH($E200,$Q:$Q,0),MATCH(VLOOKUP($B200,卡牌国战属性!$B:$E,4,FALSE),军力值效果表!$Q$1:$AC$1,0)+IF(VLOOKUP($B200,卡牌国战属性!$B:$E,3,FALSE)=2,6,0)+1)</f>
        <v>83.1</v>
      </c>
    </row>
    <row r="201" spans="1:7">
      <c r="A201" s="2">
        <v>198</v>
      </c>
      <c r="B201" s="10">
        <v>1101004</v>
      </c>
      <c r="C201" s="2" t="str">
        <f>VLOOKUP(B201,卡牌国战属性!$B:$C,2,FALSE)</f>
        <v>项昆仑</v>
      </c>
      <c r="D201" s="2" t="s">
        <v>64</v>
      </c>
      <c r="E201" s="2">
        <v>48</v>
      </c>
      <c r="F201" s="2">
        <f>INDEX($Q:$AC,MATCH($E201,$Q:$Q,0),MATCH(VLOOKUP($B201,卡牌国战属性!$B:$E,4,FALSE),军力值效果表!$Q$1:$AC$1,0)+IF(VLOOKUP($B201,卡牌国战属性!$B:$E,3,FALSE)=2,6,0))</f>
        <v>31.4</v>
      </c>
      <c r="G201" s="2">
        <f>INDEX($Q:$AC,MATCH($E201,$Q:$Q,0),MATCH(VLOOKUP($B201,卡牌国战属性!$B:$E,4,FALSE),军力值效果表!$Q$1:$AC$1,0)+IF(VLOOKUP($B201,卡牌国战属性!$B:$E,3,FALSE)=2,6,0)+1)</f>
        <v>94.2</v>
      </c>
    </row>
    <row r="202" spans="1:7">
      <c r="A202" s="2">
        <v>199</v>
      </c>
      <c r="B202" s="10">
        <v>1101004</v>
      </c>
      <c r="C202" s="2" t="str">
        <f>VLOOKUP(B202,卡牌国战属性!$B:$C,2,FALSE)</f>
        <v>项昆仑</v>
      </c>
      <c r="D202" s="2" t="s">
        <v>64</v>
      </c>
      <c r="E202" s="2">
        <v>49</v>
      </c>
      <c r="F202" s="2">
        <f>INDEX($Q:$AC,MATCH($E202,$Q:$Q,0),MATCH(VLOOKUP($B202,卡牌国战属性!$B:$E,4,FALSE),军力值效果表!$Q$1:$AC$1,0)+IF(VLOOKUP($B202,卡牌国战属性!$B:$E,3,FALSE)=2,6,0))</f>
        <v>33.9</v>
      </c>
      <c r="G202" s="2">
        <f>INDEX($Q:$AC,MATCH($E202,$Q:$Q,0),MATCH(VLOOKUP($B202,卡牌国战属性!$B:$E,4,FALSE),军力值效果表!$Q$1:$AC$1,0)+IF(VLOOKUP($B202,卡牌国战属性!$B:$E,3,FALSE)=2,6,0)+1)</f>
        <v>101.8</v>
      </c>
    </row>
    <row r="203" spans="1:7">
      <c r="A203" s="2">
        <v>200</v>
      </c>
      <c r="B203" s="10">
        <v>1101004</v>
      </c>
      <c r="C203" s="2" t="str">
        <f>VLOOKUP(B203,卡牌国战属性!$B:$C,2,FALSE)</f>
        <v>项昆仑</v>
      </c>
      <c r="D203" s="2" t="s">
        <v>64</v>
      </c>
      <c r="E203" s="2">
        <v>50</v>
      </c>
      <c r="F203" s="2">
        <f>INDEX($Q:$AC,MATCH($E203,$Q:$Q,0),MATCH(VLOOKUP($B203,卡牌国战属性!$B:$E,4,FALSE),军力值效果表!$Q$1:$AC$1,0)+IF(VLOOKUP($B203,卡牌国战属性!$B:$E,3,FALSE)=2,6,0))</f>
        <v>35.5</v>
      </c>
      <c r="G203" s="2">
        <f>INDEX($Q:$AC,MATCH($E203,$Q:$Q,0),MATCH(VLOOKUP($B203,卡牌国战属性!$B:$E,4,FALSE),军力值效果表!$Q$1:$AC$1,0)+IF(VLOOKUP($B203,卡牌国战属性!$B:$E,3,FALSE)=2,6,0)+1)</f>
        <v>106.5</v>
      </c>
    </row>
    <row r="204" spans="1:7">
      <c r="A204" s="2">
        <v>201</v>
      </c>
      <c r="B204" s="9">
        <v>1101005</v>
      </c>
      <c r="C204" s="2" t="str">
        <f>VLOOKUP(B204,卡牌国战属性!$B:$C,2,FALSE)</f>
        <v>刘羽禅</v>
      </c>
      <c r="D204" s="2" t="s">
        <v>64</v>
      </c>
      <c r="E204" s="2">
        <v>1</v>
      </c>
      <c r="F204" s="2">
        <f>INDEX($Q:$AC,MATCH($E204,$Q:$Q,0),MATCH(VLOOKUP($B204,卡牌国战属性!$B:$E,4,FALSE),军力值效果表!$Q$1:$AC$1,0)+IF(VLOOKUP($B204,卡牌国战属性!$B:$E,3,FALSE)=2,6,0))</f>
        <v>2.7</v>
      </c>
      <c r="G204" s="2">
        <f>INDEX($Q:$AC,MATCH($E204,$Q:$Q,0),MATCH(VLOOKUP($B204,卡牌国战属性!$B:$E,4,FALSE),军力值效果表!$Q$1:$AC$1,0)+IF(VLOOKUP($B204,卡牌国战属性!$B:$E,3,FALSE)=2,6,0)+1)</f>
        <v>8.1</v>
      </c>
    </row>
    <row r="205" spans="1:7">
      <c r="A205" s="2">
        <v>202</v>
      </c>
      <c r="B205" s="10">
        <v>1101005</v>
      </c>
      <c r="C205" s="2" t="str">
        <f>VLOOKUP(B205,卡牌国战属性!$B:$C,2,FALSE)</f>
        <v>刘羽禅</v>
      </c>
      <c r="D205" s="2" t="s">
        <v>64</v>
      </c>
      <c r="E205" s="2">
        <v>2</v>
      </c>
      <c r="F205" s="2">
        <f>INDEX($Q:$AC,MATCH($E205,$Q:$Q,0),MATCH(VLOOKUP($B205,卡牌国战属性!$B:$E,4,FALSE),军力值效果表!$Q$1:$AC$1,0)+IF(VLOOKUP($B205,卡牌国战属性!$B:$E,3,FALSE)=2,6,0))</f>
        <v>2.8</v>
      </c>
      <c r="G205" s="2">
        <f>INDEX($Q:$AC,MATCH($E205,$Q:$Q,0),MATCH(VLOOKUP($B205,卡牌国战属性!$B:$E,4,FALSE),军力值效果表!$Q$1:$AC$1,0)+IF(VLOOKUP($B205,卡牌国战属性!$B:$E,3,FALSE)=2,6,0)+1)</f>
        <v>8.3</v>
      </c>
    </row>
    <row r="206" spans="1:7">
      <c r="A206" s="2">
        <v>203</v>
      </c>
      <c r="B206" s="10">
        <v>1101005</v>
      </c>
      <c r="C206" s="2" t="str">
        <f>VLOOKUP(B206,卡牌国战属性!$B:$C,2,FALSE)</f>
        <v>刘羽禅</v>
      </c>
      <c r="D206" s="2" t="s">
        <v>64</v>
      </c>
      <c r="E206" s="2">
        <v>3</v>
      </c>
      <c r="F206" s="2">
        <f>INDEX($Q:$AC,MATCH($E206,$Q:$Q,0),MATCH(VLOOKUP($B206,卡牌国战属性!$B:$E,4,FALSE),军力值效果表!$Q$1:$AC$1,0)+IF(VLOOKUP($B206,卡牌国战属性!$B:$E,3,FALSE)=2,6,0))</f>
        <v>2.9</v>
      </c>
      <c r="G206" s="2">
        <f>INDEX($Q:$AC,MATCH($E206,$Q:$Q,0),MATCH(VLOOKUP($B206,卡牌国战属性!$B:$E,4,FALSE),军力值效果表!$Q$1:$AC$1,0)+IF(VLOOKUP($B206,卡牌国战属性!$B:$E,3,FALSE)=2,6,0)+1)</f>
        <v>8.5</v>
      </c>
    </row>
    <row r="207" spans="1:7">
      <c r="A207" s="2">
        <v>204</v>
      </c>
      <c r="B207" s="10">
        <v>1101005</v>
      </c>
      <c r="C207" s="2" t="str">
        <f>VLOOKUP(B207,卡牌国战属性!$B:$C,2,FALSE)</f>
        <v>刘羽禅</v>
      </c>
      <c r="D207" s="2" t="s">
        <v>64</v>
      </c>
      <c r="E207" s="2">
        <v>4</v>
      </c>
      <c r="F207" s="2">
        <f>INDEX($Q:$AC,MATCH($E207,$Q:$Q,0),MATCH(VLOOKUP($B207,卡牌国战属性!$B:$E,4,FALSE),军力值效果表!$Q$1:$AC$1,0)+IF(VLOOKUP($B207,卡牌国战属性!$B:$E,3,FALSE)=2,6,0))</f>
        <v>3</v>
      </c>
      <c r="G207" s="2">
        <f>INDEX($Q:$AC,MATCH($E207,$Q:$Q,0),MATCH(VLOOKUP($B207,卡牌国战属性!$B:$E,4,FALSE),军力值效果表!$Q$1:$AC$1,0)+IF(VLOOKUP($B207,卡牌国战属性!$B:$E,3,FALSE)=2,6,0)+1)</f>
        <v>8.7</v>
      </c>
    </row>
    <row r="208" spans="1:7">
      <c r="A208" s="2">
        <v>205</v>
      </c>
      <c r="B208" s="10">
        <v>1101005</v>
      </c>
      <c r="C208" s="2" t="str">
        <f>VLOOKUP(B208,卡牌国战属性!$B:$C,2,FALSE)</f>
        <v>刘羽禅</v>
      </c>
      <c r="D208" s="2" t="s">
        <v>64</v>
      </c>
      <c r="E208" s="2">
        <v>5</v>
      </c>
      <c r="F208" s="2">
        <f>INDEX($Q:$AC,MATCH($E208,$Q:$Q,0),MATCH(VLOOKUP($B208,卡牌国战属性!$B:$E,4,FALSE),军力值效果表!$Q$1:$AC$1,0)+IF(VLOOKUP($B208,卡牌国战属性!$B:$E,3,FALSE)=2,6,0))</f>
        <v>3.1</v>
      </c>
      <c r="G208" s="2">
        <f>INDEX($Q:$AC,MATCH($E208,$Q:$Q,0),MATCH(VLOOKUP($B208,卡牌国战属性!$B:$E,4,FALSE),军力值效果表!$Q$1:$AC$1,0)+IF(VLOOKUP($B208,卡牌国战属性!$B:$E,3,FALSE)=2,6,0)+1)</f>
        <v>8.9</v>
      </c>
    </row>
    <row r="209" spans="1:7">
      <c r="A209" s="2">
        <v>206</v>
      </c>
      <c r="B209" s="10">
        <v>1101005</v>
      </c>
      <c r="C209" s="2" t="str">
        <f>VLOOKUP(B209,卡牌国战属性!$B:$C,2,FALSE)</f>
        <v>刘羽禅</v>
      </c>
      <c r="D209" s="2" t="s">
        <v>64</v>
      </c>
      <c r="E209" s="2">
        <v>6</v>
      </c>
      <c r="F209" s="2">
        <f>INDEX($Q:$AC,MATCH($E209,$Q:$Q,0),MATCH(VLOOKUP($B209,卡牌国战属性!$B:$E,4,FALSE),军力值效果表!$Q$1:$AC$1,0)+IF(VLOOKUP($B209,卡牌国战属性!$B:$E,3,FALSE)=2,6,0))</f>
        <v>3.2</v>
      </c>
      <c r="G209" s="2">
        <f>INDEX($Q:$AC,MATCH($E209,$Q:$Q,0),MATCH(VLOOKUP($B209,卡牌国战属性!$B:$E,4,FALSE),军力值效果表!$Q$1:$AC$1,0)+IF(VLOOKUP($B209,卡牌国战属性!$B:$E,3,FALSE)=2,6,0)+1)</f>
        <v>9.10000000000001</v>
      </c>
    </row>
    <row r="210" spans="1:7">
      <c r="A210" s="2">
        <v>207</v>
      </c>
      <c r="B210" s="10">
        <v>1101005</v>
      </c>
      <c r="C210" s="2" t="str">
        <f>VLOOKUP(B210,卡牌国战属性!$B:$C,2,FALSE)</f>
        <v>刘羽禅</v>
      </c>
      <c r="D210" s="2" t="s">
        <v>64</v>
      </c>
      <c r="E210" s="2">
        <v>7</v>
      </c>
      <c r="F210" s="2">
        <f>INDEX($Q:$AC,MATCH($E210,$Q:$Q,0),MATCH(VLOOKUP($B210,卡牌国战属性!$B:$E,4,FALSE),军力值效果表!$Q$1:$AC$1,0)+IF(VLOOKUP($B210,卡牌国战属性!$B:$E,3,FALSE)=2,6,0))</f>
        <v>3.3</v>
      </c>
      <c r="G210" s="2">
        <f>INDEX($Q:$AC,MATCH($E210,$Q:$Q,0),MATCH(VLOOKUP($B210,卡牌国战属性!$B:$E,4,FALSE),军力值效果表!$Q$1:$AC$1,0)+IF(VLOOKUP($B210,卡牌国战属性!$B:$E,3,FALSE)=2,6,0)+1)</f>
        <v>9.30000000000001</v>
      </c>
    </row>
    <row r="211" spans="1:7">
      <c r="A211" s="2">
        <v>208</v>
      </c>
      <c r="B211" s="10">
        <v>1101005</v>
      </c>
      <c r="C211" s="2" t="str">
        <f>VLOOKUP(B211,卡牌国战属性!$B:$C,2,FALSE)</f>
        <v>刘羽禅</v>
      </c>
      <c r="D211" s="2" t="s">
        <v>64</v>
      </c>
      <c r="E211" s="2">
        <v>8</v>
      </c>
      <c r="F211" s="2">
        <f>INDEX($Q:$AC,MATCH($E211,$Q:$Q,0),MATCH(VLOOKUP($B211,卡牌国战属性!$B:$E,4,FALSE),军力值效果表!$Q$1:$AC$1,0)+IF(VLOOKUP($B211,卡牌国战属性!$B:$E,3,FALSE)=2,6,0))</f>
        <v>3.4</v>
      </c>
      <c r="G211" s="2">
        <f>INDEX($Q:$AC,MATCH($E211,$Q:$Q,0),MATCH(VLOOKUP($B211,卡牌国战属性!$B:$E,4,FALSE),军力值效果表!$Q$1:$AC$1,0)+IF(VLOOKUP($B211,卡牌国战属性!$B:$E,3,FALSE)=2,6,0)+1)</f>
        <v>9.50000000000001</v>
      </c>
    </row>
    <row r="212" spans="1:7">
      <c r="A212" s="2">
        <v>209</v>
      </c>
      <c r="B212" s="10">
        <v>1101005</v>
      </c>
      <c r="C212" s="2" t="str">
        <f>VLOOKUP(B212,卡牌国战属性!$B:$C,2,FALSE)</f>
        <v>刘羽禅</v>
      </c>
      <c r="D212" s="2" t="s">
        <v>64</v>
      </c>
      <c r="E212" s="2">
        <v>9</v>
      </c>
      <c r="F212" s="2">
        <f>INDEX($Q:$AC,MATCH($E212,$Q:$Q,0),MATCH(VLOOKUP($B212,卡牌国战属性!$B:$E,4,FALSE),军力值效果表!$Q$1:$AC$1,0)+IF(VLOOKUP($B212,卡牌国战属性!$B:$E,3,FALSE)=2,6,0))</f>
        <v>3.5</v>
      </c>
      <c r="G212" s="2">
        <f>INDEX($Q:$AC,MATCH($E212,$Q:$Q,0),MATCH(VLOOKUP($B212,卡牌国战属性!$B:$E,4,FALSE),军力值效果表!$Q$1:$AC$1,0)+IF(VLOOKUP($B212,卡牌国战属性!$B:$E,3,FALSE)=2,6,0)+1)</f>
        <v>9.70000000000001</v>
      </c>
    </row>
    <row r="213" spans="1:7">
      <c r="A213" s="2">
        <v>210</v>
      </c>
      <c r="B213" s="10">
        <v>1101005</v>
      </c>
      <c r="C213" s="2" t="str">
        <f>VLOOKUP(B213,卡牌国战属性!$B:$C,2,FALSE)</f>
        <v>刘羽禅</v>
      </c>
      <c r="D213" s="2" t="s">
        <v>64</v>
      </c>
      <c r="E213" s="2">
        <v>10</v>
      </c>
      <c r="F213" s="2">
        <f>INDEX($Q:$AC,MATCH($E213,$Q:$Q,0),MATCH(VLOOKUP($B213,卡牌国战属性!$B:$E,4,FALSE),军力值效果表!$Q$1:$AC$1,0)+IF(VLOOKUP($B213,卡牌国战属性!$B:$E,3,FALSE)=2,6,0))</f>
        <v>3.6</v>
      </c>
      <c r="G213" s="2">
        <f>INDEX($Q:$AC,MATCH($E213,$Q:$Q,0),MATCH(VLOOKUP($B213,卡牌国战属性!$B:$E,4,FALSE),军力值效果表!$Q$1:$AC$1,0)+IF(VLOOKUP($B213,卡牌国战属性!$B:$E,3,FALSE)=2,6,0)+1)</f>
        <v>9.90000000000001</v>
      </c>
    </row>
    <row r="214" spans="1:7">
      <c r="A214" s="2">
        <v>211</v>
      </c>
      <c r="B214" s="10">
        <v>1101005</v>
      </c>
      <c r="C214" s="2" t="str">
        <f>VLOOKUP(B214,卡牌国战属性!$B:$C,2,FALSE)</f>
        <v>刘羽禅</v>
      </c>
      <c r="D214" s="2" t="s">
        <v>64</v>
      </c>
      <c r="E214" s="2">
        <v>11</v>
      </c>
      <c r="F214" s="2">
        <f>INDEX($Q:$AC,MATCH($E214,$Q:$Q,0),MATCH(VLOOKUP($B214,卡牌国战属性!$B:$E,4,FALSE),军力值效果表!$Q$1:$AC$1,0)+IF(VLOOKUP($B214,卡牌国战属性!$B:$E,3,FALSE)=2,6,0))</f>
        <v>3.7</v>
      </c>
      <c r="G214" s="2">
        <f>INDEX($Q:$AC,MATCH($E214,$Q:$Q,0),MATCH(VLOOKUP($B214,卡牌国战属性!$B:$E,4,FALSE),军力值效果表!$Q$1:$AC$1,0)+IF(VLOOKUP($B214,卡牌国战属性!$B:$E,3,FALSE)=2,6,0)+1)</f>
        <v>10.1</v>
      </c>
    </row>
    <row r="215" spans="1:7">
      <c r="A215" s="2">
        <v>212</v>
      </c>
      <c r="B215" s="10">
        <v>1101005</v>
      </c>
      <c r="C215" s="2" t="str">
        <f>VLOOKUP(B215,卡牌国战属性!$B:$C,2,FALSE)</f>
        <v>刘羽禅</v>
      </c>
      <c r="D215" s="2" t="s">
        <v>64</v>
      </c>
      <c r="E215" s="2">
        <v>12</v>
      </c>
      <c r="F215" s="2">
        <f>INDEX($Q:$AC,MATCH($E215,$Q:$Q,0),MATCH(VLOOKUP($B215,卡牌国战属性!$B:$E,4,FALSE),军力值效果表!$Q$1:$AC$1,0)+IF(VLOOKUP($B215,卡牌国战属性!$B:$E,3,FALSE)=2,6,0))</f>
        <v>3.8</v>
      </c>
      <c r="G215" s="2">
        <f>INDEX($Q:$AC,MATCH($E215,$Q:$Q,0),MATCH(VLOOKUP($B215,卡牌国战属性!$B:$E,4,FALSE),军力值效果表!$Q$1:$AC$1,0)+IF(VLOOKUP($B215,卡牌国战属性!$B:$E,3,FALSE)=2,6,0)+1)</f>
        <v>10.3</v>
      </c>
    </row>
    <row r="216" spans="1:7">
      <c r="A216" s="2">
        <v>213</v>
      </c>
      <c r="B216" s="10">
        <v>1101005</v>
      </c>
      <c r="C216" s="2" t="str">
        <f>VLOOKUP(B216,卡牌国战属性!$B:$C,2,FALSE)</f>
        <v>刘羽禅</v>
      </c>
      <c r="D216" s="2" t="s">
        <v>64</v>
      </c>
      <c r="E216" s="2">
        <v>13</v>
      </c>
      <c r="F216" s="2">
        <f>INDEX($Q:$AC,MATCH($E216,$Q:$Q,0),MATCH(VLOOKUP($B216,卡牌国战属性!$B:$E,4,FALSE),军力值效果表!$Q$1:$AC$1,0)+IF(VLOOKUP($B216,卡牌国战属性!$B:$E,3,FALSE)=2,6,0))</f>
        <v>3.9</v>
      </c>
      <c r="G216" s="2">
        <f>INDEX($Q:$AC,MATCH($E216,$Q:$Q,0),MATCH(VLOOKUP($B216,卡牌国战属性!$B:$E,4,FALSE),军力值效果表!$Q$1:$AC$1,0)+IF(VLOOKUP($B216,卡牌国战属性!$B:$E,3,FALSE)=2,6,0)+1)</f>
        <v>11.2</v>
      </c>
    </row>
    <row r="217" spans="1:7">
      <c r="A217" s="2">
        <v>214</v>
      </c>
      <c r="B217" s="10">
        <v>1101005</v>
      </c>
      <c r="C217" s="2" t="str">
        <f>VLOOKUP(B217,卡牌国战属性!$B:$C,2,FALSE)</f>
        <v>刘羽禅</v>
      </c>
      <c r="D217" s="2" t="s">
        <v>64</v>
      </c>
      <c r="E217" s="2">
        <v>14</v>
      </c>
      <c r="F217" s="2">
        <f>INDEX($Q:$AC,MATCH($E217,$Q:$Q,0),MATCH(VLOOKUP($B217,卡牌国战属性!$B:$E,4,FALSE),军力值效果表!$Q$1:$AC$1,0)+IF(VLOOKUP($B217,卡牌国战属性!$B:$E,3,FALSE)=2,6,0))</f>
        <v>4</v>
      </c>
      <c r="G217" s="2">
        <f>INDEX($Q:$AC,MATCH($E217,$Q:$Q,0),MATCH(VLOOKUP($B217,卡牌国战属性!$B:$E,4,FALSE),军力值效果表!$Q$1:$AC$1,0)+IF(VLOOKUP($B217,卡牌国战属性!$B:$E,3,FALSE)=2,6,0)+1)</f>
        <v>11.4</v>
      </c>
    </row>
    <row r="218" spans="1:7">
      <c r="A218" s="2">
        <v>215</v>
      </c>
      <c r="B218" s="10">
        <v>1101005</v>
      </c>
      <c r="C218" s="2" t="str">
        <f>VLOOKUP(B218,卡牌国战属性!$B:$C,2,FALSE)</f>
        <v>刘羽禅</v>
      </c>
      <c r="D218" s="2" t="s">
        <v>64</v>
      </c>
      <c r="E218" s="2">
        <v>15</v>
      </c>
      <c r="F218" s="2">
        <f>INDEX($Q:$AC,MATCH($E218,$Q:$Q,0),MATCH(VLOOKUP($B218,卡牌国战属性!$B:$E,4,FALSE),军力值效果表!$Q$1:$AC$1,0)+IF(VLOOKUP($B218,卡牌国战属性!$B:$E,3,FALSE)=2,6,0))</f>
        <v>4.2</v>
      </c>
      <c r="G218" s="2">
        <f>INDEX($Q:$AC,MATCH($E218,$Q:$Q,0),MATCH(VLOOKUP($B218,卡牌国战属性!$B:$E,4,FALSE),军力值效果表!$Q$1:$AC$1,0)+IF(VLOOKUP($B218,卡牌国战属性!$B:$E,3,FALSE)=2,6,0)+1)</f>
        <v>12.7</v>
      </c>
    </row>
    <row r="219" spans="1:7">
      <c r="A219" s="2">
        <v>216</v>
      </c>
      <c r="B219" s="10">
        <v>1101005</v>
      </c>
      <c r="C219" s="2" t="str">
        <f>VLOOKUP(B219,卡牌国战属性!$B:$C,2,FALSE)</f>
        <v>刘羽禅</v>
      </c>
      <c r="D219" s="2" t="s">
        <v>64</v>
      </c>
      <c r="E219" s="2">
        <v>16</v>
      </c>
      <c r="F219" s="2">
        <f>INDEX($Q:$AC,MATCH($E219,$Q:$Q,0),MATCH(VLOOKUP($B219,卡牌国战属性!$B:$E,4,FALSE),军力值效果表!$Q$1:$AC$1,0)+IF(VLOOKUP($B219,卡牌国战属性!$B:$E,3,FALSE)=2,6,0))</f>
        <v>4.3</v>
      </c>
      <c r="G219" s="2">
        <f>INDEX($Q:$AC,MATCH($E219,$Q:$Q,0),MATCH(VLOOKUP($B219,卡牌国战属性!$B:$E,4,FALSE),军力值效果表!$Q$1:$AC$1,0)+IF(VLOOKUP($B219,卡牌国战属性!$B:$E,3,FALSE)=2,6,0)+1)</f>
        <v>13</v>
      </c>
    </row>
    <row r="220" spans="1:7">
      <c r="A220" s="2">
        <v>217</v>
      </c>
      <c r="B220" s="10">
        <v>1101005</v>
      </c>
      <c r="C220" s="2" t="str">
        <f>VLOOKUP(B220,卡牌国战属性!$B:$C,2,FALSE)</f>
        <v>刘羽禅</v>
      </c>
      <c r="D220" s="2" t="s">
        <v>64</v>
      </c>
      <c r="E220" s="2">
        <v>17</v>
      </c>
      <c r="F220" s="2">
        <f>INDEX($Q:$AC,MATCH($E220,$Q:$Q,0),MATCH(VLOOKUP($B220,卡牌国战属性!$B:$E,4,FALSE),军力值效果表!$Q$1:$AC$1,0)+IF(VLOOKUP($B220,卡牌国战属性!$B:$E,3,FALSE)=2,6,0))</f>
        <v>4.4</v>
      </c>
      <c r="G220" s="2">
        <f>INDEX($Q:$AC,MATCH($E220,$Q:$Q,0),MATCH(VLOOKUP($B220,卡牌国战属性!$B:$E,4,FALSE),军力值效果表!$Q$1:$AC$1,0)+IF(VLOOKUP($B220,卡牌国战属性!$B:$E,3,FALSE)=2,6,0)+1)</f>
        <v>13.2</v>
      </c>
    </row>
    <row r="221" spans="1:7">
      <c r="A221" s="2">
        <v>218</v>
      </c>
      <c r="B221" s="10">
        <v>1101005</v>
      </c>
      <c r="C221" s="2" t="str">
        <f>VLOOKUP(B221,卡牌国战属性!$B:$C,2,FALSE)</f>
        <v>刘羽禅</v>
      </c>
      <c r="D221" s="2" t="s">
        <v>64</v>
      </c>
      <c r="E221" s="2">
        <v>18</v>
      </c>
      <c r="F221" s="2">
        <f>INDEX($Q:$AC,MATCH($E221,$Q:$Q,0),MATCH(VLOOKUP($B221,卡牌国战属性!$B:$E,4,FALSE),军力值效果表!$Q$1:$AC$1,0)+IF(VLOOKUP($B221,卡牌国战属性!$B:$E,3,FALSE)=2,6,0))</f>
        <v>4.6</v>
      </c>
      <c r="G221" s="2">
        <f>INDEX($Q:$AC,MATCH($E221,$Q:$Q,0),MATCH(VLOOKUP($B221,卡牌国战属性!$B:$E,4,FALSE),军力值效果表!$Q$1:$AC$1,0)+IF(VLOOKUP($B221,卡牌国战属性!$B:$E,3,FALSE)=2,6,0)+1)</f>
        <v>14</v>
      </c>
    </row>
    <row r="222" spans="1:7">
      <c r="A222" s="2">
        <v>219</v>
      </c>
      <c r="B222" s="10">
        <v>1101005</v>
      </c>
      <c r="C222" s="2" t="str">
        <f>VLOOKUP(B222,卡牌国战属性!$B:$C,2,FALSE)</f>
        <v>刘羽禅</v>
      </c>
      <c r="D222" s="2" t="s">
        <v>64</v>
      </c>
      <c r="E222" s="2">
        <v>19</v>
      </c>
      <c r="F222" s="2">
        <f>INDEX($Q:$AC,MATCH($E222,$Q:$Q,0),MATCH(VLOOKUP($B222,卡牌国战属性!$B:$E,4,FALSE),军力值效果表!$Q$1:$AC$1,0)+IF(VLOOKUP($B222,卡牌国战属性!$B:$E,3,FALSE)=2,6,0))</f>
        <v>4.7</v>
      </c>
      <c r="G222" s="2">
        <f>INDEX($Q:$AC,MATCH($E222,$Q:$Q,0),MATCH(VLOOKUP($B222,卡牌国战属性!$B:$E,4,FALSE),军力值效果表!$Q$1:$AC$1,0)+IF(VLOOKUP($B222,卡牌国战属性!$B:$E,3,FALSE)=2,6,0)+1)</f>
        <v>14.3</v>
      </c>
    </row>
    <row r="223" spans="1:7">
      <c r="A223" s="2">
        <v>220</v>
      </c>
      <c r="B223" s="10">
        <v>1101005</v>
      </c>
      <c r="C223" s="2" t="str">
        <f>VLOOKUP(B223,卡牌国战属性!$B:$C,2,FALSE)</f>
        <v>刘羽禅</v>
      </c>
      <c r="D223" s="2" t="s">
        <v>64</v>
      </c>
      <c r="E223" s="2">
        <v>20</v>
      </c>
      <c r="F223" s="2">
        <f>INDEX($Q:$AC,MATCH($E223,$Q:$Q,0),MATCH(VLOOKUP($B223,卡牌国战属性!$B:$E,4,FALSE),军力值效果表!$Q$1:$AC$1,0)+IF(VLOOKUP($B223,卡牌国战属性!$B:$E,3,FALSE)=2,6,0))</f>
        <v>4.8</v>
      </c>
      <c r="G223" s="2">
        <f>INDEX($Q:$AC,MATCH($E223,$Q:$Q,0),MATCH(VLOOKUP($B223,卡牌国战属性!$B:$E,4,FALSE),军力值效果表!$Q$1:$AC$1,0)+IF(VLOOKUP($B223,卡牌国战属性!$B:$E,3,FALSE)=2,6,0)+1)</f>
        <v>14.5</v>
      </c>
    </row>
    <row r="224" spans="1:7">
      <c r="A224" s="2">
        <v>221</v>
      </c>
      <c r="B224" s="10">
        <v>1101005</v>
      </c>
      <c r="C224" s="2" t="str">
        <f>VLOOKUP(B224,卡牌国战属性!$B:$C,2,FALSE)</f>
        <v>刘羽禅</v>
      </c>
      <c r="D224" s="2" t="s">
        <v>64</v>
      </c>
      <c r="E224" s="2">
        <v>21</v>
      </c>
      <c r="F224" s="2">
        <f>INDEX($Q:$AC,MATCH($E224,$Q:$Q,0),MATCH(VLOOKUP($B224,卡牌国战属性!$B:$E,4,FALSE),军力值效果表!$Q$1:$AC$1,0)+IF(VLOOKUP($B224,卡牌国战属性!$B:$E,3,FALSE)=2,6,0))</f>
        <v>4.9</v>
      </c>
      <c r="G224" s="2">
        <f>INDEX($Q:$AC,MATCH($E224,$Q:$Q,0),MATCH(VLOOKUP($B224,卡牌国战属性!$B:$E,4,FALSE),军力值效果表!$Q$1:$AC$1,0)+IF(VLOOKUP($B224,卡牌国战属性!$B:$E,3,FALSE)=2,6,0)+1)</f>
        <v>14.8</v>
      </c>
    </row>
    <row r="225" spans="1:7">
      <c r="A225" s="2">
        <v>222</v>
      </c>
      <c r="B225" s="10">
        <v>1101005</v>
      </c>
      <c r="C225" s="2" t="str">
        <f>VLOOKUP(B225,卡牌国战属性!$B:$C,2,FALSE)</f>
        <v>刘羽禅</v>
      </c>
      <c r="D225" s="2" t="s">
        <v>64</v>
      </c>
      <c r="E225" s="2">
        <v>22</v>
      </c>
      <c r="F225" s="2">
        <f>INDEX($Q:$AC,MATCH($E225,$Q:$Q,0),MATCH(VLOOKUP($B225,卡牌国战属性!$B:$E,4,FALSE),军力值效果表!$Q$1:$AC$1,0)+IF(VLOOKUP($B225,卡牌国战属性!$B:$E,3,FALSE)=2,6,0))</f>
        <v>5</v>
      </c>
      <c r="G225" s="2">
        <f>INDEX($Q:$AC,MATCH($E225,$Q:$Q,0),MATCH(VLOOKUP($B225,卡牌国战属性!$B:$E,4,FALSE),军力值效果表!$Q$1:$AC$1,0)+IF(VLOOKUP($B225,卡牌国战属性!$B:$E,3,FALSE)=2,6,0)+1)</f>
        <v>15.2</v>
      </c>
    </row>
    <row r="226" spans="1:7">
      <c r="A226" s="2">
        <v>223</v>
      </c>
      <c r="B226" s="10">
        <v>1101005</v>
      </c>
      <c r="C226" s="2" t="str">
        <f>VLOOKUP(B226,卡牌国战属性!$B:$C,2,FALSE)</f>
        <v>刘羽禅</v>
      </c>
      <c r="D226" s="2" t="s">
        <v>64</v>
      </c>
      <c r="E226" s="2">
        <v>23</v>
      </c>
      <c r="F226" s="2">
        <f>INDEX($Q:$AC,MATCH($E226,$Q:$Q,0),MATCH(VLOOKUP($B226,卡牌国战属性!$B:$E,4,FALSE),军力值效果表!$Q$1:$AC$1,0)+IF(VLOOKUP($B226,卡牌国战属性!$B:$E,3,FALSE)=2,6,0))</f>
        <v>5.7</v>
      </c>
      <c r="G226" s="2">
        <f>INDEX($Q:$AC,MATCH($E226,$Q:$Q,0),MATCH(VLOOKUP($B226,卡牌国战属性!$B:$E,4,FALSE),军力值效果表!$Q$1:$AC$1,0)+IF(VLOOKUP($B226,卡牌国战属性!$B:$E,3,FALSE)=2,6,0)+1)</f>
        <v>17.2</v>
      </c>
    </row>
    <row r="227" spans="1:7">
      <c r="A227" s="2">
        <v>224</v>
      </c>
      <c r="B227" s="10">
        <v>1101005</v>
      </c>
      <c r="C227" s="2" t="str">
        <f>VLOOKUP(B227,卡牌国战属性!$B:$C,2,FALSE)</f>
        <v>刘羽禅</v>
      </c>
      <c r="D227" s="2" t="s">
        <v>64</v>
      </c>
      <c r="E227" s="2">
        <v>24</v>
      </c>
      <c r="F227" s="2">
        <f>INDEX($Q:$AC,MATCH($E227,$Q:$Q,0),MATCH(VLOOKUP($B227,卡牌国战属性!$B:$E,4,FALSE),军力值效果表!$Q$1:$AC$1,0)+IF(VLOOKUP($B227,卡牌国战属性!$B:$E,3,FALSE)=2,6,0))</f>
        <v>5.9</v>
      </c>
      <c r="G227" s="2">
        <f>INDEX($Q:$AC,MATCH($E227,$Q:$Q,0),MATCH(VLOOKUP($B227,卡牌国战属性!$B:$E,4,FALSE),军力值效果表!$Q$1:$AC$1,0)+IF(VLOOKUP($B227,卡牌国战属性!$B:$E,3,FALSE)=2,6,0)+1)</f>
        <v>17.8</v>
      </c>
    </row>
    <row r="228" spans="1:7">
      <c r="A228" s="2">
        <v>225</v>
      </c>
      <c r="B228" s="10">
        <v>1101005</v>
      </c>
      <c r="C228" s="2" t="str">
        <f>VLOOKUP(B228,卡牌国战属性!$B:$C,2,FALSE)</f>
        <v>刘羽禅</v>
      </c>
      <c r="D228" s="2" t="s">
        <v>64</v>
      </c>
      <c r="E228" s="2">
        <v>25</v>
      </c>
      <c r="F228" s="2">
        <f>INDEX($Q:$AC,MATCH($E228,$Q:$Q,0),MATCH(VLOOKUP($B228,卡牌国战属性!$B:$E,4,FALSE),军力值效果表!$Q$1:$AC$1,0)+IF(VLOOKUP($B228,卡牌国战属性!$B:$E,3,FALSE)=2,6,0))</f>
        <v>6.6</v>
      </c>
      <c r="G228" s="2">
        <f>INDEX($Q:$AC,MATCH($E228,$Q:$Q,0),MATCH(VLOOKUP($B228,卡牌国战属性!$B:$E,4,FALSE),军力值效果表!$Q$1:$AC$1,0)+IF(VLOOKUP($B228,卡牌国战属性!$B:$E,3,FALSE)=2,6,0)+1)</f>
        <v>19.7</v>
      </c>
    </row>
    <row r="229" spans="1:7">
      <c r="A229" s="2">
        <v>226</v>
      </c>
      <c r="B229" s="10">
        <v>1101005</v>
      </c>
      <c r="C229" s="2" t="str">
        <f>VLOOKUP(B229,卡牌国战属性!$B:$C,2,FALSE)</f>
        <v>刘羽禅</v>
      </c>
      <c r="D229" s="2" t="s">
        <v>64</v>
      </c>
      <c r="E229" s="2">
        <v>26</v>
      </c>
      <c r="F229" s="2">
        <f>INDEX($Q:$AC,MATCH($E229,$Q:$Q,0),MATCH(VLOOKUP($B229,卡牌国战属性!$B:$E,4,FALSE),军力值效果表!$Q$1:$AC$1,0)+IF(VLOOKUP($B229,卡牌国战属性!$B:$E,3,FALSE)=2,6,0))</f>
        <v>7</v>
      </c>
      <c r="G229" s="2">
        <f>INDEX($Q:$AC,MATCH($E229,$Q:$Q,0),MATCH(VLOOKUP($B229,卡牌国战属性!$B:$E,4,FALSE),军力值效果表!$Q$1:$AC$1,0)+IF(VLOOKUP($B229,卡牌国战属性!$B:$E,3,FALSE)=2,6,0)+1)</f>
        <v>21</v>
      </c>
    </row>
    <row r="230" spans="1:7">
      <c r="A230" s="2">
        <v>227</v>
      </c>
      <c r="B230" s="10">
        <v>1101005</v>
      </c>
      <c r="C230" s="2" t="str">
        <f>VLOOKUP(B230,卡牌国战属性!$B:$C,2,FALSE)</f>
        <v>刘羽禅</v>
      </c>
      <c r="D230" s="2" t="s">
        <v>64</v>
      </c>
      <c r="E230" s="2">
        <v>27</v>
      </c>
      <c r="F230" s="2">
        <f>INDEX($Q:$AC,MATCH($E230,$Q:$Q,0),MATCH(VLOOKUP($B230,卡牌国战属性!$B:$E,4,FALSE),军力值效果表!$Q$1:$AC$1,0)+IF(VLOOKUP($B230,卡牌国战属性!$B:$E,3,FALSE)=2,6,0))</f>
        <v>7.4</v>
      </c>
      <c r="G230" s="2">
        <f>INDEX($Q:$AC,MATCH($E230,$Q:$Q,0),MATCH(VLOOKUP($B230,卡牌国战属性!$B:$E,4,FALSE),军力值效果表!$Q$1:$AC$1,0)+IF(VLOOKUP($B230,卡牌国战属性!$B:$E,3,FALSE)=2,6,0)+1)</f>
        <v>22.2</v>
      </c>
    </row>
    <row r="231" spans="1:7">
      <c r="A231" s="2">
        <v>228</v>
      </c>
      <c r="B231" s="10">
        <v>1101005</v>
      </c>
      <c r="C231" s="2" t="str">
        <f>VLOOKUP(B231,卡牌国战属性!$B:$C,2,FALSE)</f>
        <v>刘羽禅</v>
      </c>
      <c r="D231" s="2" t="s">
        <v>64</v>
      </c>
      <c r="E231" s="2">
        <v>28</v>
      </c>
      <c r="F231" s="2">
        <f>INDEX($Q:$AC,MATCH($E231,$Q:$Q,0),MATCH(VLOOKUP($B231,卡牌国战属性!$B:$E,4,FALSE),军力值效果表!$Q$1:$AC$1,0)+IF(VLOOKUP($B231,卡牌国战属性!$B:$E,3,FALSE)=2,6,0))</f>
        <v>8.2</v>
      </c>
      <c r="G231" s="2">
        <f>INDEX($Q:$AC,MATCH($E231,$Q:$Q,0),MATCH(VLOOKUP($B231,卡牌国战属性!$B:$E,4,FALSE),军力值效果表!$Q$1:$AC$1,0)+IF(VLOOKUP($B231,卡牌国战属性!$B:$E,3,FALSE)=2,6,0)+1)</f>
        <v>24</v>
      </c>
    </row>
    <row r="232" spans="1:7">
      <c r="A232" s="2">
        <v>229</v>
      </c>
      <c r="B232" s="10">
        <v>1101005</v>
      </c>
      <c r="C232" s="2" t="str">
        <f>VLOOKUP(B232,卡牌国战属性!$B:$C,2,FALSE)</f>
        <v>刘羽禅</v>
      </c>
      <c r="D232" s="2" t="s">
        <v>64</v>
      </c>
      <c r="E232" s="2">
        <v>29</v>
      </c>
      <c r="F232" s="2">
        <f>INDEX($Q:$AC,MATCH($E232,$Q:$Q,0),MATCH(VLOOKUP($B232,卡牌国战属性!$B:$E,4,FALSE),军力值效果表!$Q$1:$AC$1,0)+IF(VLOOKUP($B232,卡牌国战属性!$B:$E,3,FALSE)=2,6,0))</f>
        <v>8.5</v>
      </c>
      <c r="G232" s="2">
        <f>INDEX($Q:$AC,MATCH($E232,$Q:$Q,0),MATCH(VLOOKUP($B232,卡牌国战属性!$B:$E,4,FALSE),军力值效果表!$Q$1:$AC$1,0)+IF(VLOOKUP($B232,卡牌国战属性!$B:$E,3,FALSE)=2,6,0)+1)</f>
        <v>24.8</v>
      </c>
    </row>
    <row r="233" spans="1:7">
      <c r="A233" s="2">
        <v>230</v>
      </c>
      <c r="B233" s="10">
        <v>1101005</v>
      </c>
      <c r="C233" s="2" t="str">
        <f>VLOOKUP(B233,卡牌国战属性!$B:$C,2,FALSE)</f>
        <v>刘羽禅</v>
      </c>
      <c r="D233" s="2" t="s">
        <v>64</v>
      </c>
      <c r="E233" s="2">
        <v>30</v>
      </c>
      <c r="F233" s="2">
        <f>INDEX($Q:$AC,MATCH($E233,$Q:$Q,0),MATCH(VLOOKUP($B233,卡牌国战属性!$B:$E,4,FALSE),军力值效果表!$Q$1:$AC$1,0)+IF(VLOOKUP($B233,卡牌国战属性!$B:$E,3,FALSE)=2,6,0))</f>
        <v>8.7</v>
      </c>
      <c r="G233" s="2">
        <f>INDEX($Q:$AC,MATCH($E233,$Q:$Q,0),MATCH(VLOOKUP($B233,卡牌国战属性!$B:$E,4,FALSE),军力值效果表!$Q$1:$AC$1,0)+IF(VLOOKUP($B233,卡牌国战属性!$B:$E,3,FALSE)=2,6,0)+1)</f>
        <v>26</v>
      </c>
    </row>
    <row r="234" spans="1:7">
      <c r="A234" s="2">
        <v>231</v>
      </c>
      <c r="B234" s="10">
        <v>1101005</v>
      </c>
      <c r="C234" s="2" t="str">
        <f>VLOOKUP(B234,卡牌国战属性!$B:$C,2,FALSE)</f>
        <v>刘羽禅</v>
      </c>
      <c r="D234" s="2" t="s">
        <v>64</v>
      </c>
      <c r="E234" s="2">
        <v>31</v>
      </c>
      <c r="F234" s="2">
        <f>INDEX($Q:$AC,MATCH($E234,$Q:$Q,0),MATCH(VLOOKUP($B234,卡牌国战属性!$B:$E,4,FALSE),军力值效果表!$Q$1:$AC$1,0)+IF(VLOOKUP($B234,卡牌国战属性!$B:$E,3,FALSE)=2,6,0))</f>
        <v>8.9</v>
      </c>
      <c r="G234" s="2">
        <f>INDEX($Q:$AC,MATCH($E234,$Q:$Q,0),MATCH(VLOOKUP($B234,卡牌国战属性!$B:$E,4,FALSE),军力值效果表!$Q$1:$AC$1,0)+IF(VLOOKUP($B234,卡牌国战属性!$B:$E,3,FALSE)=2,6,0)+1)</f>
        <v>26.7</v>
      </c>
    </row>
    <row r="235" spans="1:7">
      <c r="A235" s="2">
        <v>232</v>
      </c>
      <c r="B235" s="10">
        <v>1101005</v>
      </c>
      <c r="C235" s="2" t="str">
        <f>VLOOKUP(B235,卡牌国战属性!$B:$C,2,FALSE)</f>
        <v>刘羽禅</v>
      </c>
      <c r="D235" s="2" t="s">
        <v>64</v>
      </c>
      <c r="E235" s="2">
        <v>32</v>
      </c>
      <c r="F235" s="2">
        <f>INDEX($Q:$AC,MATCH($E235,$Q:$Q,0),MATCH(VLOOKUP($B235,卡牌国战属性!$B:$E,4,FALSE),军力值效果表!$Q$1:$AC$1,0)+IF(VLOOKUP($B235,卡牌国战属性!$B:$E,3,FALSE)=2,6,0))</f>
        <v>9.4</v>
      </c>
      <c r="G235" s="2">
        <f>INDEX($Q:$AC,MATCH($E235,$Q:$Q,0),MATCH(VLOOKUP($B235,卡牌国战属性!$B:$E,4,FALSE),军力值效果表!$Q$1:$AC$1,0)+IF(VLOOKUP($B235,卡牌国战属性!$B:$E,3,FALSE)=2,6,0)+1)</f>
        <v>28.4</v>
      </c>
    </row>
    <row r="236" spans="1:7">
      <c r="A236" s="2">
        <v>233</v>
      </c>
      <c r="B236" s="10">
        <v>1101005</v>
      </c>
      <c r="C236" s="2" t="str">
        <f>VLOOKUP(B236,卡牌国战属性!$B:$C,2,FALSE)</f>
        <v>刘羽禅</v>
      </c>
      <c r="D236" s="2" t="s">
        <v>64</v>
      </c>
      <c r="E236" s="2">
        <v>33</v>
      </c>
      <c r="F236" s="2">
        <f>INDEX($Q:$AC,MATCH($E236,$Q:$Q,0),MATCH(VLOOKUP($B236,卡牌国战属性!$B:$E,4,FALSE),军力值效果表!$Q$1:$AC$1,0)+IF(VLOOKUP($B236,卡牌国战属性!$B:$E,3,FALSE)=2,6,0))</f>
        <v>10.6</v>
      </c>
      <c r="G236" s="2">
        <f>INDEX($Q:$AC,MATCH($E236,$Q:$Q,0),MATCH(VLOOKUP($B236,卡牌国战属性!$B:$E,4,FALSE),军力值效果表!$Q$1:$AC$1,0)+IF(VLOOKUP($B236,卡牌国战属性!$B:$E,3,FALSE)=2,6,0)+1)</f>
        <v>31.9</v>
      </c>
    </row>
    <row r="237" spans="1:7">
      <c r="A237" s="2">
        <v>234</v>
      </c>
      <c r="B237" s="10">
        <v>1101005</v>
      </c>
      <c r="C237" s="2" t="str">
        <f>VLOOKUP(B237,卡牌国战属性!$B:$C,2,FALSE)</f>
        <v>刘羽禅</v>
      </c>
      <c r="D237" s="2" t="s">
        <v>64</v>
      </c>
      <c r="E237" s="2">
        <v>34</v>
      </c>
      <c r="F237" s="2">
        <f>INDEX($Q:$AC,MATCH($E237,$Q:$Q,0),MATCH(VLOOKUP($B237,卡牌国战属性!$B:$E,4,FALSE),军力值效果表!$Q$1:$AC$1,0)+IF(VLOOKUP($B237,卡牌国战属性!$B:$E,3,FALSE)=2,6,0))</f>
        <v>11.4</v>
      </c>
      <c r="G237" s="2">
        <f>INDEX($Q:$AC,MATCH($E237,$Q:$Q,0),MATCH(VLOOKUP($B237,卡牌国战属性!$B:$E,4,FALSE),军力值效果表!$Q$1:$AC$1,0)+IF(VLOOKUP($B237,卡牌国战属性!$B:$E,3,FALSE)=2,6,0)+1)</f>
        <v>34.1</v>
      </c>
    </row>
    <row r="238" spans="1:7">
      <c r="A238" s="2">
        <v>235</v>
      </c>
      <c r="B238" s="10">
        <v>1101005</v>
      </c>
      <c r="C238" s="2" t="str">
        <f>VLOOKUP(B238,卡牌国战属性!$B:$C,2,FALSE)</f>
        <v>刘羽禅</v>
      </c>
      <c r="D238" s="2" t="s">
        <v>64</v>
      </c>
      <c r="E238" s="2">
        <v>35</v>
      </c>
      <c r="F238" s="2">
        <f>INDEX($Q:$AC,MATCH($E238,$Q:$Q,0),MATCH(VLOOKUP($B238,卡牌国战属性!$B:$E,4,FALSE),军力值效果表!$Q$1:$AC$1,0)+IF(VLOOKUP($B238,卡牌国战属性!$B:$E,3,FALSE)=2,6,0))</f>
        <v>11.8</v>
      </c>
      <c r="G238" s="2">
        <f>INDEX($Q:$AC,MATCH($E238,$Q:$Q,0),MATCH(VLOOKUP($B238,卡牌国战属性!$B:$E,4,FALSE),军力值效果表!$Q$1:$AC$1,0)+IF(VLOOKUP($B238,卡牌国战属性!$B:$E,3,FALSE)=2,6,0)+1)</f>
        <v>35</v>
      </c>
    </row>
    <row r="239" spans="1:7">
      <c r="A239" s="2">
        <v>236</v>
      </c>
      <c r="B239" s="10">
        <v>1101005</v>
      </c>
      <c r="C239" s="2" t="str">
        <f>VLOOKUP(B239,卡牌国战属性!$B:$C,2,FALSE)</f>
        <v>刘羽禅</v>
      </c>
      <c r="D239" s="2" t="s">
        <v>64</v>
      </c>
      <c r="E239" s="2">
        <v>36</v>
      </c>
      <c r="F239" s="2">
        <f>INDEX($Q:$AC,MATCH($E239,$Q:$Q,0),MATCH(VLOOKUP($B239,卡牌国战属性!$B:$E,4,FALSE),军力值效果表!$Q$1:$AC$1,0)+IF(VLOOKUP($B239,卡牌国战属性!$B:$E,3,FALSE)=2,6,0))</f>
        <v>12.3</v>
      </c>
      <c r="G239" s="2">
        <f>INDEX($Q:$AC,MATCH($E239,$Q:$Q,0),MATCH(VLOOKUP($B239,卡牌国战属性!$B:$E,4,FALSE),军力值效果表!$Q$1:$AC$1,0)+IF(VLOOKUP($B239,卡牌国战属性!$B:$E,3,FALSE)=2,6,0)+1)</f>
        <v>37.1</v>
      </c>
    </row>
    <row r="240" spans="1:7">
      <c r="A240" s="2">
        <v>237</v>
      </c>
      <c r="B240" s="10">
        <v>1101005</v>
      </c>
      <c r="C240" s="2" t="str">
        <f>VLOOKUP(B240,卡牌国战属性!$B:$C,2,FALSE)</f>
        <v>刘羽禅</v>
      </c>
      <c r="D240" s="2" t="s">
        <v>64</v>
      </c>
      <c r="E240" s="2">
        <v>37</v>
      </c>
      <c r="F240" s="2">
        <f>INDEX($Q:$AC,MATCH($E240,$Q:$Q,0),MATCH(VLOOKUP($B240,卡牌国战属性!$B:$E,4,FALSE),军力值效果表!$Q$1:$AC$1,0)+IF(VLOOKUP($B240,卡牌国战属性!$B:$E,3,FALSE)=2,6,0))</f>
        <v>13.2</v>
      </c>
      <c r="G240" s="2">
        <f>INDEX($Q:$AC,MATCH($E240,$Q:$Q,0),MATCH(VLOOKUP($B240,卡牌国战属性!$B:$E,4,FALSE),军力值效果表!$Q$1:$AC$1,0)+IF(VLOOKUP($B240,卡牌国战属性!$B:$E,3,FALSE)=2,6,0)+1)</f>
        <v>39.7</v>
      </c>
    </row>
    <row r="241" spans="1:7">
      <c r="A241" s="2">
        <v>238</v>
      </c>
      <c r="B241" s="10">
        <v>1101005</v>
      </c>
      <c r="C241" s="2" t="str">
        <f>VLOOKUP(B241,卡牌国战属性!$B:$C,2,FALSE)</f>
        <v>刘羽禅</v>
      </c>
      <c r="D241" s="2" t="s">
        <v>64</v>
      </c>
      <c r="E241" s="2">
        <v>38</v>
      </c>
      <c r="F241" s="2">
        <f>INDEX($Q:$AC,MATCH($E241,$Q:$Q,0),MATCH(VLOOKUP($B241,卡牌国战属性!$B:$E,4,FALSE),军力值效果表!$Q$1:$AC$1,0)+IF(VLOOKUP($B241,卡牌国战属性!$B:$E,3,FALSE)=2,6,0))</f>
        <v>14.9</v>
      </c>
      <c r="G241" s="2">
        <f>INDEX($Q:$AC,MATCH($E241,$Q:$Q,0),MATCH(VLOOKUP($B241,卡牌国战属性!$B:$E,4,FALSE),军力值效果表!$Q$1:$AC$1,0)+IF(VLOOKUP($B241,卡牌国战属性!$B:$E,3,FALSE)=2,6,0)+1)</f>
        <v>44.7</v>
      </c>
    </row>
    <row r="242" spans="1:7">
      <c r="A242" s="2">
        <v>239</v>
      </c>
      <c r="B242" s="10">
        <v>1101005</v>
      </c>
      <c r="C242" s="2" t="str">
        <f>VLOOKUP(B242,卡牌国战属性!$B:$C,2,FALSE)</f>
        <v>刘羽禅</v>
      </c>
      <c r="D242" s="2" t="s">
        <v>64</v>
      </c>
      <c r="E242" s="2">
        <v>39</v>
      </c>
      <c r="F242" s="2">
        <f>INDEX($Q:$AC,MATCH($E242,$Q:$Q,0),MATCH(VLOOKUP($B242,卡牌国战属性!$B:$E,4,FALSE),军力值效果表!$Q$1:$AC$1,0)+IF(VLOOKUP($B242,卡牌国战属性!$B:$E,3,FALSE)=2,6,0))</f>
        <v>15.2</v>
      </c>
      <c r="G242" s="2">
        <f>INDEX($Q:$AC,MATCH($E242,$Q:$Q,0),MATCH(VLOOKUP($B242,卡牌国战属性!$B:$E,4,FALSE),军力值效果表!$Q$1:$AC$1,0)+IF(VLOOKUP($B242,卡牌国战属性!$B:$E,3,FALSE)=2,6,0)+1)</f>
        <v>45.7</v>
      </c>
    </row>
    <row r="243" spans="1:7">
      <c r="A243" s="2">
        <v>240</v>
      </c>
      <c r="B243" s="10">
        <v>1101005</v>
      </c>
      <c r="C243" s="2" t="str">
        <f>VLOOKUP(B243,卡牌国战属性!$B:$C,2,FALSE)</f>
        <v>刘羽禅</v>
      </c>
      <c r="D243" s="2" t="s">
        <v>64</v>
      </c>
      <c r="E243" s="2">
        <v>40</v>
      </c>
      <c r="F243" s="2">
        <f>INDEX($Q:$AC,MATCH($E243,$Q:$Q,0),MATCH(VLOOKUP($B243,卡牌国战属性!$B:$E,4,FALSE),军力值效果表!$Q$1:$AC$1,0)+IF(VLOOKUP($B243,卡牌国战属性!$B:$E,3,FALSE)=2,6,0))</f>
        <v>16</v>
      </c>
      <c r="G243" s="2">
        <f>INDEX($Q:$AC,MATCH($E243,$Q:$Q,0),MATCH(VLOOKUP($B243,卡牌国战属性!$B:$E,4,FALSE),军力值效果表!$Q$1:$AC$1,0)+IF(VLOOKUP($B243,卡牌国战属性!$B:$E,3,FALSE)=2,6,0)+1)</f>
        <v>48.1</v>
      </c>
    </row>
    <row r="244" spans="1:7">
      <c r="A244" s="2">
        <v>241</v>
      </c>
      <c r="B244" s="10">
        <v>1101005</v>
      </c>
      <c r="C244" s="2" t="str">
        <f>VLOOKUP(B244,卡牌国战属性!$B:$C,2,FALSE)</f>
        <v>刘羽禅</v>
      </c>
      <c r="D244" s="2" t="s">
        <v>64</v>
      </c>
      <c r="E244" s="2">
        <v>41</v>
      </c>
      <c r="F244" s="2">
        <f>INDEX($Q:$AC,MATCH($E244,$Q:$Q,0),MATCH(VLOOKUP($B244,卡牌国战属性!$B:$E,4,FALSE),军力值效果表!$Q$1:$AC$1,0)+IF(VLOOKUP($B244,卡牌国战属性!$B:$E,3,FALSE)=2,6,0))</f>
        <v>16.5</v>
      </c>
      <c r="G244" s="2">
        <f>INDEX($Q:$AC,MATCH($E244,$Q:$Q,0),MATCH(VLOOKUP($B244,卡牌国战属性!$B:$E,4,FALSE),军力值效果表!$Q$1:$AC$1,0)+IF(VLOOKUP($B244,卡牌国战属性!$B:$E,3,FALSE)=2,6,0)+1)</f>
        <v>49.5</v>
      </c>
    </row>
    <row r="245" spans="1:7">
      <c r="A245" s="2">
        <v>242</v>
      </c>
      <c r="B245" s="10">
        <v>1101005</v>
      </c>
      <c r="C245" s="2" t="str">
        <f>VLOOKUP(B245,卡牌国战属性!$B:$C,2,FALSE)</f>
        <v>刘羽禅</v>
      </c>
      <c r="D245" s="2" t="s">
        <v>64</v>
      </c>
      <c r="E245" s="2">
        <v>42</v>
      </c>
      <c r="F245" s="2">
        <f>INDEX($Q:$AC,MATCH($E245,$Q:$Q,0),MATCH(VLOOKUP($B245,卡牌国战属性!$B:$E,4,FALSE),军力值效果表!$Q$1:$AC$1,0)+IF(VLOOKUP($B245,卡牌国战属性!$B:$E,3,FALSE)=2,6,0))</f>
        <v>17.7</v>
      </c>
      <c r="G245" s="2">
        <f>INDEX($Q:$AC,MATCH($E245,$Q:$Q,0),MATCH(VLOOKUP($B245,卡牌国战属性!$B:$E,4,FALSE),军力值效果表!$Q$1:$AC$1,0)+IF(VLOOKUP($B245,卡牌国战属性!$B:$E,3,FALSE)=2,6,0)+1)</f>
        <v>53.2</v>
      </c>
    </row>
    <row r="246" spans="1:7">
      <c r="A246" s="2">
        <v>243</v>
      </c>
      <c r="B246" s="10">
        <v>1101005</v>
      </c>
      <c r="C246" s="2" t="str">
        <f>VLOOKUP(B246,卡牌国战属性!$B:$C,2,FALSE)</f>
        <v>刘羽禅</v>
      </c>
      <c r="D246" s="2" t="s">
        <v>64</v>
      </c>
      <c r="E246" s="2">
        <v>43</v>
      </c>
      <c r="F246" s="2">
        <f>INDEX($Q:$AC,MATCH($E246,$Q:$Q,0),MATCH(VLOOKUP($B246,卡牌国战属性!$B:$E,4,FALSE),军力值效果表!$Q$1:$AC$1,0)+IF(VLOOKUP($B246,卡牌国战属性!$B:$E,3,FALSE)=2,6,0))</f>
        <v>20.1</v>
      </c>
      <c r="G246" s="2">
        <f>INDEX($Q:$AC,MATCH($E246,$Q:$Q,0),MATCH(VLOOKUP($B246,卡牌国战属性!$B:$E,4,FALSE),军力值效果表!$Q$1:$AC$1,0)+IF(VLOOKUP($B246,卡牌国战属性!$B:$E,3,FALSE)=2,6,0)+1)</f>
        <v>60.2</v>
      </c>
    </row>
    <row r="247" spans="1:7">
      <c r="A247" s="2">
        <v>244</v>
      </c>
      <c r="B247" s="10">
        <v>1101005</v>
      </c>
      <c r="C247" s="2" t="str">
        <f>VLOOKUP(B247,卡牌国战属性!$B:$C,2,FALSE)</f>
        <v>刘羽禅</v>
      </c>
      <c r="D247" s="2" t="s">
        <v>64</v>
      </c>
      <c r="E247" s="2">
        <v>44</v>
      </c>
      <c r="F247" s="2">
        <f>INDEX($Q:$AC,MATCH($E247,$Q:$Q,0),MATCH(VLOOKUP($B247,卡牌国战属性!$B:$E,4,FALSE),军力值效果表!$Q$1:$AC$1,0)+IF(VLOOKUP($B247,卡牌国战属性!$B:$E,3,FALSE)=2,6,0))</f>
        <v>21.7</v>
      </c>
      <c r="G247" s="2">
        <f>INDEX($Q:$AC,MATCH($E247,$Q:$Q,0),MATCH(VLOOKUP($B247,卡牌国战属性!$B:$E,4,FALSE),军力值效果表!$Q$1:$AC$1,0)+IF(VLOOKUP($B247,卡牌国战属性!$B:$E,3,FALSE)=2,6,0)+1)</f>
        <v>65</v>
      </c>
    </row>
    <row r="248" spans="1:7">
      <c r="A248" s="2">
        <v>245</v>
      </c>
      <c r="B248" s="10">
        <v>1101005</v>
      </c>
      <c r="C248" s="2" t="str">
        <f>VLOOKUP(B248,卡牌国战属性!$B:$C,2,FALSE)</f>
        <v>刘羽禅</v>
      </c>
      <c r="D248" s="2" t="s">
        <v>64</v>
      </c>
      <c r="E248" s="2">
        <v>45</v>
      </c>
      <c r="F248" s="2">
        <f>INDEX($Q:$AC,MATCH($E248,$Q:$Q,0),MATCH(VLOOKUP($B248,卡牌国战属性!$B:$E,4,FALSE),军力值效果表!$Q$1:$AC$1,0)+IF(VLOOKUP($B248,卡牌国战属性!$B:$E,3,FALSE)=2,6,0))</f>
        <v>23.7</v>
      </c>
      <c r="G248" s="2">
        <f>INDEX($Q:$AC,MATCH($E248,$Q:$Q,0),MATCH(VLOOKUP($B248,卡牌国战属性!$B:$E,4,FALSE),军力值效果表!$Q$1:$AC$1,0)+IF(VLOOKUP($B248,卡牌国战属性!$B:$E,3,FALSE)=2,6,0)+1)</f>
        <v>71.1</v>
      </c>
    </row>
    <row r="249" spans="1:7">
      <c r="A249" s="2">
        <v>246</v>
      </c>
      <c r="B249" s="10">
        <v>1101005</v>
      </c>
      <c r="C249" s="2" t="str">
        <f>VLOOKUP(B249,卡牌国战属性!$B:$C,2,FALSE)</f>
        <v>刘羽禅</v>
      </c>
      <c r="D249" s="2" t="s">
        <v>64</v>
      </c>
      <c r="E249" s="2">
        <v>46</v>
      </c>
      <c r="F249" s="2">
        <f>INDEX($Q:$AC,MATCH($E249,$Q:$Q,0),MATCH(VLOOKUP($B249,卡牌国战属性!$B:$E,4,FALSE),军力值效果表!$Q$1:$AC$1,0)+IF(VLOOKUP($B249,卡牌国战属性!$B:$E,3,FALSE)=2,6,0))</f>
        <v>25.7</v>
      </c>
      <c r="G249" s="2">
        <f>INDEX($Q:$AC,MATCH($E249,$Q:$Q,0),MATCH(VLOOKUP($B249,卡牌国战属性!$B:$E,4,FALSE),军力值效果表!$Q$1:$AC$1,0)+IF(VLOOKUP($B249,卡牌国战属性!$B:$E,3,FALSE)=2,6,0)+1)</f>
        <v>77.2</v>
      </c>
    </row>
    <row r="250" spans="1:7">
      <c r="A250" s="2">
        <v>247</v>
      </c>
      <c r="B250" s="10">
        <v>1101005</v>
      </c>
      <c r="C250" s="2" t="str">
        <f>VLOOKUP(B250,卡牌国战属性!$B:$C,2,FALSE)</f>
        <v>刘羽禅</v>
      </c>
      <c r="D250" s="2" t="s">
        <v>64</v>
      </c>
      <c r="E250" s="2">
        <v>47</v>
      </c>
      <c r="F250" s="2">
        <f>INDEX($Q:$AC,MATCH($E250,$Q:$Q,0),MATCH(VLOOKUP($B250,卡牌国战属性!$B:$E,4,FALSE),军力值效果表!$Q$1:$AC$1,0)+IF(VLOOKUP($B250,卡牌国战属性!$B:$E,3,FALSE)=2,6,0))</f>
        <v>27.7</v>
      </c>
      <c r="G250" s="2">
        <f>INDEX($Q:$AC,MATCH($E250,$Q:$Q,0),MATCH(VLOOKUP($B250,卡牌国战属性!$B:$E,4,FALSE),军力值效果表!$Q$1:$AC$1,0)+IF(VLOOKUP($B250,卡牌国战属性!$B:$E,3,FALSE)=2,6,0)+1)</f>
        <v>83.1</v>
      </c>
    </row>
    <row r="251" spans="1:7">
      <c r="A251" s="2">
        <v>248</v>
      </c>
      <c r="B251" s="10">
        <v>1101005</v>
      </c>
      <c r="C251" s="2" t="str">
        <f>VLOOKUP(B251,卡牌国战属性!$B:$C,2,FALSE)</f>
        <v>刘羽禅</v>
      </c>
      <c r="D251" s="2" t="s">
        <v>64</v>
      </c>
      <c r="E251" s="2">
        <v>48</v>
      </c>
      <c r="F251" s="2">
        <f>INDEX($Q:$AC,MATCH($E251,$Q:$Q,0),MATCH(VLOOKUP($B251,卡牌国战属性!$B:$E,4,FALSE),军力值效果表!$Q$1:$AC$1,0)+IF(VLOOKUP($B251,卡牌国战属性!$B:$E,3,FALSE)=2,6,0))</f>
        <v>31.4</v>
      </c>
      <c r="G251" s="2">
        <f>INDEX($Q:$AC,MATCH($E251,$Q:$Q,0),MATCH(VLOOKUP($B251,卡牌国战属性!$B:$E,4,FALSE),军力值效果表!$Q$1:$AC$1,0)+IF(VLOOKUP($B251,卡牌国战属性!$B:$E,3,FALSE)=2,6,0)+1)</f>
        <v>94.2</v>
      </c>
    </row>
    <row r="252" spans="1:7">
      <c r="A252" s="2">
        <v>249</v>
      </c>
      <c r="B252" s="10">
        <v>1101005</v>
      </c>
      <c r="C252" s="2" t="str">
        <f>VLOOKUP(B252,卡牌国战属性!$B:$C,2,FALSE)</f>
        <v>刘羽禅</v>
      </c>
      <c r="D252" s="2" t="s">
        <v>64</v>
      </c>
      <c r="E252" s="2">
        <v>49</v>
      </c>
      <c r="F252" s="2">
        <f>INDEX($Q:$AC,MATCH($E252,$Q:$Q,0),MATCH(VLOOKUP($B252,卡牌国战属性!$B:$E,4,FALSE),军力值效果表!$Q$1:$AC$1,0)+IF(VLOOKUP($B252,卡牌国战属性!$B:$E,3,FALSE)=2,6,0))</f>
        <v>33.9</v>
      </c>
      <c r="G252" s="2">
        <f>INDEX($Q:$AC,MATCH($E252,$Q:$Q,0),MATCH(VLOOKUP($B252,卡牌国战属性!$B:$E,4,FALSE),军力值效果表!$Q$1:$AC$1,0)+IF(VLOOKUP($B252,卡牌国战属性!$B:$E,3,FALSE)=2,6,0)+1)</f>
        <v>101.8</v>
      </c>
    </row>
    <row r="253" spans="1:7">
      <c r="A253" s="2">
        <v>250</v>
      </c>
      <c r="B253" s="10">
        <v>1101005</v>
      </c>
      <c r="C253" s="2" t="str">
        <f>VLOOKUP(B253,卡牌国战属性!$B:$C,2,FALSE)</f>
        <v>刘羽禅</v>
      </c>
      <c r="D253" s="2" t="s">
        <v>64</v>
      </c>
      <c r="E253" s="2">
        <v>50</v>
      </c>
      <c r="F253" s="2">
        <f>INDEX($Q:$AC,MATCH($E253,$Q:$Q,0),MATCH(VLOOKUP($B253,卡牌国战属性!$B:$E,4,FALSE),军力值效果表!$Q$1:$AC$1,0)+IF(VLOOKUP($B253,卡牌国战属性!$B:$E,3,FALSE)=2,6,0))</f>
        <v>35.5</v>
      </c>
      <c r="G253" s="2">
        <f>INDEX($Q:$AC,MATCH($E253,$Q:$Q,0),MATCH(VLOOKUP($B253,卡牌国战属性!$B:$E,4,FALSE),军力值效果表!$Q$1:$AC$1,0)+IF(VLOOKUP($B253,卡牌国战属性!$B:$E,3,FALSE)=2,6,0)+1)</f>
        <v>106.5</v>
      </c>
    </row>
    <row r="254" spans="1:7">
      <c r="A254" s="2">
        <v>251</v>
      </c>
      <c r="B254" s="9">
        <v>1101006</v>
      </c>
      <c r="C254" s="2" t="str">
        <f>VLOOKUP(B254,卡牌国战属性!$B:$C,2,FALSE)</f>
        <v>红莲缇娜</v>
      </c>
      <c r="D254" s="2" t="s">
        <v>64</v>
      </c>
      <c r="E254" s="2">
        <v>1</v>
      </c>
      <c r="F254" s="2">
        <f>INDEX($Q:$AC,MATCH($E254,$Q:$Q,0),MATCH(VLOOKUP($B254,卡牌国战属性!$B:$E,4,FALSE),军力值效果表!$Q$1:$AC$1,0)+IF(VLOOKUP($B254,卡牌国战属性!$B:$E,3,FALSE)=2,6,0))</f>
        <v>2.7</v>
      </c>
      <c r="G254" s="2">
        <f>INDEX($Q:$AC,MATCH($E254,$Q:$Q,0),MATCH(VLOOKUP($B254,卡牌国战属性!$B:$E,4,FALSE),军力值效果表!$Q$1:$AC$1,0)+IF(VLOOKUP($B254,卡牌国战属性!$B:$E,3,FALSE)=2,6,0)+1)</f>
        <v>8.1</v>
      </c>
    </row>
    <row r="255" spans="1:7">
      <c r="A255" s="2">
        <v>252</v>
      </c>
      <c r="B255" s="10">
        <v>1101006</v>
      </c>
      <c r="C255" s="2" t="str">
        <f>VLOOKUP(B255,卡牌国战属性!$B:$C,2,FALSE)</f>
        <v>红莲缇娜</v>
      </c>
      <c r="D255" s="2" t="s">
        <v>64</v>
      </c>
      <c r="E255" s="2">
        <v>2</v>
      </c>
      <c r="F255" s="2">
        <f>INDEX($Q:$AC,MATCH($E255,$Q:$Q,0),MATCH(VLOOKUP($B255,卡牌国战属性!$B:$E,4,FALSE),军力值效果表!$Q$1:$AC$1,0)+IF(VLOOKUP($B255,卡牌国战属性!$B:$E,3,FALSE)=2,6,0))</f>
        <v>2.8</v>
      </c>
      <c r="G255" s="2">
        <f>INDEX($Q:$AC,MATCH($E255,$Q:$Q,0),MATCH(VLOOKUP($B255,卡牌国战属性!$B:$E,4,FALSE),军力值效果表!$Q$1:$AC$1,0)+IF(VLOOKUP($B255,卡牌国战属性!$B:$E,3,FALSE)=2,6,0)+1)</f>
        <v>8.3</v>
      </c>
    </row>
    <row r="256" spans="1:7">
      <c r="A256" s="2">
        <v>253</v>
      </c>
      <c r="B256" s="10">
        <v>1101006</v>
      </c>
      <c r="C256" s="2" t="str">
        <f>VLOOKUP(B256,卡牌国战属性!$B:$C,2,FALSE)</f>
        <v>红莲缇娜</v>
      </c>
      <c r="D256" s="2" t="s">
        <v>64</v>
      </c>
      <c r="E256" s="2">
        <v>3</v>
      </c>
      <c r="F256" s="2">
        <f>INDEX($Q:$AC,MATCH($E256,$Q:$Q,0),MATCH(VLOOKUP($B256,卡牌国战属性!$B:$E,4,FALSE),军力值效果表!$Q$1:$AC$1,0)+IF(VLOOKUP($B256,卡牌国战属性!$B:$E,3,FALSE)=2,6,0))</f>
        <v>2.9</v>
      </c>
      <c r="G256" s="2">
        <f>INDEX($Q:$AC,MATCH($E256,$Q:$Q,0),MATCH(VLOOKUP($B256,卡牌国战属性!$B:$E,4,FALSE),军力值效果表!$Q$1:$AC$1,0)+IF(VLOOKUP($B256,卡牌国战属性!$B:$E,3,FALSE)=2,6,0)+1)</f>
        <v>8.5</v>
      </c>
    </row>
    <row r="257" spans="1:7">
      <c r="A257" s="2">
        <v>254</v>
      </c>
      <c r="B257" s="10">
        <v>1101006</v>
      </c>
      <c r="C257" s="2" t="str">
        <f>VLOOKUP(B257,卡牌国战属性!$B:$C,2,FALSE)</f>
        <v>红莲缇娜</v>
      </c>
      <c r="D257" s="2" t="s">
        <v>64</v>
      </c>
      <c r="E257" s="2">
        <v>4</v>
      </c>
      <c r="F257" s="2">
        <f>INDEX($Q:$AC,MATCH($E257,$Q:$Q,0),MATCH(VLOOKUP($B257,卡牌国战属性!$B:$E,4,FALSE),军力值效果表!$Q$1:$AC$1,0)+IF(VLOOKUP($B257,卡牌国战属性!$B:$E,3,FALSE)=2,6,0))</f>
        <v>3</v>
      </c>
      <c r="G257" s="2">
        <f>INDEX($Q:$AC,MATCH($E257,$Q:$Q,0),MATCH(VLOOKUP($B257,卡牌国战属性!$B:$E,4,FALSE),军力值效果表!$Q$1:$AC$1,0)+IF(VLOOKUP($B257,卡牌国战属性!$B:$E,3,FALSE)=2,6,0)+1)</f>
        <v>8.7</v>
      </c>
    </row>
    <row r="258" spans="1:7">
      <c r="A258" s="2">
        <v>255</v>
      </c>
      <c r="B258" s="10">
        <v>1101006</v>
      </c>
      <c r="C258" s="2" t="str">
        <f>VLOOKUP(B258,卡牌国战属性!$B:$C,2,FALSE)</f>
        <v>红莲缇娜</v>
      </c>
      <c r="D258" s="2" t="s">
        <v>64</v>
      </c>
      <c r="E258" s="2">
        <v>5</v>
      </c>
      <c r="F258" s="2">
        <f>INDEX($Q:$AC,MATCH($E258,$Q:$Q,0),MATCH(VLOOKUP($B258,卡牌国战属性!$B:$E,4,FALSE),军力值效果表!$Q$1:$AC$1,0)+IF(VLOOKUP($B258,卡牌国战属性!$B:$E,3,FALSE)=2,6,0))</f>
        <v>3.1</v>
      </c>
      <c r="G258" s="2">
        <f>INDEX($Q:$AC,MATCH($E258,$Q:$Q,0),MATCH(VLOOKUP($B258,卡牌国战属性!$B:$E,4,FALSE),军力值效果表!$Q$1:$AC$1,0)+IF(VLOOKUP($B258,卡牌国战属性!$B:$E,3,FALSE)=2,6,0)+1)</f>
        <v>8.9</v>
      </c>
    </row>
    <row r="259" spans="1:7">
      <c r="A259" s="2">
        <v>256</v>
      </c>
      <c r="B259" s="10">
        <v>1101006</v>
      </c>
      <c r="C259" s="2" t="str">
        <f>VLOOKUP(B259,卡牌国战属性!$B:$C,2,FALSE)</f>
        <v>红莲缇娜</v>
      </c>
      <c r="D259" s="2" t="s">
        <v>64</v>
      </c>
      <c r="E259" s="2">
        <v>6</v>
      </c>
      <c r="F259" s="2">
        <f>INDEX($Q:$AC,MATCH($E259,$Q:$Q,0),MATCH(VLOOKUP($B259,卡牌国战属性!$B:$E,4,FALSE),军力值效果表!$Q$1:$AC$1,0)+IF(VLOOKUP($B259,卡牌国战属性!$B:$E,3,FALSE)=2,6,0))</f>
        <v>3.2</v>
      </c>
      <c r="G259" s="2">
        <f>INDEX($Q:$AC,MATCH($E259,$Q:$Q,0),MATCH(VLOOKUP($B259,卡牌国战属性!$B:$E,4,FALSE),军力值效果表!$Q$1:$AC$1,0)+IF(VLOOKUP($B259,卡牌国战属性!$B:$E,3,FALSE)=2,6,0)+1)</f>
        <v>9.10000000000001</v>
      </c>
    </row>
    <row r="260" spans="1:7">
      <c r="A260" s="2">
        <v>257</v>
      </c>
      <c r="B260" s="10">
        <v>1101006</v>
      </c>
      <c r="C260" s="2" t="str">
        <f>VLOOKUP(B260,卡牌国战属性!$B:$C,2,FALSE)</f>
        <v>红莲缇娜</v>
      </c>
      <c r="D260" s="2" t="s">
        <v>64</v>
      </c>
      <c r="E260" s="2">
        <v>7</v>
      </c>
      <c r="F260" s="2">
        <f>INDEX($Q:$AC,MATCH($E260,$Q:$Q,0),MATCH(VLOOKUP($B260,卡牌国战属性!$B:$E,4,FALSE),军力值效果表!$Q$1:$AC$1,0)+IF(VLOOKUP($B260,卡牌国战属性!$B:$E,3,FALSE)=2,6,0))</f>
        <v>3.3</v>
      </c>
      <c r="G260" s="2">
        <f>INDEX($Q:$AC,MATCH($E260,$Q:$Q,0),MATCH(VLOOKUP($B260,卡牌国战属性!$B:$E,4,FALSE),军力值效果表!$Q$1:$AC$1,0)+IF(VLOOKUP($B260,卡牌国战属性!$B:$E,3,FALSE)=2,6,0)+1)</f>
        <v>9.30000000000001</v>
      </c>
    </row>
    <row r="261" spans="1:7">
      <c r="A261" s="2">
        <v>258</v>
      </c>
      <c r="B261" s="10">
        <v>1101006</v>
      </c>
      <c r="C261" s="2" t="str">
        <f>VLOOKUP(B261,卡牌国战属性!$B:$C,2,FALSE)</f>
        <v>红莲缇娜</v>
      </c>
      <c r="D261" s="2" t="s">
        <v>64</v>
      </c>
      <c r="E261" s="2">
        <v>8</v>
      </c>
      <c r="F261" s="2">
        <f>INDEX($Q:$AC,MATCH($E261,$Q:$Q,0),MATCH(VLOOKUP($B261,卡牌国战属性!$B:$E,4,FALSE),军力值效果表!$Q$1:$AC$1,0)+IF(VLOOKUP($B261,卡牌国战属性!$B:$E,3,FALSE)=2,6,0))</f>
        <v>3.4</v>
      </c>
      <c r="G261" s="2">
        <f>INDEX($Q:$AC,MATCH($E261,$Q:$Q,0),MATCH(VLOOKUP($B261,卡牌国战属性!$B:$E,4,FALSE),军力值效果表!$Q$1:$AC$1,0)+IF(VLOOKUP($B261,卡牌国战属性!$B:$E,3,FALSE)=2,6,0)+1)</f>
        <v>9.50000000000001</v>
      </c>
    </row>
    <row r="262" spans="1:7">
      <c r="A262" s="2">
        <v>259</v>
      </c>
      <c r="B262" s="10">
        <v>1101006</v>
      </c>
      <c r="C262" s="2" t="str">
        <f>VLOOKUP(B262,卡牌国战属性!$B:$C,2,FALSE)</f>
        <v>红莲缇娜</v>
      </c>
      <c r="D262" s="2" t="s">
        <v>64</v>
      </c>
      <c r="E262" s="2">
        <v>9</v>
      </c>
      <c r="F262" s="2">
        <f>INDEX($Q:$AC,MATCH($E262,$Q:$Q,0),MATCH(VLOOKUP($B262,卡牌国战属性!$B:$E,4,FALSE),军力值效果表!$Q$1:$AC$1,0)+IF(VLOOKUP($B262,卡牌国战属性!$B:$E,3,FALSE)=2,6,0))</f>
        <v>3.5</v>
      </c>
      <c r="G262" s="2">
        <f>INDEX($Q:$AC,MATCH($E262,$Q:$Q,0),MATCH(VLOOKUP($B262,卡牌国战属性!$B:$E,4,FALSE),军力值效果表!$Q$1:$AC$1,0)+IF(VLOOKUP($B262,卡牌国战属性!$B:$E,3,FALSE)=2,6,0)+1)</f>
        <v>9.70000000000001</v>
      </c>
    </row>
    <row r="263" spans="1:7">
      <c r="A263" s="2">
        <v>260</v>
      </c>
      <c r="B263" s="10">
        <v>1101006</v>
      </c>
      <c r="C263" s="2" t="str">
        <f>VLOOKUP(B263,卡牌国战属性!$B:$C,2,FALSE)</f>
        <v>红莲缇娜</v>
      </c>
      <c r="D263" s="2" t="s">
        <v>64</v>
      </c>
      <c r="E263" s="2">
        <v>10</v>
      </c>
      <c r="F263" s="2">
        <f>INDEX($Q:$AC,MATCH($E263,$Q:$Q,0),MATCH(VLOOKUP($B263,卡牌国战属性!$B:$E,4,FALSE),军力值效果表!$Q$1:$AC$1,0)+IF(VLOOKUP($B263,卡牌国战属性!$B:$E,3,FALSE)=2,6,0))</f>
        <v>3.6</v>
      </c>
      <c r="G263" s="2">
        <f>INDEX($Q:$AC,MATCH($E263,$Q:$Q,0),MATCH(VLOOKUP($B263,卡牌国战属性!$B:$E,4,FALSE),军力值效果表!$Q$1:$AC$1,0)+IF(VLOOKUP($B263,卡牌国战属性!$B:$E,3,FALSE)=2,6,0)+1)</f>
        <v>9.90000000000001</v>
      </c>
    </row>
    <row r="264" spans="1:7">
      <c r="A264" s="2">
        <v>261</v>
      </c>
      <c r="B264" s="10">
        <v>1101006</v>
      </c>
      <c r="C264" s="2" t="str">
        <f>VLOOKUP(B264,卡牌国战属性!$B:$C,2,FALSE)</f>
        <v>红莲缇娜</v>
      </c>
      <c r="D264" s="2" t="s">
        <v>64</v>
      </c>
      <c r="E264" s="2">
        <v>11</v>
      </c>
      <c r="F264" s="2">
        <f>INDEX($Q:$AC,MATCH($E264,$Q:$Q,0),MATCH(VLOOKUP($B264,卡牌国战属性!$B:$E,4,FALSE),军力值效果表!$Q$1:$AC$1,0)+IF(VLOOKUP($B264,卡牌国战属性!$B:$E,3,FALSE)=2,6,0))</f>
        <v>3.7</v>
      </c>
      <c r="G264" s="2">
        <f>INDEX($Q:$AC,MATCH($E264,$Q:$Q,0),MATCH(VLOOKUP($B264,卡牌国战属性!$B:$E,4,FALSE),军力值效果表!$Q$1:$AC$1,0)+IF(VLOOKUP($B264,卡牌国战属性!$B:$E,3,FALSE)=2,6,0)+1)</f>
        <v>10.1</v>
      </c>
    </row>
    <row r="265" spans="1:7">
      <c r="A265" s="2">
        <v>262</v>
      </c>
      <c r="B265" s="10">
        <v>1101006</v>
      </c>
      <c r="C265" s="2" t="str">
        <f>VLOOKUP(B265,卡牌国战属性!$B:$C,2,FALSE)</f>
        <v>红莲缇娜</v>
      </c>
      <c r="D265" s="2" t="s">
        <v>64</v>
      </c>
      <c r="E265" s="2">
        <v>12</v>
      </c>
      <c r="F265" s="2">
        <f>INDEX($Q:$AC,MATCH($E265,$Q:$Q,0),MATCH(VLOOKUP($B265,卡牌国战属性!$B:$E,4,FALSE),军力值效果表!$Q$1:$AC$1,0)+IF(VLOOKUP($B265,卡牌国战属性!$B:$E,3,FALSE)=2,6,0))</f>
        <v>3.8</v>
      </c>
      <c r="G265" s="2">
        <f>INDEX($Q:$AC,MATCH($E265,$Q:$Q,0),MATCH(VLOOKUP($B265,卡牌国战属性!$B:$E,4,FALSE),军力值效果表!$Q$1:$AC$1,0)+IF(VLOOKUP($B265,卡牌国战属性!$B:$E,3,FALSE)=2,6,0)+1)</f>
        <v>10.3</v>
      </c>
    </row>
    <row r="266" spans="1:7">
      <c r="A266" s="2">
        <v>263</v>
      </c>
      <c r="B266" s="10">
        <v>1101006</v>
      </c>
      <c r="C266" s="2" t="str">
        <f>VLOOKUP(B266,卡牌国战属性!$B:$C,2,FALSE)</f>
        <v>红莲缇娜</v>
      </c>
      <c r="D266" s="2" t="s">
        <v>64</v>
      </c>
      <c r="E266" s="2">
        <v>13</v>
      </c>
      <c r="F266" s="2">
        <f>INDEX($Q:$AC,MATCH($E266,$Q:$Q,0),MATCH(VLOOKUP($B266,卡牌国战属性!$B:$E,4,FALSE),军力值效果表!$Q$1:$AC$1,0)+IF(VLOOKUP($B266,卡牌国战属性!$B:$E,3,FALSE)=2,6,0))</f>
        <v>3.9</v>
      </c>
      <c r="G266" s="2">
        <f>INDEX($Q:$AC,MATCH($E266,$Q:$Q,0),MATCH(VLOOKUP($B266,卡牌国战属性!$B:$E,4,FALSE),军力值效果表!$Q$1:$AC$1,0)+IF(VLOOKUP($B266,卡牌国战属性!$B:$E,3,FALSE)=2,6,0)+1)</f>
        <v>11.2</v>
      </c>
    </row>
    <row r="267" spans="1:7">
      <c r="A267" s="2">
        <v>264</v>
      </c>
      <c r="B267" s="10">
        <v>1101006</v>
      </c>
      <c r="C267" s="2" t="str">
        <f>VLOOKUP(B267,卡牌国战属性!$B:$C,2,FALSE)</f>
        <v>红莲缇娜</v>
      </c>
      <c r="D267" s="2" t="s">
        <v>64</v>
      </c>
      <c r="E267" s="2">
        <v>14</v>
      </c>
      <c r="F267" s="2">
        <f>INDEX($Q:$AC,MATCH($E267,$Q:$Q,0),MATCH(VLOOKUP($B267,卡牌国战属性!$B:$E,4,FALSE),军力值效果表!$Q$1:$AC$1,0)+IF(VLOOKUP($B267,卡牌国战属性!$B:$E,3,FALSE)=2,6,0))</f>
        <v>4</v>
      </c>
      <c r="G267" s="2">
        <f>INDEX($Q:$AC,MATCH($E267,$Q:$Q,0),MATCH(VLOOKUP($B267,卡牌国战属性!$B:$E,4,FALSE),军力值效果表!$Q$1:$AC$1,0)+IF(VLOOKUP($B267,卡牌国战属性!$B:$E,3,FALSE)=2,6,0)+1)</f>
        <v>11.4</v>
      </c>
    </row>
    <row r="268" spans="1:7">
      <c r="A268" s="2">
        <v>265</v>
      </c>
      <c r="B268" s="10">
        <v>1101006</v>
      </c>
      <c r="C268" s="2" t="str">
        <f>VLOOKUP(B268,卡牌国战属性!$B:$C,2,FALSE)</f>
        <v>红莲缇娜</v>
      </c>
      <c r="D268" s="2" t="s">
        <v>64</v>
      </c>
      <c r="E268" s="2">
        <v>15</v>
      </c>
      <c r="F268" s="2">
        <f>INDEX($Q:$AC,MATCH($E268,$Q:$Q,0),MATCH(VLOOKUP($B268,卡牌国战属性!$B:$E,4,FALSE),军力值效果表!$Q$1:$AC$1,0)+IF(VLOOKUP($B268,卡牌国战属性!$B:$E,3,FALSE)=2,6,0))</f>
        <v>4.2</v>
      </c>
      <c r="G268" s="2">
        <f>INDEX($Q:$AC,MATCH($E268,$Q:$Q,0),MATCH(VLOOKUP($B268,卡牌国战属性!$B:$E,4,FALSE),军力值效果表!$Q$1:$AC$1,0)+IF(VLOOKUP($B268,卡牌国战属性!$B:$E,3,FALSE)=2,6,0)+1)</f>
        <v>12.7</v>
      </c>
    </row>
    <row r="269" spans="1:7">
      <c r="A269" s="2">
        <v>266</v>
      </c>
      <c r="B269" s="10">
        <v>1101006</v>
      </c>
      <c r="C269" s="2" t="str">
        <f>VLOOKUP(B269,卡牌国战属性!$B:$C,2,FALSE)</f>
        <v>红莲缇娜</v>
      </c>
      <c r="D269" s="2" t="s">
        <v>64</v>
      </c>
      <c r="E269" s="2">
        <v>16</v>
      </c>
      <c r="F269" s="2">
        <f>INDEX($Q:$AC,MATCH($E269,$Q:$Q,0),MATCH(VLOOKUP($B269,卡牌国战属性!$B:$E,4,FALSE),军力值效果表!$Q$1:$AC$1,0)+IF(VLOOKUP($B269,卡牌国战属性!$B:$E,3,FALSE)=2,6,0))</f>
        <v>4.3</v>
      </c>
      <c r="G269" s="2">
        <f>INDEX($Q:$AC,MATCH($E269,$Q:$Q,0),MATCH(VLOOKUP($B269,卡牌国战属性!$B:$E,4,FALSE),军力值效果表!$Q$1:$AC$1,0)+IF(VLOOKUP($B269,卡牌国战属性!$B:$E,3,FALSE)=2,6,0)+1)</f>
        <v>13</v>
      </c>
    </row>
    <row r="270" spans="1:7">
      <c r="A270" s="2">
        <v>267</v>
      </c>
      <c r="B270" s="10">
        <v>1101006</v>
      </c>
      <c r="C270" s="2" t="str">
        <f>VLOOKUP(B270,卡牌国战属性!$B:$C,2,FALSE)</f>
        <v>红莲缇娜</v>
      </c>
      <c r="D270" s="2" t="s">
        <v>64</v>
      </c>
      <c r="E270" s="2">
        <v>17</v>
      </c>
      <c r="F270" s="2">
        <f>INDEX($Q:$AC,MATCH($E270,$Q:$Q,0),MATCH(VLOOKUP($B270,卡牌国战属性!$B:$E,4,FALSE),军力值效果表!$Q$1:$AC$1,0)+IF(VLOOKUP($B270,卡牌国战属性!$B:$E,3,FALSE)=2,6,0))</f>
        <v>4.4</v>
      </c>
      <c r="G270" s="2">
        <f>INDEX($Q:$AC,MATCH($E270,$Q:$Q,0),MATCH(VLOOKUP($B270,卡牌国战属性!$B:$E,4,FALSE),军力值效果表!$Q$1:$AC$1,0)+IF(VLOOKUP($B270,卡牌国战属性!$B:$E,3,FALSE)=2,6,0)+1)</f>
        <v>13.2</v>
      </c>
    </row>
    <row r="271" spans="1:7">
      <c r="A271" s="2">
        <v>268</v>
      </c>
      <c r="B271" s="10">
        <v>1101006</v>
      </c>
      <c r="C271" s="2" t="str">
        <f>VLOOKUP(B271,卡牌国战属性!$B:$C,2,FALSE)</f>
        <v>红莲缇娜</v>
      </c>
      <c r="D271" s="2" t="s">
        <v>64</v>
      </c>
      <c r="E271" s="2">
        <v>18</v>
      </c>
      <c r="F271" s="2">
        <f>INDEX($Q:$AC,MATCH($E271,$Q:$Q,0),MATCH(VLOOKUP($B271,卡牌国战属性!$B:$E,4,FALSE),军力值效果表!$Q$1:$AC$1,0)+IF(VLOOKUP($B271,卡牌国战属性!$B:$E,3,FALSE)=2,6,0))</f>
        <v>4.6</v>
      </c>
      <c r="G271" s="2">
        <f>INDEX($Q:$AC,MATCH($E271,$Q:$Q,0),MATCH(VLOOKUP($B271,卡牌国战属性!$B:$E,4,FALSE),军力值效果表!$Q$1:$AC$1,0)+IF(VLOOKUP($B271,卡牌国战属性!$B:$E,3,FALSE)=2,6,0)+1)</f>
        <v>14</v>
      </c>
    </row>
    <row r="272" spans="1:7">
      <c r="A272" s="2">
        <v>269</v>
      </c>
      <c r="B272" s="10">
        <v>1101006</v>
      </c>
      <c r="C272" s="2" t="str">
        <f>VLOOKUP(B272,卡牌国战属性!$B:$C,2,FALSE)</f>
        <v>红莲缇娜</v>
      </c>
      <c r="D272" s="2" t="s">
        <v>64</v>
      </c>
      <c r="E272" s="2">
        <v>19</v>
      </c>
      <c r="F272" s="2">
        <f>INDEX($Q:$AC,MATCH($E272,$Q:$Q,0),MATCH(VLOOKUP($B272,卡牌国战属性!$B:$E,4,FALSE),军力值效果表!$Q$1:$AC$1,0)+IF(VLOOKUP($B272,卡牌国战属性!$B:$E,3,FALSE)=2,6,0))</f>
        <v>4.7</v>
      </c>
      <c r="G272" s="2">
        <f>INDEX($Q:$AC,MATCH($E272,$Q:$Q,0),MATCH(VLOOKUP($B272,卡牌国战属性!$B:$E,4,FALSE),军力值效果表!$Q$1:$AC$1,0)+IF(VLOOKUP($B272,卡牌国战属性!$B:$E,3,FALSE)=2,6,0)+1)</f>
        <v>14.3</v>
      </c>
    </row>
    <row r="273" spans="1:7">
      <c r="A273" s="2">
        <v>270</v>
      </c>
      <c r="B273" s="10">
        <v>1101006</v>
      </c>
      <c r="C273" s="2" t="str">
        <f>VLOOKUP(B273,卡牌国战属性!$B:$C,2,FALSE)</f>
        <v>红莲缇娜</v>
      </c>
      <c r="D273" s="2" t="s">
        <v>64</v>
      </c>
      <c r="E273" s="2">
        <v>20</v>
      </c>
      <c r="F273" s="2">
        <f>INDEX($Q:$AC,MATCH($E273,$Q:$Q,0),MATCH(VLOOKUP($B273,卡牌国战属性!$B:$E,4,FALSE),军力值效果表!$Q$1:$AC$1,0)+IF(VLOOKUP($B273,卡牌国战属性!$B:$E,3,FALSE)=2,6,0))</f>
        <v>4.8</v>
      </c>
      <c r="G273" s="2">
        <f>INDEX($Q:$AC,MATCH($E273,$Q:$Q,0),MATCH(VLOOKUP($B273,卡牌国战属性!$B:$E,4,FALSE),军力值效果表!$Q$1:$AC$1,0)+IF(VLOOKUP($B273,卡牌国战属性!$B:$E,3,FALSE)=2,6,0)+1)</f>
        <v>14.5</v>
      </c>
    </row>
    <row r="274" spans="1:7">
      <c r="A274" s="2">
        <v>271</v>
      </c>
      <c r="B274" s="10">
        <v>1101006</v>
      </c>
      <c r="C274" s="2" t="str">
        <f>VLOOKUP(B274,卡牌国战属性!$B:$C,2,FALSE)</f>
        <v>红莲缇娜</v>
      </c>
      <c r="D274" s="2" t="s">
        <v>64</v>
      </c>
      <c r="E274" s="2">
        <v>21</v>
      </c>
      <c r="F274" s="2">
        <f>INDEX($Q:$AC,MATCH($E274,$Q:$Q,0),MATCH(VLOOKUP($B274,卡牌国战属性!$B:$E,4,FALSE),军力值效果表!$Q$1:$AC$1,0)+IF(VLOOKUP($B274,卡牌国战属性!$B:$E,3,FALSE)=2,6,0))</f>
        <v>4.9</v>
      </c>
      <c r="G274" s="2">
        <f>INDEX($Q:$AC,MATCH($E274,$Q:$Q,0),MATCH(VLOOKUP($B274,卡牌国战属性!$B:$E,4,FALSE),军力值效果表!$Q$1:$AC$1,0)+IF(VLOOKUP($B274,卡牌国战属性!$B:$E,3,FALSE)=2,6,0)+1)</f>
        <v>14.8</v>
      </c>
    </row>
    <row r="275" spans="1:7">
      <c r="A275" s="2">
        <v>272</v>
      </c>
      <c r="B275" s="10">
        <v>1101006</v>
      </c>
      <c r="C275" s="2" t="str">
        <f>VLOOKUP(B275,卡牌国战属性!$B:$C,2,FALSE)</f>
        <v>红莲缇娜</v>
      </c>
      <c r="D275" s="2" t="s">
        <v>64</v>
      </c>
      <c r="E275" s="2">
        <v>22</v>
      </c>
      <c r="F275" s="2">
        <f>INDEX($Q:$AC,MATCH($E275,$Q:$Q,0),MATCH(VLOOKUP($B275,卡牌国战属性!$B:$E,4,FALSE),军力值效果表!$Q$1:$AC$1,0)+IF(VLOOKUP($B275,卡牌国战属性!$B:$E,3,FALSE)=2,6,0))</f>
        <v>5</v>
      </c>
      <c r="G275" s="2">
        <f>INDEX($Q:$AC,MATCH($E275,$Q:$Q,0),MATCH(VLOOKUP($B275,卡牌国战属性!$B:$E,4,FALSE),军力值效果表!$Q$1:$AC$1,0)+IF(VLOOKUP($B275,卡牌国战属性!$B:$E,3,FALSE)=2,6,0)+1)</f>
        <v>15.2</v>
      </c>
    </row>
    <row r="276" spans="1:7">
      <c r="A276" s="2">
        <v>273</v>
      </c>
      <c r="B276" s="10">
        <v>1101006</v>
      </c>
      <c r="C276" s="2" t="str">
        <f>VLOOKUP(B276,卡牌国战属性!$B:$C,2,FALSE)</f>
        <v>红莲缇娜</v>
      </c>
      <c r="D276" s="2" t="s">
        <v>64</v>
      </c>
      <c r="E276" s="2">
        <v>23</v>
      </c>
      <c r="F276" s="2">
        <f>INDEX($Q:$AC,MATCH($E276,$Q:$Q,0),MATCH(VLOOKUP($B276,卡牌国战属性!$B:$E,4,FALSE),军力值效果表!$Q$1:$AC$1,0)+IF(VLOOKUP($B276,卡牌国战属性!$B:$E,3,FALSE)=2,6,0))</f>
        <v>5.7</v>
      </c>
      <c r="G276" s="2">
        <f>INDEX($Q:$AC,MATCH($E276,$Q:$Q,0),MATCH(VLOOKUP($B276,卡牌国战属性!$B:$E,4,FALSE),军力值效果表!$Q$1:$AC$1,0)+IF(VLOOKUP($B276,卡牌国战属性!$B:$E,3,FALSE)=2,6,0)+1)</f>
        <v>17.2</v>
      </c>
    </row>
    <row r="277" spans="1:7">
      <c r="A277" s="2">
        <v>274</v>
      </c>
      <c r="B277" s="10">
        <v>1101006</v>
      </c>
      <c r="C277" s="2" t="str">
        <f>VLOOKUP(B277,卡牌国战属性!$B:$C,2,FALSE)</f>
        <v>红莲缇娜</v>
      </c>
      <c r="D277" s="2" t="s">
        <v>64</v>
      </c>
      <c r="E277" s="2">
        <v>24</v>
      </c>
      <c r="F277" s="2">
        <f>INDEX($Q:$AC,MATCH($E277,$Q:$Q,0),MATCH(VLOOKUP($B277,卡牌国战属性!$B:$E,4,FALSE),军力值效果表!$Q$1:$AC$1,0)+IF(VLOOKUP($B277,卡牌国战属性!$B:$E,3,FALSE)=2,6,0))</f>
        <v>5.9</v>
      </c>
      <c r="G277" s="2">
        <f>INDEX($Q:$AC,MATCH($E277,$Q:$Q,0),MATCH(VLOOKUP($B277,卡牌国战属性!$B:$E,4,FALSE),军力值效果表!$Q$1:$AC$1,0)+IF(VLOOKUP($B277,卡牌国战属性!$B:$E,3,FALSE)=2,6,0)+1)</f>
        <v>17.8</v>
      </c>
    </row>
    <row r="278" spans="1:7">
      <c r="A278" s="2">
        <v>275</v>
      </c>
      <c r="B278" s="10">
        <v>1101006</v>
      </c>
      <c r="C278" s="2" t="str">
        <f>VLOOKUP(B278,卡牌国战属性!$B:$C,2,FALSE)</f>
        <v>红莲缇娜</v>
      </c>
      <c r="D278" s="2" t="s">
        <v>64</v>
      </c>
      <c r="E278" s="2">
        <v>25</v>
      </c>
      <c r="F278" s="2">
        <f>INDEX($Q:$AC,MATCH($E278,$Q:$Q,0),MATCH(VLOOKUP($B278,卡牌国战属性!$B:$E,4,FALSE),军力值效果表!$Q$1:$AC$1,0)+IF(VLOOKUP($B278,卡牌国战属性!$B:$E,3,FALSE)=2,6,0))</f>
        <v>6.6</v>
      </c>
      <c r="G278" s="2">
        <f>INDEX($Q:$AC,MATCH($E278,$Q:$Q,0),MATCH(VLOOKUP($B278,卡牌国战属性!$B:$E,4,FALSE),军力值效果表!$Q$1:$AC$1,0)+IF(VLOOKUP($B278,卡牌国战属性!$B:$E,3,FALSE)=2,6,0)+1)</f>
        <v>19.7</v>
      </c>
    </row>
    <row r="279" spans="1:7">
      <c r="A279" s="2">
        <v>276</v>
      </c>
      <c r="B279" s="10">
        <v>1101006</v>
      </c>
      <c r="C279" s="2" t="str">
        <f>VLOOKUP(B279,卡牌国战属性!$B:$C,2,FALSE)</f>
        <v>红莲缇娜</v>
      </c>
      <c r="D279" s="2" t="s">
        <v>64</v>
      </c>
      <c r="E279" s="2">
        <v>26</v>
      </c>
      <c r="F279" s="2">
        <f>INDEX($Q:$AC,MATCH($E279,$Q:$Q,0),MATCH(VLOOKUP($B279,卡牌国战属性!$B:$E,4,FALSE),军力值效果表!$Q$1:$AC$1,0)+IF(VLOOKUP($B279,卡牌国战属性!$B:$E,3,FALSE)=2,6,0))</f>
        <v>7</v>
      </c>
      <c r="G279" s="2">
        <f>INDEX($Q:$AC,MATCH($E279,$Q:$Q,0),MATCH(VLOOKUP($B279,卡牌国战属性!$B:$E,4,FALSE),军力值效果表!$Q$1:$AC$1,0)+IF(VLOOKUP($B279,卡牌国战属性!$B:$E,3,FALSE)=2,6,0)+1)</f>
        <v>21</v>
      </c>
    </row>
    <row r="280" spans="1:7">
      <c r="A280" s="2">
        <v>277</v>
      </c>
      <c r="B280" s="10">
        <v>1101006</v>
      </c>
      <c r="C280" s="2" t="str">
        <f>VLOOKUP(B280,卡牌国战属性!$B:$C,2,FALSE)</f>
        <v>红莲缇娜</v>
      </c>
      <c r="D280" s="2" t="s">
        <v>64</v>
      </c>
      <c r="E280" s="2">
        <v>27</v>
      </c>
      <c r="F280" s="2">
        <f>INDEX($Q:$AC,MATCH($E280,$Q:$Q,0),MATCH(VLOOKUP($B280,卡牌国战属性!$B:$E,4,FALSE),军力值效果表!$Q$1:$AC$1,0)+IF(VLOOKUP($B280,卡牌国战属性!$B:$E,3,FALSE)=2,6,0))</f>
        <v>7.4</v>
      </c>
      <c r="G280" s="2">
        <f>INDEX($Q:$AC,MATCH($E280,$Q:$Q,0),MATCH(VLOOKUP($B280,卡牌国战属性!$B:$E,4,FALSE),军力值效果表!$Q$1:$AC$1,0)+IF(VLOOKUP($B280,卡牌国战属性!$B:$E,3,FALSE)=2,6,0)+1)</f>
        <v>22.2</v>
      </c>
    </row>
    <row r="281" spans="1:7">
      <c r="A281" s="2">
        <v>278</v>
      </c>
      <c r="B281" s="10">
        <v>1101006</v>
      </c>
      <c r="C281" s="2" t="str">
        <f>VLOOKUP(B281,卡牌国战属性!$B:$C,2,FALSE)</f>
        <v>红莲缇娜</v>
      </c>
      <c r="D281" s="2" t="s">
        <v>64</v>
      </c>
      <c r="E281" s="2">
        <v>28</v>
      </c>
      <c r="F281" s="2">
        <f>INDEX($Q:$AC,MATCH($E281,$Q:$Q,0),MATCH(VLOOKUP($B281,卡牌国战属性!$B:$E,4,FALSE),军力值效果表!$Q$1:$AC$1,0)+IF(VLOOKUP($B281,卡牌国战属性!$B:$E,3,FALSE)=2,6,0))</f>
        <v>8.2</v>
      </c>
      <c r="G281" s="2">
        <f>INDEX($Q:$AC,MATCH($E281,$Q:$Q,0),MATCH(VLOOKUP($B281,卡牌国战属性!$B:$E,4,FALSE),军力值效果表!$Q$1:$AC$1,0)+IF(VLOOKUP($B281,卡牌国战属性!$B:$E,3,FALSE)=2,6,0)+1)</f>
        <v>24</v>
      </c>
    </row>
    <row r="282" spans="1:7">
      <c r="A282" s="2">
        <v>279</v>
      </c>
      <c r="B282" s="10">
        <v>1101006</v>
      </c>
      <c r="C282" s="2" t="str">
        <f>VLOOKUP(B282,卡牌国战属性!$B:$C,2,FALSE)</f>
        <v>红莲缇娜</v>
      </c>
      <c r="D282" s="2" t="s">
        <v>64</v>
      </c>
      <c r="E282" s="2">
        <v>29</v>
      </c>
      <c r="F282" s="2">
        <f>INDEX($Q:$AC,MATCH($E282,$Q:$Q,0),MATCH(VLOOKUP($B282,卡牌国战属性!$B:$E,4,FALSE),军力值效果表!$Q$1:$AC$1,0)+IF(VLOOKUP($B282,卡牌国战属性!$B:$E,3,FALSE)=2,6,0))</f>
        <v>8.5</v>
      </c>
      <c r="G282" s="2">
        <f>INDEX($Q:$AC,MATCH($E282,$Q:$Q,0),MATCH(VLOOKUP($B282,卡牌国战属性!$B:$E,4,FALSE),军力值效果表!$Q$1:$AC$1,0)+IF(VLOOKUP($B282,卡牌国战属性!$B:$E,3,FALSE)=2,6,0)+1)</f>
        <v>24.8</v>
      </c>
    </row>
    <row r="283" spans="1:7">
      <c r="A283" s="2">
        <v>280</v>
      </c>
      <c r="B283" s="10">
        <v>1101006</v>
      </c>
      <c r="C283" s="2" t="str">
        <f>VLOOKUP(B283,卡牌国战属性!$B:$C,2,FALSE)</f>
        <v>红莲缇娜</v>
      </c>
      <c r="D283" s="2" t="s">
        <v>64</v>
      </c>
      <c r="E283" s="2">
        <v>30</v>
      </c>
      <c r="F283" s="2">
        <f>INDEX($Q:$AC,MATCH($E283,$Q:$Q,0),MATCH(VLOOKUP($B283,卡牌国战属性!$B:$E,4,FALSE),军力值效果表!$Q$1:$AC$1,0)+IF(VLOOKUP($B283,卡牌国战属性!$B:$E,3,FALSE)=2,6,0))</f>
        <v>8.7</v>
      </c>
      <c r="G283" s="2">
        <f>INDEX($Q:$AC,MATCH($E283,$Q:$Q,0),MATCH(VLOOKUP($B283,卡牌国战属性!$B:$E,4,FALSE),军力值效果表!$Q$1:$AC$1,0)+IF(VLOOKUP($B283,卡牌国战属性!$B:$E,3,FALSE)=2,6,0)+1)</f>
        <v>26</v>
      </c>
    </row>
    <row r="284" spans="1:7">
      <c r="A284" s="2">
        <v>281</v>
      </c>
      <c r="B284" s="10">
        <v>1101006</v>
      </c>
      <c r="C284" s="2" t="str">
        <f>VLOOKUP(B284,卡牌国战属性!$B:$C,2,FALSE)</f>
        <v>红莲缇娜</v>
      </c>
      <c r="D284" s="2" t="s">
        <v>64</v>
      </c>
      <c r="E284" s="2">
        <v>31</v>
      </c>
      <c r="F284" s="2">
        <f>INDEX($Q:$AC,MATCH($E284,$Q:$Q,0),MATCH(VLOOKUP($B284,卡牌国战属性!$B:$E,4,FALSE),军力值效果表!$Q$1:$AC$1,0)+IF(VLOOKUP($B284,卡牌国战属性!$B:$E,3,FALSE)=2,6,0))</f>
        <v>8.9</v>
      </c>
      <c r="G284" s="2">
        <f>INDEX($Q:$AC,MATCH($E284,$Q:$Q,0),MATCH(VLOOKUP($B284,卡牌国战属性!$B:$E,4,FALSE),军力值效果表!$Q$1:$AC$1,0)+IF(VLOOKUP($B284,卡牌国战属性!$B:$E,3,FALSE)=2,6,0)+1)</f>
        <v>26.7</v>
      </c>
    </row>
    <row r="285" spans="1:7">
      <c r="A285" s="2">
        <v>282</v>
      </c>
      <c r="B285" s="10">
        <v>1101006</v>
      </c>
      <c r="C285" s="2" t="str">
        <f>VLOOKUP(B285,卡牌国战属性!$B:$C,2,FALSE)</f>
        <v>红莲缇娜</v>
      </c>
      <c r="D285" s="2" t="s">
        <v>64</v>
      </c>
      <c r="E285" s="2">
        <v>32</v>
      </c>
      <c r="F285" s="2">
        <f>INDEX($Q:$AC,MATCH($E285,$Q:$Q,0),MATCH(VLOOKUP($B285,卡牌国战属性!$B:$E,4,FALSE),军力值效果表!$Q$1:$AC$1,0)+IF(VLOOKUP($B285,卡牌国战属性!$B:$E,3,FALSE)=2,6,0))</f>
        <v>9.4</v>
      </c>
      <c r="G285" s="2">
        <f>INDEX($Q:$AC,MATCH($E285,$Q:$Q,0),MATCH(VLOOKUP($B285,卡牌国战属性!$B:$E,4,FALSE),军力值效果表!$Q$1:$AC$1,0)+IF(VLOOKUP($B285,卡牌国战属性!$B:$E,3,FALSE)=2,6,0)+1)</f>
        <v>28.4</v>
      </c>
    </row>
    <row r="286" spans="1:7">
      <c r="A286" s="2">
        <v>283</v>
      </c>
      <c r="B286" s="10">
        <v>1101006</v>
      </c>
      <c r="C286" s="2" t="str">
        <f>VLOOKUP(B286,卡牌国战属性!$B:$C,2,FALSE)</f>
        <v>红莲缇娜</v>
      </c>
      <c r="D286" s="2" t="s">
        <v>64</v>
      </c>
      <c r="E286" s="2">
        <v>33</v>
      </c>
      <c r="F286" s="2">
        <f>INDEX($Q:$AC,MATCH($E286,$Q:$Q,0),MATCH(VLOOKUP($B286,卡牌国战属性!$B:$E,4,FALSE),军力值效果表!$Q$1:$AC$1,0)+IF(VLOOKUP($B286,卡牌国战属性!$B:$E,3,FALSE)=2,6,0))</f>
        <v>10.6</v>
      </c>
      <c r="G286" s="2">
        <f>INDEX($Q:$AC,MATCH($E286,$Q:$Q,0),MATCH(VLOOKUP($B286,卡牌国战属性!$B:$E,4,FALSE),军力值效果表!$Q$1:$AC$1,0)+IF(VLOOKUP($B286,卡牌国战属性!$B:$E,3,FALSE)=2,6,0)+1)</f>
        <v>31.9</v>
      </c>
    </row>
    <row r="287" spans="1:7">
      <c r="A287" s="2">
        <v>284</v>
      </c>
      <c r="B287" s="10">
        <v>1101006</v>
      </c>
      <c r="C287" s="2" t="str">
        <f>VLOOKUP(B287,卡牌国战属性!$B:$C,2,FALSE)</f>
        <v>红莲缇娜</v>
      </c>
      <c r="D287" s="2" t="s">
        <v>64</v>
      </c>
      <c r="E287" s="2">
        <v>34</v>
      </c>
      <c r="F287" s="2">
        <f>INDEX($Q:$AC,MATCH($E287,$Q:$Q,0),MATCH(VLOOKUP($B287,卡牌国战属性!$B:$E,4,FALSE),军力值效果表!$Q$1:$AC$1,0)+IF(VLOOKUP($B287,卡牌国战属性!$B:$E,3,FALSE)=2,6,0))</f>
        <v>11.4</v>
      </c>
      <c r="G287" s="2">
        <f>INDEX($Q:$AC,MATCH($E287,$Q:$Q,0),MATCH(VLOOKUP($B287,卡牌国战属性!$B:$E,4,FALSE),军力值效果表!$Q$1:$AC$1,0)+IF(VLOOKUP($B287,卡牌国战属性!$B:$E,3,FALSE)=2,6,0)+1)</f>
        <v>34.1</v>
      </c>
    </row>
    <row r="288" spans="1:7">
      <c r="A288" s="2">
        <v>285</v>
      </c>
      <c r="B288" s="10">
        <v>1101006</v>
      </c>
      <c r="C288" s="2" t="str">
        <f>VLOOKUP(B288,卡牌国战属性!$B:$C,2,FALSE)</f>
        <v>红莲缇娜</v>
      </c>
      <c r="D288" s="2" t="s">
        <v>64</v>
      </c>
      <c r="E288" s="2">
        <v>35</v>
      </c>
      <c r="F288" s="2">
        <f>INDEX($Q:$AC,MATCH($E288,$Q:$Q,0),MATCH(VLOOKUP($B288,卡牌国战属性!$B:$E,4,FALSE),军力值效果表!$Q$1:$AC$1,0)+IF(VLOOKUP($B288,卡牌国战属性!$B:$E,3,FALSE)=2,6,0))</f>
        <v>11.8</v>
      </c>
      <c r="G288" s="2">
        <f>INDEX($Q:$AC,MATCH($E288,$Q:$Q,0),MATCH(VLOOKUP($B288,卡牌国战属性!$B:$E,4,FALSE),军力值效果表!$Q$1:$AC$1,0)+IF(VLOOKUP($B288,卡牌国战属性!$B:$E,3,FALSE)=2,6,0)+1)</f>
        <v>35</v>
      </c>
    </row>
    <row r="289" spans="1:7">
      <c r="A289" s="2">
        <v>286</v>
      </c>
      <c r="B289" s="10">
        <v>1101006</v>
      </c>
      <c r="C289" s="2" t="str">
        <f>VLOOKUP(B289,卡牌国战属性!$B:$C,2,FALSE)</f>
        <v>红莲缇娜</v>
      </c>
      <c r="D289" s="2" t="s">
        <v>64</v>
      </c>
      <c r="E289" s="2">
        <v>36</v>
      </c>
      <c r="F289" s="2">
        <f>INDEX($Q:$AC,MATCH($E289,$Q:$Q,0),MATCH(VLOOKUP($B289,卡牌国战属性!$B:$E,4,FALSE),军力值效果表!$Q$1:$AC$1,0)+IF(VLOOKUP($B289,卡牌国战属性!$B:$E,3,FALSE)=2,6,0))</f>
        <v>12.3</v>
      </c>
      <c r="G289" s="2">
        <f>INDEX($Q:$AC,MATCH($E289,$Q:$Q,0),MATCH(VLOOKUP($B289,卡牌国战属性!$B:$E,4,FALSE),军力值效果表!$Q$1:$AC$1,0)+IF(VLOOKUP($B289,卡牌国战属性!$B:$E,3,FALSE)=2,6,0)+1)</f>
        <v>37.1</v>
      </c>
    </row>
    <row r="290" spans="1:7">
      <c r="A290" s="2">
        <v>287</v>
      </c>
      <c r="B290" s="10">
        <v>1101006</v>
      </c>
      <c r="C290" s="2" t="str">
        <f>VLOOKUP(B290,卡牌国战属性!$B:$C,2,FALSE)</f>
        <v>红莲缇娜</v>
      </c>
      <c r="D290" s="2" t="s">
        <v>64</v>
      </c>
      <c r="E290" s="2">
        <v>37</v>
      </c>
      <c r="F290" s="2">
        <f>INDEX($Q:$AC,MATCH($E290,$Q:$Q,0),MATCH(VLOOKUP($B290,卡牌国战属性!$B:$E,4,FALSE),军力值效果表!$Q$1:$AC$1,0)+IF(VLOOKUP($B290,卡牌国战属性!$B:$E,3,FALSE)=2,6,0))</f>
        <v>13.2</v>
      </c>
      <c r="G290" s="2">
        <f>INDEX($Q:$AC,MATCH($E290,$Q:$Q,0),MATCH(VLOOKUP($B290,卡牌国战属性!$B:$E,4,FALSE),军力值效果表!$Q$1:$AC$1,0)+IF(VLOOKUP($B290,卡牌国战属性!$B:$E,3,FALSE)=2,6,0)+1)</f>
        <v>39.7</v>
      </c>
    </row>
    <row r="291" spans="1:7">
      <c r="A291" s="2">
        <v>288</v>
      </c>
      <c r="B291" s="10">
        <v>1101006</v>
      </c>
      <c r="C291" s="2" t="str">
        <f>VLOOKUP(B291,卡牌国战属性!$B:$C,2,FALSE)</f>
        <v>红莲缇娜</v>
      </c>
      <c r="D291" s="2" t="s">
        <v>64</v>
      </c>
      <c r="E291" s="2">
        <v>38</v>
      </c>
      <c r="F291" s="2">
        <f>INDEX($Q:$AC,MATCH($E291,$Q:$Q,0),MATCH(VLOOKUP($B291,卡牌国战属性!$B:$E,4,FALSE),军力值效果表!$Q$1:$AC$1,0)+IF(VLOOKUP($B291,卡牌国战属性!$B:$E,3,FALSE)=2,6,0))</f>
        <v>14.9</v>
      </c>
      <c r="G291" s="2">
        <f>INDEX($Q:$AC,MATCH($E291,$Q:$Q,0),MATCH(VLOOKUP($B291,卡牌国战属性!$B:$E,4,FALSE),军力值效果表!$Q$1:$AC$1,0)+IF(VLOOKUP($B291,卡牌国战属性!$B:$E,3,FALSE)=2,6,0)+1)</f>
        <v>44.7</v>
      </c>
    </row>
    <row r="292" spans="1:7">
      <c r="A292" s="2">
        <v>289</v>
      </c>
      <c r="B292" s="10">
        <v>1101006</v>
      </c>
      <c r="C292" s="2" t="str">
        <f>VLOOKUP(B292,卡牌国战属性!$B:$C,2,FALSE)</f>
        <v>红莲缇娜</v>
      </c>
      <c r="D292" s="2" t="s">
        <v>64</v>
      </c>
      <c r="E292" s="2">
        <v>39</v>
      </c>
      <c r="F292" s="2">
        <f>INDEX($Q:$AC,MATCH($E292,$Q:$Q,0),MATCH(VLOOKUP($B292,卡牌国战属性!$B:$E,4,FALSE),军力值效果表!$Q$1:$AC$1,0)+IF(VLOOKUP($B292,卡牌国战属性!$B:$E,3,FALSE)=2,6,0))</f>
        <v>15.2</v>
      </c>
      <c r="G292" s="2">
        <f>INDEX($Q:$AC,MATCH($E292,$Q:$Q,0),MATCH(VLOOKUP($B292,卡牌国战属性!$B:$E,4,FALSE),军力值效果表!$Q$1:$AC$1,0)+IF(VLOOKUP($B292,卡牌国战属性!$B:$E,3,FALSE)=2,6,0)+1)</f>
        <v>45.7</v>
      </c>
    </row>
    <row r="293" spans="1:7">
      <c r="A293" s="2">
        <v>290</v>
      </c>
      <c r="B293" s="10">
        <v>1101006</v>
      </c>
      <c r="C293" s="2" t="str">
        <f>VLOOKUP(B293,卡牌国战属性!$B:$C,2,FALSE)</f>
        <v>红莲缇娜</v>
      </c>
      <c r="D293" s="2" t="s">
        <v>64</v>
      </c>
      <c r="E293" s="2">
        <v>40</v>
      </c>
      <c r="F293" s="2">
        <f>INDEX($Q:$AC,MATCH($E293,$Q:$Q,0),MATCH(VLOOKUP($B293,卡牌国战属性!$B:$E,4,FALSE),军力值效果表!$Q$1:$AC$1,0)+IF(VLOOKUP($B293,卡牌国战属性!$B:$E,3,FALSE)=2,6,0))</f>
        <v>16</v>
      </c>
      <c r="G293" s="2">
        <f>INDEX($Q:$AC,MATCH($E293,$Q:$Q,0),MATCH(VLOOKUP($B293,卡牌国战属性!$B:$E,4,FALSE),军力值效果表!$Q$1:$AC$1,0)+IF(VLOOKUP($B293,卡牌国战属性!$B:$E,3,FALSE)=2,6,0)+1)</f>
        <v>48.1</v>
      </c>
    </row>
    <row r="294" spans="1:7">
      <c r="A294" s="2">
        <v>291</v>
      </c>
      <c r="B294" s="10">
        <v>1101006</v>
      </c>
      <c r="C294" s="2" t="str">
        <f>VLOOKUP(B294,卡牌国战属性!$B:$C,2,FALSE)</f>
        <v>红莲缇娜</v>
      </c>
      <c r="D294" s="2" t="s">
        <v>64</v>
      </c>
      <c r="E294" s="2">
        <v>41</v>
      </c>
      <c r="F294" s="2">
        <f>INDEX($Q:$AC,MATCH($E294,$Q:$Q,0),MATCH(VLOOKUP($B294,卡牌国战属性!$B:$E,4,FALSE),军力值效果表!$Q$1:$AC$1,0)+IF(VLOOKUP($B294,卡牌国战属性!$B:$E,3,FALSE)=2,6,0))</f>
        <v>16.5</v>
      </c>
      <c r="G294" s="2">
        <f>INDEX($Q:$AC,MATCH($E294,$Q:$Q,0),MATCH(VLOOKUP($B294,卡牌国战属性!$B:$E,4,FALSE),军力值效果表!$Q$1:$AC$1,0)+IF(VLOOKUP($B294,卡牌国战属性!$B:$E,3,FALSE)=2,6,0)+1)</f>
        <v>49.5</v>
      </c>
    </row>
    <row r="295" spans="1:7">
      <c r="A295" s="2">
        <v>292</v>
      </c>
      <c r="B295" s="10">
        <v>1101006</v>
      </c>
      <c r="C295" s="2" t="str">
        <f>VLOOKUP(B295,卡牌国战属性!$B:$C,2,FALSE)</f>
        <v>红莲缇娜</v>
      </c>
      <c r="D295" s="2" t="s">
        <v>64</v>
      </c>
      <c r="E295" s="2">
        <v>42</v>
      </c>
      <c r="F295" s="2">
        <f>INDEX($Q:$AC,MATCH($E295,$Q:$Q,0),MATCH(VLOOKUP($B295,卡牌国战属性!$B:$E,4,FALSE),军力值效果表!$Q$1:$AC$1,0)+IF(VLOOKUP($B295,卡牌国战属性!$B:$E,3,FALSE)=2,6,0))</f>
        <v>17.7</v>
      </c>
      <c r="G295" s="2">
        <f>INDEX($Q:$AC,MATCH($E295,$Q:$Q,0),MATCH(VLOOKUP($B295,卡牌国战属性!$B:$E,4,FALSE),军力值效果表!$Q$1:$AC$1,0)+IF(VLOOKUP($B295,卡牌国战属性!$B:$E,3,FALSE)=2,6,0)+1)</f>
        <v>53.2</v>
      </c>
    </row>
    <row r="296" spans="1:7">
      <c r="A296" s="2">
        <v>293</v>
      </c>
      <c r="B296" s="10">
        <v>1101006</v>
      </c>
      <c r="C296" s="2" t="str">
        <f>VLOOKUP(B296,卡牌国战属性!$B:$C,2,FALSE)</f>
        <v>红莲缇娜</v>
      </c>
      <c r="D296" s="2" t="s">
        <v>64</v>
      </c>
      <c r="E296" s="2">
        <v>43</v>
      </c>
      <c r="F296" s="2">
        <f>INDEX($Q:$AC,MATCH($E296,$Q:$Q,0),MATCH(VLOOKUP($B296,卡牌国战属性!$B:$E,4,FALSE),军力值效果表!$Q$1:$AC$1,0)+IF(VLOOKUP($B296,卡牌国战属性!$B:$E,3,FALSE)=2,6,0))</f>
        <v>20.1</v>
      </c>
      <c r="G296" s="2">
        <f>INDEX($Q:$AC,MATCH($E296,$Q:$Q,0),MATCH(VLOOKUP($B296,卡牌国战属性!$B:$E,4,FALSE),军力值效果表!$Q$1:$AC$1,0)+IF(VLOOKUP($B296,卡牌国战属性!$B:$E,3,FALSE)=2,6,0)+1)</f>
        <v>60.2</v>
      </c>
    </row>
    <row r="297" spans="1:7">
      <c r="A297" s="2">
        <v>294</v>
      </c>
      <c r="B297" s="10">
        <v>1101006</v>
      </c>
      <c r="C297" s="2" t="str">
        <f>VLOOKUP(B297,卡牌国战属性!$B:$C,2,FALSE)</f>
        <v>红莲缇娜</v>
      </c>
      <c r="D297" s="2" t="s">
        <v>64</v>
      </c>
      <c r="E297" s="2">
        <v>44</v>
      </c>
      <c r="F297" s="2">
        <f>INDEX($Q:$AC,MATCH($E297,$Q:$Q,0),MATCH(VLOOKUP($B297,卡牌国战属性!$B:$E,4,FALSE),军力值效果表!$Q$1:$AC$1,0)+IF(VLOOKUP($B297,卡牌国战属性!$B:$E,3,FALSE)=2,6,0))</f>
        <v>21.7</v>
      </c>
      <c r="G297" s="2">
        <f>INDEX($Q:$AC,MATCH($E297,$Q:$Q,0),MATCH(VLOOKUP($B297,卡牌国战属性!$B:$E,4,FALSE),军力值效果表!$Q$1:$AC$1,0)+IF(VLOOKUP($B297,卡牌国战属性!$B:$E,3,FALSE)=2,6,0)+1)</f>
        <v>65</v>
      </c>
    </row>
    <row r="298" spans="1:7">
      <c r="A298" s="2">
        <v>295</v>
      </c>
      <c r="B298" s="10">
        <v>1101006</v>
      </c>
      <c r="C298" s="2" t="str">
        <f>VLOOKUP(B298,卡牌国战属性!$B:$C,2,FALSE)</f>
        <v>红莲缇娜</v>
      </c>
      <c r="D298" s="2" t="s">
        <v>64</v>
      </c>
      <c r="E298" s="2">
        <v>45</v>
      </c>
      <c r="F298" s="2">
        <f>INDEX($Q:$AC,MATCH($E298,$Q:$Q,0),MATCH(VLOOKUP($B298,卡牌国战属性!$B:$E,4,FALSE),军力值效果表!$Q$1:$AC$1,0)+IF(VLOOKUP($B298,卡牌国战属性!$B:$E,3,FALSE)=2,6,0))</f>
        <v>23.7</v>
      </c>
      <c r="G298" s="2">
        <f>INDEX($Q:$AC,MATCH($E298,$Q:$Q,0),MATCH(VLOOKUP($B298,卡牌国战属性!$B:$E,4,FALSE),军力值效果表!$Q$1:$AC$1,0)+IF(VLOOKUP($B298,卡牌国战属性!$B:$E,3,FALSE)=2,6,0)+1)</f>
        <v>71.1</v>
      </c>
    </row>
    <row r="299" spans="1:7">
      <c r="A299" s="2">
        <v>296</v>
      </c>
      <c r="B299" s="10">
        <v>1101006</v>
      </c>
      <c r="C299" s="2" t="str">
        <f>VLOOKUP(B299,卡牌国战属性!$B:$C,2,FALSE)</f>
        <v>红莲缇娜</v>
      </c>
      <c r="D299" s="2" t="s">
        <v>64</v>
      </c>
      <c r="E299" s="2">
        <v>46</v>
      </c>
      <c r="F299" s="2">
        <f>INDEX($Q:$AC,MATCH($E299,$Q:$Q,0),MATCH(VLOOKUP($B299,卡牌国战属性!$B:$E,4,FALSE),军力值效果表!$Q$1:$AC$1,0)+IF(VLOOKUP($B299,卡牌国战属性!$B:$E,3,FALSE)=2,6,0))</f>
        <v>25.7</v>
      </c>
      <c r="G299" s="2">
        <f>INDEX($Q:$AC,MATCH($E299,$Q:$Q,0),MATCH(VLOOKUP($B299,卡牌国战属性!$B:$E,4,FALSE),军力值效果表!$Q$1:$AC$1,0)+IF(VLOOKUP($B299,卡牌国战属性!$B:$E,3,FALSE)=2,6,0)+1)</f>
        <v>77.2</v>
      </c>
    </row>
    <row r="300" spans="1:7">
      <c r="A300" s="2">
        <v>297</v>
      </c>
      <c r="B300" s="10">
        <v>1101006</v>
      </c>
      <c r="C300" s="2" t="str">
        <f>VLOOKUP(B300,卡牌国战属性!$B:$C,2,FALSE)</f>
        <v>红莲缇娜</v>
      </c>
      <c r="D300" s="2" t="s">
        <v>64</v>
      </c>
      <c r="E300" s="2">
        <v>47</v>
      </c>
      <c r="F300" s="2">
        <f>INDEX($Q:$AC,MATCH($E300,$Q:$Q,0),MATCH(VLOOKUP($B300,卡牌国战属性!$B:$E,4,FALSE),军力值效果表!$Q$1:$AC$1,0)+IF(VLOOKUP($B300,卡牌国战属性!$B:$E,3,FALSE)=2,6,0))</f>
        <v>27.7</v>
      </c>
      <c r="G300" s="2">
        <f>INDEX($Q:$AC,MATCH($E300,$Q:$Q,0),MATCH(VLOOKUP($B300,卡牌国战属性!$B:$E,4,FALSE),军力值效果表!$Q$1:$AC$1,0)+IF(VLOOKUP($B300,卡牌国战属性!$B:$E,3,FALSE)=2,6,0)+1)</f>
        <v>83.1</v>
      </c>
    </row>
    <row r="301" spans="1:7">
      <c r="A301" s="2">
        <v>298</v>
      </c>
      <c r="B301" s="10">
        <v>1101006</v>
      </c>
      <c r="C301" s="2" t="str">
        <f>VLOOKUP(B301,卡牌国战属性!$B:$C,2,FALSE)</f>
        <v>红莲缇娜</v>
      </c>
      <c r="D301" s="2" t="s">
        <v>64</v>
      </c>
      <c r="E301" s="2">
        <v>48</v>
      </c>
      <c r="F301" s="2">
        <f>INDEX($Q:$AC,MATCH($E301,$Q:$Q,0),MATCH(VLOOKUP($B301,卡牌国战属性!$B:$E,4,FALSE),军力值效果表!$Q$1:$AC$1,0)+IF(VLOOKUP($B301,卡牌国战属性!$B:$E,3,FALSE)=2,6,0))</f>
        <v>31.4</v>
      </c>
      <c r="G301" s="2">
        <f>INDEX($Q:$AC,MATCH($E301,$Q:$Q,0),MATCH(VLOOKUP($B301,卡牌国战属性!$B:$E,4,FALSE),军力值效果表!$Q$1:$AC$1,0)+IF(VLOOKUP($B301,卡牌国战属性!$B:$E,3,FALSE)=2,6,0)+1)</f>
        <v>94.2</v>
      </c>
    </row>
    <row r="302" spans="1:7">
      <c r="A302" s="2">
        <v>299</v>
      </c>
      <c r="B302" s="10">
        <v>1101006</v>
      </c>
      <c r="C302" s="2" t="str">
        <f>VLOOKUP(B302,卡牌国战属性!$B:$C,2,FALSE)</f>
        <v>红莲缇娜</v>
      </c>
      <c r="D302" s="2" t="s">
        <v>64</v>
      </c>
      <c r="E302" s="2">
        <v>49</v>
      </c>
      <c r="F302" s="2">
        <f>INDEX($Q:$AC,MATCH($E302,$Q:$Q,0),MATCH(VLOOKUP($B302,卡牌国战属性!$B:$E,4,FALSE),军力值效果表!$Q$1:$AC$1,0)+IF(VLOOKUP($B302,卡牌国战属性!$B:$E,3,FALSE)=2,6,0))</f>
        <v>33.9</v>
      </c>
      <c r="G302" s="2">
        <f>INDEX($Q:$AC,MATCH($E302,$Q:$Q,0),MATCH(VLOOKUP($B302,卡牌国战属性!$B:$E,4,FALSE),军力值效果表!$Q$1:$AC$1,0)+IF(VLOOKUP($B302,卡牌国战属性!$B:$E,3,FALSE)=2,6,0)+1)</f>
        <v>101.8</v>
      </c>
    </row>
    <row r="303" spans="1:7">
      <c r="A303" s="2">
        <v>300</v>
      </c>
      <c r="B303" s="10">
        <v>1101006</v>
      </c>
      <c r="C303" s="2" t="str">
        <f>VLOOKUP(B303,卡牌国战属性!$B:$C,2,FALSE)</f>
        <v>红莲缇娜</v>
      </c>
      <c r="D303" s="2" t="s">
        <v>64</v>
      </c>
      <c r="E303" s="2">
        <v>50</v>
      </c>
      <c r="F303" s="2">
        <f>INDEX($Q:$AC,MATCH($E303,$Q:$Q,0),MATCH(VLOOKUP($B303,卡牌国战属性!$B:$E,4,FALSE),军力值效果表!$Q$1:$AC$1,0)+IF(VLOOKUP($B303,卡牌国战属性!$B:$E,3,FALSE)=2,6,0))</f>
        <v>35.5</v>
      </c>
      <c r="G303" s="2">
        <f>INDEX($Q:$AC,MATCH($E303,$Q:$Q,0),MATCH(VLOOKUP($B303,卡牌国战属性!$B:$E,4,FALSE),军力值效果表!$Q$1:$AC$1,0)+IF(VLOOKUP($B303,卡牌国战属性!$B:$E,3,FALSE)=2,6,0)+1)</f>
        <v>106.5</v>
      </c>
    </row>
    <row r="304" spans="1:7">
      <c r="A304" s="2">
        <v>301</v>
      </c>
      <c r="B304" s="9">
        <v>1101007</v>
      </c>
      <c r="C304" s="2" t="str">
        <f>VLOOKUP(B304,卡牌国战属性!$B:$C,2,FALSE)</f>
        <v>战斗曹焱兵</v>
      </c>
      <c r="D304" s="2" t="s">
        <v>64</v>
      </c>
      <c r="E304" s="2">
        <v>1</v>
      </c>
      <c r="F304" s="2">
        <f>INDEX($Q:$AC,MATCH($E304,$Q:$Q,0),MATCH(VLOOKUP($B304,卡牌国战属性!$B:$E,4,FALSE),军力值效果表!$Q$1:$AC$1,0)+IF(VLOOKUP($B304,卡牌国战属性!$B:$E,3,FALSE)=2,6,0))</f>
        <v>2.7</v>
      </c>
      <c r="G304" s="2">
        <f>INDEX($Q:$AC,MATCH($E304,$Q:$Q,0),MATCH(VLOOKUP($B304,卡牌国战属性!$B:$E,4,FALSE),军力值效果表!$Q$1:$AC$1,0)+IF(VLOOKUP($B304,卡牌国战属性!$B:$E,3,FALSE)=2,6,0)+1)</f>
        <v>8.1</v>
      </c>
    </row>
    <row r="305" spans="1:7">
      <c r="A305" s="2">
        <v>302</v>
      </c>
      <c r="B305" s="10">
        <v>1101007</v>
      </c>
      <c r="C305" s="2" t="str">
        <f>VLOOKUP(B305,卡牌国战属性!$B:$C,2,FALSE)</f>
        <v>战斗曹焱兵</v>
      </c>
      <c r="D305" s="2" t="s">
        <v>64</v>
      </c>
      <c r="E305" s="2">
        <v>2</v>
      </c>
      <c r="F305" s="2">
        <f>INDEX($Q:$AC,MATCH($E305,$Q:$Q,0),MATCH(VLOOKUP($B305,卡牌国战属性!$B:$E,4,FALSE),军力值效果表!$Q$1:$AC$1,0)+IF(VLOOKUP($B305,卡牌国战属性!$B:$E,3,FALSE)=2,6,0))</f>
        <v>2.8</v>
      </c>
      <c r="G305" s="2">
        <f>INDEX($Q:$AC,MATCH($E305,$Q:$Q,0),MATCH(VLOOKUP($B305,卡牌国战属性!$B:$E,4,FALSE),军力值效果表!$Q$1:$AC$1,0)+IF(VLOOKUP($B305,卡牌国战属性!$B:$E,3,FALSE)=2,6,0)+1)</f>
        <v>8.3</v>
      </c>
    </row>
    <row r="306" spans="1:7">
      <c r="A306" s="2">
        <v>303</v>
      </c>
      <c r="B306" s="10">
        <v>1101007</v>
      </c>
      <c r="C306" s="2" t="str">
        <f>VLOOKUP(B306,卡牌国战属性!$B:$C,2,FALSE)</f>
        <v>战斗曹焱兵</v>
      </c>
      <c r="D306" s="2" t="s">
        <v>64</v>
      </c>
      <c r="E306" s="2">
        <v>3</v>
      </c>
      <c r="F306" s="2">
        <f>INDEX($Q:$AC,MATCH($E306,$Q:$Q,0),MATCH(VLOOKUP($B306,卡牌国战属性!$B:$E,4,FALSE),军力值效果表!$Q$1:$AC$1,0)+IF(VLOOKUP($B306,卡牌国战属性!$B:$E,3,FALSE)=2,6,0))</f>
        <v>2.9</v>
      </c>
      <c r="G306" s="2">
        <f>INDEX($Q:$AC,MATCH($E306,$Q:$Q,0),MATCH(VLOOKUP($B306,卡牌国战属性!$B:$E,4,FALSE),军力值效果表!$Q$1:$AC$1,0)+IF(VLOOKUP($B306,卡牌国战属性!$B:$E,3,FALSE)=2,6,0)+1)</f>
        <v>8.5</v>
      </c>
    </row>
    <row r="307" spans="1:7">
      <c r="A307" s="2">
        <v>304</v>
      </c>
      <c r="B307" s="10">
        <v>1101007</v>
      </c>
      <c r="C307" s="2" t="str">
        <f>VLOOKUP(B307,卡牌国战属性!$B:$C,2,FALSE)</f>
        <v>战斗曹焱兵</v>
      </c>
      <c r="D307" s="2" t="s">
        <v>64</v>
      </c>
      <c r="E307" s="2">
        <v>4</v>
      </c>
      <c r="F307" s="2">
        <f>INDEX($Q:$AC,MATCH($E307,$Q:$Q,0),MATCH(VLOOKUP($B307,卡牌国战属性!$B:$E,4,FALSE),军力值效果表!$Q$1:$AC$1,0)+IF(VLOOKUP($B307,卡牌国战属性!$B:$E,3,FALSE)=2,6,0))</f>
        <v>3</v>
      </c>
      <c r="G307" s="2">
        <f>INDEX($Q:$AC,MATCH($E307,$Q:$Q,0),MATCH(VLOOKUP($B307,卡牌国战属性!$B:$E,4,FALSE),军力值效果表!$Q$1:$AC$1,0)+IF(VLOOKUP($B307,卡牌国战属性!$B:$E,3,FALSE)=2,6,0)+1)</f>
        <v>8.7</v>
      </c>
    </row>
    <row r="308" spans="1:7">
      <c r="A308" s="2">
        <v>305</v>
      </c>
      <c r="B308" s="10">
        <v>1101007</v>
      </c>
      <c r="C308" s="2" t="str">
        <f>VLOOKUP(B308,卡牌国战属性!$B:$C,2,FALSE)</f>
        <v>战斗曹焱兵</v>
      </c>
      <c r="D308" s="2" t="s">
        <v>64</v>
      </c>
      <c r="E308" s="2">
        <v>5</v>
      </c>
      <c r="F308" s="2">
        <f>INDEX($Q:$AC,MATCH($E308,$Q:$Q,0),MATCH(VLOOKUP($B308,卡牌国战属性!$B:$E,4,FALSE),军力值效果表!$Q$1:$AC$1,0)+IF(VLOOKUP($B308,卡牌国战属性!$B:$E,3,FALSE)=2,6,0))</f>
        <v>3.1</v>
      </c>
      <c r="G308" s="2">
        <f>INDEX($Q:$AC,MATCH($E308,$Q:$Q,0),MATCH(VLOOKUP($B308,卡牌国战属性!$B:$E,4,FALSE),军力值效果表!$Q$1:$AC$1,0)+IF(VLOOKUP($B308,卡牌国战属性!$B:$E,3,FALSE)=2,6,0)+1)</f>
        <v>8.9</v>
      </c>
    </row>
    <row r="309" spans="1:7">
      <c r="A309" s="2">
        <v>306</v>
      </c>
      <c r="B309" s="10">
        <v>1101007</v>
      </c>
      <c r="C309" s="2" t="str">
        <f>VLOOKUP(B309,卡牌国战属性!$B:$C,2,FALSE)</f>
        <v>战斗曹焱兵</v>
      </c>
      <c r="D309" s="2" t="s">
        <v>64</v>
      </c>
      <c r="E309" s="2">
        <v>6</v>
      </c>
      <c r="F309" s="2">
        <f>INDEX($Q:$AC,MATCH($E309,$Q:$Q,0),MATCH(VLOOKUP($B309,卡牌国战属性!$B:$E,4,FALSE),军力值效果表!$Q$1:$AC$1,0)+IF(VLOOKUP($B309,卡牌国战属性!$B:$E,3,FALSE)=2,6,0))</f>
        <v>3.2</v>
      </c>
      <c r="G309" s="2">
        <f>INDEX($Q:$AC,MATCH($E309,$Q:$Q,0),MATCH(VLOOKUP($B309,卡牌国战属性!$B:$E,4,FALSE),军力值效果表!$Q$1:$AC$1,0)+IF(VLOOKUP($B309,卡牌国战属性!$B:$E,3,FALSE)=2,6,0)+1)</f>
        <v>9.10000000000001</v>
      </c>
    </row>
    <row r="310" spans="1:7">
      <c r="A310" s="2">
        <v>307</v>
      </c>
      <c r="B310" s="10">
        <v>1101007</v>
      </c>
      <c r="C310" s="2" t="str">
        <f>VLOOKUP(B310,卡牌国战属性!$B:$C,2,FALSE)</f>
        <v>战斗曹焱兵</v>
      </c>
      <c r="D310" s="2" t="s">
        <v>64</v>
      </c>
      <c r="E310" s="2">
        <v>7</v>
      </c>
      <c r="F310" s="2">
        <f>INDEX($Q:$AC,MATCH($E310,$Q:$Q,0),MATCH(VLOOKUP($B310,卡牌国战属性!$B:$E,4,FALSE),军力值效果表!$Q$1:$AC$1,0)+IF(VLOOKUP($B310,卡牌国战属性!$B:$E,3,FALSE)=2,6,0))</f>
        <v>3.3</v>
      </c>
      <c r="G310" s="2">
        <f>INDEX($Q:$AC,MATCH($E310,$Q:$Q,0),MATCH(VLOOKUP($B310,卡牌国战属性!$B:$E,4,FALSE),军力值效果表!$Q$1:$AC$1,0)+IF(VLOOKUP($B310,卡牌国战属性!$B:$E,3,FALSE)=2,6,0)+1)</f>
        <v>9.30000000000001</v>
      </c>
    </row>
    <row r="311" spans="1:7">
      <c r="A311" s="2">
        <v>308</v>
      </c>
      <c r="B311" s="10">
        <v>1101007</v>
      </c>
      <c r="C311" s="2" t="str">
        <f>VLOOKUP(B311,卡牌国战属性!$B:$C,2,FALSE)</f>
        <v>战斗曹焱兵</v>
      </c>
      <c r="D311" s="2" t="s">
        <v>64</v>
      </c>
      <c r="E311" s="2">
        <v>8</v>
      </c>
      <c r="F311" s="2">
        <f>INDEX($Q:$AC,MATCH($E311,$Q:$Q,0),MATCH(VLOOKUP($B311,卡牌国战属性!$B:$E,4,FALSE),军力值效果表!$Q$1:$AC$1,0)+IF(VLOOKUP($B311,卡牌国战属性!$B:$E,3,FALSE)=2,6,0))</f>
        <v>3.4</v>
      </c>
      <c r="G311" s="2">
        <f>INDEX($Q:$AC,MATCH($E311,$Q:$Q,0),MATCH(VLOOKUP($B311,卡牌国战属性!$B:$E,4,FALSE),军力值效果表!$Q$1:$AC$1,0)+IF(VLOOKUP($B311,卡牌国战属性!$B:$E,3,FALSE)=2,6,0)+1)</f>
        <v>9.50000000000001</v>
      </c>
    </row>
    <row r="312" spans="1:7">
      <c r="A312" s="2">
        <v>309</v>
      </c>
      <c r="B312" s="10">
        <v>1101007</v>
      </c>
      <c r="C312" s="2" t="str">
        <f>VLOOKUP(B312,卡牌国战属性!$B:$C,2,FALSE)</f>
        <v>战斗曹焱兵</v>
      </c>
      <c r="D312" s="2" t="s">
        <v>64</v>
      </c>
      <c r="E312" s="2">
        <v>9</v>
      </c>
      <c r="F312" s="2">
        <f>INDEX($Q:$AC,MATCH($E312,$Q:$Q,0),MATCH(VLOOKUP($B312,卡牌国战属性!$B:$E,4,FALSE),军力值效果表!$Q$1:$AC$1,0)+IF(VLOOKUP($B312,卡牌国战属性!$B:$E,3,FALSE)=2,6,0))</f>
        <v>3.5</v>
      </c>
      <c r="G312" s="2">
        <f>INDEX($Q:$AC,MATCH($E312,$Q:$Q,0),MATCH(VLOOKUP($B312,卡牌国战属性!$B:$E,4,FALSE),军力值效果表!$Q$1:$AC$1,0)+IF(VLOOKUP($B312,卡牌国战属性!$B:$E,3,FALSE)=2,6,0)+1)</f>
        <v>9.70000000000001</v>
      </c>
    </row>
    <row r="313" spans="1:7">
      <c r="A313" s="2">
        <v>310</v>
      </c>
      <c r="B313" s="10">
        <v>1101007</v>
      </c>
      <c r="C313" s="2" t="str">
        <f>VLOOKUP(B313,卡牌国战属性!$B:$C,2,FALSE)</f>
        <v>战斗曹焱兵</v>
      </c>
      <c r="D313" s="2" t="s">
        <v>64</v>
      </c>
      <c r="E313" s="2">
        <v>10</v>
      </c>
      <c r="F313" s="2">
        <f>INDEX($Q:$AC,MATCH($E313,$Q:$Q,0),MATCH(VLOOKUP($B313,卡牌国战属性!$B:$E,4,FALSE),军力值效果表!$Q$1:$AC$1,0)+IF(VLOOKUP($B313,卡牌国战属性!$B:$E,3,FALSE)=2,6,0))</f>
        <v>3.6</v>
      </c>
      <c r="G313" s="2">
        <f>INDEX($Q:$AC,MATCH($E313,$Q:$Q,0),MATCH(VLOOKUP($B313,卡牌国战属性!$B:$E,4,FALSE),军力值效果表!$Q$1:$AC$1,0)+IF(VLOOKUP($B313,卡牌国战属性!$B:$E,3,FALSE)=2,6,0)+1)</f>
        <v>9.90000000000001</v>
      </c>
    </row>
    <row r="314" spans="1:7">
      <c r="A314" s="2">
        <v>311</v>
      </c>
      <c r="B314" s="10">
        <v>1101007</v>
      </c>
      <c r="C314" s="2" t="str">
        <f>VLOOKUP(B314,卡牌国战属性!$B:$C,2,FALSE)</f>
        <v>战斗曹焱兵</v>
      </c>
      <c r="D314" s="2" t="s">
        <v>64</v>
      </c>
      <c r="E314" s="2">
        <v>11</v>
      </c>
      <c r="F314" s="2">
        <f>INDEX($Q:$AC,MATCH($E314,$Q:$Q,0),MATCH(VLOOKUP($B314,卡牌国战属性!$B:$E,4,FALSE),军力值效果表!$Q$1:$AC$1,0)+IF(VLOOKUP($B314,卡牌国战属性!$B:$E,3,FALSE)=2,6,0))</f>
        <v>3.7</v>
      </c>
      <c r="G314" s="2">
        <f>INDEX($Q:$AC,MATCH($E314,$Q:$Q,0),MATCH(VLOOKUP($B314,卡牌国战属性!$B:$E,4,FALSE),军力值效果表!$Q$1:$AC$1,0)+IF(VLOOKUP($B314,卡牌国战属性!$B:$E,3,FALSE)=2,6,0)+1)</f>
        <v>10.1</v>
      </c>
    </row>
    <row r="315" spans="1:7">
      <c r="A315" s="2">
        <v>312</v>
      </c>
      <c r="B315" s="10">
        <v>1101007</v>
      </c>
      <c r="C315" s="2" t="str">
        <f>VLOOKUP(B315,卡牌国战属性!$B:$C,2,FALSE)</f>
        <v>战斗曹焱兵</v>
      </c>
      <c r="D315" s="2" t="s">
        <v>64</v>
      </c>
      <c r="E315" s="2">
        <v>12</v>
      </c>
      <c r="F315" s="2">
        <f>INDEX($Q:$AC,MATCH($E315,$Q:$Q,0),MATCH(VLOOKUP($B315,卡牌国战属性!$B:$E,4,FALSE),军力值效果表!$Q$1:$AC$1,0)+IF(VLOOKUP($B315,卡牌国战属性!$B:$E,3,FALSE)=2,6,0))</f>
        <v>3.8</v>
      </c>
      <c r="G315" s="2">
        <f>INDEX($Q:$AC,MATCH($E315,$Q:$Q,0),MATCH(VLOOKUP($B315,卡牌国战属性!$B:$E,4,FALSE),军力值效果表!$Q$1:$AC$1,0)+IF(VLOOKUP($B315,卡牌国战属性!$B:$E,3,FALSE)=2,6,0)+1)</f>
        <v>10.3</v>
      </c>
    </row>
    <row r="316" spans="1:7">
      <c r="A316" s="2">
        <v>313</v>
      </c>
      <c r="B316" s="10">
        <v>1101007</v>
      </c>
      <c r="C316" s="2" t="str">
        <f>VLOOKUP(B316,卡牌国战属性!$B:$C,2,FALSE)</f>
        <v>战斗曹焱兵</v>
      </c>
      <c r="D316" s="2" t="s">
        <v>64</v>
      </c>
      <c r="E316" s="2">
        <v>13</v>
      </c>
      <c r="F316" s="2">
        <f>INDEX($Q:$AC,MATCH($E316,$Q:$Q,0),MATCH(VLOOKUP($B316,卡牌国战属性!$B:$E,4,FALSE),军力值效果表!$Q$1:$AC$1,0)+IF(VLOOKUP($B316,卡牌国战属性!$B:$E,3,FALSE)=2,6,0))</f>
        <v>3.9</v>
      </c>
      <c r="G316" s="2">
        <f>INDEX($Q:$AC,MATCH($E316,$Q:$Q,0),MATCH(VLOOKUP($B316,卡牌国战属性!$B:$E,4,FALSE),军力值效果表!$Q$1:$AC$1,0)+IF(VLOOKUP($B316,卡牌国战属性!$B:$E,3,FALSE)=2,6,0)+1)</f>
        <v>11.2</v>
      </c>
    </row>
    <row r="317" spans="1:7">
      <c r="A317" s="2">
        <v>314</v>
      </c>
      <c r="B317" s="10">
        <v>1101007</v>
      </c>
      <c r="C317" s="2" t="str">
        <f>VLOOKUP(B317,卡牌国战属性!$B:$C,2,FALSE)</f>
        <v>战斗曹焱兵</v>
      </c>
      <c r="D317" s="2" t="s">
        <v>64</v>
      </c>
      <c r="E317" s="2">
        <v>14</v>
      </c>
      <c r="F317" s="2">
        <f>INDEX($Q:$AC,MATCH($E317,$Q:$Q,0),MATCH(VLOOKUP($B317,卡牌国战属性!$B:$E,4,FALSE),军力值效果表!$Q$1:$AC$1,0)+IF(VLOOKUP($B317,卡牌国战属性!$B:$E,3,FALSE)=2,6,0))</f>
        <v>4</v>
      </c>
      <c r="G317" s="2">
        <f>INDEX($Q:$AC,MATCH($E317,$Q:$Q,0),MATCH(VLOOKUP($B317,卡牌国战属性!$B:$E,4,FALSE),军力值效果表!$Q$1:$AC$1,0)+IF(VLOOKUP($B317,卡牌国战属性!$B:$E,3,FALSE)=2,6,0)+1)</f>
        <v>11.4</v>
      </c>
    </row>
    <row r="318" spans="1:7">
      <c r="A318" s="2">
        <v>315</v>
      </c>
      <c r="B318" s="10">
        <v>1101007</v>
      </c>
      <c r="C318" s="2" t="str">
        <f>VLOOKUP(B318,卡牌国战属性!$B:$C,2,FALSE)</f>
        <v>战斗曹焱兵</v>
      </c>
      <c r="D318" s="2" t="s">
        <v>64</v>
      </c>
      <c r="E318" s="2">
        <v>15</v>
      </c>
      <c r="F318" s="2">
        <f>INDEX($Q:$AC,MATCH($E318,$Q:$Q,0),MATCH(VLOOKUP($B318,卡牌国战属性!$B:$E,4,FALSE),军力值效果表!$Q$1:$AC$1,0)+IF(VLOOKUP($B318,卡牌国战属性!$B:$E,3,FALSE)=2,6,0))</f>
        <v>4.2</v>
      </c>
      <c r="G318" s="2">
        <f>INDEX($Q:$AC,MATCH($E318,$Q:$Q,0),MATCH(VLOOKUP($B318,卡牌国战属性!$B:$E,4,FALSE),军力值效果表!$Q$1:$AC$1,0)+IF(VLOOKUP($B318,卡牌国战属性!$B:$E,3,FALSE)=2,6,0)+1)</f>
        <v>12.7</v>
      </c>
    </row>
    <row r="319" spans="1:7">
      <c r="A319" s="2">
        <v>316</v>
      </c>
      <c r="B319" s="10">
        <v>1101007</v>
      </c>
      <c r="C319" s="2" t="str">
        <f>VLOOKUP(B319,卡牌国战属性!$B:$C,2,FALSE)</f>
        <v>战斗曹焱兵</v>
      </c>
      <c r="D319" s="2" t="s">
        <v>64</v>
      </c>
      <c r="E319" s="2">
        <v>16</v>
      </c>
      <c r="F319" s="2">
        <f>INDEX($Q:$AC,MATCH($E319,$Q:$Q,0),MATCH(VLOOKUP($B319,卡牌国战属性!$B:$E,4,FALSE),军力值效果表!$Q$1:$AC$1,0)+IF(VLOOKUP($B319,卡牌国战属性!$B:$E,3,FALSE)=2,6,0))</f>
        <v>4.3</v>
      </c>
      <c r="G319" s="2">
        <f>INDEX($Q:$AC,MATCH($E319,$Q:$Q,0),MATCH(VLOOKUP($B319,卡牌国战属性!$B:$E,4,FALSE),军力值效果表!$Q$1:$AC$1,0)+IF(VLOOKUP($B319,卡牌国战属性!$B:$E,3,FALSE)=2,6,0)+1)</f>
        <v>13</v>
      </c>
    </row>
    <row r="320" spans="1:7">
      <c r="A320" s="2">
        <v>317</v>
      </c>
      <c r="B320" s="10">
        <v>1101007</v>
      </c>
      <c r="C320" s="2" t="str">
        <f>VLOOKUP(B320,卡牌国战属性!$B:$C,2,FALSE)</f>
        <v>战斗曹焱兵</v>
      </c>
      <c r="D320" s="2" t="s">
        <v>64</v>
      </c>
      <c r="E320" s="2">
        <v>17</v>
      </c>
      <c r="F320" s="2">
        <f>INDEX($Q:$AC,MATCH($E320,$Q:$Q,0),MATCH(VLOOKUP($B320,卡牌国战属性!$B:$E,4,FALSE),军力值效果表!$Q$1:$AC$1,0)+IF(VLOOKUP($B320,卡牌国战属性!$B:$E,3,FALSE)=2,6,0))</f>
        <v>4.4</v>
      </c>
      <c r="G320" s="2">
        <f>INDEX($Q:$AC,MATCH($E320,$Q:$Q,0),MATCH(VLOOKUP($B320,卡牌国战属性!$B:$E,4,FALSE),军力值效果表!$Q$1:$AC$1,0)+IF(VLOOKUP($B320,卡牌国战属性!$B:$E,3,FALSE)=2,6,0)+1)</f>
        <v>13.2</v>
      </c>
    </row>
    <row r="321" spans="1:7">
      <c r="A321" s="2">
        <v>318</v>
      </c>
      <c r="B321" s="10">
        <v>1101007</v>
      </c>
      <c r="C321" s="2" t="str">
        <f>VLOOKUP(B321,卡牌国战属性!$B:$C,2,FALSE)</f>
        <v>战斗曹焱兵</v>
      </c>
      <c r="D321" s="2" t="s">
        <v>64</v>
      </c>
      <c r="E321" s="2">
        <v>18</v>
      </c>
      <c r="F321" s="2">
        <f>INDEX($Q:$AC,MATCH($E321,$Q:$Q,0),MATCH(VLOOKUP($B321,卡牌国战属性!$B:$E,4,FALSE),军力值效果表!$Q$1:$AC$1,0)+IF(VLOOKUP($B321,卡牌国战属性!$B:$E,3,FALSE)=2,6,0))</f>
        <v>4.6</v>
      </c>
      <c r="G321" s="2">
        <f>INDEX($Q:$AC,MATCH($E321,$Q:$Q,0),MATCH(VLOOKUP($B321,卡牌国战属性!$B:$E,4,FALSE),军力值效果表!$Q$1:$AC$1,0)+IF(VLOOKUP($B321,卡牌国战属性!$B:$E,3,FALSE)=2,6,0)+1)</f>
        <v>14</v>
      </c>
    </row>
    <row r="322" spans="1:7">
      <c r="A322" s="2">
        <v>319</v>
      </c>
      <c r="B322" s="10">
        <v>1101007</v>
      </c>
      <c r="C322" s="2" t="str">
        <f>VLOOKUP(B322,卡牌国战属性!$B:$C,2,FALSE)</f>
        <v>战斗曹焱兵</v>
      </c>
      <c r="D322" s="2" t="s">
        <v>64</v>
      </c>
      <c r="E322" s="2">
        <v>19</v>
      </c>
      <c r="F322" s="2">
        <f>INDEX($Q:$AC,MATCH($E322,$Q:$Q,0),MATCH(VLOOKUP($B322,卡牌国战属性!$B:$E,4,FALSE),军力值效果表!$Q$1:$AC$1,0)+IF(VLOOKUP($B322,卡牌国战属性!$B:$E,3,FALSE)=2,6,0))</f>
        <v>4.7</v>
      </c>
      <c r="G322" s="2">
        <f>INDEX($Q:$AC,MATCH($E322,$Q:$Q,0),MATCH(VLOOKUP($B322,卡牌国战属性!$B:$E,4,FALSE),军力值效果表!$Q$1:$AC$1,0)+IF(VLOOKUP($B322,卡牌国战属性!$B:$E,3,FALSE)=2,6,0)+1)</f>
        <v>14.3</v>
      </c>
    </row>
    <row r="323" spans="1:7">
      <c r="A323" s="2">
        <v>320</v>
      </c>
      <c r="B323" s="10">
        <v>1101007</v>
      </c>
      <c r="C323" s="2" t="str">
        <f>VLOOKUP(B323,卡牌国战属性!$B:$C,2,FALSE)</f>
        <v>战斗曹焱兵</v>
      </c>
      <c r="D323" s="2" t="s">
        <v>64</v>
      </c>
      <c r="E323" s="2">
        <v>20</v>
      </c>
      <c r="F323" s="2">
        <f>INDEX($Q:$AC,MATCH($E323,$Q:$Q,0),MATCH(VLOOKUP($B323,卡牌国战属性!$B:$E,4,FALSE),军力值效果表!$Q$1:$AC$1,0)+IF(VLOOKUP($B323,卡牌国战属性!$B:$E,3,FALSE)=2,6,0))</f>
        <v>4.8</v>
      </c>
      <c r="G323" s="2">
        <f>INDEX($Q:$AC,MATCH($E323,$Q:$Q,0),MATCH(VLOOKUP($B323,卡牌国战属性!$B:$E,4,FALSE),军力值效果表!$Q$1:$AC$1,0)+IF(VLOOKUP($B323,卡牌国战属性!$B:$E,3,FALSE)=2,6,0)+1)</f>
        <v>14.5</v>
      </c>
    </row>
    <row r="324" spans="1:7">
      <c r="A324" s="2">
        <v>321</v>
      </c>
      <c r="B324" s="10">
        <v>1101007</v>
      </c>
      <c r="C324" s="2" t="str">
        <f>VLOOKUP(B324,卡牌国战属性!$B:$C,2,FALSE)</f>
        <v>战斗曹焱兵</v>
      </c>
      <c r="D324" s="2" t="s">
        <v>64</v>
      </c>
      <c r="E324" s="2">
        <v>21</v>
      </c>
      <c r="F324" s="2">
        <f>INDEX($Q:$AC,MATCH($E324,$Q:$Q,0),MATCH(VLOOKUP($B324,卡牌国战属性!$B:$E,4,FALSE),军力值效果表!$Q$1:$AC$1,0)+IF(VLOOKUP($B324,卡牌国战属性!$B:$E,3,FALSE)=2,6,0))</f>
        <v>4.9</v>
      </c>
      <c r="G324" s="2">
        <f>INDEX($Q:$AC,MATCH($E324,$Q:$Q,0),MATCH(VLOOKUP($B324,卡牌国战属性!$B:$E,4,FALSE),军力值效果表!$Q$1:$AC$1,0)+IF(VLOOKUP($B324,卡牌国战属性!$B:$E,3,FALSE)=2,6,0)+1)</f>
        <v>14.8</v>
      </c>
    </row>
    <row r="325" spans="1:7">
      <c r="A325" s="2">
        <v>322</v>
      </c>
      <c r="B325" s="10">
        <v>1101007</v>
      </c>
      <c r="C325" s="2" t="str">
        <f>VLOOKUP(B325,卡牌国战属性!$B:$C,2,FALSE)</f>
        <v>战斗曹焱兵</v>
      </c>
      <c r="D325" s="2" t="s">
        <v>64</v>
      </c>
      <c r="E325" s="2">
        <v>22</v>
      </c>
      <c r="F325" s="2">
        <f>INDEX($Q:$AC,MATCH($E325,$Q:$Q,0),MATCH(VLOOKUP($B325,卡牌国战属性!$B:$E,4,FALSE),军力值效果表!$Q$1:$AC$1,0)+IF(VLOOKUP($B325,卡牌国战属性!$B:$E,3,FALSE)=2,6,0))</f>
        <v>5</v>
      </c>
      <c r="G325" s="2">
        <f>INDEX($Q:$AC,MATCH($E325,$Q:$Q,0),MATCH(VLOOKUP($B325,卡牌国战属性!$B:$E,4,FALSE),军力值效果表!$Q$1:$AC$1,0)+IF(VLOOKUP($B325,卡牌国战属性!$B:$E,3,FALSE)=2,6,0)+1)</f>
        <v>15.2</v>
      </c>
    </row>
    <row r="326" spans="1:7">
      <c r="A326" s="2">
        <v>323</v>
      </c>
      <c r="B326" s="10">
        <v>1101007</v>
      </c>
      <c r="C326" s="2" t="str">
        <f>VLOOKUP(B326,卡牌国战属性!$B:$C,2,FALSE)</f>
        <v>战斗曹焱兵</v>
      </c>
      <c r="D326" s="2" t="s">
        <v>64</v>
      </c>
      <c r="E326" s="2">
        <v>23</v>
      </c>
      <c r="F326" s="2">
        <f>INDEX($Q:$AC,MATCH($E326,$Q:$Q,0),MATCH(VLOOKUP($B326,卡牌国战属性!$B:$E,4,FALSE),军力值效果表!$Q$1:$AC$1,0)+IF(VLOOKUP($B326,卡牌国战属性!$B:$E,3,FALSE)=2,6,0))</f>
        <v>5.7</v>
      </c>
      <c r="G326" s="2">
        <f>INDEX($Q:$AC,MATCH($E326,$Q:$Q,0),MATCH(VLOOKUP($B326,卡牌国战属性!$B:$E,4,FALSE),军力值效果表!$Q$1:$AC$1,0)+IF(VLOOKUP($B326,卡牌国战属性!$B:$E,3,FALSE)=2,6,0)+1)</f>
        <v>17.2</v>
      </c>
    </row>
    <row r="327" spans="1:7">
      <c r="A327" s="2">
        <v>324</v>
      </c>
      <c r="B327" s="10">
        <v>1101007</v>
      </c>
      <c r="C327" s="2" t="str">
        <f>VLOOKUP(B327,卡牌国战属性!$B:$C,2,FALSE)</f>
        <v>战斗曹焱兵</v>
      </c>
      <c r="D327" s="2" t="s">
        <v>64</v>
      </c>
      <c r="E327" s="2">
        <v>24</v>
      </c>
      <c r="F327" s="2">
        <f>INDEX($Q:$AC,MATCH($E327,$Q:$Q,0),MATCH(VLOOKUP($B327,卡牌国战属性!$B:$E,4,FALSE),军力值效果表!$Q$1:$AC$1,0)+IF(VLOOKUP($B327,卡牌国战属性!$B:$E,3,FALSE)=2,6,0))</f>
        <v>5.9</v>
      </c>
      <c r="G327" s="2">
        <f>INDEX($Q:$AC,MATCH($E327,$Q:$Q,0),MATCH(VLOOKUP($B327,卡牌国战属性!$B:$E,4,FALSE),军力值效果表!$Q$1:$AC$1,0)+IF(VLOOKUP($B327,卡牌国战属性!$B:$E,3,FALSE)=2,6,0)+1)</f>
        <v>17.8</v>
      </c>
    </row>
    <row r="328" spans="1:7">
      <c r="A328" s="2">
        <v>325</v>
      </c>
      <c r="B328" s="10">
        <v>1101007</v>
      </c>
      <c r="C328" s="2" t="str">
        <f>VLOOKUP(B328,卡牌国战属性!$B:$C,2,FALSE)</f>
        <v>战斗曹焱兵</v>
      </c>
      <c r="D328" s="2" t="s">
        <v>64</v>
      </c>
      <c r="E328" s="2">
        <v>25</v>
      </c>
      <c r="F328" s="2">
        <f>INDEX($Q:$AC,MATCH($E328,$Q:$Q,0),MATCH(VLOOKUP($B328,卡牌国战属性!$B:$E,4,FALSE),军力值效果表!$Q$1:$AC$1,0)+IF(VLOOKUP($B328,卡牌国战属性!$B:$E,3,FALSE)=2,6,0))</f>
        <v>6.6</v>
      </c>
      <c r="G328" s="2">
        <f>INDEX($Q:$AC,MATCH($E328,$Q:$Q,0),MATCH(VLOOKUP($B328,卡牌国战属性!$B:$E,4,FALSE),军力值效果表!$Q$1:$AC$1,0)+IF(VLOOKUP($B328,卡牌国战属性!$B:$E,3,FALSE)=2,6,0)+1)</f>
        <v>19.7</v>
      </c>
    </row>
    <row r="329" spans="1:7">
      <c r="A329" s="2">
        <v>326</v>
      </c>
      <c r="B329" s="10">
        <v>1101007</v>
      </c>
      <c r="C329" s="2" t="str">
        <f>VLOOKUP(B329,卡牌国战属性!$B:$C,2,FALSE)</f>
        <v>战斗曹焱兵</v>
      </c>
      <c r="D329" s="2" t="s">
        <v>64</v>
      </c>
      <c r="E329" s="2">
        <v>26</v>
      </c>
      <c r="F329" s="2">
        <f>INDEX($Q:$AC,MATCH($E329,$Q:$Q,0),MATCH(VLOOKUP($B329,卡牌国战属性!$B:$E,4,FALSE),军力值效果表!$Q$1:$AC$1,0)+IF(VLOOKUP($B329,卡牌国战属性!$B:$E,3,FALSE)=2,6,0))</f>
        <v>7</v>
      </c>
      <c r="G329" s="2">
        <f>INDEX($Q:$AC,MATCH($E329,$Q:$Q,0),MATCH(VLOOKUP($B329,卡牌国战属性!$B:$E,4,FALSE),军力值效果表!$Q$1:$AC$1,0)+IF(VLOOKUP($B329,卡牌国战属性!$B:$E,3,FALSE)=2,6,0)+1)</f>
        <v>21</v>
      </c>
    </row>
    <row r="330" spans="1:7">
      <c r="A330" s="2">
        <v>327</v>
      </c>
      <c r="B330" s="10">
        <v>1101007</v>
      </c>
      <c r="C330" s="2" t="str">
        <f>VLOOKUP(B330,卡牌国战属性!$B:$C,2,FALSE)</f>
        <v>战斗曹焱兵</v>
      </c>
      <c r="D330" s="2" t="s">
        <v>64</v>
      </c>
      <c r="E330" s="2">
        <v>27</v>
      </c>
      <c r="F330" s="2">
        <f>INDEX($Q:$AC,MATCH($E330,$Q:$Q,0),MATCH(VLOOKUP($B330,卡牌国战属性!$B:$E,4,FALSE),军力值效果表!$Q$1:$AC$1,0)+IF(VLOOKUP($B330,卡牌国战属性!$B:$E,3,FALSE)=2,6,0))</f>
        <v>7.4</v>
      </c>
      <c r="G330" s="2">
        <f>INDEX($Q:$AC,MATCH($E330,$Q:$Q,0),MATCH(VLOOKUP($B330,卡牌国战属性!$B:$E,4,FALSE),军力值效果表!$Q$1:$AC$1,0)+IF(VLOOKUP($B330,卡牌国战属性!$B:$E,3,FALSE)=2,6,0)+1)</f>
        <v>22.2</v>
      </c>
    </row>
    <row r="331" spans="1:7">
      <c r="A331" s="2">
        <v>328</v>
      </c>
      <c r="B331" s="10">
        <v>1101007</v>
      </c>
      <c r="C331" s="2" t="str">
        <f>VLOOKUP(B331,卡牌国战属性!$B:$C,2,FALSE)</f>
        <v>战斗曹焱兵</v>
      </c>
      <c r="D331" s="2" t="s">
        <v>64</v>
      </c>
      <c r="E331" s="2">
        <v>28</v>
      </c>
      <c r="F331" s="2">
        <f>INDEX($Q:$AC,MATCH($E331,$Q:$Q,0),MATCH(VLOOKUP($B331,卡牌国战属性!$B:$E,4,FALSE),军力值效果表!$Q$1:$AC$1,0)+IF(VLOOKUP($B331,卡牌国战属性!$B:$E,3,FALSE)=2,6,0))</f>
        <v>8.2</v>
      </c>
      <c r="G331" s="2">
        <f>INDEX($Q:$AC,MATCH($E331,$Q:$Q,0),MATCH(VLOOKUP($B331,卡牌国战属性!$B:$E,4,FALSE),军力值效果表!$Q$1:$AC$1,0)+IF(VLOOKUP($B331,卡牌国战属性!$B:$E,3,FALSE)=2,6,0)+1)</f>
        <v>24</v>
      </c>
    </row>
    <row r="332" spans="1:7">
      <c r="A332" s="2">
        <v>329</v>
      </c>
      <c r="B332" s="10">
        <v>1101007</v>
      </c>
      <c r="C332" s="2" t="str">
        <f>VLOOKUP(B332,卡牌国战属性!$B:$C,2,FALSE)</f>
        <v>战斗曹焱兵</v>
      </c>
      <c r="D332" s="2" t="s">
        <v>64</v>
      </c>
      <c r="E332" s="2">
        <v>29</v>
      </c>
      <c r="F332" s="2">
        <f>INDEX($Q:$AC,MATCH($E332,$Q:$Q,0),MATCH(VLOOKUP($B332,卡牌国战属性!$B:$E,4,FALSE),军力值效果表!$Q$1:$AC$1,0)+IF(VLOOKUP($B332,卡牌国战属性!$B:$E,3,FALSE)=2,6,0))</f>
        <v>8.5</v>
      </c>
      <c r="G332" s="2">
        <f>INDEX($Q:$AC,MATCH($E332,$Q:$Q,0),MATCH(VLOOKUP($B332,卡牌国战属性!$B:$E,4,FALSE),军力值效果表!$Q$1:$AC$1,0)+IF(VLOOKUP($B332,卡牌国战属性!$B:$E,3,FALSE)=2,6,0)+1)</f>
        <v>24.8</v>
      </c>
    </row>
    <row r="333" spans="1:7">
      <c r="A333" s="2">
        <v>330</v>
      </c>
      <c r="B333" s="10">
        <v>1101007</v>
      </c>
      <c r="C333" s="2" t="str">
        <f>VLOOKUP(B333,卡牌国战属性!$B:$C,2,FALSE)</f>
        <v>战斗曹焱兵</v>
      </c>
      <c r="D333" s="2" t="s">
        <v>64</v>
      </c>
      <c r="E333" s="2">
        <v>30</v>
      </c>
      <c r="F333" s="2">
        <f>INDEX($Q:$AC,MATCH($E333,$Q:$Q,0),MATCH(VLOOKUP($B333,卡牌国战属性!$B:$E,4,FALSE),军力值效果表!$Q$1:$AC$1,0)+IF(VLOOKUP($B333,卡牌国战属性!$B:$E,3,FALSE)=2,6,0))</f>
        <v>8.7</v>
      </c>
      <c r="G333" s="2">
        <f>INDEX($Q:$AC,MATCH($E333,$Q:$Q,0),MATCH(VLOOKUP($B333,卡牌国战属性!$B:$E,4,FALSE),军力值效果表!$Q$1:$AC$1,0)+IF(VLOOKUP($B333,卡牌国战属性!$B:$E,3,FALSE)=2,6,0)+1)</f>
        <v>26</v>
      </c>
    </row>
    <row r="334" spans="1:7">
      <c r="A334" s="2">
        <v>331</v>
      </c>
      <c r="B334" s="10">
        <v>1101007</v>
      </c>
      <c r="C334" s="2" t="str">
        <f>VLOOKUP(B334,卡牌国战属性!$B:$C,2,FALSE)</f>
        <v>战斗曹焱兵</v>
      </c>
      <c r="D334" s="2" t="s">
        <v>64</v>
      </c>
      <c r="E334" s="2">
        <v>31</v>
      </c>
      <c r="F334" s="2">
        <f>INDEX($Q:$AC,MATCH($E334,$Q:$Q,0),MATCH(VLOOKUP($B334,卡牌国战属性!$B:$E,4,FALSE),军力值效果表!$Q$1:$AC$1,0)+IF(VLOOKUP($B334,卡牌国战属性!$B:$E,3,FALSE)=2,6,0))</f>
        <v>8.9</v>
      </c>
      <c r="G334" s="2">
        <f>INDEX($Q:$AC,MATCH($E334,$Q:$Q,0),MATCH(VLOOKUP($B334,卡牌国战属性!$B:$E,4,FALSE),军力值效果表!$Q$1:$AC$1,0)+IF(VLOOKUP($B334,卡牌国战属性!$B:$E,3,FALSE)=2,6,0)+1)</f>
        <v>26.7</v>
      </c>
    </row>
    <row r="335" spans="1:7">
      <c r="A335" s="2">
        <v>332</v>
      </c>
      <c r="B335" s="10">
        <v>1101007</v>
      </c>
      <c r="C335" s="2" t="str">
        <f>VLOOKUP(B335,卡牌国战属性!$B:$C,2,FALSE)</f>
        <v>战斗曹焱兵</v>
      </c>
      <c r="D335" s="2" t="s">
        <v>64</v>
      </c>
      <c r="E335" s="2">
        <v>32</v>
      </c>
      <c r="F335" s="2">
        <f>INDEX($Q:$AC,MATCH($E335,$Q:$Q,0),MATCH(VLOOKUP($B335,卡牌国战属性!$B:$E,4,FALSE),军力值效果表!$Q$1:$AC$1,0)+IF(VLOOKUP($B335,卡牌国战属性!$B:$E,3,FALSE)=2,6,0))</f>
        <v>9.4</v>
      </c>
      <c r="G335" s="2">
        <f>INDEX($Q:$AC,MATCH($E335,$Q:$Q,0),MATCH(VLOOKUP($B335,卡牌国战属性!$B:$E,4,FALSE),军力值效果表!$Q$1:$AC$1,0)+IF(VLOOKUP($B335,卡牌国战属性!$B:$E,3,FALSE)=2,6,0)+1)</f>
        <v>28.4</v>
      </c>
    </row>
    <row r="336" spans="1:7">
      <c r="A336" s="2">
        <v>333</v>
      </c>
      <c r="B336" s="10">
        <v>1101007</v>
      </c>
      <c r="C336" s="2" t="str">
        <f>VLOOKUP(B336,卡牌国战属性!$B:$C,2,FALSE)</f>
        <v>战斗曹焱兵</v>
      </c>
      <c r="D336" s="2" t="s">
        <v>64</v>
      </c>
      <c r="E336" s="2">
        <v>33</v>
      </c>
      <c r="F336" s="2">
        <f>INDEX($Q:$AC,MATCH($E336,$Q:$Q,0),MATCH(VLOOKUP($B336,卡牌国战属性!$B:$E,4,FALSE),军力值效果表!$Q$1:$AC$1,0)+IF(VLOOKUP($B336,卡牌国战属性!$B:$E,3,FALSE)=2,6,0))</f>
        <v>10.6</v>
      </c>
      <c r="G336" s="2">
        <f>INDEX($Q:$AC,MATCH($E336,$Q:$Q,0),MATCH(VLOOKUP($B336,卡牌国战属性!$B:$E,4,FALSE),军力值效果表!$Q$1:$AC$1,0)+IF(VLOOKUP($B336,卡牌国战属性!$B:$E,3,FALSE)=2,6,0)+1)</f>
        <v>31.9</v>
      </c>
    </row>
    <row r="337" spans="1:7">
      <c r="A337" s="2">
        <v>334</v>
      </c>
      <c r="B337" s="10">
        <v>1101007</v>
      </c>
      <c r="C337" s="2" t="str">
        <f>VLOOKUP(B337,卡牌国战属性!$B:$C,2,FALSE)</f>
        <v>战斗曹焱兵</v>
      </c>
      <c r="D337" s="2" t="s">
        <v>64</v>
      </c>
      <c r="E337" s="2">
        <v>34</v>
      </c>
      <c r="F337" s="2">
        <f>INDEX($Q:$AC,MATCH($E337,$Q:$Q,0),MATCH(VLOOKUP($B337,卡牌国战属性!$B:$E,4,FALSE),军力值效果表!$Q$1:$AC$1,0)+IF(VLOOKUP($B337,卡牌国战属性!$B:$E,3,FALSE)=2,6,0))</f>
        <v>11.4</v>
      </c>
      <c r="G337" s="2">
        <f>INDEX($Q:$AC,MATCH($E337,$Q:$Q,0),MATCH(VLOOKUP($B337,卡牌国战属性!$B:$E,4,FALSE),军力值效果表!$Q$1:$AC$1,0)+IF(VLOOKUP($B337,卡牌国战属性!$B:$E,3,FALSE)=2,6,0)+1)</f>
        <v>34.1</v>
      </c>
    </row>
    <row r="338" spans="1:7">
      <c r="A338" s="2">
        <v>335</v>
      </c>
      <c r="B338" s="10">
        <v>1101007</v>
      </c>
      <c r="C338" s="2" t="str">
        <f>VLOOKUP(B338,卡牌国战属性!$B:$C,2,FALSE)</f>
        <v>战斗曹焱兵</v>
      </c>
      <c r="D338" s="2" t="s">
        <v>64</v>
      </c>
      <c r="E338" s="2">
        <v>35</v>
      </c>
      <c r="F338" s="2">
        <f>INDEX($Q:$AC,MATCH($E338,$Q:$Q,0),MATCH(VLOOKUP($B338,卡牌国战属性!$B:$E,4,FALSE),军力值效果表!$Q$1:$AC$1,0)+IF(VLOOKUP($B338,卡牌国战属性!$B:$E,3,FALSE)=2,6,0))</f>
        <v>11.8</v>
      </c>
      <c r="G338" s="2">
        <f>INDEX($Q:$AC,MATCH($E338,$Q:$Q,0),MATCH(VLOOKUP($B338,卡牌国战属性!$B:$E,4,FALSE),军力值效果表!$Q$1:$AC$1,0)+IF(VLOOKUP($B338,卡牌国战属性!$B:$E,3,FALSE)=2,6,0)+1)</f>
        <v>35</v>
      </c>
    </row>
    <row r="339" spans="1:7">
      <c r="A339" s="2">
        <v>336</v>
      </c>
      <c r="B339" s="10">
        <v>1101007</v>
      </c>
      <c r="C339" s="2" t="str">
        <f>VLOOKUP(B339,卡牌国战属性!$B:$C,2,FALSE)</f>
        <v>战斗曹焱兵</v>
      </c>
      <c r="D339" s="2" t="s">
        <v>64</v>
      </c>
      <c r="E339" s="2">
        <v>36</v>
      </c>
      <c r="F339" s="2">
        <f>INDEX($Q:$AC,MATCH($E339,$Q:$Q,0),MATCH(VLOOKUP($B339,卡牌国战属性!$B:$E,4,FALSE),军力值效果表!$Q$1:$AC$1,0)+IF(VLOOKUP($B339,卡牌国战属性!$B:$E,3,FALSE)=2,6,0))</f>
        <v>12.3</v>
      </c>
      <c r="G339" s="2">
        <f>INDEX($Q:$AC,MATCH($E339,$Q:$Q,0),MATCH(VLOOKUP($B339,卡牌国战属性!$B:$E,4,FALSE),军力值效果表!$Q$1:$AC$1,0)+IF(VLOOKUP($B339,卡牌国战属性!$B:$E,3,FALSE)=2,6,0)+1)</f>
        <v>37.1</v>
      </c>
    </row>
    <row r="340" spans="1:7">
      <c r="A340" s="2">
        <v>337</v>
      </c>
      <c r="B340" s="10">
        <v>1101007</v>
      </c>
      <c r="C340" s="2" t="str">
        <f>VLOOKUP(B340,卡牌国战属性!$B:$C,2,FALSE)</f>
        <v>战斗曹焱兵</v>
      </c>
      <c r="D340" s="2" t="s">
        <v>64</v>
      </c>
      <c r="E340" s="2">
        <v>37</v>
      </c>
      <c r="F340" s="2">
        <f>INDEX($Q:$AC,MATCH($E340,$Q:$Q,0),MATCH(VLOOKUP($B340,卡牌国战属性!$B:$E,4,FALSE),军力值效果表!$Q$1:$AC$1,0)+IF(VLOOKUP($B340,卡牌国战属性!$B:$E,3,FALSE)=2,6,0))</f>
        <v>13.2</v>
      </c>
      <c r="G340" s="2">
        <f>INDEX($Q:$AC,MATCH($E340,$Q:$Q,0),MATCH(VLOOKUP($B340,卡牌国战属性!$B:$E,4,FALSE),军力值效果表!$Q$1:$AC$1,0)+IF(VLOOKUP($B340,卡牌国战属性!$B:$E,3,FALSE)=2,6,0)+1)</f>
        <v>39.7</v>
      </c>
    </row>
    <row r="341" spans="1:7">
      <c r="A341" s="2">
        <v>338</v>
      </c>
      <c r="B341" s="10">
        <v>1101007</v>
      </c>
      <c r="C341" s="2" t="str">
        <f>VLOOKUP(B341,卡牌国战属性!$B:$C,2,FALSE)</f>
        <v>战斗曹焱兵</v>
      </c>
      <c r="D341" s="2" t="s">
        <v>64</v>
      </c>
      <c r="E341" s="2">
        <v>38</v>
      </c>
      <c r="F341" s="2">
        <f>INDEX($Q:$AC,MATCH($E341,$Q:$Q,0),MATCH(VLOOKUP($B341,卡牌国战属性!$B:$E,4,FALSE),军力值效果表!$Q$1:$AC$1,0)+IF(VLOOKUP($B341,卡牌国战属性!$B:$E,3,FALSE)=2,6,0))</f>
        <v>14.9</v>
      </c>
      <c r="G341" s="2">
        <f>INDEX($Q:$AC,MATCH($E341,$Q:$Q,0),MATCH(VLOOKUP($B341,卡牌国战属性!$B:$E,4,FALSE),军力值效果表!$Q$1:$AC$1,0)+IF(VLOOKUP($B341,卡牌国战属性!$B:$E,3,FALSE)=2,6,0)+1)</f>
        <v>44.7</v>
      </c>
    </row>
    <row r="342" spans="1:7">
      <c r="A342" s="2">
        <v>339</v>
      </c>
      <c r="B342" s="10">
        <v>1101007</v>
      </c>
      <c r="C342" s="2" t="str">
        <f>VLOOKUP(B342,卡牌国战属性!$B:$C,2,FALSE)</f>
        <v>战斗曹焱兵</v>
      </c>
      <c r="D342" s="2" t="s">
        <v>64</v>
      </c>
      <c r="E342" s="2">
        <v>39</v>
      </c>
      <c r="F342" s="2">
        <f>INDEX($Q:$AC,MATCH($E342,$Q:$Q,0),MATCH(VLOOKUP($B342,卡牌国战属性!$B:$E,4,FALSE),军力值效果表!$Q$1:$AC$1,0)+IF(VLOOKUP($B342,卡牌国战属性!$B:$E,3,FALSE)=2,6,0))</f>
        <v>15.2</v>
      </c>
      <c r="G342" s="2">
        <f>INDEX($Q:$AC,MATCH($E342,$Q:$Q,0),MATCH(VLOOKUP($B342,卡牌国战属性!$B:$E,4,FALSE),军力值效果表!$Q$1:$AC$1,0)+IF(VLOOKUP($B342,卡牌国战属性!$B:$E,3,FALSE)=2,6,0)+1)</f>
        <v>45.7</v>
      </c>
    </row>
    <row r="343" spans="1:7">
      <c r="A343" s="2">
        <v>340</v>
      </c>
      <c r="B343" s="10">
        <v>1101007</v>
      </c>
      <c r="C343" s="2" t="str">
        <f>VLOOKUP(B343,卡牌国战属性!$B:$C,2,FALSE)</f>
        <v>战斗曹焱兵</v>
      </c>
      <c r="D343" s="2" t="s">
        <v>64</v>
      </c>
      <c r="E343" s="2">
        <v>40</v>
      </c>
      <c r="F343" s="2">
        <f>INDEX($Q:$AC,MATCH($E343,$Q:$Q,0),MATCH(VLOOKUP($B343,卡牌国战属性!$B:$E,4,FALSE),军力值效果表!$Q$1:$AC$1,0)+IF(VLOOKUP($B343,卡牌国战属性!$B:$E,3,FALSE)=2,6,0))</f>
        <v>16</v>
      </c>
      <c r="G343" s="2">
        <f>INDEX($Q:$AC,MATCH($E343,$Q:$Q,0),MATCH(VLOOKUP($B343,卡牌国战属性!$B:$E,4,FALSE),军力值效果表!$Q$1:$AC$1,0)+IF(VLOOKUP($B343,卡牌国战属性!$B:$E,3,FALSE)=2,6,0)+1)</f>
        <v>48.1</v>
      </c>
    </row>
    <row r="344" spans="1:7">
      <c r="A344" s="2">
        <v>341</v>
      </c>
      <c r="B344" s="10">
        <v>1101007</v>
      </c>
      <c r="C344" s="2" t="str">
        <f>VLOOKUP(B344,卡牌国战属性!$B:$C,2,FALSE)</f>
        <v>战斗曹焱兵</v>
      </c>
      <c r="D344" s="2" t="s">
        <v>64</v>
      </c>
      <c r="E344" s="2">
        <v>41</v>
      </c>
      <c r="F344" s="2">
        <f>INDEX($Q:$AC,MATCH($E344,$Q:$Q,0),MATCH(VLOOKUP($B344,卡牌国战属性!$B:$E,4,FALSE),军力值效果表!$Q$1:$AC$1,0)+IF(VLOOKUP($B344,卡牌国战属性!$B:$E,3,FALSE)=2,6,0))</f>
        <v>16.5</v>
      </c>
      <c r="G344" s="2">
        <f>INDEX($Q:$AC,MATCH($E344,$Q:$Q,0),MATCH(VLOOKUP($B344,卡牌国战属性!$B:$E,4,FALSE),军力值效果表!$Q$1:$AC$1,0)+IF(VLOOKUP($B344,卡牌国战属性!$B:$E,3,FALSE)=2,6,0)+1)</f>
        <v>49.5</v>
      </c>
    </row>
    <row r="345" spans="1:7">
      <c r="A345" s="2">
        <v>342</v>
      </c>
      <c r="B345" s="10">
        <v>1101007</v>
      </c>
      <c r="C345" s="2" t="str">
        <f>VLOOKUP(B345,卡牌国战属性!$B:$C,2,FALSE)</f>
        <v>战斗曹焱兵</v>
      </c>
      <c r="D345" s="2" t="s">
        <v>64</v>
      </c>
      <c r="E345" s="2">
        <v>42</v>
      </c>
      <c r="F345" s="2">
        <f>INDEX($Q:$AC,MATCH($E345,$Q:$Q,0),MATCH(VLOOKUP($B345,卡牌国战属性!$B:$E,4,FALSE),军力值效果表!$Q$1:$AC$1,0)+IF(VLOOKUP($B345,卡牌国战属性!$B:$E,3,FALSE)=2,6,0))</f>
        <v>17.7</v>
      </c>
      <c r="G345" s="2">
        <f>INDEX($Q:$AC,MATCH($E345,$Q:$Q,0),MATCH(VLOOKUP($B345,卡牌国战属性!$B:$E,4,FALSE),军力值效果表!$Q$1:$AC$1,0)+IF(VLOOKUP($B345,卡牌国战属性!$B:$E,3,FALSE)=2,6,0)+1)</f>
        <v>53.2</v>
      </c>
    </row>
    <row r="346" spans="1:7">
      <c r="A346" s="2">
        <v>343</v>
      </c>
      <c r="B346" s="10">
        <v>1101007</v>
      </c>
      <c r="C346" s="2" t="str">
        <f>VLOOKUP(B346,卡牌国战属性!$B:$C,2,FALSE)</f>
        <v>战斗曹焱兵</v>
      </c>
      <c r="D346" s="2" t="s">
        <v>64</v>
      </c>
      <c r="E346" s="2">
        <v>43</v>
      </c>
      <c r="F346" s="2">
        <f>INDEX($Q:$AC,MATCH($E346,$Q:$Q,0),MATCH(VLOOKUP($B346,卡牌国战属性!$B:$E,4,FALSE),军力值效果表!$Q$1:$AC$1,0)+IF(VLOOKUP($B346,卡牌国战属性!$B:$E,3,FALSE)=2,6,0))</f>
        <v>20.1</v>
      </c>
      <c r="G346" s="2">
        <f>INDEX($Q:$AC,MATCH($E346,$Q:$Q,0),MATCH(VLOOKUP($B346,卡牌国战属性!$B:$E,4,FALSE),军力值效果表!$Q$1:$AC$1,0)+IF(VLOOKUP($B346,卡牌国战属性!$B:$E,3,FALSE)=2,6,0)+1)</f>
        <v>60.2</v>
      </c>
    </row>
    <row r="347" spans="1:7">
      <c r="A347" s="2">
        <v>344</v>
      </c>
      <c r="B347" s="10">
        <v>1101007</v>
      </c>
      <c r="C347" s="2" t="str">
        <f>VLOOKUP(B347,卡牌国战属性!$B:$C,2,FALSE)</f>
        <v>战斗曹焱兵</v>
      </c>
      <c r="D347" s="2" t="s">
        <v>64</v>
      </c>
      <c r="E347" s="2">
        <v>44</v>
      </c>
      <c r="F347" s="2">
        <f>INDEX($Q:$AC,MATCH($E347,$Q:$Q,0),MATCH(VLOOKUP($B347,卡牌国战属性!$B:$E,4,FALSE),军力值效果表!$Q$1:$AC$1,0)+IF(VLOOKUP($B347,卡牌国战属性!$B:$E,3,FALSE)=2,6,0))</f>
        <v>21.7</v>
      </c>
      <c r="G347" s="2">
        <f>INDEX($Q:$AC,MATCH($E347,$Q:$Q,0),MATCH(VLOOKUP($B347,卡牌国战属性!$B:$E,4,FALSE),军力值效果表!$Q$1:$AC$1,0)+IF(VLOOKUP($B347,卡牌国战属性!$B:$E,3,FALSE)=2,6,0)+1)</f>
        <v>65</v>
      </c>
    </row>
    <row r="348" spans="1:7">
      <c r="A348" s="2">
        <v>345</v>
      </c>
      <c r="B348" s="10">
        <v>1101007</v>
      </c>
      <c r="C348" s="2" t="str">
        <f>VLOOKUP(B348,卡牌国战属性!$B:$C,2,FALSE)</f>
        <v>战斗曹焱兵</v>
      </c>
      <c r="D348" s="2" t="s">
        <v>64</v>
      </c>
      <c r="E348" s="2">
        <v>45</v>
      </c>
      <c r="F348" s="2">
        <f>INDEX($Q:$AC,MATCH($E348,$Q:$Q,0),MATCH(VLOOKUP($B348,卡牌国战属性!$B:$E,4,FALSE),军力值效果表!$Q$1:$AC$1,0)+IF(VLOOKUP($B348,卡牌国战属性!$B:$E,3,FALSE)=2,6,0))</f>
        <v>23.7</v>
      </c>
      <c r="G348" s="2">
        <f>INDEX($Q:$AC,MATCH($E348,$Q:$Q,0),MATCH(VLOOKUP($B348,卡牌国战属性!$B:$E,4,FALSE),军力值效果表!$Q$1:$AC$1,0)+IF(VLOOKUP($B348,卡牌国战属性!$B:$E,3,FALSE)=2,6,0)+1)</f>
        <v>71.1</v>
      </c>
    </row>
    <row r="349" spans="1:7">
      <c r="A349" s="2">
        <v>346</v>
      </c>
      <c r="B349" s="10">
        <v>1101007</v>
      </c>
      <c r="C349" s="2" t="str">
        <f>VLOOKUP(B349,卡牌国战属性!$B:$C,2,FALSE)</f>
        <v>战斗曹焱兵</v>
      </c>
      <c r="D349" s="2" t="s">
        <v>64</v>
      </c>
      <c r="E349" s="2">
        <v>46</v>
      </c>
      <c r="F349" s="2">
        <f>INDEX($Q:$AC,MATCH($E349,$Q:$Q,0),MATCH(VLOOKUP($B349,卡牌国战属性!$B:$E,4,FALSE),军力值效果表!$Q$1:$AC$1,0)+IF(VLOOKUP($B349,卡牌国战属性!$B:$E,3,FALSE)=2,6,0))</f>
        <v>25.7</v>
      </c>
      <c r="G349" s="2">
        <f>INDEX($Q:$AC,MATCH($E349,$Q:$Q,0),MATCH(VLOOKUP($B349,卡牌国战属性!$B:$E,4,FALSE),军力值效果表!$Q$1:$AC$1,0)+IF(VLOOKUP($B349,卡牌国战属性!$B:$E,3,FALSE)=2,6,0)+1)</f>
        <v>77.2</v>
      </c>
    </row>
    <row r="350" spans="1:7">
      <c r="A350" s="2">
        <v>347</v>
      </c>
      <c r="B350" s="10">
        <v>1101007</v>
      </c>
      <c r="C350" s="2" t="str">
        <f>VLOOKUP(B350,卡牌国战属性!$B:$C,2,FALSE)</f>
        <v>战斗曹焱兵</v>
      </c>
      <c r="D350" s="2" t="s">
        <v>64</v>
      </c>
      <c r="E350" s="2">
        <v>47</v>
      </c>
      <c r="F350" s="2">
        <f>INDEX($Q:$AC,MATCH($E350,$Q:$Q,0),MATCH(VLOOKUP($B350,卡牌国战属性!$B:$E,4,FALSE),军力值效果表!$Q$1:$AC$1,0)+IF(VLOOKUP($B350,卡牌国战属性!$B:$E,3,FALSE)=2,6,0))</f>
        <v>27.7</v>
      </c>
      <c r="G350" s="2">
        <f>INDEX($Q:$AC,MATCH($E350,$Q:$Q,0),MATCH(VLOOKUP($B350,卡牌国战属性!$B:$E,4,FALSE),军力值效果表!$Q$1:$AC$1,0)+IF(VLOOKUP($B350,卡牌国战属性!$B:$E,3,FALSE)=2,6,0)+1)</f>
        <v>83.1</v>
      </c>
    </row>
    <row r="351" spans="1:7">
      <c r="A351" s="2">
        <v>348</v>
      </c>
      <c r="B351" s="10">
        <v>1101007</v>
      </c>
      <c r="C351" s="2" t="str">
        <f>VLOOKUP(B351,卡牌国战属性!$B:$C,2,FALSE)</f>
        <v>战斗曹焱兵</v>
      </c>
      <c r="D351" s="2" t="s">
        <v>64</v>
      </c>
      <c r="E351" s="2">
        <v>48</v>
      </c>
      <c r="F351" s="2">
        <f>INDEX($Q:$AC,MATCH($E351,$Q:$Q,0),MATCH(VLOOKUP($B351,卡牌国战属性!$B:$E,4,FALSE),军力值效果表!$Q$1:$AC$1,0)+IF(VLOOKUP($B351,卡牌国战属性!$B:$E,3,FALSE)=2,6,0))</f>
        <v>31.4</v>
      </c>
      <c r="G351" s="2">
        <f>INDEX($Q:$AC,MATCH($E351,$Q:$Q,0),MATCH(VLOOKUP($B351,卡牌国战属性!$B:$E,4,FALSE),军力值效果表!$Q$1:$AC$1,0)+IF(VLOOKUP($B351,卡牌国战属性!$B:$E,3,FALSE)=2,6,0)+1)</f>
        <v>94.2</v>
      </c>
    </row>
    <row r="352" spans="1:7">
      <c r="A352" s="2">
        <v>349</v>
      </c>
      <c r="B352" s="10">
        <v>1101007</v>
      </c>
      <c r="C352" s="2" t="str">
        <f>VLOOKUP(B352,卡牌国战属性!$B:$C,2,FALSE)</f>
        <v>战斗曹焱兵</v>
      </c>
      <c r="D352" s="2" t="s">
        <v>64</v>
      </c>
      <c r="E352" s="2">
        <v>49</v>
      </c>
      <c r="F352" s="2">
        <f>INDEX($Q:$AC,MATCH($E352,$Q:$Q,0),MATCH(VLOOKUP($B352,卡牌国战属性!$B:$E,4,FALSE),军力值效果表!$Q$1:$AC$1,0)+IF(VLOOKUP($B352,卡牌国战属性!$B:$E,3,FALSE)=2,6,0))</f>
        <v>33.9</v>
      </c>
      <c r="G352" s="2">
        <f>INDEX($Q:$AC,MATCH($E352,$Q:$Q,0),MATCH(VLOOKUP($B352,卡牌国战属性!$B:$E,4,FALSE),军力值效果表!$Q$1:$AC$1,0)+IF(VLOOKUP($B352,卡牌国战属性!$B:$E,3,FALSE)=2,6,0)+1)</f>
        <v>101.8</v>
      </c>
    </row>
    <row r="353" spans="1:7">
      <c r="A353" s="2">
        <v>350</v>
      </c>
      <c r="B353" s="10">
        <v>1101007</v>
      </c>
      <c r="C353" s="2" t="str">
        <f>VLOOKUP(B353,卡牌国战属性!$B:$C,2,FALSE)</f>
        <v>战斗曹焱兵</v>
      </c>
      <c r="D353" s="2" t="s">
        <v>64</v>
      </c>
      <c r="E353" s="2">
        <v>50</v>
      </c>
      <c r="F353" s="2">
        <f>INDEX($Q:$AC,MATCH($E353,$Q:$Q,0),MATCH(VLOOKUP($B353,卡牌国战属性!$B:$E,4,FALSE),军力值效果表!$Q$1:$AC$1,0)+IF(VLOOKUP($B353,卡牌国战属性!$B:$E,3,FALSE)=2,6,0))</f>
        <v>35.5</v>
      </c>
      <c r="G353" s="2">
        <f>INDEX($Q:$AC,MATCH($E353,$Q:$Q,0),MATCH(VLOOKUP($B353,卡牌国战属性!$B:$E,4,FALSE),军力值效果表!$Q$1:$AC$1,0)+IF(VLOOKUP($B353,卡牌国战属性!$B:$E,3,FALSE)=2,6,0)+1)</f>
        <v>106.5</v>
      </c>
    </row>
    <row r="354" spans="1:7">
      <c r="A354" s="2">
        <v>351</v>
      </c>
      <c r="B354" s="9">
        <v>1101008</v>
      </c>
      <c r="C354" s="2" t="str">
        <f>VLOOKUP(B354,卡牌国战属性!$B:$C,2,FALSE)</f>
        <v>黑尔坎普</v>
      </c>
      <c r="D354" s="2" t="s">
        <v>64</v>
      </c>
      <c r="E354" s="2">
        <f>E304</f>
        <v>1</v>
      </c>
      <c r="F354" s="2">
        <f>INDEX($Q:$AC,MATCH($E354,$Q:$Q,0),MATCH(VLOOKUP($B354,卡牌国战属性!$B:$E,4,FALSE),军力值效果表!$Q$1:$AC$1,0)+IF(VLOOKUP($B354,卡牌国战属性!$B:$E,3,FALSE)=2,6,0))</f>
        <v>1.6</v>
      </c>
      <c r="G354" s="2">
        <f>INDEX($Q:$AC,MATCH($E354,$Q:$Q,0),MATCH(VLOOKUP($B354,卡牌国战属性!$B:$E,4,FALSE),军力值效果表!$Q$1:$AC$1,0)+IF(VLOOKUP($B354,卡牌国战属性!$B:$E,3,FALSE)=2,6,0)+1)</f>
        <v>6</v>
      </c>
    </row>
    <row r="355" spans="1:7">
      <c r="A355" s="2">
        <v>352</v>
      </c>
      <c r="B355" s="10">
        <v>1101008</v>
      </c>
      <c r="C355" s="2" t="str">
        <f>VLOOKUP(B355,卡牌国战属性!$B:$C,2,FALSE)</f>
        <v>黑尔坎普</v>
      </c>
      <c r="D355" s="2" t="s">
        <v>64</v>
      </c>
      <c r="E355" s="2">
        <f t="shared" ref="E355:E418" si="0">E305</f>
        <v>2</v>
      </c>
      <c r="F355" s="2">
        <f>INDEX($Q:$AC,MATCH($E355,$Q:$Q,0),MATCH(VLOOKUP($B355,卡牌国战属性!$B:$E,4,FALSE),军力值效果表!$Q$1:$AC$1,0)+IF(VLOOKUP($B355,卡牌国战属性!$B:$E,3,FALSE)=2,6,0))</f>
        <v>1.7</v>
      </c>
      <c r="G355" s="2">
        <f>INDEX($Q:$AC,MATCH($E355,$Q:$Q,0),MATCH(VLOOKUP($B355,卡牌国战属性!$B:$E,4,FALSE),军力值效果表!$Q$1:$AC$1,0)+IF(VLOOKUP($B355,卡牌国战属性!$B:$E,3,FALSE)=2,6,0)+1)</f>
        <v>6.1</v>
      </c>
    </row>
    <row r="356" spans="1:7">
      <c r="A356" s="2">
        <v>353</v>
      </c>
      <c r="B356" s="10">
        <v>1101008</v>
      </c>
      <c r="C356" s="2" t="str">
        <f>VLOOKUP(B356,卡牌国战属性!$B:$C,2,FALSE)</f>
        <v>黑尔坎普</v>
      </c>
      <c r="D356" s="2" t="s">
        <v>64</v>
      </c>
      <c r="E356" s="2">
        <f t="shared" si="0"/>
        <v>3</v>
      </c>
      <c r="F356" s="2">
        <f>INDEX($Q:$AC,MATCH($E356,$Q:$Q,0),MATCH(VLOOKUP($B356,卡牌国战属性!$B:$E,4,FALSE),军力值效果表!$Q$1:$AC$1,0)+IF(VLOOKUP($B356,卡牌国战属性!$B:$E,3,FALSE)=2,6,0))</f>
        <v>1.8</v>
      </c>
      <c r="G356" s="2">
        <f>INDEX($Q:$AC,MATCH($E356,$Q:$Q,0),MATCH(VLOOKUP($B356,卡牌国战属性!$B:$E,4,FALSE),军力值效果表!$Q$1:$AC$1,0)+IF(VLOOKUP($B356,卡牌国战属性!$B:$E,3,FALSE)=2,6,0)+1)</f>
        <v>6.2</v>
      </c>
    </row>
    <row r="357" spans="1:7">
      <c r="A357" s="2">
        <v>354</v>
      </c>
      <c r="B357" s="10">
        <v>1101008</v>
      </c>
      <c r="C357" s="2" t="str">
        <f>VLOOKUP(B357,卡牌国战属性!$B:$C,2,FALSE)</f>
        <v>黑尔坎普</v>
      </c>
      <c r="D357" s="2" t="s">
        <v>64</v>
      </c>
      <c r="E357" s="2">
        <f t="shared" si="0"/>
        <v>4</v>
      </c>
      <c r="F357" s="2">
        <f>INDEX($Q:$AC,MATCH($E357,$Q:$Q,0),MATCH(VLOOKUP($B357,卡牌国战属性!$B:$E,4,FALSE),军力值效果表!$Q$1:$AC$1,0)+IF(VLOOKUP($B357,卡牌国战属性!$B:$E,3,FALSE)=2,6,0))</f>
        <v>1.9</v>
      </c>
      <c r="G357" s="2">
        <f>INDEX($Q:$AC,MATCH($E357,$Q:$Q,0),MATCH(VLOOKUP($B357,卡牌国战属性!$B:$E,4,FALSE),军力值效果表!$Q$1:$AC$1,0)+IF(VLOOKUP($B357,卡牌国战属性!$B:$E,3,FALSE)=2,6,0)+1)</f>
        <v>6.3</v>
      </c>
    </row>
    <row r="358" spans="1:7">
      <c r="A358" s="2">
        <v>355</v>
      </c>
      <c r="B358" s="10">
        <v>1101008</v>
      </c>
      <c r="C358" s="2" t="str">
        <f>VLOOKUP(B358,卡牌国战属性!$B:$C,2,FALSE)</f>
        <v>黑尔坎普</v>
      </c>
      <c r="D358" s="2" t="s">
        <v>64</v>
      </c>
      <c r="E358" s="2">
        <f t="shared" si="0"/>
        <v>5</v>
      </c>
      <c r="F358" s="2">
        <f>INDEX($Q:$AC,MATCH($E358,$Q:$Q,0),MATCH(VLOOKUP($B358,卡牌国战属性!$B:$E,4,FALSE),军力值效果表!$Q$1:$AC$1,0)+IF(VLOOKUP($B358,卡牌国战属性!$B:$E,3,FALSE)=2,6,0))</f>
        <v>2</v>
      </c>
      <c r="G358" s="2">
        <f>INDEX($Q:$AC,MATCH($E358,$Q:$Q,0),MATCH(VLOOKUP($B358,卡牌国战属性!$B:$E,4,FALSE),军力值效果表!$Q$1:$AC$1,0)+IF(VLOOKUP($B358,卡牌国战属性!$B:$E,3,FALSE)=2,6,0)+1)</f>
        <v>6.4</v>
      </c>
    </row>
    <row r="359" spans="1:7">
      <c r="A359" s="2">
        <v>356</v>
      </c>
      <c r="B359" s="10">
        <v>1101008</v>
      </c>
      <c r="C359" s="2" t="str">
        <f>VLOOKUP(B359,卡牌国战属性!$B:$C,2,FALSE)</f>
        <v>黑尔坎普</v>
      </c>
      <c r="D359" s="2" t="s">
        <v>64</v>
      </c>
      <c r="E359" s="2">
        <f t="shared" si="0"/>
        <v>6</v>
      </c>
      <c r="F359" s="2">
        <f>INDEX($Q:$AC,MATCH($E359,$Q:$Q,0),MATCH(VLOOKUP($B359,卡牌国战属性!$B:$E,4,FALSE),军力值效果表!$Q$1:$AC$1,0)+IF(VLOOKUP($B359,卡牌国战属性!$B:$E,3,FALSE)=2,6,0))</f>
        <v>2.1</v>
      </c>
      <c r="G359" s="2">
        <f>INDEX($Q:$AC,MATCH($E359,$Q:$Q,0),MATCH(VLOOKUP($B359,卡牌国战属性!$B:$E,4,FALSE),军力值效果表!$Q$1:$AC$1,0)+IF(VLOOKUP($B359,卡牌国战属性!$B:$E,3,FALSE)=2,6,0)+1)</f>
        <v>6.5</v>
      </c>
    </row>
    <row r="360" spans="1:7">
      <c r="A360" s="2">
        <v>357</v>
      </c>
      <c r="B360" s="10">
        <v>1101008</v>
      </c>
      <c r="C360" s="2" t="str">
        <f>VLOOKUP(B360,卡牌国战属性!$B:$C,2,FALSE)</f>
        <v>黑尔坎普</v>
      </c>
      <c r="D360" s="2" t="s">
        <v>64</v>
      </c>
      <c r="E360" s="2">
        <f t="shared" si="0"/>
        <v>7</v>
      </c>
      <c r="F360" s="2">
        <f>INDEX($Q:$AC,MATCH($E360,$Q:$Q,0),MATCH(VLOOKUP($B360,卡牌国战属性!$B:$E,4,FALSE),军力值效果表!$Q$1:$AC$1,0)+IF(VLOOKUP($B360,卡牌国战属性!$B:$E,3,FALSE)=2,6,0))</f>
        <v>2.2</v>
      </c>
      <c r="G360" s="2">
        <f>INDEX($Q:$AC,MATCH($E360,$Q:$Q,0),MATCH(VLOOKUP($B360,卡牌国战属性!$B:$E,4,FALSE),军力值效果表!$Q$1:$AC$1,0)+IF(VLOOKUP($B360,卡牌国战属性!$B:$E,3,FALSE)=2,6,0)+1)</f>
        <v>6.6</v>
      </c>
    </row>
    <row r="361" spans="1:7">
      <c r="A361" s="2">
        <v>358</v>
      </c>
      <c r="B361" s="10">
        <v>1101008</v>
      </c>
      <c r="C361" s="2" t="str">
        <f>VLOOKUP(B361,卡牌国战属性!$B:$C,2,FALSE)</f>
        <v>黑尔坎普</v>
      </c>
      <c r="D361" s="2" t="s">
        <v>64</v>
      </c>
      <c r="E361" s="2">
        <f t="shared" si="0"/>
        <v>8</v>
      </c>
      <c r="F361" s="2">
        <f>INDEX($Q:$AC,MATCH($E361,$Q:$Q,0),MATCH(VLOOKUP($B361,卡牌国战属性!$B:$E,4,FALSE),军力值效果表!$Q$1:$AC$1,0)+IF(VLOOKUP($B361,卡牌国战属性!$B:$E,3,FALSE)=2,6,0))</f>
        <v>2.3</v>
      </c>
      <c r="G361" s="2">
        <f>INDEX($Q:$AC,MATCH($E361,$Q:$Q,0),MATCH(VLOOKUP($B361,卡牌国战属性!$B:$E,4,FALSE),军力值效果表!$Q$1:$AC$1,0)+IF(VLOOKUP($B361,卡牌国战属性!$B:$E,3,FALSE)=2,6,0)+1)</f>
        <v>6.7</v>
      </c>
    </row>
    <row r="362" spans="1:7">
      <c r="A362" s="2">
        <v>359</v>
      </c>
      <c r="B362" s="10">
        <v>1101008</v>
      </c>
      <c r="C362" s="2" t="str">
        <f>VLOOKUP(B362,卡牌国战属性!$B:$C,2,FALSE)</f>
        <v>黑尔坎普</v>
      </c>
      <c r="D362" s="2" t="s">
        <v>64</v>
      </c>
      <c r="E362" s="2">
        <f t="shared" si="0"/>
        <v>9</v>
      </c>
      <c r="F362" s="2">
        <f>INDEX($Q:$AC,MATCH($E362,$Q:$Q,0),MATCH(VLOOKUP($B362,卡牌国战属性!$B:$E,4,FALSE),军力值效果表!$Q$1:$AC$1,0)+IF(VLOOKUP($B362,卡牌国战属性!$B:$E,3,FALSE)=2,6,0))</f>
        <v>2.4</v>
      </c>
      <c r="G362" s="2">
        <f>INDEX($Q:$AC,MATCH($E362,$Q:$Q,0),MATCH(VLOOKUP($B362,卡牌国战属性!$B:$E,4,FALSE),军力值效果表!$Q$1:$AC$1,0)+IF(VLOOKUP($B362,卡牌国战属性!$B:$E,3,FALSE)=2,6,0)+1)</f>
        <v>6.8</v>
      </c>
    </row>
    <row r="363" spans="1:7">
      <c r="A363" s="2">
        <v>360</v>
      </c>
      <c r="B363" s="10">
        <v>1101008</v>
      </c>
      <c r="C363" s="2" t="str">
        <f>VLOOKUP(B363,卡牌国战属性!$B:$C,2,FALSE)</f>
        <v>黑尔坎普</v>
      </c>
      <c r="D363" s="2" t="s">
        <v>64</v>
      </c>
      <c r="E363" s="2">
        <f t="shared" si="0"/>
        <v>10</v>
      </c>
      <c r="F363" s="2">
        <f>INDEX($Q:$AC,MATCH($E363,$Q:$Q,0),MATCH(VLOOKUP($B363,卡牌国战属性!$B:$E,4,FALSE),军力值效果表!$Q$1:$AC$1,0)+IF(VLOOKUP($B363,卡牌国战属性!$B:$E,3,FALSE)=2,6,0))</f>
        <v>2.5</v>
      </c>
      <c r="G363" s="2">
        <f>INDEX($Q:$AC,MATCH($E363,$Q:$Q,0),MATCH(VLOOKUP($B363,卡牌国战属性!$B:$E,4,FALSE),军力值效果表!$Q$1:$AC$1,0)+IF(VLOOKUP($B363,卡牌国战属性!$B:$E,3,FALSE)=2,6,0)+1)</f>
        <v>7.4</v>
      </c>
    </row>
    <row r="364" spans="1:7">
      <c r="A364" s="2">
        <v>361</v>
      </c>
      <c r="B364" s="10">
        <v>1101008</v>
      </c>
      <c r="C364" s="2" t="str">
        <f>VLOOKUP(B364,卡牌国战属性!$B:$C,2,FALSE)</f>
        <v>黑尔坎普</v>
      </c>
      <c r="D364" s="2" t="s">
        <v>64</v>
      </c>
      <c r="E364" s="2">
        <f t="shared" si="0"/>
        <v>11</v>
      </c>
      <c r="F364" s="2">
        <f>INDEX($Q:$AC,MATCH($E364,$Q:$Q,0),MATCH(VLOOKUP($B364,卡牌国战属性!$B:$E,4,FALSE),军力值效果表!$Q$1:$AC$1,0)+IF(VLOOKUP($B364,卡牌国战属性!$B:$E,3,FALSE)=2,6,0))</f>
        <v>2.6</v>
      </c>
      <c r="G364" s="2">
        <f>INDEX($Q:$AC,MATCH($E364,$Q:$Q,0),MATCH(VLOOKUP($B364,卡牌国战属性!$B:$E,4,FALSE),军力值效果表!$Q$1:$AC$1,0)+IF(VLOOKUP($B364,卡牌国战属性!$B:$E,3,FALSE)=2,6,0)+1)</f>
        <v>7.5</v>
      </c>
    </row>
    <row r="365" spans="1:7">
      <c r="A365" s="2">
        <v>362</v>
      </c>
      <c r="B365" s="10">
        <v>1101008</v>
      </c>
      <c r="C365" s="2" t="str">
        <f>VLOOKUP(B365,卡牌国战属性!$B:$C,2,FALSE)</f>
        <v>黑尔坎普</v>
      </c>
      <c r="D365" s="2" t="s">
        <v>64</v>
      </c>
      <c r="E365" s="2">
        <f t="shared" si="0"/>
        <v>12</v>
      </c>
      <c r="F365" s="2">
        <f>INDEX($Q:$AC,MATCH($E365,$Q:$Q,0),MATCH(VLOOKUP($B365,卡牌国战属性!$B:$E,4,FALSE),军力值效果表!$Q$1:$AC$1,0)+IF(VLOOKUP($B365,卡牌国战属性!$B:$E,3,FALSE)=2,6,0))</f>
        <v>2.7</v>
      </c>
      <c r="G365" s="2">
        <f>INDEX($Q:$AC,MATCH($E365,$Q:$Q,0),MATCH(VLOOKUP($B365,卡牌国战属性!$B:$E,4,FALSE),军力值效果表!$Q$1:$AC$1,0)+IF(VLOOKUP($B365,卡牌国战属性!$B:$E,3,FALSE)=2,6,0)+1)</f>
        <v>7.6</v>
      </c>
    </row>
    <row r="366" spans="1:7">
      <c r="A366" s="2">
        <v>363</v>
      </c>
      <c r="B366" s="10">
        <v>1101008</v>
      </c>
      <c r="C366" s="2" t="str">
        <f>VLOOKUP(B366,卡牌国战属性!$B:$C,2,FALSE)</f>
        <v>黑尔坎普</v>
      </c>
      <c r="D366" s="2" t="s">
        <v>64</v>
      </c>
      <c r="E366" s="2">
        <f t="shared" si="0"/>
        <v>13</v>
      </c>
      <c r="F366" s="2">
        <f>INDEX($Q:$AC,MATCH($E366,$Q:$Q,0),MATCH(VLOOKUP($B366,卡牌国战属性!$B:$E,4,FALSE),军力值效果表!$Q$1:$AC$1,0)+IF(VLOOKUP($B366,卡牌国战属性!$B:$E,3,FALSE)=2,6,0))</f>
        <v>2.8</v>
      </c>
      <c r="G366" s="2">
        <f>INDEX($Q:$AC,MATCH($E366,$Q:$Q,0),MATCH(VLOOKUP($B366,卡牌国战属性!$B:$E,4,FALSE),军力值效果表!$Q$1:$AC$1,0)+IF(VLOOKUP($B366,卡牌国战属性!$B:$E,3,FALSE)=2,6,0)+1)</f>
        <v>8.6</v>
      </c>
    </row>
    <row r="367" spans="1:7">
      <c r="A367" s="2">
        <v>364</v>
      </c>
      <c r="B367" s="10">
        <v>1101008</v>
      </c>
      <c r="C367" s="2" t="str">
        <f>VLOOKUP(B367,卡牌国战属性!$B:$C,2,FALSE)</f>
        <v>黑尔坎普</v>
      </c>
      <c r="D367" s="2" t="s">
        <v>64</v>
      </c>
      <c r="E367" s="2">
        <f t="shared" si="0"/>
        <v>14</v>
      </c>
      <c r="F367" s="2">
        <f>INDEX($Q:$AC,MATCH($E367,$Q:$Q,0),MATCH(VLOOKUP($B367,卡牌国战属性!$B:$E,4,FALSE),军力值效果表!$Q$1:$AC$1,0)+IF(VLOOKUP($B367,卡牌国战属性!$B:$E,3,FALSE)=2,6,0))</f>
        <v>2.9</v>
      </c>
      <c r="G367" s="2">
        <f>INDEX($Q:$AC,MATCH($E367,$Q:$Q,0),MATCH(VLOOKUP($B367,卡牌国战属性!$B:$E,4,FALSE),军力值效果表!$Q$1:$AC$1,0)+IF(VLOOKUP($B367,卡牌国战属性!$B:$E,3,FALSE)=2,6,0)+1)</f>
        <v>8.8</v>
      </c>
    </row>
    <row r="368" spans="1:7">
      <c r="A368" s="2">
        <v>365</v>
      </c>
      <c r="B368" s="10">
        <v>1101008</v>
      </c>
      <c r="C368" s="2" t="str">
        <f>VLOOKUP(B368,卡牌国战属性!$B:$C,2,FALSE)</f>
        <v>黑尔坎普</v>
      </c>
      <c r="D368" s="2" t="s">
        <v>64</v>
      </c>
      <c r="E368" s="2">
        <f t="shared" si="0"/>
        <v>15</v>
      </c>
      <c r="F368" s="2">
        <f>INDEX($Q:$AC,MATCH($E368,$Q:$Q,0),MATCH(VLOOKUP($B368,卡牌国战属性!$B:$E,4,FALSE),军力值效果表!$Q$1:$AC$1,0)+IF(VLOOKUP($B368,卡牌国战属性!$B:$E,3,FALSE)=2,6,0))</f>
        <v>3.2</v>
      </c>
      <c r="G368" s="2">
        <f>INDEX($Q:$AC,MATCH($E368,$Q:$Q,0),MATCH(VLOOKUP($B368,卡牌国战属性!$B:$E,4,FALSE),军力值效果表!$Q$1:$AC$1,0)+IF(VLOOKUP($B368,卡牌国战属性!$B:$E,3,FALSE)=2,6,0)+1)</f>
        <v>9.7</v>
      </c>
    </row>
    <row r="369" spans="1:7">
      <c r="A369" s="2">
        <v>366</v>
      </c>
      <c r="B369" s="10">
        <v>1101008</v>
      </c>
      <c r="C369" s="2" t="str">
        <f>VLOOKUP(B369,卡牌国战属性!$B:$C,2,FALSE)</f>
        <v>黑尔坎普</v>
      </c>
      <c r="D369" s="2" t="s">
        <v>64</v>
      </c>
      <c r="E369" s="2">
        <f t="shared" si="0"/>
        <v>16</v>
      </c>
      <c r="F369" s="2">
        <f>INDEX($Q:$AC,MATCH($E369,$Q:$Q,0),MATCH(VLOOKUP($B369,卡牌国战属性!$B:$E,4,FALSE),军力值效果表!$Q$1:$AC$1,0)+IF(VLOOKUP($B369,卡牌国战属性!$B:$E,3,FALSE)=2,6,0))</f>
        <v>3.3</v>
      </c>
      <c r="G369" s="2">
        <f>INDEX($Q:$AC,MATCH($E369,$Q:$Q,0),MATCH(VLOOKUP($B369,卡牌国战属性!$B:$E,4,FALSE),军力值效果表!$Q$1:$AC$1,0)+IF(VLOOKUP($B369,卡牌国战属性!$B:$E,3,FALSE)=2,6,0)+1)</f>
        <v>9.9</v>
      </c>
    </row>
    <row r="370" spans="1:7">
      <c r="A370" s="2">
        <v>367</v>
      </c>
      <c r="B370" s="10">
        <v>1101008</v>
      </c>
      <c r="C370" s="2" t="str">
        <f>VLOOKUP(B370,卡牌国战属性!$B:$C,2,FALSE)</f>
        <v>黑尔坎普</v>
      </c>
      <c r="D370" s="2" t="s">
        <v>64</v>
      </c>
      <c r="E370" s="2">
        <f t="shared" si="0"/>
        <v>17</v>
      </c>
      <c r="F370" s="2">
        <f>INDEX($Q:$AC,MATCH($E370,$Q:$Q,0),MATCH(VLOOKUP($B370,卡牌国战属性!$B:$E,4,FALSE),军力值效果表!$Q$1:$AC$1,0)+IF(VLOOKUP($B370,卡牌国战属性!$B:$E,3,FALSE)=2,6,0))</f>
        <v>3.4</v>
      </c>
      <c r="G370" s="2">
        <f>INDEX($Q:$AC,MATCH($E370,$Q:$Q,0),MATCH(VLOOKUP($B370,卡牌国战属性!$B:$E,4,FALSE),军力值效果表!$Q$1:$AC$1,0)+IF(VLOOKUP($B370,卡牌国战属性!$B:$E,3,FALSE)=2,6,0)+1)</f>
        <v>10.1</v>
      </c>
    </row>
    <row r="371" spans="1:7">
      <c r="A371" s="2">
        <v>368</v>
      </c>
      <c r="B371" s="10">
        <v>1101008</v>
      </c>
      <c r="C371" s="2" t="str">
        <f>VLOOKUP(B371,卡牌国战属性!$B:$C,2,FALSE)</f>
        <v>黑尔坎普</v>
      </c>
      <c r="D371" s="2" t="s">
        <v>64</v>
      </c>
      <c r="E371" s="2">
        <f t="shared" si="0"/>
        <v>18</v>
      </c>
      <c r="F371" s="2">
        <f>INDEX($Q:$AC,MATCH($E371,$Q:$Q,0),MATCH(VLOOKUP($B371,卡牌国战属性!$B:$E,4,FALSE),军力值效果表!$Q$1:$AC$1,0)+IF(VLOOKUP($B371,卡牌国战属性!$B:$E,3,FALSE)=2,6,0))</f>
        <v>3.5</v>
      </c>
      <c r="G371" s="2">
        <f>INDEX($Q:$AC,MATCH($E371,$Q:$Q,0),MATCH(VLOOKUP($B371,卡牌国战属性!$B:$E,4,FALSE),军力值效果表!$Q$1:$AC$1,0)+IF(VLOOKUP($B371,卡牌国战属性!$B:$E,3,FALSE)=2,6,0)+1)</f>
        <v>11.1</v>
      </c>
    </row>
    <row r="372" spans="1:7">
      <c r="A372" s="2">
        <v>369</v>
      </c>
      <c r="B372" s="10">
        <v>1101008</v>
      </c>
      <c r="C372" s="2" t="str">
        <f>VLOOKUP(B372,卡牌国战属性!$B:$C,2,FALSE)</f>
        <v>黑尔坎普</v>
      </c>
      <c r="D372" s="2" t="s">
        <v>64</v>
      </c>
      <c r="E372" s="2">
        <f t="shared" si="0"/>
        <v>19</v>
      </c>
      <c r="F372" s="2">
        <f>INDEX($Q:$AC,MATCH($E372,$Q:$Q,0),MATCH(VLOOKUP($B372,卡牌国战属性!$B:$E,4,FALSE),军力值效果表!$Q$1:$AC$1,0)+IF(VLOOKUP($B372,卡牌国战属性!$B:$E,3,FALSE)=2,6,0))</f>
        <v>3.7</v>
      </c>
      <c r="G372" s="2">
        <f>INDEX($Q:$AC,MATCH($E372,$Q:$Q,0),MATCH(VLOOKUP($B372,卡牌国战属性!$B:$E,4,FALSE),军力值效果表!$Q$1:$AC$1,0)+IF(VLOOKUP($B372,卡牌国战属性!$B:$E,3,FALSE)=2,6,0)+1)</f>
        <v>11.3</v>
      </c>
    </row>
    <row r="373" spans="1:7">
      <c r="A373" s="2">
        <v>370</v>
      </c>
      <c r="B373" s="10">
        <v>1101008</v>
      </c>
      <c r="C373" s="2" t="str">
        <f>VLOOKUP(B373,卡牌国战属性!$B:$C,2,FALSE)</f>
        <v>黑尔坎普</v>
      </c>
      <c r="D373" s="2" t="s">
        <v>64</v>
      </c>
      <c r="E373" s="2">
        <f t="shared" si="0"/>
        <v>20</v>
      </c>
      <c r="F373" s="2">
        <f>INDEX($Q:$AC,MATCH($E373,$Q:$Q,0),MATCH(VLOOKUP($B373,卡牌国战属性!$B:$E,4,FALSE),军力值效果表!$Q$1:$AC$1,0)+IF(VLOOKUP($B373,卡牌国战属性!$B:$E,3,FALSE)=2,6,0))</f>
        <v>3.7</v>
      </c>
      <c r="G373" s="2">
        <f>INDEX($Q:$AC,MATCH($E373,$Q:$Q,0),MATCH(VLOOKUP($B373,卡牌国战属性!$B:$E,4,FALSE),军力值效果表!$Q$1:$AC$1,0)+IF(VLOOKUP($B373,卡牌国战属性!$B:$E,3,FALSE)=2,6,0)+1)</f>
        <v>11.5</v>
      </c>
    </row>
    <row r="374" spans="1:7">
      <c r="A374" s="2">
        <v>371</v>
      </c>
      <c r="B374" s="10">
        <v>1101008</v>
      </c>
      <c r="C374" s="2" t="str">
        <f>VLOOKUP(B374,卡牌国战属性!$B:$C,2,FALSE)</f>
        <v>黑尔坎普</v>
      </c>
      <c r="D374" s="2" t="s">
        <v>64</v>
      </c>
      <c r="E374" s="2">
        <f t="shared" si="0"/>
        <v>21</v>
      </c>
      <c r="F374" s="2">
        <f>INDEX($Q:$AC,MATCH($E374,$Q:$Q,0),MATCH(VLOOKUP($B374,卡牌国战属性!$B:$E,4,FALSE),军力值效果表!$Q$1:$AC$1,0)+IF(VLOOKUP($B374,卡牌国战属性!$B:$E,3,FALSE)=2,6,0))</f>
        <v>3.8</v>
      </c>
      <c r="G374" s="2">
        <f>INDEX($Q:$AC,MATCH($E374,$Q:$Q,0),MATCH(VLOOKUP($B374,卡牌国战属性!$B:$E,4,FALSE),军力值效果表!$Q$1:$AC$1,0)+IF(VLOOKUP($B374,卡牌国战属性!$B:$E,3,FALSE)=2,6,0)+1)</f>
        <v>11.6</v>
      </c>
    </row>
    <row r="375" spans="1:7">
      <c r="A375" s="2">
        <v>372</v>
      </c>
      <c r="B375" s="10">
        <v>1101008</v>
      </c>
      <c r="C375" s="2" t="str">
        <f>VLOOKUP(B375,卡牌国战属性!$B:$C,2,FALSE)</f>
        <v>黑尔坎普</v>
      </c>
      <c r="D375" s="2" t="s">
        <v>64</v>
      </c>
      <c r="E375" s="2">
        <f t="shared" si="0"/>
        <v>22</v>
      </c>
      <c r="F375" s="2">
        <f>INDEX($Q:$AC,MATCH($E375,$Q:$Q,0),MATCH(VLOOKUP($B375,卡牌国战属性!$B:$E,4,FALSE),军力值效果表!$Q$1:$AC$1,0)+IF(VLOOKUP($B375,卡牌国战属性!$B:$E,3,FALSE)=2,6,0))</f>
        <v>3.9</v>
      </c>
      <c r="G375" s="2">
        <f>INDEX($Q:$AC,MATCH($E375,$Q:$Q,0),MATCH(VLOOKUP($B375,卡牌国战属性!$B:$E,4,FALSE),军力值效果表!$Q$1:$AC$1,0)+IF(VLOOKUP($B375,卡牌国战属性!$B:$E,3,FALSE)=2,6,0)+1)</f>
        <v>11.7</v>
      </c>
    </row>
    <row r="376" spans="1:7">
      <c r="A376" s="2">
        <v>373</v>
      </c>
      <c r="B376" s="10">
        <v>1101008</v>
      </c>
      <c r="C376" s="2" t="str">
        <f>VLOOKUP(B376,卡牌国战属性!$B:$C,2,FALSE)</f>
        <v>黑尔坎普</v>
      </c>
      <c r="D376" s="2" t="s">
        <v>64</v>
      </c>
      <c r="E376" s="2">
        <f t="shared" si="0"/>
        <v>23</v>
      </c>
      <c r="F376" s="2">
        <f>INDEX($Q:$AC,MATCH($E376,$Q:$Q,0),MATCH(VLOOKUP($B376,卡牌国战属性!$B:$E,4,FALSE),军力值效果表!$Q$1:$AC$1,0)+IF(VLOOKUP($B376,卡牌国战属性!$B:$E,3,FALSE)=2,6,0))</f>
        <v>4.4</v>
      </c>
      <c r="G376" s="2">
        <f>INDEX($Q:$AC,MATCH($E376,$Q:$Q,0),MATCH(VLOOKUP($B376,卡牌国战属性!$B:$E,4,FALSE),军力值效果表!$Q$1:$AC$1,0)+IF(VLOOKUP($B376,卡牌国战属性!$B:$E,3,FALSE)=2,6,0)+1)</f>
        <v>13.2</v>
      </c>
    </row>
    <row r="377" spans="1:7">
      <c r="A377" s="2">
        <v>374</v>
      </c>
      <c r="B377" s="10">
        <v>1101008</v>
      </c>
      <c r="C377" s="2" t="str">
        <f>VLOOKUP(B377,卡牌国战属性!$B:$C,2,FALSE)</f>
        <v>黑尔坎普</v>
      </c>
      <c r="D377" s="2" t="s">
        <v>64</v>
      </c>
      <c r="E377" s="2">
        <f t="shared" si="0"/>
        <v>24</v>
      </c>
      <c r="F377" s="2">
        <f>INDEX($Q:$AC,MATCH($E377,$Q:$Q,0),MATCH(VLOOKUP($B377,卡牌国战属性!$B:$E,4,FALSE),军力值效果表!$Q$1:$AC$1,0)+IF(VLOOKUP($B377,卡牌国战属性!$B:$E,3,FALSE)=2,6,0))</f>
        <v>4.5</v>
      </c>
      <c r="G377" s="2">
        <f>INDEX($Q:$AC,MATCH($E377,$Q:$Q,0),MATCH(VLOOKUP($B377,卡牌国战属性!$B:$E,4,FALSE),军力值效果表!$Q$1:$AC$1,0)+IF(VLOOKUP($B377,卡牌国战属性!$B:$E,3,FALSE)=2,6,0)+1)</f>
        <v>13.7</v>
      </c>
    </row>
    <row r="378" spans="1:7">
      <c r="A378" s="2">
        <v>375</v>
      </c>
      <c r="B378" s="10">
        <v>1101008</v>
      </c>
      <c r="C378" s="2" t="str">
        <f>VLOOKUP(B378,卡牌国战属性!$B:$C,2,FALSE)</f>
        <v>黑尔坎普</v>
      </c>
      <c r="D378" s="2" t="s">
        <v>64</v>
      </c>
      <c r="E378" s="2">
        <f t="shared" si="0"/>
        <v>25</v>
      </c>
      <c r="F378" s="2">
        <f>INDEX($Q:$AC,MATCH($E378,$Q:$Q,0),MATCH(VLOOKUP($B378,卡牌国战属性!$B:$E,4,FALSE),军力值效果表!$Q$1:$AC$1,0)+IF(VLOOKUP($B378,卡牌国战属性!$B:$E,3,FALSE)=2,6,0))</f>
        <v>5</v>
      </c>
      <c r="G378" s="2">
        <f>INDEX($Q:$AC,MATCH($E378,$Q:$Q,0),MATCH(VLOOKUP($B378,卡牌国战属性!$B:$E,4,FALSE),军力值效果表!$Q$1:$AC$1,0)+IF(VLOOKUP($B378,卡牌国战属性!$B:$E,3,FALSE)=2,6,0)+1)</f>
        <v>15.1</v>
      </c>
    </row>
    <row r="379" spans="1:7">
      <c r="A379" s="2">
        <v>376</v>
      </c>
      <c r="B379" s="10">
        <v>1101008</v>
      </c>
      <c r="C379" s="2" t="str">
        <f>VLOOKUP(B379,卡牌国战属性!$B:$C,2,FALSE)</f>
        <v>黑尔坎普</v>
      </c>
      <c r="D379" s="2" t="s">
        <v>64</v>
      </c>
      <c r="E379" s="2">
        <f t="shared" si="0"/>
        <v>26</v>
      </c>
      <c r="F379" s="2">
        <f>INDEX($Q:$AC,MATCH($E379,$Q:$Q,0),MATCH(VLOOKUP($B379,卡牌国战属性!$B:$E,4,FALSE),军力值效果表!$Q$1:$AC$1,0)+IF(VLOOKUP($B379,卡牌国战属性!$B:$E,3,FALSE)=2,6,0))</f>
        <v>5.3</v>
      </c>
      <c r="G379" s="2">
        <f>INDEX($Q:$AC,MATCH($E379,$Q:$Q,0),MATCH(VLOOKUP($B379,卡牌国战属性!$B:$E,4,FALSE),军力值效果表!$Q$1:$AC$1,0)+IF(VLOOKUP($B379,卡牌国战属性!$B:$E,3,FALSE)=2,6,0)+1)</f>
        <v>16.1</v>
      </c>
    </row>
    <row r="380" spans="1:7">
      <c r="A380" s="2">
        <v>377</v>
      </c>
      <c r="B380" s="10">
        <v>1101008</v>
      </c>
      <c r="C380" s="2" t="str">
        <f>VLOOKUP(B380,卡牌国战属性!$B:$C,2,FALSE)</f>
        <v>黑尔坎普</v>
      </c>
      <c r="D380" s="2" t="s">
        <v>64</v>
      </c>
      <c r="E380" s="2">
        <f t="shared" si="0"/>
        <v>27</v>
      </c>
      <c r="F380" s="2">
        <f>INDEX($Q:$AC,MATCH($E380,$Q:$Q,0),MATCH(VLOOKUP($B380,卡牌国战属性!$B:$E,4,FALSE),军力值效果表!$Q$1:$AC$1,0)+IF(VLOOKUP($B380,卡牌国战属性!$B:$E,3,FALSE)=2,6,0))</f>
        <v>5.6</v>
      </c>
      <c r="G380" s="2">
        <f>INDEX($Q:$AC,MATCH($E380,$Q:$Q,0),MATCH(VLOOKUP($B380,卡牌国战属性!$B:$E,4,FALSE),军力值效果表!$Q$1:$AC$1,0)+IF(VLOOKUP($B380,卡牌国战属性!$B:$E,3,FALSE)=2,6,0)+1)</f>
        <v>17</v>
      </c>
    </row>
    <row r="381" spans="1:7">
      <c r="A381" s="2">
        <v>378</v>
      </c>
      <c r="B381" s="10">
        <v>1101008</v>
      </c>
      <c r="C381" s="2" t="str">
        <f>VLOOKUP(B381,卡牌国战属性!$B:$C,2,FALSE)</f>
        <v>黑尔坎普</v>
      </c>
      <c r="D381" s="2" t="s">
        <v>64</v>
      </c>
      <c r="E381" s="2">
        <f t="shared" si="0"/>
        <v>28</v>
      </c>
      <c r="F381" s="2">
        <f>INDEX($Q:$AC,MATCH($E381,$Q:$Q,0),MATCH(VLOOKUP($B381,卡牌国战属性!$B:$E,4,FALSE),军力值效果表!$Q$1:$AC$1,0)+IF(VLOOKUP($B381,卡牌国战属性!$B:$E,3,FALSE)=2,6,0))</f>
        <v>6</v>
      </c>
      <c r="G381" s="2">
        <f>INDEX($Q:$AC,MATCH($E381,$Q:$Q,0),MATCH(VLOOKUP($B381,卡牌国战属性!$B:$E,4,FALSE),军力值效果表!$Q$1:$AC$1,0)+IF(VLOOKUP($B381,卡牌国战属性!$B:$E,3,FALSE)=2,6,0)+1)</f>
        <v>18</v>
      </c>
    </row>
    <row r="382" spans="1:7">
      <c r="A382" s="2">
        <v>379</v>
      </c>
      <c r="B382" s="10">
        <v>1101008</v>
      </c>
      <c r="C382" s="2" t="str">
        <f>VLOOKUP(B382,卡牌国战属性!$B:$C,2,FALSE)</f>
        <v>黑尔坎普</v>
      </c>
      <c r="D382" s="2" t="s">
        <v>64</v>
      </c>
      <c r="E382" s="2">
        <f t="shared" si="0"/>
        <v>29</v>
      </c>
      <c r="F382" s="2">
        <f>INDEX($Q:$AC,MATCH($E382,$Q:$Q,0),MATCH(VLOOKUP($B382,卡牌国战属性!$B:$E,4,FALSE),军力值效果表!$Q$1:$AC$1,0)+IF(VLOOKUP($B382,卡牌国战属性!$B:$E,3,FALSE)=2,6,0))</f>
        <v>6.5</v>
      </c>
      <c r="G382" s="2">
        <f>INDEX($Q:$AC,MATCH($E382,$Q:$Q,0),MATCH(VLOOKUP($B382,卡牌国战属性!$B:$E,4,FALSE),军力值效果表!$Q$1:$AC$1,0)+IF(VLOOKUP($B382,卡牌国战属性!$B:$E,3,FALSE)=2,6,0)+1)</f>
        <v>19</v>
      </c>
    </row>
    <row r="383" spans="1:7">
      <c r="A383" s="2">
        <v>380</v>
      </c>
      <c r="B383" s="10">
        <v>1101008</v>
      </c>
      <c r="C383" s="2" t="str">
        <f>VLOOKUP(B383,卡牌国战属性!$B:$C,2,FALSE)</f>
        <v>黑尔坎普</v>
      </c>
      <c r="D383" s="2" t="s">
        <v>64</v>
      </c>
      <c r="E383" s="2">
        <f t="shared" si="0"/>
        <v>30</v>
      </c>
      <c r="F383" s="2">
        <f>INDEX($Q:$AC,MATCH($E383,$Q:$Q,0),MATCH(VLOOKUP($B383,卡牌国战属性!$B:$E,4,FALSE),军力值效果表!$Q$1:$AC$1,0)+IF(VLOOKUP($B383,卡牌国战属性!$B:$E,3,FALSE)=2,6,0))</f>
        <v>6.7</v>
      </c>
      <c r="G383" s="2">
        <f>INDEX($Q:$AC,MATCH($E383,$Q:$Q,0),MATCH(VLOOKUP($B383,卡牌国战属性!$B:$E,4,FALSE),军力值效果表!$Q$1:$AC$1,0)+IF(VLOOKUP($B383,卡牌国战属性!$B:$E,3,FALSE)=2,6,0)+1)</f>
        <v>20.1</v>
      </c>
    </row>
    <row r="384" spans="1:7">
      <c r="A384" s="2">
        <v>381</v>
      </c>
      <c r="B384" s="10">
        <v>1101008</v>
      </c>
      <c r="C384" s="2" t="str">
        <f>VLOOKUP(B384,卡牌国战属性!$B:$C,2,FALSE)</f>
        <v>黑尔坎普</v>
      </c>
      <c r="D384" s="2" t="s">
        <v>64</v>
      </c>
      <c r="E384" s="2">
        <f t="shared" si="0"/>
        <v>31</v>
      </c>
      <c r="F384" s="2">
        <f>INDEX($Q:$AC,MATCH($E384,$Q:$Q,0),MATCH(VLOOKUP($B384,卡牌国战属性!$B:$E,4,FALSE),军力值效果表!$Q$1:$AC$1,0)+IF(VLOOKUP($B384,卡牌国战属性!$B:$E,3,FALSE)=2,6,0))</f>
        <v>6.8</v>
      </c>
      <c r="G384" s="2">
        <f>INDEX($Q:$AC,MATCH($E384,$Q:$Q,0),MATCH(VLOOKUP($B384,卡牌国战属性!$B:$E,4,FALSE),军力值效果表!$Q$1:$AC$1,0)+IF(VLOOKUP($B384,卡牌国战属性!$B:$E,3,FALSE)=2,6,0)+1)</f>
        <v>20.4</v>
      </c>
    </row>
    <row r="385" spans="1:7">
      <c r="A385" s="2">
        <v>382</v>
      </c>
      <c r="B385" s="10">
        <v>1101008</v>
      </c>
      <c r="C385" s="2" t="str">
        <f>VLOOKUP(B385,卡牌国战属性!$B:$C,2,FALSE)</f>
        <v>黑尔坎普</v>
      </c>
      <c r="D385" s="2" t="s">
        <v>64</v>
      </c>
      <c r="E385" s="2">
        <f t="shared" si="0"/>
        <v>32</v>
      </c>
      <c r="F385" s="2">
        <f>INDEX($Q:$AC,MATCH($E385,$Q:$Q,0),MATCH(VLOOKUP($B385,卡牌国战属性!$B:$E,4,FALSE),军力值效果表!$Q$1:$AC$1,0)+IF(VLOOKUP($B385,卡牌国战属性!$B:$E,3,FALSE)=2,6,0))</f>
        <v>7.2</v>
      </c>
      <c r="G385" s="2">
        <f>INDEX($Q:$AC,MATCH($E385,$Q:$Q,0),MATCH(VLOOKUP($B385,卡牌国战属性!$B:$E,4,FALSE),军力值效果表!$Q$1:$AC$1,0)+IF(VLOOKUP($B385,卡牌国战属性!$B:$E,3,FALSE)=2,6,0)+1)</f>
        <v>21.8</v>
      </c>
    </row>
    <row r="386" spans="1:7">
      <c r="A386" s="2">
        <v>383</v>
      </c>
      <c r="B386" s="10">
        <v>1101008</v>
      </c>
      <c r="C386" s="2" t="str">
        <f>VLOOKUP(B386,卡牌国战属性!$B:$C,2,FALSE)</f>
        <v>黑尔坎普</v>
      </c>
      <c r="D386" s="2" t="s">
        <v>64</v>
      </c>
      <c r="E386" s="2">
        <f t="shared" si="0"/>
        <v>33</v>
      </c>
      <c r="F386" s="2">
        <f>INDEX($Q:$AC,MATCH($E386,$Q:$Q,0),MATCH(VLOOKUP($B386,卡牌国战属性!$B:$E,4,FALSE),军力值效果表!$Q$1:$AC$1,0)+IF(VLOOKUP($B386,卡牌国战属性!$B:$E,3,FALSE)=2,6,0))</f>
        <v>8.1</v>
      </c>
      <c r="G386" s="2">
        <f>INDEX($Q:$AC,MATCH($E386,$Q:$Q,0),MATCH(VLOOKUP($B386,卡牌国战属性!$B:$E,4,FALSE),军力值效果表!$Q$1:$AC$1,0)+IF(VLOOKUP($B386,卡牌国战属性!$B:$E,3,FALSE)=2,6,0)+1)</f>
        <v>24.4</v>
      </c>
    </row>
    <row r="387" spans="1:7">
      <c r="A387" s="2">
        <v>384</v>
      </c>
      <c r="B387" s="10">
        <v>1101008</v>
      </c>
      <c r="C387" s="2" t="str">
        <f>VLOOKUP(B387,卡牌国战属性!$B:$C,2,FALSE)</f>
        <v>黑尔坎普</v>
      </c>
      <c r="D387" s="2" t="s">
        <v>64</v>
      </c>
      <c r="E387" s="2">
        <f t="shared" si="0"/>
        <v>34</v>
      </c>
      <c r="F387" s="2">
        <f>INDEX($Q:$AC,MATCH($E387,$Q:$Q,0),MATCH(VLOOKUP($B387,卡牌国战属性!$B:$E,4,FALSE),军力值效果表!$Q$1:$AC$1,0)+IF(VLOOKUP($B387,卡牌国战属性!$B:$E,3,FALSE)=2,6,0))</f>
        <v>8.7</v>
      </c>
      <c r="G387" s="2">
        <f>INDEX($Q:$AC,MATCH($E387,$Q:$Q,0),MATCH(VLOOKUP($B387,卡牌国战属性!$B:$E,4,FALSE),军力值效果表!$Q$1:$AC$1,0)+IF(VLOOKUP($B387,卡牌国战属性!$B:$E,3,FALSE)=2,6,0)+1)</f>
        <v>26.2</v>
      </c>
    </row>
    <row r="388" spans="1:7">
      <c r="A388" s="2">
        <v>385</v>
      </c>
      <c r="B388" s="10">
        <v>1101008</v>
      </c>
      <c r="C388" s="2" t="str">
        <f>VLOOKUP(B388,卡牌国战属性!$B:$C,2,FALSE)</f>
        <v>黑尔坎普</v>
      </c>
      <c r="D388" s="2" t="s">
        <v>64</v>
      </c>
      <c r="E388" s="2">
        <f t="shared" si="0"/>
        <v>35</v>
      </c>
      <c r="F388" s="2">
        <f>INDEX($Q:$AC,MATCH($E388,$Q:$Q,0),MATCH(VLOOKUP($B388,卡牌国战属性!$B:$E,4,FALSE),军力值效果表!$Q$1:$AC$1,0)+IF(VLOOKUP($B388,卡牌国战属性!$B:$E,3,FALSE)=2,6,0))</f>
        <v>8.8</v>
      </c>
      <c r="G388" s="2">
        <f>INDEX($Q:$AC,MATCH($E388,$Q:$Q,0),MATCH(VLOOKUP($B388,卡牌国战属性!$B:$E,4,FALSE),军力值效果表!$Q$1:$AC$1,0)+IF(VLOOKUP($B388,卡牌国战属性!$B:$E,3,FALSE)=2,6,0)+1)</f>
        <v>26.3</v>
      </c>
    </row>
    <row r="389" spans="1:7">
      <c r="A389" s="2">
        <v>386</v>
      </c>
      <c r="B389" s="10">
        <v>1101008</v>
      </c>
      <c r="C389" s="2" t="str">
        <f>VLOOKUP(B389,卡牌国战属性!$B:$C,2,FALSE)</f>
        <v>黑尔坎普</v>
      </c>
      <c r="D389" s="2" t="s">
        <v>64</v>
      </c>
      <c r="E389" s="2">
        <f t="shared" si="0"/>
        <v>36</v>
      </c>
      <c r="F389" s="2">
        <f>INDEX($Q:$AC,MATCH($E389,$Q:$Q,0),MATCH(VLOOKUP($B389,卡牌国战属性!$B:$E,4,FALSE),军力值效果表!$Q$1:$AC$1,0)+IF(VLOOKUP($B389,卡牌国战属性!$B:$E,3,FALSE)=2,6,0))</f>
        <v>9.5</v>
      </c>
      <c r="G389" s="2">
        <f>INDEX($Q:$AC,MATCH($E389,$Q:$Q,0),MATCH(VLOOKUP($B389,卡牌国战属性!$B:$E,4,FALSE),军力值效果表!$Q$1:$AC$1,0)+IF(VLOOKUP($B389,卡牌国战属性!$B:$E,3,FALSE)=2,6,0)+1)</f>
        <v>28.4</v>
      </c>
    </row>
    <row r="390" spans="1:7">
      <c r="A390" s="2">
        <v>387</v>
      </c>
      <c r="B390" s="10">
        <v>1101008</v>
      </c>
      <c r="C390" s="2" t="str">
        <f>VLOOKUP(B390,卡牌国战属性!$B:$C,2,FALSE)</f>
        <v>黑尔坎普</v>
      </c>
      <c r="D390" s="2" t="s">
        <v>64</v>
      </c>
      <c r="E390" s="2">
        <f t="shared" si="0"/>
        <v>37</v>
      </c>
      <c r="F390" s="2">
        <f>INDEX($Q:$AC,MATCH($E390,$Q:$Q,0),MATCH(VLOOKUP($B390,卡牌国战属性!$B:$E,4,FALSE),军力值效果表!$Q$1:$AC$1,0)+IF(VLOOKUP($B390,卡牌国战属性!$B:$E,3,FALSE)=2,6,0))</f>
        <v>10.1</v>
      </c>
      <c r="G390" s="2">
        <f>INDEX($Q:$AC,MATCH($E390,$Q:$Q,0),MATCH(VLOOKUP($B390,卡牌国战属性!$B:$E,4,FALSE),军力值效果表!$Q$1:$AC$1,0)+IF(VLOOKUP($B390,卡牌国战属性!$B:$E,3,FALSE)=2,6,0)+1)</f>
        <v>30.4</v>
      </c>
    </row>
    <row r="391" spans="1:7">
      <c r="A391" s="2">
        <v>388</v>
      </c>
      <c r="B391" s="10">
        <v>1101008</v>
      </c>
      <c r="C391" s="2" t="str">
        <f>VLOOKUP(B391,卡牌国战属性!$B:$C,2,FALSE)</f>
        <v>黑尔坎普</v>
      </c>
      <c r="D391" s="2" t="s">
        <v>64</v>
      </c>
      <c r="E391" s="2">
        <f t="shared" si="0"/>
        <v>38</v>
      </c>
      <c r="F391" s="2">
        <f>INDEX($Q:$AC,MATCH($E391,$Q:$Q,0),MATCH(VLOOKUP($B391,卡牌国战属性!$B:$E,4,FALSE),军力值效果表!$Q$1:$AC$1,0)+IF(VLOOKUP($B391,卡牌国战属性!$B:$E,3,FALSE)=2,6,0))</f>
        <v>11.4</v>
      </c>
      <c r="G391" s="2">
        <f>INDEX($Q:$AC,MATCH($E391,$Q:$Q,0),MATCH(VLOOKUP($B391,卡牌国战属性!$B:$E,4,FALSE),军力值效果表!$Q$1:$AC$1,0)+IF(VLOOKUP($B391,卡牌国战属性!$B:$E,3,FALSE)=2,6,0)+1)</f>
        <v>34.3</v>
      </c>
    </row>
    <row r="392" spans="1:7">
      <c r="A392" s="2">
        <v>389</v>
      </c>
      <c r="B392" s="10">
        <v>1101008</v>
      </c>
      <c r="C392" s="2" t="str">
        <f>VLOOKUP(B392,卡牌国战属性!$B:$C,2,FALSE)</f>
        <v>黑尔坎普</v>
      </c>
      <c r="D392" s="2" t="s">
        <v>64</v>
      </c>
      <c r="E392" s="2">
        <f t="shared" si="0"/>
        <v>39</v>
      </c>
      <c r="F392" s="2">
        <f>INDEX($Q:$AC,MATCH($E392,$Q:$Q,0),MATCH(VLOOKUP($B392,卡牌国战属性!$B:$E,4,FALSE),军力值效果表!$Q$1:$AC$1,0)+IF(VLOOKUP($B392,卡牌国战属性!$B:$E,3,FALSE)=2,6,0))</f>
        <v>11.7</v>
      </c>
      <c r="G392" s="2">
        <f>INDEX($Q:$AC,MATCH($E392,$Q:$Q,0),MATCH(VLOOKUP($B392,卡牌国战属性!$B:$E,4,FALSE),军力值效果表!$Q$1:$AC$1,0)+IF(VLOOKUP($B392,卡牌国战属性!$B:$E,3,FALSE)=2,6,0)+1)</f>
        <v>35</v>
      </c>
    </row>
    <row r="393" spans="1:7">
      <c r="A393" s="2">
        <v>390</v>
      </c>
      <c r="B393" s="10">
        <v>1101008</v>
      </c>
      <c r="C393" s="2" t="str">
        <f>VLOOKUP(B393,卡牌国战属性!$B:$C,2,FALSE)</f>
        <v>黑尔坎普</v>
      </c>
      <c r="D393" s="2" t="s">
        <v>64</v>
      </c>
      <c r="E393" s="2">
        <f t="shared" si="0"/>
        <v>40</v>
      </c>
      <c r="F393" s="2">
        <f>INDEX($Q:$AC,MATCH($E393,$Q:$Q,0),MATCH(VLOOKUP($B393,卡牌国战属性!$B:$E,4,FALSE),军力值效果表!$Q$1:$AC$1,0)+IF(VLOOKUP($B393,卡牌国战属性!$B:$E,3,FALSE)=2,6,0))</f>
        <v>12.3</v>
      </c>
      <c r="G393" s="2">
        <f>INDEX($Q:$AC,MATCH($E393,$Q:$Q,0),MATCH(VLOOKUP($B393,卡牌国战属性!$B:$E,4,FALSE),军力值效果表!$Q$1:$AC$1,0)+IF(VLOOKUP($B393,卡牌国战属性!$B:$E,3,FALSE)=2,6,0)+1)</f>
        <v>36.8</v>
      </c>
    </row>
    <row r="394" spans="1:7">
      <c r="A394" s="2">
        <v>391</v>
      </c>
      <c r="B394" s="10">
        <v>1101008</v>
      </c>
      <c r="C394" s="2" t="str">
        <f>VLOOKUP(B394,卡牌国战属性!$B:$C,2,FALSE)</f>
        <v>黑尔坎普</v>
      </c>
      <c r="D394" s="2" t="s">
        <v>64</v>
      </c>
      <c r="E394" s="2">
        <f t="shared" si="0"/>
        <v>41</v>
      </c>
      <c r="F394" s="2">
        <f>INDEX($Q:$AC,MATCH($E394,$Q:$Q,0),MATCH(VLOOKUP($B394,卡牌国战属性!$B:$E,4,FALSE),军力值效果表!$Q$1:$AC$1,0)+IF(VLOOKUP($B394,卡牌国战属性!$B:$E,3,FALSE)=2,6,0))</f>
        <v>12.6</v>
      </c>
      <c r="G394" s="2">
        <f>INDEX($Q:$AC,MATCH($E394,$Q:$Q,0),MATCH(VLOOKUP($B394,卡牌国战属性!$B:$E,4,FALSE),军力值效果表!$Q$1:$AC$1,0)+IF(VLOOKUP($B394,卡牌国战属性!$B:$E,3,FALSE)=2,6,0)+1)</f>
        <v>38</v>
      </c>
    </row>
    <row r="395" spans="1:7">
      <c r="A395" s="2">
        <v>392</v>
      </c>
      <c r="B395" s="10">
        <v>1101008</v>
      </c>
      <c r="C395" s="2" t="str">
        <f>VLOOKUP(B395,卡牌国战属性!$B:$C,2,FALSE)</f>
        <v>黑尔坎普</v>
      </c>
      <c r="D395" s="2" t="s">
        <v>64</v>
      </c>
      <c r="E395" s="2">
        <f t="shared" si="0"/>
        <v>42</v>
      </c>
      <c r="F395" s="2">
        <f>INDEX($Q:$AC,MATCH($E395,$Q:$Q,0),MATCH(VLOOKUP($B395,卡牌国战属性!$B:$E,4,FALSE),军力值效果表!$Q$1:$AC$1,0)+IF(VLOOKUP($B395,卡牌国战属性!$B:$E,3,FALSE)=2,6,0))</f>
        <v>13.6</v>
      </c>
      <c r="G395" s="2">
        <f>INDEX($Q:$AC,MATCH($E395,$Q:$Q,0),MATCH(VLOOKUP($B395,卡牌国战属性!$B:$E,4,FALSE),军力值效果表!$Q$1:$AC$1,0)+IF(VLOOKUP($B395,卡牌国战属性!$B:$E,3,FALSE)=2,6,0)+1)</f>
        <v>40.8</v>
      </c>
    </row>
    <row r="396" spans="1:7">
      <c r="A396" s="2">
        <v>393</v>
      </c>
      <c r="B396" s="10">
        <v>1101008</v>
      </c>
      <c r="C396" s="2" t="str">
        <f>VLOOKUP(B396,卡牌国战属性!$B:$C,2,FALSE)</f>
        <v>黑尔坎普</v>
      </c>
      <c r="D396" s="2" t="s">
        <v>64</v>
      </c>
      <c r="E396" s="2">
        <f t="shared" si="0"/>
        <v>43</v>
      </c>
      <c r="F396" s="2">
        <f>INDEX($Q:$AC,MATCH($E396,$Q:$Q,0),MATCH(VLOOKUP($B396,卡牌国战属性!$B:$E,4,FALSE),军力值效果表!$Q$1:$AC$1,0)+IF(VLOOKUP($B396,卡牌国战属性!$B:$E,3,FALSE)=2,6,0))</f>
        <v>15.4</v>
      </c>
      <c r="G396" s="2">
        <f>INDEX($Q:$AC,MATCH($E396,$Q:$Q,0),MATCH(VLOOKUP($B396,卡牌国战属性!$B:$E,4,FALSE),军力值效果表!$Q$1:$AC$1,0)+IF(VLOOKUP($B396,卡牌国战属性!$B:$E,3,FALSE)=2,6,0)+1)</f>
        <v>46.2</v>
      </c>
    </row>
    <row r="397" spans="1:7">
      <c r="A397" s="2">
        <v>394</v>
      </c>
      <c r="B397" s="10">
        <v>1101008</v>
      </c>
      <c r="C397" s="2" t="str">
        <f>VLOOKUP(B397,卡牌国战属性!$B:$C,2,FALSE)</f>
        <v>黑尔坎普</v>
      </c>
      <c r="D397" s="2" t="s">
        <v>64</v>
      </c>
      <c r="E397" s="2">
        <f t="shared" si="0"/>
        <v>44</v>
      </c>
      <c r="F397" s="2">
        <f>INDEX($Q:$AC,MATCH($E397,$Q:$Q,0),MATCH(VLOOKUP($B397,卡牌国战属性!$B:$E,4,FALSE),军力值效果表!$Q$1:$AC$1,0)+IF(VLOOKUP($B397,卡牌国战属性!$B:$E,3,FALSE)=2,6,0))</f>
        <v>16.6</v>
      </c>
      <c r="G397" s="2">
        <f>INDEX($Q:$AC,MATCH($E397,$Q:$Q,0),MATCH(VLOOKUP($B397,卡牌国战属性!$B:$E,4,FALSE),军力值效果表!$Q$1:$AC$1,0)+IF(VLOOKUP($B397,卡牌国战属性!$B:$E,3,FALSE)=2,6,0)+1)</f>
        <v>49.8</v>
      </c>
    </row>
    <row r="398" spans="1:7">
      <c r="A398" s="2">
        <v>395</v>
      </c>
      <c r="B398" s="10">
        <v>1101008</v>
      </c>
      <c r="C398" s="2" t="str">
        <f>VLOOKUP(B398,卡牌国战属性!$B:$C,2,FALSE)</f>
        <v>黑尔坎普</v>
      </c>
      <c r="D398" s="2" t="s">
        <v>64</v>
      </c>
      <c r="E398" s="2">
        <f t="shared" si="0"/>
        <v>45</v>
      </c>
      <c r="F398" s="2">
        <f>INDEX($Q:$AC,MATCH($E398,$Q:$Q,0),MATCH(VLOOKUP($B398,卡牌国战属性!$B:$E,4,FALSE),军力值效果表!$Q$1:$AC$1,0)+IF(VLOOKUP($B398,卡牌国战属性!$B:$E,3,FALSE)=2,6,0))</f>
        <v>18.2</v>
      </c>
      <c r="G398" s="2">
        <f>INDEX($Q:$AC,MATCH($E398,$Q:$Q,0),MATCH(VLOOKUP($B398,卡牌国战属性!$B:$E,4,FALSE),军力值效果表!$Q$1:$AC$1,0)+IF(VLOOKUP($B398,卡牌国战属性!$B:$E,3,FALSE)=2,6,0)+1)</f>
        <v>54.5</v>
      </c>
    </row>
    <row r="399" spans="1:7">
      <c r="A399" s="2">
        <v>396</v>
      </c>
      <c r="B399" s="10">
        <v>1101008</v>
      </c>
      <c r="C399" s="2" t="str">
        <f>VLOOKUP(B399,卡牌国战属性!$B:$C,2,FALSE)</f>
        <v>黑尔坎普</v>
      </c>
      <c r="D399" s="2" t="s">
        <v>64</v>
      </c>
      <c r="E399" s="2">
        <f t="shared" si="0"/>
        <v>46</v>
      </c>
      <c r="F399" s="2">
        <f>INDEX($Q:$AC,MATCH($E399,$Q:$Q,0),MATCH(VLOOKUP($B399,卡牌国战属性!$B:$E,4,FALSE),军力值效果表!$Q$1:$AC$1,0)+IF(VLOOKUP($B399,卡牌国战属性!$B:$E,3,FALSE)=2,6,0))</f>
        <v>19.7</v>
      </c>
      <c r="G399" s="2">
        <f>INDEX($Q:$AC,MATCH($E399,$Q:$Q,0),MATCH(VLOOKUP($B399,卡牌国战属性!$B:$E,4,FALSE),军力值效果表!$Q$1:$AC$1,0)+IF(VLOOKUP($B399,卡牌国战属性!$B:$E,3,FALSE)=2,6,0)+1)</f>
        <v>59.2</v>
      </c>
    </row>
    <row r="400" spans="1:7">
      <c r="A400" s="2">
        <v>397</v>
      </c>
      <c r="B400" s="10">
        <v>1101008</v>
      </c>
      <c r="C400" s="2" t="str">
        <f>VLOOKUP(B400,卡牌国战属性!$B:$C,2,FALSE)</f>
        <v>黑尔坎普</v>
      </c>
      <c r="D400" s="2" t="s">
        <v>64</v>
      </c>
      <c r="E400" s="2">
        <f t="shared" si="0"/>
        <v>47</v>
      </c>
      <c r="F400" s="2">
        <f>INDEX($Q:$AC,MATCH($E400,$Q:$Q,0),MATCH(VLOOKUP($B400,卡牌国战属性!$B:$E,4,FALSE),军力值效果表!$Q$1:$AC$1,0)+IF(VLOOKUP($B400,卡牌国战属性!$B:$E,3,FALSE)=2,6,0))</f>
        <v>21.2</v>
      </c>
      <c r="G400" s="2">
        <f>INDEX($Q:$AC,MATCH($E400,$Q:$Q,0),MATCH(VLOOKUP($B400,卡牌国战属性!$B:$E,4,FALSE),军力值效果表!$Q$1:$AC$1,0)+IF(VLOOKUP($B400,卡牌国战属性!$B:$E,3,FALSE)=2,6,0)+1)</f>
        <v>63.7</v>
      </c>
    </row>
    <row r="401" spans="1:7">
      <c r="A401" s="2">
        <v>398</v>
      </c>
      <c r="B401" s="10">
        <v>1101008</v>
      </c>
      <c r="C401" s="2" t="str">
        <f>VLOOKUP(B401,卡牌国战属性!$B:$C,2,FALSE)</f>
        <v>黑尔坎普</v>
      </c>
      <c r="D401" s="2" t="s">
        <v>64</v>
      </c>
      <c r="E401" s="2">
        <f t="shared" si="0"/>
        <v>48</v>
      </c>
      <c r="F401" s="2">
        <f>INDEX($Q:$AC,MATCH($E401,$Q:$Q,0),MATCH(VLOOKUP($B401,卡牌国战属性!$B:$E,4,FALSE),军力值效果表!$Q$1:$AC$1,0)+IF(VLOOKUP($B401,卡牌国战属性!$B:$E,3,FALSE)=2,6,0))</f>
        <v>24.1</v>
      </c>
      <c r="G401" s="2">
        <f>INDEX($Q:$AC,MATCH($E401,$Q:$Q,0),MATCH(VLOOKUP($B401,卡牌国战属性!$B:$E,4,FALSE),军力值效果表!$Q$1:$AC$1,0)+IF(VLOOKUP($B401,卡牌国战属性!$B:$E,3,FALSE)=2,6,0)+1)</f>
        <v>72.2</v>
      </c>
    </row>
    <row r="402" spans="1:7">
      <c r="A402" s="2">
        <v>399</v>
      </c>
      <c r="B402" s="10">
        <v>1101008</v>
      </c>
      <c r="C402" s="2" t="str">
        <f>VLOOKUP(B402,卡牌国战属性!$B:$C,2,FALSE)</f>
        <v>黑尔坎普</v>
      </c>
      <c r="D402" s="2" t="s">
        <v>64</v>
      </c>
      <c r="E402" s="2">
        <f t="shared" si="0"/>
        <v>49</v>
      </c>
      <c r="F402" s="2">
        <f>INDEX($Q:$AC,MATCH($E402,$Q:$Q,0),MATCH(VLOOKUP($B402,卡牌国战属性!$B:$E,4,FALSE),军力值效果表!$Q$1:$AC$1,0)+IF(VLOOKUP($B402,卡牌国战属性!$B:$E,3,FALSE)=2,6,0))</f>
        <v>26</v>
      </c>
      <c r="G402" s="2">
        <f>INDEX($Q:$AC,MATCH($E402,$Q:$Q,0),MATCH(VLOOKUP($B402,卡牌国战属性!$B:$E,4,FALSE),军力值效果表!$Q$1:$AC$1,0)+IF(VLOOKUP($B402,卡牌国战属性!$B:$E,3,FALSE)=2,6,0)+1)</f>
        <v>78</v>
      </c>
    </row>
    <row r="403" spans="1:7">
      <c r="A403" s="2">
        <v>400</v>
      </c>
      <c r="B403" s="10">
        <v>1101008</v>
      </c>
      <c r="C403" s="2" t="str">
        <f>VLOOKUP(B403,卡牌国战属性!$B:$C,2,FALSE)</f>
        <v>黑尔坎普</v>
      </c>
      <c r="D403" s="2" t="s">
        <v>64</v>
      </c>
      <c r="E403" s="2">
        <f t="shared" si="0"/>
        <v>50</v>
      </c>
      <c r="F403" s="2">
        <f>INDEX($Q:$AC,MATCH($E403,$Q:$Q,0),MATCH(VLOOKUP($B403,卡牌国战属性!$B:$E,4,FALSE),军力值效果表!$Q$1:$AC$1,0)+IF(VLOOKUP($B403,卡牌国战属性!$B:$E,3,FALSE)=2,6,0))</f>
        <v>27.2</v>
      </c>
      <c r="G403" s="2">
        <f>INDEX($Q:$AC,MATCH($E403,$Q:$Q,0),MATCH(VLOOKUP($B403,卡牌国战属性!$B:$E,4,FALSE),军力值效果表!$Q$1:$AC$1,0)+IF(VLOOKUP($B403,卡牌国战属性!$B:$E,3,FALSE)=2,6,0)+1)</f>
        <v>81.6</v>
      </c>
    </row>
    <row r="404" spans="1:7">
      <c r="A404" s="2">
        <v>401</v>
      </c>
      <c r="B404" s="9">
        <v>1101009</v>
      </c>
      <c r="C404" s="2" t="str">
        <f>VLOOKUP(B404,卡牌国战属性!$B:$C,2,FALSE)</f>
        <v>北落师门</v>
      </c>
      <c r="D404" s="2" t="s">
        <v>64</v>
      </c>
      <c r="E404" s="2">
        <f t="shared" si="0"/>
        <v>1</v>
      </c>
      <c r="F404" s="2">
        <f>INDEX($Q:$AC,MATCH($E404,$Q:$Q,0),MATCH(VLOOKUP($B404,卡牌国战属性!$B:$E,4,FALSE),军力值效果表!$Q$1:$AC$1,0)+IF(VLOOKUP($B404,卡牌国战属性!$B:$E,3,FALSE)=2,6,0))</f>
        <v>2.1</v>
      </c>
      <c r="G404" s="2">
        <f>INDEX($Q:$AC,MATCH($E404,$Q:$Q,0),MATCH(VLOOKUP($B404,卡牌国战属性!$B:$E,4,FALSE),军力值效果表!$Q$1:$AC$1,0)+IF(VLOOKUP($B404,卡牌国战属性!$B:$E,3,FALSE)=2,6,0)+1)</f>
        <v>7.2</v>
      </c>
    </row>
    <row r="405" spans="1:7">
      <c r="A405" s="2">
        <v>402</v>
      </c>
      <c r="B405" s="10">
        <v>1101009</v>
      </c>
      <c r="C405" s="2" t="str">
        <f>VLOOKUP(B405,卡牌国战属性!$B:$C,2,FALSE)</f>
        <v>北落师门</v>
      </c>
      <c r="D405" s="2" t="s">
        <v>64</v>
      </c>
      <c r="E405" s="2">
        <f t="shared" si="0"/>
        <v>2</v>
      </c>
      <c r="F405" s="2">
        <f>INDEX($Q:$AC,MATCH($E405,$Q:$Q,0),MATCH(VLOOKUP($B405,卡牌国战属性!$B:$E,4,FALSE),军力值效果表!$Q$1:$AC$1,0)+IF(VLOOKUP($B405,卡牌国战属性!$B:$E,3,FALSE)=2,6,0))</f>
        <v>2.2</v>
      </c>
      <c r="G405" s="2">
        <f>INDEX($Q:$AC,MATCH($E405,$Q:$Q,0),MATCH(VLOOKUP($B405,卡牌国战属性!$B:$E,4,FALSE),军力值效果表!$Q$1:$AC$1,0)+IF(VLOOKUP($B405,卡牌国战属性!$B:$E,3,FALSE)=2,6,0)+1)</f>
        <v>7.3</v>
      </c>
    </row>
    <row r="406" spans="1:7">
      <c r="A406" s="2">
        <v>403</v>
      </c>
      <c r="B406" s="10">
        <v>1101009</v>
      </c>
      <c r="C406" s="2" t="str">
        <f>VLOOKUP(B406,卡牌国战属性!$B:$C,2,FALSE)</f>
        <v>北落师门</v>
      </c>
      <c r="D406" s="2" t="s">
        <v>64</v>
      </c>
      <c r="E406" s="2">
        <f t="shared" si="0"/>
        <v>3</v>
      </c>
      <c r="F406" s="2">
        <f>INDEX($Q:$AC,MATCH($E406,$Q:$Q,0),MATCH(VLOOKUP($B406,卡牌国战属性!$B:$E,4,FALSE),军力值效果表!$Q$1:$AC$1,0)+IF(VLOOKUP($B406,卡牌国战属性!$B:$E,3,FALSE)=2,6,0))</f>
        <v>2.3</v>
      </c>
      <c r="G406" s="2">
        <f>INDEX($Q:$AC,MATCH($E406,$Q:$Q,0),MATCH(VLOOKUP($B406,卡牌国战属性!$B:$E,4,FALSE),军力值效果表!$Q$1:$AC$1,0)+IF(VLOOKUP($B406,卡牌国战属性!$B:$E,3,FALSE)=2,6,0)+1)</f>
        <v>7.4</v>
      </c>
    </row>
    <row r="407" spans="1:7">
      <c r="A407" s="2">
        <v>404</v>
      </c>
      <c r="B407" s="10">
        <v>1101009</v>
      </c>
      <c r="C407" s="2" t="str">
        <f>VLOOKUP(B407,卡牌国战属性!$B:$C,2,FALSE)</f>
        <v>北落师门</v>
      </c>
      <c r="D407" s="2" t="s">
        <v>64</v>
      </c>
      <c r="E407" s="2">
        <f t="shared" si="0"/>
        <v>4</v>
      </c>
      <c r="F407" s="2">
        <f>INDEX($Q:$AC,MATCH($E407,$Q:$Q,0),MATCH(VLOOKUP($B407,卡牌国战属性!$B:$E,4,FALSE),军力值效果表!$Q$1:$AC$1,0)+IF(VLOOKUP($B407,卡牌国战属性!$B:$E,3,FALSE)=2,6,0))</f>
        <v>2.4</v>
      </c>
      <c r="G407" s="2">
        <f>INDEX($Q:$AC,MATCH($E407,$Q:$Q,0),MATCH(VLOOKUP($B407,卡牌国战属性!$B:$E,4,FALSE),军力值效果表!$Q$1:$AC$1,0)+IF(VLOOKUP($B407,卡牌国战属性!$B:$E,3,FALSE)=2,6,0)+1)</f>
        <v>7.5</v>
      </c>
    </row>
    <row r="408" spans="1:7">
      <c r="A408" s="2">
        <v>405</v>
      </c>
      <c r="B408" s="10">
        <v>1101009</v>
      </c>
      <c r="C408" s="2" t="str">
        <f>VLOOKUP(B408,卡牌国战属性!$B:$C,2,FALSE)</f>
        <v>北落师门</v>
      </c>
      <c r="D408" s="2" t="s">
        <v>64</v>
      </c>
      <c r="E408" s="2">
        <f t="shared" si="0"/>
        <v>5</v>
      </c>
      <c r="F408" s="2">
        <f>INDEX($Q:$AC,MATCH($E408,$Q:$Q,0),MATCH(VLOOKUP($B408,卡牌国战属性!$B:$E,4,FALSE),军力值效果表!$Q$1:$AC$1,0)+IF(VLOOKUP($B408,卡牌国战属性!$B:$E,3,FALSE)=2,6,0))</f>
        <v>2.5</v>
      </c>
      <c r="G408" s="2">
        <f>INDEX($Q:$AC,MATCH($E408,$Q:$Q,0),MATCH(VLOOKUP($B408,卡牌国战属性!$B:$E,4,FALSE),军力值效果表!$Q$1:$AC$1,0)+IF(VLOOKUP($B408,卡牌国战属性!$B:$E,3,FALSE)=2,6,0)+1)</f>
        <v>7.6</v>
      </c>
    </row>
    <row r="409" spans="1:7">
      <c r="A409" s="2">
        <v>406</v>
      </c>
      <c r="B409" s="10">
        <v>1101009</v>
      </c>
      <c r="C409" s="2" t="str">
        <f>VLOOKUP(B409,卡牌国战属性!$B:$C,2,FALSE)</f>
        <v>北落师门</v>
      </c>
      <c r="D409" s="2" t="s">
        <v>64</v>
      </c>
      <c r="E409" s="2">
        <f t="shared" si="0"/>
        <v>6</v>
      </c>
      <c r="F409" s="2">
        <f>INDEX($Q:$AC,MATCH($E409,$Q:$Q,0),MATCH(VLOOKUP($B409,卡牌国战属性!$B:$E,4,FALSE),军力值效果表!$Q$1:$AC$1,0)+IF(VLOOKUP($B409,卡牌国战属性!$B:$E,3,FALSE)=2,6,0))</f>
        <v>2.6</v>
      </c>
      <c r="G409" s="2">
        <f>INDEX($Q:$AC,MATCH($E409,$Q:$Q,0),MATCH(VLOOKUP($B409,卡牌国战属性!$B:$E,4,FALSE),军力值效果表!$Q$1:$AC$1,0)+IF(VLOOKUP($B409,卡牌国战属性!$B:$E,3,FALSE)=2,6,0)+1)</f>
        <v>7.7</v>
      </c>
    </row>
    <row r="410" spans="1:7">
      <c r="A410" s="2">
        <v>407</v>
      </c>
      <c r="B410" s="10">
        <v>1101009</v>
      </c>
      <c r="C410" s="2" t="str">
        <f>VLOOKUP(B410,卡牌国战属性!$B:$C,2,FALSE)</f>
        <v>北落师门</v>
      </c>
      <c r="D410" s="2" t="s">
        <v>64</v>
      </c>
      <c r="E410" s="2">
        <f t="shared" si="0"/>
        <v>7</v>
      </c>
      <c r="F410" s="2">
        <f>INDEX($Q:$AC,MATCH($E410,$Q:$Q,0),MATCH(VLOOKUP($B410,卡牌国战属性!$B:$E,4,FALSE),军力值效果表!$Q$1:$AC$1,0)+IF(VLOOKUP($B410,卡牌国战属性!$B:$E,3,FALSE)=2,6,0))</f>
        <v>2.7</v>
      </c>
      <c r="G410" s="2">
        <f>INDEX($Q:$AC,MATCH($E410,$Q:$Q,0),MATCH(VLOOKUP($B410,卡牌国战属性!$B:$E,4,FALSE),军力值效果表!$Q$1:$AC$1,0)+IF(VLOOKUP($B410,卡牌国战属性!$B:$E,3,FALSE)=2,6,0)+1)</f>
        <v>7.8</v>
      </c>
    </row>
    <row r="411" spans="1:7">
      <c r="A411" s="2">
        <v>408</v>
      </c>
      <c r="B411" s="10">
        <v>1101009</v>
      </c>
      <c r="C411" s="2" t="str">
        <f>VLOOKUP(B411,卡牌国战属性!$B:$C,2,FALSE)</f>
        <v>北落师门</v>
      </c>
      <c r="D411" s="2" t="s">
        <v>64</v>
      </c>
      <c r="E411" s="2">
        <f t="shared" si="0"/>
        <v>8</v>
      </c>
      <c r="F411" s="2">
        <f>INDEX($Q:$AC,MATCH($E411,$Q:$Q,0),MATCH(VLOOKUP($B411,卡牌国战属性!$B:$E,4,FALSE),军力值效果表!$Q$1:$AC$1,0)+IF(VLOOKUP($B411,卡牌国战属性!$B:$E,3,FALSE)=2,6,0))</f>
        <v>2.8</v>
      </c>
      <c r="G411" s="2">
        <f>INDEX($Q:$AC,MATCH($E411,$Q:$Q,0),MATCH(VLOOKUP($B411,卡牌国战属性!$B:$E,4,FALSE),军力值效果表!$Q$1:$AC$1,0)+IF(VLOOKUP($B411,卡牌国战属性!$B:$E,3,FALSE)=2,6,0)+1)</f>
        <v>7.9</v>
      </c>
    </row>
    <row r="412" spans="1:7">
      <c r="A412" s="2">
        <v>409</v>
      </c>
      <c r="B412" s="10">
        <v>1101009</v>
      </c>
      <c r="C412" s="2" t="str">
        <f>VLOOKUP(B412,卡牌国战属性!$B:$C,2,FALSE)</f>
        <v>北落师门</v>
      </c>
      <c r="D412" s="2" t="s">
        <v>64</v>
      </c>
      <c r="E412" s="2">
        <f t="shared" si="0"/>
        <v>9</v>
      </c>
      <c r="F412" s="2">
        <f>INDEX($Q:$AC,MATCH($E412,$Q:$Q,0),MATCH(VLOOKUP($B412,卡牌国战属性!$B:$E,4,FALSE),军力值效果表!$Q$1:$AC$1,0)+IF(VLOOKUP($B412,卡牌国战属性!$B:$E,3,FALSE)=2,6,0))</f>
        <v>2.9</v>
      </c>
      <c r="G412" s="2">
        <f>INDEX($Q:$AC,MATCH($E412,$Q:$Q,0),MATCH(VLOOKUP($B412,卡牌国战属性!$B:$E,4,FALSE),军力值效果表!$Q$1:$AC$1,0)+IF(VLOOKUP($B412,卡牌国战属性!$B:$E,3,FALSE)=2,6,0)+1)</f>
        <v>8</v>
      </c>
    </row>
    <row r="413" spans="1:7">
      <c r="A413" s="2">
        <v>410</v>
      </c>
      <c r="B413" s="10">
        <v>1101009</v>
      </c>
      <c r="C413" s="2" t="str">
        <f>VLOOKUP(B413,卡牌国战属性!$B:$C,2,FALSE)</f>
        <v>北落师门</v>
      </c>
      <c r="D413" s="2" t="s">
        <v>64</v>
      </c>
      <c r="E413" s="2">
        <f t="shared" si="0"/>
        <v>10</v>
      </c>
      <c r="F413" s="2">
        <f>INDEX($Q:$AC,MATCH($E413,$Q:$Q,0),MATCH(VLOOKUP($B413,卡牌国战属性!$B:$E,4,FALSE),军力值效果表!$Q$1:$AC$1,0)+IF(VLOOKUP($B413,卡牌国战属性!$B:$E,3,FALSE)=2,6,0))</f>
        <v>3</v>
      </c>
      <c r="G413" s="2">
        <f>INDEX($Q:$AC,MATCH($E413,$Q:$Q,0),MATCH(VLOOKUP($B413,卡牌国战属性!$B:$E,4,FALSE),军力值效果表!$Q$1:$AC$1,0)+IF(VLOOKUP($B413,卡牌国战属性!$B:$E,3,FALSE)=2,6,0)+1)</f>
        <v>8.3</v>
      </c>
    </row>
    <row r="414" spans="1:7">
      <c r="A414" s="2">
        <v>411</v>
      </c>
      <c r="B414" s="10">
        <v>1101009</v>
      </c>
      <c r="C414" s="2" t="str">
        <f>VLOOKUP(B414,卡牌国战属性!$B:$C,2,FALSE)</f>
        <v>北落师门</v>
      </c>
      <c r="D414" s="2" t="s">
        <v>64</v>
      </c>
      <c r="E414" s="2">
        <f t="shared" si="0"/>
        <v>11</v>
      </c>
      <c r="F414" s="2">
        <f>INDEX($Q:$AC,MATCH($E414,$Q:$Q,0),MATCH(VLOOKUP($B414,卡牌国战属性!$B:$E,4,FALSE),军力值效果表!$Q$1:$AC$1,0)+IF(VLOOKUP($B414,卡牌国战属性!$B:$E,3,FALSE)=2,6,0))</f>
        <v>3.1</v>
      </c>
      <c r="G414" s="2">
        <f>INDEX($Q:$AC,MATCH($E414,$Q:$Q,0),MATCH(VLOOKUP($B414,卡牌国战属性!$B:$E,4,FALSE),军力值效果表!$Q$1:$AC$1,0)+IF(VLOOKUP($B414,卡牌国战属性!$B:$E,3,FALSE)=2,6,0)+1)</f>
        <v>8.5</v>
      </c>
    </row>
    <row r="415" spans="1:7">
      <c r="A415" s="2">
        <v>412</v>
      </c>
      <c r="B415" s="10">
        <v>1101009</v>
      </c>
      <c r="C415" s="2" t="str">
        <f>VLOOKUP(B415,卡牌国战属性!$B:$C,2,FALSE)</f>
        <v>北落师门</v>
      </c>
      <c r="D415" s="2" t="s">
        <v>64</v>
      </c>
      <c r="E415" s="2">
        <f t="shared" si="0"/>
        <v>12</v>
      </c>
      <c r="F415" s="2">
        <f>INDEX($Q:$AC,MATCH($E415,$Q:$Q,0),MATCH(VLOOKUP($B415,卡牌国战属性!$B:$E,4,FALSE),军力值效果表!$Q$1:$AC$1,0)+IF(VLOOKUP($B415,卡牌国战属性!$B:$E,3,FALSE)=2,6,0))</f>
        <v>3.2</v>
      </c>
      <c r="G415" s="2">
        <f>INDEX($Q:$AC,MATCH($E415,$Q:$Q,0),MATCH(VLOOKUP($B415,卡牌国战属性!$B:$E,4,FALSE),军力值效果表!$Q$1:$AC$1,0)+IF(VLOOKUP($B415,卡牌国战属性!$B:$E,3,FALSE)=2,6,0)+1)</f>
        <v>8.6</v>
      </c>
    </row>
    <row r="416" spans="1:7">
      <c r="A416" s="2">
        <v>413</v>
      </c>
      <c r="B416" s="10">
        <v>1101009</v>
      </c>
      <c r="C416" s="2" t="str">
        <f>VLOOKUP(B416,卡牌国战属性!$B:$C,2,FALSE)</f>
        <v>北落师门</v>
      </c>
      <c r="D416" s="2" t="s">
        <v>64</v>
      </c>
      <c r="E416" s="2">
        <f t="shared" si="0"/>
        <v>13</v>
      </c>
      <c r="F416" s="2">
        <f>INDEX($Q:$AC,MATCH($E416,$Q:$Q,0),MATCH(VLOOKUP($B416,卡牌国战属性!$B:$E,4,FALSE),军力值效果表!$Q$1:$AC$1,0)+IF(VLOOKUP($B416,卡牌国战属性!$B:$E,3,FALSE)=2,6,0))</f>
        <v>3.3</v>
      </c>
      <c r="G416" s="2">
        <f>INDEX($Q:$AC,MATCH($E416,$Q:$Q,0),MATCH(VLOOKUP($B416,卡牌国战属性!$B:$E,4,FALSE),军力值效果表!$Q$1:$AC$1,0)+IF(VLOOKUP($B416,卡牌国战属性!$B:$E,3,FALSE)=2,6,0)+1)</f>
        <v>9.7</v>
      </c>
    </row>
    <row r="417" spans="1:7">
      <c r="A417" s="2">
        <v>414</v>
      </c>
      <c r="B417" s="10">
        <v>1101009</v>
      </c>
      <c r="C417" s="2" t="str">
        <f>VLOOKUP(B417,卡牌国战属性!$B:$C,2,FALSE)</f>
        <v>北落师门</v>
      </c>
      <c r="D417" s="2" t="s">
        <v>64</v>
      </c>
      <c r="E417" s="2">
        <f t="shared" si="0"/>
        <v>14</v>
      </c>
      <c r="F417" s="2">
        <f>INDEX($Q:$AC,MATCH($E417,$Q:$Q,0),MATCH(VLOOKUP($B417,卡牌国战属性!$B:$E,4,FALSE),军力值效果表!$Q$1:$AC$1,0)+IF(VLOOKUP($B417,卡牌国战属性!$B:$E,3,FALSE)=2,6,0))</f>
        <v>3.4</v>
      </c>
      <c r="G417" s="2">
        <f>INDEX($Q:$AC,MATCH($E417,$Q:$Q,0),MATCH(VLOOKUP($B417,卡牌国战属性!$B:$E,4,FALSE),军力值效果表!$Q$1:$AC$1,0)+IF(VLOOKUP($B417,卡牌国战属性!$B:$E,3,FALSE)=2,6,0)+1)</f>
        <v>9.9</v>
      </c>
    </row>
    <row r="418" spans="1:7">
      <c r="A418" s="2">
        <v>415</v>
      </c>
      <c r="B418" s="10">
        <v>1101009</v>
      </c>
      <c r="C418" s="2" t="str">
        <f>VLOOKUP(B418,卡牌国战属性!$B:$C,2,FALSE)</f>
        <v>北落师门</v>
      </c>
      <c r="D418" s="2" t="s">
        <v>64</v>
      </c>
      <c r="E418" s="2">
        <f t="shared" si="0"/>
        <v>15</v>
      </c>
      <c r="F418" s="2">
        <f>INDEX($Q:$AC,MATCH($E418,$Q:$Q,0),MATCH(VLOOKUP($B418,卡牌国战属性!$B:$E,4,FALSE),军力值效果表!$Q$1:$AC$1,0)+IF(VLOOKUP($B418,卡牌国战属性!$B:$E,3,FALSE)=2,6,0))</f>
        <v>3.6</v>
      </c>
      <c r="G418" s="2">
        <f>INDEX($Q:$AC,MATCH($E418,$Q:$Q,0),MATCH(VLOOKUP($B418,卡牌国战属性!$B:$E,4,FALSE),军力值效果表!$Q$1:$AC$1,0)+IF(VLOOKUP($B418,卡牌国战属性!$B:$E,3,FALSE)=2,6,0)+1)</f>
        <v>11</v>
      </c>
    </row>
    <row r="419" spans="1:7">
      <c r="A419" s="2">
        <v>416</v>
      </c>
      <c r="B419" s="10">
        <v>1101009</v>
      </c>
      <c r="C419" s="2" t="str">
        <f>VLOOKUP(B419,卡牌国战属性!$B:$C,2,FALSE)</f>
        <v>北落师门</v>
      </c>
      <c r="D419" s="2" t="s">
        <v>64</v>
      </c>
      <c r="E419" s="2">
        <f t="shared" ref="E419:E482" si="1">E369</f>
        <v>16</v>
      </c>
      <c r="F419" s="2">
        <f>INDEX($Q:$AC,MATCH($E419,$Q:$Q,0),MATCH(VLOOKUP($B419,卡牌国战属性!$B:$E,4,FALSE),军力值效果表!$Q$1:$AC$1,0)+IF(VLOOKUP($B419,卡牌国战属性!$B:$E,3,FALSE)=2,6,0))</f>
        <v>3.7</v>
      </c>
      <c r="G419" s="2">
        <f>INDEX($Q:$AC,MATCH($E419,$Q:$Q,0),MATCH(VLOOKUP($B419,卡牌国战属性!$B:$E,4,FALSE),军力值效果表!$Q$1:$AC$1,0)+IF(VLOOKUP($B419,卡牌国战属性!$B:$E,3,FALSE)=2,6,0)+1)</f>
        <v>11.2</v>
      </c>
    </row>
    <row r="420" spans="1:7">
      <c r="A420" s="2">
        <v>417</v>
      </c>
      <c r="B420" s="10">
        <v>1101009</v>
      </c>
      <c r="C420" s="2" t="str">
        <f>VLOOKUP(B420,卡牌国战属性!$B:$C,2,FALSE)</f>
        <v>北落师门</v>
      </c>
      <c r="D420" s="2" t="s">
        <v>64</v>
      </c>
      <c r="E420" s="2">
        <f t="shared" si="1"/>
        <v>17</v>
      </c>
      <c r="F420" s="2">
        <f>INDEX($Q:$AC,MATCH($E420,$Q:$Q,0),MATCH(VLOOKUP($B420,卡牌国战属性!$B:$E,4,FALSE),军力值效果表!$Q$1:$AC$1,0)+IF(VLOOKUP($B420,卡牌国战属性!$B:$E,3,FALSE)=2,6,0))</f>
        <v>3.8</v>
      </c>
      <c r="G420" s="2">
        <f>INDEX($Q:$AC,MATCH($E420,$Q:$Q,0),MATCH(VLOOKUP($B420,卡牌国战属性!$B:$E,4,FALSE),军力值效果表!$Q$1:$AC$1,0)+IF(VLOOKUP($B420,卡牌国战属性!$B:$E,3,FALSE)=2,6,0)+1)</f>
        <v>11.4</v>
      </c>
    </row>
    <row r="421" spans="1:7">
      <c r="A421" s="2">
        <v>418</v>
      </c>
      <c r="B421" s="10">
        <v>1101009</v>
      </c>
      <c r="C421" s="2" t="str">
        <f>VLOOKUP(B421,卡牌国战属性!$B:$C,2,FALSE)</f>
        <v>北落师门</v>
      </c>
      <c r="D421" s="2" t="s">
        <v>64</v>
      </c>
      <c r="E421" s="2">
        <f t="shared" si="1"/>
        <v>18</v>
      </c>
      <c r="F421" s="2">
        <f>INDEX($Q:$AC,MATCH($E421,$Q:$Q,0),MATCH(VLOOKUP($B421,卡牌国战属性!$B:$E,4,FALSE),军力值效果表!$Q$1:$AC$1,0)+IF(VLOOKUP($B421,卡牌国战属性!$B:$E,3,FALSE)=2,6,0))</f>
        <v>4.1</v>
      </c>
      <c r="G421" s="2">
        <f>INDEX($Q:$AC,MATCH($E421,$Q:$Q,0),MATCH(VLOOKUP($B421,卡牌国战属性!$B:$E,4,FALSE),军力值效果表!$Q$1:$AC$1,0)+IF(VLOOKUP($B421,卡牌国战属性!$B:$E,3,FALSE)=2,6,0)+1)</f>
        <v>12</v>
      </c>
    </row>
    <row r="422" spans="1:7">
      <c r="A422" s="2">
        <v>419</v>
      </c>
      <c r="B422" s="10">
        <v>1101009</v>
      </c>
      <c r="C422" s="2" t="str">
        <f>VLOOKUP(B422,卡牌国战属性!$B:$C,2,FALSE)</f>
        <v>北落师门</v>
      </c>
      <c r="D422" s="2" t="s">
        <v>64</v>
      </c>
      <c r="E422" s="2">
        <f t="shared" si="1"/>
        <v>19</v>
      </c>
      <c r="F422" s="2">
        <f>INDEX($Q:$AC,MATCH($E422,$Q:$Q,0),MATCH(VLOOKUP($B422,卡牌国战属性!$B:$E,4,FALSE),军力值效果表!$Q$1:$AC$1,0)+IF(VLOOKUP($B422,卡牌国战属性!$B:$E,3,FALSE)=2,6,0))</f>
        <v>4.2</v>
      </c>
      <c r="G422" s="2">
        <f>INDEX($Q:$AC,MATCH($E422,$Q:$Q,0),MATCH(VLOOKUP($B422,卡牌国战属性!$B:$E,4,FALSE),军力值效果表!$Q$1:$AC$1,0)+IF(VLOOKUP($B422,卡牌国战属性!$B:$E,3,FALSE)=2,6,0)+1)</f>
        <v>12.4</v>
      </c>
    </row>
    <row r="423" spans="1:7">
      <c r="A423" s="2">
        <v>420</v>
      </c>
      <c r="B423" s="10">
        <v>1101009</v>
      </c>
      <c r="C423" s="2" t="str">
        <f>VLOOKUP(B423,卡牌国战属性!$B:$C,2,FALSE)</f>
        <v>北落师门</v>
      </c>
      <c r="D423" s="2" t="s">
        <v>64</v>
      </c>
      <c r="E423" s="2">
        <f t="shared" si="1"/>
        <v>20</v>
      </c>
      <c r="F423" s="2">
        <f>INDEX($Q:$AC,MATCH($E423,$Q:$Q,0),MATCH(VLOOKUP($B423,卡牌国战属性!$B:$E,4,FALSE),军力值效果表!$Q$1:$AC$1,0)+IF(VLOOKUP($B423,卡牌国战属性!$B:$E,3,FALSE)=2,6,0))</f>
        <v>4.3</v>
      </c>
      <c r="G423" s="2">
        <f>INDEX($Q:$AC,MATCH($E423,$Q:$Q,0),MATCH(VLOOKUP($B423,卡牌国战属性!$B:$E,4,FALSE),军力值效果表!$Q$1:$AC$1,0)+IF(VLOOKUP($B423,卡牌国战属性!$B:$E,3,FALSE)=2,6,0)+1)</f>
        <v>12.6</v>
      </c>
    </row>
    <row r="424" spans="1:7">
      <c r="A424" s="2">
        <v>421</v>
      </c>
      <c r="B424" s="10">
        <v>1101009</v>
      </c>
      <c r="C424" s="2" t="str">
        <f>VLOOKUP(B424,卡牌国战属性!$B:$C,2,FALSE)</f>
        <v>北落师门</v>
      </c>
      <c r="D424" s="2" t="s">
        <v>64</v>
      </c>
      <c r="E424" s="2">
        <f t="shared" si="1"/>
        <v>21</v>
      </c>
      <c r="F424" s="2">
        <f>INDEX($Q:$AC,MATCH($E424,$Q:$Q,0),MATCH(VLOOKUP($B424,卡牌国战属性!$B:$E,4,FALSE),军力值效果表!$Q$1:$AC$1,0)+IF(VLOOKUP($B424,卡牌国战属性!$B:$E,3,FALSE)=2,6,0))</f>
        <v>4.5</v>
      </c>
      <c r="G424" s="2">
        <f>INDEX($Q:$AC,MATCH($E424,$Q:$Q,0),MATCH(VLOOKUP($B424,卡牌国战属性!$B:$E,4,FALSE),军力值效果表!$Q$1:$AC$1,0)+IF(VLOOKUP($B424,卡牌国战属性!$B:$E,3,FALSE)=2,6,0)+1)</f>
        <v>12.8</v>
      </c>
    </row>
    <row r="425" spans="1:7">
      <c r="A425" s="2">
        <v>422</v>
      </c>
      <c r="B425" s="10">
        <v>1101009</v>
      </c>
      <c r="C425" s="2" t="str">
        <f>VLOOKUP(B425,卡牌国战属性!$B:$C,2,FALSE)</f>
        <v>北落师门</v>
      </c>
      <c r="D425" s="2" t="s">
        <v>64</v>
      </c>
      <c r="E425" s="2">
        <f t="shared" si="1"/>
        <v>22</v>
      </c>
      <c r="F425" s="2">
        <f>INDEX($Q:$AC,MATCH($E425,$Q:$Q,0),MATCH(VLOOKUP($B425,卡牌国战属性!$B:$E,4,FALSE),军力值效果表!$Q$1:$AC$1,0)+IF(VLOOKUP($B425,卡牌国战属性!$B:$E,3,FALSE)=2,6,0))</f>
        <v>4.6</v>
      </c>
      <c r="G425" s="2">
        <f>INDEX($Q:$AC,MATCH($E425,$Q:$Q,0),MATCH(VLOOKUP($B425,卡牌国战属性!$B:$E,4,FALSE),军力值效果表!$Q$1:$AC$1,0)+IF(VLOOKUP($B425,卡牌国战属性!$B:$E,3,FALSE)=2,6,0)+1)</f>
        <v>13.2</v>
      </c>
    </row>
    <row r="426" spans="1:7">
      <c r="A426" s="2">
        <v>423</v>
      </c>
      <c r="B426" s="10">
        <v>1101009</v>
      </c>
      <c r="C426" s="2" t="str">
        <f>VLOOKUP(B426,卡牌国战属性!$B:$C,2,FALSE)</f>
        <v>北落师门</v>
      </c>
      <c r="D426" s="2" t="s">
        <v>64</v>
      </c>
      <c r="E426" s="2">
        <f t="shared" si="1"/>
        <v>23</v>
      </c>
      <c r="F426" s="2">
        <f>INDEX($Q:$AC,MATCH($E426,$Q:$Q,0),MATCH(VLOOKUP($B426,卡牌国战属性!$B:$E,4,FALSE),军力值效果表!$Q$1:$AC$1,0)+IF(VLOOKUP($B426,卡牌国战属性!$B:$E,3,FALSE)=2,6,0))</f>
        <v>4.9</v>
      </c>
      <c r="G426" s="2">
        <f>INDEX($Q:$AC,MATCH($E426,$Q:$Q,0),MATCH(VLOOKUP($B426,卡牌国战属性!$B:$E,4,FALSE),军力值效果表!$Q$1:$AC$1,0)+IF(VLOOKUP($B426,卡牌国战属性!$B:$E,3,FALSE)=2,6,0)+1)</f>
        <v>14.9</v>
      </c>
    </row>
    <row r="427" spans="1:7">
      <c r="A427" s="2">
        <v>424</v>
      </c>
      <c r="B427" s="10">
        <v>1101009</v>
      </c>
      <c r="C427" s="2" t="str">
        <f>VLOOKUP(B427,卡牌国战属性!$B:$C,2,FALSE)</f>
        <v>北落师门</v>
      </c>
      <c r="D427" s="2" t="s">
        <v>64</v>
      </c>
      <c r="E427" s="2">
        <f t="shared" si="1"/>
        <v>24</v>
      </c>
      <c r="F427" s="2">
        <f>INDEX($Q:$AC,MATCH($E427,$Q:$Q,0),MATCH(VLOOKUP($B427,卡牌国战属性!$B:$E,4,FALSE),军力值效果表!$Q$1:$AC$1,0)+IF(VLOOKUP($B427,卡牌国战属性!$B:$E,3,FALSE)=2,6,0))</f>
        <v>5.1</v>
      </c>
      <c r="G427" s="2">
        <f>INDEX($Q:$AC,MATCH($E427,$Q:$Q,0),MATCH(VLOOKUP($B427,卡牌国战属性!$B:$E,4,FALSE),军力值效果表!$Q$1:$AC$1,0)+IF(VLOOKUP($B427,卡牌国战属性!$B:$E,3,FALSE)=2,6,0)+1)</f>
        <v>15.5</v>
      </c>
    </row>
    <row r="428" spans="1:7">
      <c r="A428" s="2">
        <v>425</v>
      </c>
      <c r="B428" s="10">
        <v>1101009</v>
      </c>
      <c r="C428" s="2" t="str">
        <f>VLOOKUP(B428,卡牌国战属性!$B:$C,2,FALSE)</f>
        <v>北落师门</v>
      </c>
      <c r="D428" s="2" t="s">
        <v>64</v>
      </c>
      <c r="E428" s="2">
        <f t="shared" si="1"/>
        <v>25</v>
      </c>
      <c r="F428" s="2">
        <f>INDEX($Q:$AC,MATCH($E428,$Q:$Q,0),MATCH(VLOOKUP($B428,卡牌国战属性!$B:$E,4,FALSE),军力值效果表!$Q$1:$AC$1,0)+IF(VLOOKUP($B428,卡牌国战属性!$B:$E,3,FALSE)=2,6,0))</f>
        <v>5.7</v>
      </c>
      <c r="G428" s="2">
        <f>INDEX($Q:$AC,MATCH($E428,$Q:$Q,0),MATCH(VLOOKUP($B428,卡牌国战属性!$B:$E,4,FALSE),军力值效果表!$Q$1:$AC$1,0)+IF(VLOOKUP($B428,卡牌国战属性!$B:$E,3,FALSE)=2,6,0)+1)</f>
        <v>17.1</v>
      </c>
    </row>
    <row r="429" spans="1:7">
      <c r="A429" s="2">
        <v>426</v>
      </c>
      <c r="B429" s="10">
        <v>1101009</v>
      </c>
      <c r="C429" s="2" t="str">
        <f>VLOOKUP(B429,卡牌国战属性!$B:$C,2,FALSE)</f>
        <v>北落师门</v>
      </c>
      <c r="D429" s="2" t="s">
        <v>64</v>
      </c>
      <c r="E429" s="2">
        <f t="shared" si="1"/>
        <v>26</v>
      </c>
      <c r="F429" s="2">
        <f>INDEX($Q:$AC,MATCH($E429,$Q:$Q,0),MATCH(VLOOKUP($B429,卡牌国战属性!$B:$E,4,FALSE),军力值效果表!$Q$1:$AC$1,0)+IF(VLOOKUP($B429,卡牌国战属性!$B:$E,3,FALSE)=2,6,0))</f>
        <v>6</v>
      </c>
      <c r="G429" s="2">
        <f>INDEX($Q:$AC,MATCH($E429,$Q:$Q,0),MATCH(VLOOKUP($B429,卡牌国战属性!$B:$E,4,FALSE),军力值效果表!$Q$1:$AC$1,0)+IF(VLOOKUP($B429,卡牌国战属性!$B:$E,3,FALSE)=2,6,0)+1)</f>
        <v>18.2</v>
      </c>
    </row>
    <row r="430" spans="1:7">
      <c r="A430" s="2">
        <v>427</v>
      </c>
      <c r="B430" s="10">
        <v>1101009</v>
      </c>
      <c r="C430" s="2" t="str">
        <f>VLOOKUP(B430,卡牌国战属性!$B:$C,2,FALSE)</f>
        <v>北落师门</v>
      </c>
      <c r="D430" s="2" t="s">
        <v>64</v>
      </c>
      <c r="E430" s="2">
        <f t="shared" si="1"/>
        <v>27</v>
      </c>
      <c r="F430" s="2">
        <f>INDEX($Q:$AC,MATCH($E430,$Q:$Q,0),MATCH(VLOOKUP($B430,卡牌国战属性!$B:$E,4,FALSE),军力值效果表!$Q$1:$AC$1,0)+IF(VLOOKUP($B430,卡牌国战属性!$B:$E,3,FALSE)=2,6,0))</f>
        <v>6.4</v>
      </c>
      <c r="G430" s="2">
        <f>INDEX($Q:$AC,MATCH($E430,$Q:$Q,0),MATCH(VLOOKUP($B430,卡牌国战属性!$B:$E,4,FALSE),军力值效果表!$Q$1:$AC$1,0)+IF(VLOOKUP($B430,卡牌国战属性!$B:$E,3,FALSE)=2,6,0)+1)</f>
        <v>19.2</v>
      </c>
    </row>
    <row r="431" spans="1:7">
      <c r="A431" s="2">
        <v>428</v>
      </c>
      <c r="B431" s="10">
        <v>1101009</v>
      </c>
      <c r="C431" s="2" t="str">
        <f>VLOOKUP(B431,卡牌国战属性!$B:$C,2,FALSE)</f>
        <v>北落师门</v>
      </c>
      <c r="D431" s="2" t="s">
        <v>64</v>
      </c>
      <c r="E431" s="2">
        <f t="shared" si="1"/>
        <v>28</v>
      </c>
      <c r="F431" s="2">
        <f>INDEX($Q:$AC,MATCH($E431,$Q:$Q,0),MATCH(VLOOKUP($B431,卡牌国战属性!$B:$E,4,FALSE),军力值效果表!$Q$1:$AC$1,0)+IF(VLOOKUP($B431,卡牌国战属性!$B:$E,3,FALSE)=2,6,0))</f>
        <v>6.8</v>
      </c>
      <c r="G431" s="2">
        <f>INDEX($Q:$AC,MATCH($E431,$Q:$Q,0),MATCH(VLOOKUP($B431,卡牌国战属性!$B:$E,4,FALSE),军力值效果表!$Q$1:$AC$1,0)+IF(VLOOKUP($B431,卡牌国战属性!$B:$E,3,FALSE)=2,6,0)+1)</f>
        <v>20</v>
      </c>
    </row>
    <row r="432" spans="1:7">
      <c r="A432" s="2">
        <v>429</v>
      </c>
      <c r="B432" s="10">
        <v>1101009</v>
      </c>
      <c r="C432" s="2" t="str">
        <f>VLOOKUP(B432,卡牌国战属性!$B:$C,2,FALSE)</f>
        <v>北落师门</v>
      </c>
      <c r="D432" s="2" t="s">
        <v>64</v>
      </c>
      <c r="E432" s="2">
        <f t="shared" si="1"/>
        <v>29</v>
      </c>
      <c r="F432" s="2">
        <f>INDEX($Q:$AC,MATCH($E432,$Q:$Q,0),MATCH(VLOOKUP($B432,卡牌国战属性!$B:$E,4,FALSE),军力值效果表!$Q$1:$AC$1,0)+IF(VLOOKUP($B432,卡牌国战属性!$B:$E,3,FALSE)=2,6,0))</f>
        <v>7.2</v>
      </c>
      <c r="G432" s="2">
        <f>INDEX($Q:$AC,MATCH($E432,$Q:$Q,0),MATCH(VLOOKUP($B432,卡牌国战属性!$B:$E,4,FALSE),军力值效果表!$Q$1:$AC$1,0)+IF(VLOOKUP($B432,卡牌国战属性!$B:$E,3,FALSE)=2,6,0)+1)</f>
        <v>21.5</v>
      </c>
    </row>
    <row r="433" spans="1:7">
      <c r="A433" s="2">
        <v>430</v>
      </c>
      <c r="B433" s="10">
        <v>1101009</v>
      </c>
      <c r="C433" s="2" t="str">
        <f>VLOOKUP(B433,卡牌国战属性!$B:$C,2,FALSE)</f>
        <v>北落师门</v>
      </c>
      <c r="D433" s="2" t="s">
        <v>64</v>
      </c>
      <c r="E433" s="2">
        <f t="shared" si="1"/>
        <v>30</v>
      </c>
      <c r="F433" s="2">
        <f>INDEX($Q:$AC,MATCH($E433,$Q:$Q,0),MATCH(VLOOKUP($B433,卡牌国战属性!$B:$E,4,FALSE),军力值效果表!$Q$1:$AC$1,0)+IF(VLOOKUP($B433,卡牌国战属性!$B:$E,3,FALSE)=2,6,0))</f>
        <v>7.5</v>
      </c>
      <c r="G433" s="2">
        <f>INDEX($Q:$AC,MATCH($E433,$Q:$Q,0),MATCH(VLOOKUP($B433,卡牌国战属性!$B:$E,4,FALSE),军力值效果表!$Q$1:$AC$1,0)+IF(VLOOKUP($B433,卡牌国战属性!$B:$E,3,FALSE)=2,6,0)+1)</f>
        <v>22.7</v>
      </c>
    </row>
    <row r="434" spans="1:7">
      <c r="A434" s="2">
        <v>431</v>
      </c>
      <c r="B434" s="10">
        <v>1101009</v>
      </c>
      <c r="C434" s="2" t="str">
        <f>VLOOKUP(B434,卡牌国战属性!$B:$C,2,FALSE)</f>
        <v>北落师门</v>
      </c>
      <c r="D434" s="2" t="s">
        <v>64</v>
      </c>
      <c r="E434" s="2">
        <f t="shared" si="1"/>
        <v>31</v>
      </c>
      <c r="F434" s="2">
        <f>INDEX($Q:$AC,MATCH($E434,$Q:$Q,0),MATCH(VLOOKUP($B434,卡牌国战属性!$B:$E,4,FALSE),军力值效果表!$Q$1:$AC$1,0)+IF(VLOOKUP($B434,卡牌国战属性!$B:$E,3,FALSE)=2,6,0))</f>
        <v>7.7</v>
      </c>
      <c r="G434" s="2">
        <f>INDEX($Q:$AC,MATCH($E434,$Q:$Q,0),MATCH(VLOOKUP($B434,卡牌国战属性!$B:$E,4,FALSE),军力值效果表!$Q$1:$AC$1,0)+IF(VLOOKUP($B434,卡牌国战属性!$B:$E,3,FALSE)=2,6,0)+1)</f>
        <v>23.1</v>
      </c>
    </row>
    <row r="435" spans="1:7">
      <c r="A435" s="2">
        <v>432</v>
      </c>
      <c r="B435" s="10">
        <v>1101009</v>
      </c>
      <c r="C435" s="2" t="str">
        <f>VLOOKUP(B435,卡牌国战属性!$B:$C,2,FALSE)</f>
        <v>北落师门</v>
      </c>
      <c r="D435" s="2" t="s">
        <v>64</v>
      </c>
      <c r="E435" s="2">
        <f t="shared" si="1"/>
        <v>32</v>
      </c>
      <c r="F435" s="2">
        <f>INDEX($Q:$AC,MATCH($E435,$Q:$Q,0),MATCH(VLOOKUP($B435,卡牌国战属性!$B:$E,4,FALSE),军力值效果表!$Q$1:$AC$1,0)+IF(VLOOKUP($B435,卡牌国战属性!$B:$E,3,FALSE)=2,6,0))</f>
        <v>8.2</v>
      </c>
      <c r="G435" s="2">
        <f>INDEX($Q:$AC,MATCH($E435,$Q:$Q,0),MATCH(VLOOKUP($B435,卡牌国战属性!$B:$E,4,FALSE),军力值效果表!$Q$1:$AC$1,0)+IF(VLOOKUP($B435,卡牌国战属性!$B:$E,3,FALSE)=2,6,0)+1)</f>
        <v>24.6</v>
      </c>
    </row>
    <row r="436" spans="1:7">
      <c r="A436" s="2">
        <v>433</v>
      </c>
      <c r="B436" s="10">
        <v>1101009</v>
      </c>
      <c r="C436" s="2" t="str">
        <f>VLOOKUP(B436,卡牌国战属性!$B:$C,2,FALSE)</f>
        <v>北落师门</v>
      </c>
      <c r="D436" s="2" t="s">
        <v>64</v>
      </c>
      <c r="E436" s="2">
        <f t="shared" si="1"/>
        <v>33</v>
      </c>
      <c r="F436" s="2">
        <f>INDEX($Q:$AC,MATCH($E436,$Q:$Q,0),MATCH(VLOOKUP($B436,卡牌国战属性!$B:$E,4,FALSE),军力值效果表!$Q$1:$AC$1,0)+IF(VLOOKUP($B436,卡牌国战属性!$B:$E,3,FALSE)=2,6,0))</f>
        <v>9.2</v>
      </c>
      <c r="G436" s="2">
        <f>INDEX($Q:$AC,MATCH($E436,$Q:$Q,0),MATCH(VLOOKUP($B436,卡牌国战属性!$B:$E,4,FALSE),军力值效果表!$Q$1:$AC$1,0)+IF(VLOOKUP($B436,卡牌国战属性!$B:$E,3,FALSE)=2,6,0)+1)</f>
        <v>27.6</v>
      </c>
    </row>
    <row r="437" spans="1:7">
      <c r="A437" s="2">
        <v>434</v>
      </c>
      <c r="B437" s="10">
        <v>1101009</v>
      </c>
      <c r="C437" s="2" t="str">
        <f>VLOOKUP(B437,卡牌国战属性!$B:$C,2,FALSE)</f>
        <v>北落师门</v>
      </c>
      <c r="D437" s="2" t="s">
        <v>64</v>
      </c>
      <c r="E437" s="2">
        <f t="shared" si="1"/>
        <v>34</v>
      </c>
      <c r="F437" s="2">
        <f>INDEX($Q:$AC,MATCH($E437,$Q:$Q,0),MATCH(VLOOKUP($B437,卡牌国战属性!$B:$E,4,FALSE),军力值效果表!$Q$1:$AC$1,0)+IF(VLOOKUP($B437,卡牌国战属性!$B:$E,3,FALSE)=2,6,0))</f>
        <v>9.8</v>
      </c>
      <c r="G437" s="2">
        <f>INDEX($Q:$AC,MATCH($E437,$Q:$Q,0),MATCH(VLOOKUP($B437,卡牌国战属性!$B:$E,4,FALSE),军力值效果表!$Q$1:$AC$1,0)+IF(VLOOKUP($B437,卡牌国战属性!$B:$E,3,FALSE)=2,6,0)+1)</f>
        <v>29.6</v>
      </c>
    </row>
    <row r="438" spans="1:7">
      <c r="A438" s="2">
        <v>435</v>
      </c>
      <c r="B438" s="10">
        <v>1101009</v>
      </c>
      <c r="C438" s="2" t="str">
        <f>VLOOKUP(B438,卡牌国战属性!$B:$C,2,FALSE)</f>
        <v>北落师门</v>
      </c>
      <c r="D438" s="2" t="s">
        <v>64</v>
      </c>
      <c r="E438" s="2">
        <f t="shared" si="1"/>
        <v>35</v>
      </c>
      <c r="F438" s="2">
        <f>INDEX($Q:$AC,MATCH($E438,$Q:$Q,0),MATCH(VLOOKUP($B438,卡牌国战属性!$B:$E,4,FALSE),军力值效果表!$Q$1:$AC$1,0)+IF(VLOOKUP($B438,卡牌国战属性!$B:$E,3,FALSE)=2,6,0))</f>
        <v>9.9</v>
      </c>
      <c r="G438" s="2">
        <f>INDEX($Q:$AC,MATCH($E438,$Q:$Q,0),MATCH(VLOOKUP($B438,卡牌国战属性!$B:$E,4,FALSE),军力值效果表!$Q$1:$AC$1,0)+IF(VLOOKUP($B438,卡牌国战属性!$B:$E,3,FALSE)=2,6,0)+1)</f>
        <v>29.8</v>
      </c>
    </row>
    <row r="439" spans="1:7">
      <c r="A439" s="2">
        <v>436</v>
      </c>
      <c r="B439" s="10">
        <v>1101009</v>
      </c>
      <c r="C439" s="2" t="str">
        <f>VLOOKUP(B439,卡牌国战属性!$B:$C,2,FALSE)</f>
        <v>北落师门</v>
      </c>
      <c r="D439" s="2" t="s">
        <v>64</v>
      </c>
      <c r="E439" s="2">
        <f t="shared" si="1"/>
        <v>36</v>
      </c>
      <c r="F439" s="2">
        <f>INDEX($Q:$AC,MATCH($E439,$Q:$Q,0),MATCH(VLOOKUP($B439,卡牌国战属性!$B:$E,4,FALSE),军力值效果表!$Q$1:$AC$1,0)+IF(VLOOKUP($B439,卡牌国战属性!$B:$E,3,FALSE)=2,6,0))</f>
        <v>10.7</v>
      </c>
      <c r="G439" s="2">
        <f>INDEX($Q:$AC,MATCH($E439,$Q:$Q,0),MATCH(VLOOKUP($B439,卡牌国战属性!$B:$E,4,FALSE),军力值效果表!$Q$1:$AC$1,0)+IF(VLOOKUP($B439,卡牌国战属性!$B:$E,3,FALSE)=2,6,0)+1)</f>
        <v>32.1</v>
      </c>
    </row>
    <row r="440" spans="1:7">
      <c r="A440" s="2">
        <v>437</v>
      </c>
      <c r="B440" s="10">
        <v>1101009</v>
      </c>
      <c r="C440" s="2" t="str">
        <f>VLOOKUP(B440,卡牌国战属性!$B:$C,2,FALSE)</f>
        <v>北落师门</v>
      </c>
      <c r="D440" s="2" t="s">
        <v>64</v>
      </c>
      <c r="E440" s="2">
        <f t="shared" si="1"/>
        <v>37</v>
      </c>
      <c r="F440" s="2">
        <f>INDEX($Q:$AC,MATCH($E440,$Q:$Q,0),MATCH(VLOOKUP($B440,卡牌国战属性!$B:$E,4,FALSE),军力值效果表!$Q$1:$AC$1,0)+IF(VLOOKUP($B440,卡牌国战属性!$B:$E,3,FALSE)=2,6,0))</f>
        <v>11.4</v>
      </c>
      <c r="G440" s="2">
        <f>INDEX($Q:$AC,MATCH($E440,$Q:$Q,0),MATCH(VLOOKUP($B440,卡牌国战属性!$B:$E,4,FALSE),军力值效果表!$Q$1:$AC$1,0)+IF(VLOOKUP($B440,卡牌国战属性!$B:$E,3,FALSE)=2,6,0)+1)</f>
        <v>34.4</v>
      </c>
    </row>
    <row r="441" spans="1:7">
      <c r="A441" s="2">
        <v>438</v>
      </c>
      <c r="B441" s="10">
        <v>1101009</v>
      </c>
      <c r="C441" s="2" t="str">
        <f>VLOOKUP(B441,卡牌国战属性!$B:$C,2,FALSE)</f>
        <v>北落师门</v>
      </c>
      <c r="D441" s="2" t="s">
        <v>64</v>
      </c>
      <c r="E441" s="2">
        <f t="shared" si="1"/>
        <v>38</v>
      </c>
      <c r="F441" s="2">
        <f>INDEX($Q:$AC,MATCH($E441,$Q:$Q,0),MATCH(VLOOKUP($B441,卡牌国战属性!$B:$E,4,FALSE),军力值效果表!$Q$1:$AC$1,0)+IF(VLOOKUP($B441,卡牌国战属性!$B:$E,3,FALSE)=2,6,0))</f>
        <v>12.9</v>
      </c>
      <c r="G441" s="2">
        <f>INDEX($Q:$AC,MATCH($E441,$Q:$Q,0),MATCH(VLOOKUP($B441,卡牌国战属性!$B:$E,4,FALSE),军力值效果表!$Q$1:$AC$1,0)+IF(VLOOKUP($B441,卡牌国战属性!$B:$E,3,FALSE)=2,6,0)+1)</f>
        <v>38.7</v>
      </c>
    </row>
    <row r="442" spans="1:7">
      <c r="A442" s="2">
        <v>439</v>
      </c>
      <c r="B442" s="10">
        <v>1101009</v>
      </c>
      <c r="C442" s="2" t="str">
        <f>VLOOKUP(B442,卡牌国战属性!$B:$C,2,FALSE)</f>
        <v>北落师门</v>
      </c>
      <c r="D442" s="2" t="s">
        <v>64</v>
      </c>
      <c r="E442" s="2">
        <f t="shared" si="1"/>
        <v>39</v>
      </c>
      <c r="F442" s="2">
        <f>INDEX($Q:$AC,MATCH($E442,$Q:$Q,0),MATCH(VLOOKUP($B442,卡牌国战属性!$B:$E,4,FALSE),军力值效果表!$Q$1:$AC$1,0)+IF(VLOOKUP($B442,卡牌国战属性!$B:$E,3,FALSE)=2,6,0))</f>
        <v>13.2</v>
      </c>
      <c r="G442" s="2">
        <f>INDEX($Q:$AC,MATCH($E442,$Q:$Q,0),MATCH(VLOOKUP($B442,卡牌国战属性!$B:$E,4,FALSE),军力值效果表!$Q$1:$AC$1,0)+IF(VLOOKUP($B442,卡牌国战属性!$B:$E,3,FALSE)=2,6,0)+1)</f>
        <v>39.6</v>
      </c>
    </row>
    <row r="443" spans="1:7">
      <c r="A443" s="2">
        <v>440</v>
      </c>
      <c r="B443" s="10">
        <v>1101009</v>
      </c>
      <c r="C443" s="2" t="str">
        <f>VLOOKUP(B443,卡牌国战属性!$B:$C,2,FALSE)</f>
        <v>北落师门</v>
      </c>
      <c r="D443" s="2" t="s">
        <v>64</v>
      </c>
      <c r="E443" s="2">
        <f t="shared" si="1"/>
        <v>40</v>
      </c>
      <c r="F443" s="2">
        <f>INDEX($Q:$AC,MATCH($E443,$Q:$Q,0),MATCH(VLOOKUP($B443,卡牌国战属性!$B:$E,4,FALSE),军力值效果表!$Q$1:$AC$1,0)+IF(VLOOKUP($B443,卡牌国战属性!$B:$E,3,FALSE)=2,6,0))</f>
        <v>13.9</v>
      </c>
      <c r="G443" s="2">
        <f>INDEX($Q:$AC,MATCH($E443,$Q:$Q,0),MATCH(VLOOKUP($B443,卡牌国战属性!$B:$E,4,FALSE),军力值效果表!$Q$1:$AC$1,0)+IF(VLOOKUP($B443,卡牌国战属性!$B:$E,3,FALSE)=2,6,0)+1)</f>
        <v>41.6</v>
      </c>
    </row>
    <row r="444" spans="1:7">
      <c r="A444" s="2">
        <v>441</v>
      </c>
      <c r="B444" s="10">
        <v>1101009</v>
      </c>
      <c r="C444" s="2" t="str">
        <f>VLOOKUP(B444,卡牌国战属性!$B:$C,2,FALSE)</f>
        <v>北落师门</v>
      </c>
      <c r="D444" s="2" t="s">
        <v>64</v>
      </c>
      <c r="E444" s="2">
        <f t="shared" si="1"/>
        <v>41</v>
      </c>
      <c r="F444" s="2">
        <f>INDEX($Q:$AC,MATCH($E444,$Q:$Q,0),MATCH(VLOOKUP($B444,卡牌国战属性!$B:$E,4,FALSE),军力值效果表!$Q$1:$AC$1,0)+IF(VLOOKUP($B444,卡牌国战属性!$B:$E,3,FALSE)=2,6,0))</f>
        <v>14.3</v>
      </c>
      <c r="G444" s="2">
        <f>INDEX($Q:$AC,MATCH($E444,$Q:$Q,0),MATCH(VLOOKUP($B444,卡牌国战属性!$B:$E,4,FALSE),军力值效果表!$Q$1:$AC$1,0)+IF(VLOOKUP($B444,卡牌国战属性!$B:$E,3,FALSE)=2,6,0)+1)</f>
        <v>42.9</v>
      </c>
    </row>
    <row r="445" spans="1:7">
      <c r="A445" s="2">
        <v>442</v>
      </c>
      <c r="B445" s="10">
        <v>1101009</v>
      </c>
      <c r="C445" s="2" t="str">
        <f>VLOOKUP(B445,卡牌国战属性!$B:$C,2,FALSE)</f>
        <v>北落师门</v>
      </c>
      <c r="D445" s="2" t="s">
        <v>64</v>
      </c>
      <c r="E445" s="2">
        <f t="shared" si="1"/>
        <v>42</v>
      </c>
      <c r="F445" s="2">
        <f>INDEX($Q:$AC,MATCH($E445,$Q:$Q,0),MATCH(VLOOKUP($B445,卡牌国战属性!$B:$E,4,FALSE),军力值效果表!$Q$1:$AC$1,0)+IF(VLOOKUP($B445,卡牌国战属性!$B:$E,3,FALSE)=2,6,0))</f>
        <v>15.4</v>
      </c>
      <c r="G445" s="2">
        <f>INDEX($Q:$AC,MATCH($E445,$Q:$Q,0),MATCH(VLOOKUP($B445,卡牌国战属性!$B:$E,4,FALSE),军力值效果表!$Q$1:$AC$1,0)+IF(VLOOKUP($B445,卡牌国战属性!$B:$E,3,FALSE)=2,6,0)+1)</f>
        <v>46.1</v>
      </c>
    </row>
    <row r="446" spans="1:7">
      <c r="A446" s="2">
        <v>443</v>
      </c>
      <c r="B446" s="10">
        <v>1101009</v>
      </c>
      <c r="C446" s="2" t="str">
        <f>VLOOKUP(B446,卡牌国战属性!$B:$C,2,FALSE)</f>
        <v>北落师门</v>
      </c>
      <c r="D446" s="2" t="s">
        <v>64</v>
      </c>
      <c r="E446" s="2">
        <f t="shared" si="1"/>
        <v>43</v>
      </c>
      <c r="F446" s="2">
        <f>INDEX($Q:$AC,MATCH($E446,$Q:$Q,0),MATCH(VLOOKUP($B446,卡牌国战属性!$B:$E,4,FALSE),军力值效果表!$Q$1:$AC$1,0)+IF(VLOOKUP($B446,卡牌国战属性!$B:$E,3,FALSE)=2,6,0))</f>
        <v>17.4</v>
      </c>
      <c r="G446" s="2">
        <f>INDEX($Q:$AC,MATCH($E446,$Q:$Q,0),MATCH(VLOOKUP($B446,卡牌国战属性!$B:$E,4,FALSE),军力值效果表!$Q$1:$AC$1,0)+IF(VLOOKUP($B446,卡牌国战属性!$B:$E,3,FALSE)=2,6,0)+1)</f>
        <v>52.2</v>
      </c>
    </row>
    <row r="447" spans="1:7">
      <c r="A447" s="2">
        <v>444</v>
      </c>
      <c r="B447" s="10">
        <v>1101009</v>
      </c>
      <c r="C447" s="2" t="str">
        <f>VLOOKUP(B447,卡牌国战属性!$B:$C,2,FALSE)</f>
        <v>北落师门</v>
      </c>
      <c r="D447" s="2" t="s">
        <v>64</v>
      </c>
      <c r="E447" s="2">
        <f t="shared" si="1"/>
        <v>44</v>
      </c>
      <c r="F447" s="2">
        <f>INDEX($Q:$AC,MATCH($E447,$Q:$Q,0),MATCH(VLOOKUP($B447,卡牌国战属性!$B:$E,4,FALSE),军力值效果表!$Q$1:$AC$1,0)+IF(VLOOKUP($B447,卡牌国战属性!$B:$E,3,FALSE)=2,6,0))</f>
        <v>18.8</v>
      </c>
      <c r="G447" s="2">
        <f>INDEX($Q:$AC,MATCH($E447,$Q:$Q,0),MATCH(VLOOKUP($B447,卡牌国战属性!$B:$E,4,FALSE),军力值效果表!$Q$1:$AC$1,0)+IF(VLOOKUP($B447,卡牌国战属性!$B:$E,3,FALSE)=2,6,0)+1)</f>
        <v>56.3</v>
      </c>
    </row>
    <row r="448" spans="1:7">
      <c r="A448" s="2">
        <v>445</v>
      </c>
      <c r="B448" s="10">
        <v>1101009</v>
      </c>
      <c r="C448" s="2" t="str">
        <f>VLOOKUP(B448,卡牌国战属性!$B:$C,2,FALSE)</f>
        <v>北落师门</v>
      </c>
      <c r="D448" s="2" t="s">
        <v>64</v>
      </c>
      <c r="E448" s="2">
        <f t="shared" si="1"/>
        <v>45</v>
      </c>
      <c r="F448" s="2">
        <f>INDEX($Q:$AC,MATCH($E448,$Q:$Q,0),MATCH(VLOOKUP($B448,卡牌国战属性!$B:$E,4,FALSE),军力值效果表!$Q$1:$AC$1,0)+IF(VLOOKUP($B448,卡牌国战属性!$B:$E,3,FALSE)=2,6,0))</f>
        <v>20.5</v>
      </c>
      <c r="G448" s="2">
        <f>INDEX($Q:$AC,MATCH($E448,$Q:$Q,0),MATCH(VLOOKUP($B448,卡牌国战属性!$B:$E,4,FALSE),军力值效果表!$Q$1:$AC$1,0)+IF(VLOOKUP($B448,卡牌国战属性!$B:$E,3,FALSE)=2,6,0)+1)</f>
        <v>61.7</v>
      </c>
    </row>
    <row r="449" spans="1:7">
      <c r="A449" s="2">
        <v>446</v>
      </c>
      <c r="B449" s="10">
        <v>1101009</v>
      </c>
      <c r="C449" s="2" t="str">
        <f>VLOOKUP(B449,卡牌国战属性!$B:$C,2,FALSE)</f>
        <v>北落师门</v>
      </c>
      <c r="D449" s="2" t="s">
        <v>64</v>
      </c>
      <c r="E449" s="2">
        <f t="shared" si="1"/>
        <v>46</v>
      </c>
      <c r="F449" s="2">
        <f>INDEX($Q:$AC,MATCH($E449,$Q:$Q,0),MATCH(VLOOKUP($B449,卡牌国战属性!$B:$E,4,FALSE),军力值效果表!$Q$1:$AC$1,0)+IF(VLOOKUP($B449,卡牌国战属性!$B:$E,3,FALSE)=2,6,0))</f>
        <v>22.3</v>
      </c>
      <c r="G449" s="2">
        <f>INDEX($Q:$AC,MATCH($E449,$Q:$Q,0),MATCH(VLOOKUP($B449,卡牌国战属性!$B:$E,4,FALSE),军力值效果表!$Q$1:$AC$1,0)+IF(VLOOKUP($B449,卡牌国战属性!$B:$E,3,FALSE)=2,6,0)+1)</f>
        <v>66.9</v>
      </c>
    </row>
    <row r="450" spans="1:7">
      <c r="A450" s="2">
        <v>447</v>
      </c>
      <c r="B450" s="10">
        <v>1101009</v>
      </c>
      <c r="C450" s="2" t="str">
        <f>VLOOKUP(B450,卡牌国战属性!$B:$C,2,FALSE)</f>
        <v>北落师门</v>
      </c>
      <c r="D450" s="2" t="s">
        <v>64</v>
      </c>
      <c r="E450" s="2">
        <f t="shared" si="1"/>
        <v>47</v>
      </c>
      <c r="F450" s="2">
        <f>INDEX($Q:$AC,MATCH($E450,$Q:$Q,0),MATCH(VLOOKUP($B450,卡牌国战属性!$B:$E,4,FALSE),军力值效果表!$Q$1:$AC$1,0)+IF(VLOOKUP($B450,卡牌国战属性!$B:$E,3,FALSE)=2,6,0))</f>
        <v>24</v>
      </c>
      <c r="G450" s="2">
        <f>INDEX($Q:$AC,MATCH($E450,$Q:$Q,0),MATCH(VLOOKUP($B450,卡牌国战属性!$B:$E,4,FALSE),军力值效果表!$Q$1:$AC$1,0)+IF(VLOOKUP($B450,卡牌国战属性!$B:$E,3,FALSE)=2,6,0)+1)</f>
        <v>72</v>
      </c>
    </row>
    <row r="451" spans="1:7">
      <c r="A451" s="2">
        <v>448</v>
      </c>
      <c r="B451" s="10">
        <v>1101009</v>
      </c>
      <c r="C451" s="2" t="str">
        <f>VLOOKUP(B451,卡牌国战属性!$B:$C,2,FALSE)</f>
        <v>北落师门</v>
      </c>
      <c r="D451" s="2" t="s">
        <v>64</v>
      </c>
      <c r="E451" s="2">
        <f t="shared" si="1"/>
        <v>48</v>
      </c>
      <c r="F451" s="2">
        <f>INDEX($Q:$AC,MATCH($E451,$Q:$Q,0),MATCH(VLOOKUP($B451,卡牌国战属性!$B:$E,4,FALSE),军力值效果表!$Q$1:$AC$1,0)+IF(VLOOKUP($B451,卡牌国战属性!$B:$E,3,FALSE)=2,6,0))</f>
        <v>27.2</v>
      </c>
      <c r="G451" s="2">
        <f>INDEX($Q:$AC,MATCH($E451,$Q:$Q,0),MATCH(VLOOKUP($B451,卡牌国战属性!$B:$E,4,FALSE),军力值效果表!$Q$1:$AC$1,0)+IF(VLOOKUP($B451,卡牌国战属性!$B:$E,3,FALSE)=2,6,0)+1)</f>
        <v>81.6</v>
      </c>
    </row>
    <row r="452" spans="1:7">
      <c r="A452" s="2">
        <v>449</v>
      </c>
      <c r="B452" s="10">
        <v>1101009</v>
      </c>
      <c r="C452" s="2" t="str">
        <f>VLOOKUP(B452,卡牌国战属性!$B:$C,2,FALSE)</f>
        <v>北落师门</v>
      </c>
      <c r="D452" s="2" t="s">
        <v>64</v>
      </c>
      <c r="E452" s="2">
        <f t="shared" si="1"/>
        <v>49</v>
      </c>
      <c r="F452" s="2">
        <f>INDEX($Q:$AC,MATCH($E452,$Q:$Q,0),MATCH(VLOOKUP($B452,卡牌国战属性!$B:$E,4,FALSE),军力值效果表!$Q$1:$AC$1,0)+IF(VLOOKUP($B452,卡牌国战属性!$B:$E,3,FALSE)=2,6,0))</f>
        <v>29.4</v>
      </c>
      <c r="G452" s="2">
        <f>INDEX($Q:$AC,MATCH($E452,$Q:$Q,0),MATCH(VLOOKUP($B452,卡牌国战属性!$B:$E,4,FALSE),军力值效果表!$Q$1:$AC$1,0)+IF(VLOOKUP($B452,卡牌国战属性!$B:$E,3,FALSE)=2,6,0)+1)</f>
        <v>88.2</v>
      </c>
    </row>
    <row r="453" spans="1:7">
      <c r="A453" s="2">
        <v>450</v>
      </c>
      <c r="B453" s="10">
        <v>1101009</v>
      </c>
      <c r="C453" s="2" t="str">
        <f>VLOOKUP(B453,卡牌国战属性!$B:$C,2,FALSE)</f>
        <v>北落师门</v>
      </c>
      <c r="D453" s="2" t="s">
        <v>64</v>
      </c>
      <c r="E453" s="2">
        <f t="shared" si="1"/>
        <v>50</v>
      </c>
      <c r="F453" s="2">
        <f>INDEX($Q:$AC,MATCH($E453,$Q:$Q,0),MATCH(VLOOKUP($B453,卡牌国战属性!$B:$E,4,FALSE),军力值效果表!$Q$1:$AC$1,0)+IF(VLOOKUP($B453,卡牌国战属性!$B:$E,3,FALSE)=2,6,0))</f>
        <v>30.8</v>
      </c>
      <c r="G453" s="2">
        <f>INDEX($Q:$AC,MATCH($E453,$Q:$Q,0),MATCH(VLOOKUP($B453,卡牌国战属性!$B:$E,4,FALSE),军力值效果表!$Q$1:$AC$1,0)+IF(VLOOKUP($B453,卡牌国战属性!$B:$E,3,FALSE)=2,6,0)+1)</f>
        <v>92.3</v>
      </c>
    </row>
    <row r="454" spans="1:7">
      <c r="A454" s="2">
        <v>451</v>
      </c>
      <c r="B454" s="9">
        <v>1101010</v>
      </c>
      <c r="C454" s="2" t="str">
        <f>VLOOKUP(B454,卡牌国战属性!$B:$C,2,FALSE)</f>
        <v>盖文</v>
      </c>
      <c r="D454" s="2" t="s">
        <v>64</v>
      </c>
      <c r="E454" s="2">
        <f t="shared" si="1"/>
        <v>1</v>
      </c>
      <c r="F454" s="2">
        <f>INDEX($Q:$AC,MATCH($E454,$Q:$Q,0),MATCH(VLOOKUP($B454,卡牌国战属性!$B:$E,4,FALSE),军力值效果表!$Q$1:$AC$1,0)+IF(VLOOKUP($B454,卡牌国战属性!$B:$E,3,FALSE)=2,6,0))</f>
        <v>2.7</v>
      </c>
      <c r="G454" s="2">
        <f>INDEX($Q:$AC,MATCH($E454,$Q:$Q,0),MATCH(VLOOKUP($B454,卡牌国战属性!$B:$E,4,FALSE),军力值效果表!$Q$1:$AC$1,0)+IF(VLOOKUP($B454,卡牌国战属性!$B:$E,3,FALSE)=2,6,0)+1)</f>
        <v>8.1</v>
      </c>
    </row>
    <row r="455" spans="1:7">
      <c r="A455" s="2">
        <v>452</v>
      </c>
      <c r="B455" s="10">
        <v>1101010</v>
      </c>
      <c r="C455" s="2" t="str">
        <f>VLOOKUP(B455,卡牌国战属性!$B:$C,2,FALSE)</f>
        <v>盖文</v>
      </c>
      <c r="D455" s="2" t="s">
        <v>64</v>
      </c>
      <c r="E455" s="2">
        <f t="shared" si="1"/>
        <v>2</v>
      </c>
      <c r="F455" s="2">
        <f>INDEX($Q:$AC,MATCH($E455,$Q:$Q,0),MATCH(VLOOKUP($B455,卡牌国战属性!$B:$E,4,FALSE),军力值效果表!$Q$1:$AC$1,0)+IF(VLOOKUP($B455,卡牌国战属性!$B:$E,3,FALSE)=2,6,0))</f>
        <v>2.8</v>
      </c>
      <c r="G455" s="2">
        <f>INDEX($Q:$AC,MATCH($E455,$Q:$Q,0),MATCH(VLOOKUP($B455,卡牌国战属性!$B:$E,4,FALSE),军力值效果表!$Q$1:$AC$1,0)+IF(VLOOKUP($B455,卡牌国战属性!$B:$E,3,FALSE)=2,6,0)+1)</f>
        <v>8.3</v>
      </c>
    </row>
    <row r="456" spans="1:7">
      <c r="A456" s="2">
        <v>453</v>
      </c>
      <c r="B456" s="10">
        <v>1101010</v>
      </c>
      <c r="C456" s="2" t="str">
        <f>VLOOKUP(B456,卡牌国战属性!$B:$C,2,FALSE)</f>
        <v>盖文</v>
      </c>
      <c r="D456" s="2" t="s">
        <v>64</v>
      </c>
      <c r="E456" s="2">
        <f t="shared" si="1"/>
        <v>3</v>
      </c>
      <c r="F456" s="2">
        <f>INDEX($Q:$AC,MATCH($E456,$Q:$Q,0),MATCH(VLOOKUP($B456,卡牌国战属性!$B:$E,4,FALSE),军力值效果表!$Q$1:$AC$1,0)+IF(VLOOKUP($B456,卡牌国战属性!$B:$E,3,FALSE)=2,6,0))</f>
        <v>2.9</v>
      </c>
      <c r="G456" s="2">
        <f>INDEX($Q:$AC,MATCH($E456,$Q:$Q,0),MATCH(VLOOKUP($B456,卡牌国战属性!$B:$E,4,FALSE),军力值效果表!$Q$1:$AC$1,0)+IF(VLOOKUP($B456,卡牌国战属性!$B:$E,3,FALSE)=2,6,0)+1)</f>
        <v>8.5</v>
      </c>
    </row>
    <row r="457" spans="1:7">
      <c r="A457" s="2">
        <v>454</v>
      </c>
      <c r="B457" s="10">
        <v>1101010</v>
      </c>
      <c r="C457" s="2" t="str">
        <f>VLOOKUP(B457,卡牌国战属性!$B:$C,2,FALSE)</f>
        <v>盖文</v>
      </c>
      <c r="D457" s="2" t="s">
        <v>64</v>
      </c>
      <c r="E457" s="2">
        <f t="shared" si="1"/>
        <v>4</v>
      </c>
      <c r="F457" s="2">
        <f>INDEX($Q:$AC,MATCH($E457,$Q:$Q,0),MATCH(VLOOKUP($B457,卡牌国战属性!$B:$E,4,FALSE),军力值效果表!$Q$1:$AC$1,0)+IF(VLOOKUP($B457,卡牌国战属性!$B:$E,3,FALSE)=2,6,0))</f>
        <v>3</v>
      </c>
      <c r="G457" s="2">
        <f>INDEX($Q:$AC,MATCH($E457,$Q:$Q,0),MATCH(VLOOKUP($B457,卡牌国战属性!$B:$E,4,FALSE),军力值效果表!$Q$1:$AC$1,0)+IF(VLOOKUP($B457,卡牌国战属性!$B:$E,3,FALSE)=2,6,0)+1)</f>
        <v>8.7</v>
      </c>
    </row>
    <row r="458" spans="1:7">
      <c r="A458" s="2">
        <v>455</v>
      </c>
      <c r="B458" s="10">
        <v>1101010</v>
      </c>
      <c r="C458" s="2" t="str">
        <f>VLOOKUP(B458,卡牌国战属性!$B:$C,2,FALSE)</f>
        <v>盖文</v>
      </c>
      <c r="D458" s="2" t="s">
        <v>64</v>
      </c>
      <c r="E458" s="2">
        <f t="shared" si="1"/>
        <v>5</v>
      </c>
      <c r="F458" s="2">
        <f>INDEX($Q:$AC,MATCH($E458,$Q:$Q,0),MATCH(VLOOKUP($B458,卡牌国战属性!$B:$E,4,FALSE),军力值效果表!$Q$1:$AC$1,0)+IF(VLOOKUP($B458,卡牌国战属性!$B:$E,3,FALSE)=2,6,0))</f>
        <v>3.1</v>
      </c>
      <c r="G458" s="2">
        <f>INDEX($Q:$AC,MATCH($E458,$Q:$Q,0),MATCH(VLOOKUP($B458,卡牌国战属性!$B:$E,4,FALSE),军力值效果表!$Q$1:$AC$1,0)+IF(VLOOKUP($B458,卡牌国战属性!$B:$E,3,FALSE)=2,6,0)+1)</f>
        <v>8.9</v>
      </c>
    </row>
    <row r="459" spans="1:7">
      <c r="A459" s="2">
        <v>456</v>
      </c>
      <c r="B459" s="10">
        <v>1101010</v>
      </c>
      <c r="C459" s="2" t="str">
        <f>VLOOKUP(B459,卡牌国战属性!$B:$C,2,FALSE)</f>
        <v>盖文</v>
      </c>
      <c r="D459" s="2" t="s">
        <v>64</v>
      </c>
      <c r="E459" s="2">
        <f t="shared" si="1"/>
        <v>6</v>
      </c>
      <c r="F459" s="2">
        <f>INDEX($Q:$AC,MATCH($E459,$Q:$Q,0),MATCH(VLOOKUP($B459,卡牌国战属性!$B:$E,4,FALSE),军力值效果表!$Q$1:$AC$1,0)+IF(VLOOKUP($B459,卡牌国战属性!$B:$E,3,FALSE)=2,6,0))</f>
        <v>3.2</v>
      </c>
      <c r="G459" s="2">
        <f>INDEX($Q:$AC,MATCH($E459,$Q:$Q,0),MATCH(VLOOKUP($B459,卡牌国战属性!$B:$E,4,FALSE),军力值效果表!$Q$1:$AC$1,0)+IF(VLOOKUP($B459,卡牌国战属性!$B:$E,3,FALSE)=2,6,0)+1)</f>
        <v>9.10000000000001</v>
      </c>
    </row>
    <row r="460" spans="1:7">
      <c r="A460" s="2">
        <v>457</v>
      </c>
      <c r="B460" s="10">
        <v>1101010</v>
      </c>
      <c r="C460" s="2" t="str">
        <f>VLOOKUP(B460,卡牌国战属性!$B:$C,2,FALSE)</f>
        <v>盖文</v>
      </c>
      <c r="D460" s="2" t="s">
        <v>64</v>
      </c>
      <c r="E460" s="2">
        <f t="shared" si="1"/>
        <v>7</v>
      </c>
      <c r="F460" s="2">
        <f>INDEX($Q:$AC,MATCH($E460,$Q:$Q,0),MATCH(VLOOKUP($B460,卡牌国战属性!$B:$E,4,FALSE),军力值效果表!$Q$1:$AC$1,0)+IF(VLOOKUP($B460,卡牌国战属性!$B:$E,3,FALSE)=2,6,0))</f>
        <v>3.3</v>
      </c>
      <c r="G460" s="2">
        <f>INDEX($Q:$AC,MATCH($E460,$Q:$Q,0),MATCH(VLOOKUP($B460,卡牌国战属性!$B:$E,4,FALSE),军力值效果表!$Q$1:$AC$1,0)+IF(VLOOKUP($B460,卡牌国战属性!$B:$E,3,FALSE)=2,6,0)+1)</f>
        <v>9.30000000000001</v>
      </c>
    </row>
    <row r="461" spans="1:7">
      <c r="A461" s="2">
        <v>458</v>
      </c>
      <c r="B461" s="10">
        <v>1101010</v>
      </c>
      <c r="C461" s="2" t="str">
        <f>VLOOKUP(B461,卡牌国战属性!$B:$C,2,FALSE)</f>
        <v>盖文</v>
      </c>
      <c r="D461" s="2" t="s">
        <v>64</v>
      </c>
      <c r="E461" s="2">
        <f t="shared" si="1"/>
        <v>8</v>
      </c>
      <c r="F461" s="2">
        <f>INDEX($Q:$AC,MATCH($E461,$Q:$Q,0),MATCH(VLOOKUP($B461,卡牌国战属性!$B:$E,4,FALSE),军力值效果表!$Q$1:$AC$1,0)+IF(VLOOKUP($B461,卡牌国战属性!$B:$E,3,FALSE)=2,6,0))</f>
        <v>3.4</v>
      </c>
      <c r="G461" s="2">
        <f>INDEX($Q:$AC,MATCH($E461,$Q:$Q,0),MATCH(VLOOKUP($B461,卡牌国战属性!$B:$E,4,FALSE),军力值效果表!$Q$1:$AC$1,0)+IF(VLOOKUP($B461,卡牌国战属性!$B:$E,3,FALSE)=2,6,0)+1)</f>
        <v>9.50000000000001</v>
      </c>
    </row>
    <row r="462" spans="1:7">
      <c r="A462" s="2">
        <v>459</v>
      </c>
      <c r="B462" s="10">
        <v>1101010</v>
      </c>
      <c r="C462" s="2" t="str">
        <f>VLOOKUP(B462,卡牌国战属性!$B:$C,2,FALSE)</f>
        <v>盖文</v>
      </c>
      <c r="D462" s="2" t="s">
        <v>64</v>
      </c>
      <c r="E462" s="2">
        <f t="shared" si="1"/>
        <v>9</v>
      </c>
      <c r="F462" s="2">
        <f>INDEX($Q:$AC,MATCH($E462,$Q:$Q,0),MATCH(VLOOKUP($B462,卡牌国战属性!$B:$E,4,FALSE),军力值效果表!$Q$1:$AC$1,0)+IF(VLOOKUP($B462,卡牌国战属性!$B:$E,3,FALSE)=2,6,0))</f>
        <v>3.5</v>
      </c>
      <c r="G462" s="2">
        <f>INDEX($Q:$AC,MATCH($E462,$Q:$Q,0),MATCH(VLOOKUP($B462,卡牌国战属性!$B:$E,4,FALSE),军力值效果表!$Q$1:$AC$1,0)+IF(VLOOKUP($B462,卡牌国战属性!$B:$E,3,FALSE)=2,6,0)+1)</f>
        <v>9.70000000000001</v>
      </c>
    </row>
    <row r="463" spans="1:7">
      <c r="A463" s="2">
        <v>460</v>
      </c>
      <c r="B463" s="10">
        <v>1101010</v>
      </c>
      <c r="C463" s="2" t="str">
        <f>VLOOKUP(B463,卡牌国战属性!$B:$C,2,FALSE)</f>
        <v>盖文</v>
      </c>
      <c r="D463" s="2" t="s">
        <v>64</v>
      </c>
      <c r="E463" s="2">
        <f t="shared" si="1"/>
        <v>10</v>
      </c>
      <c r="F463" s="2">
        <f>INDEX($Q:$AC,MATCH($E463,$Q:$Q,0),MATCH(VLOOKUP($B463,卡牌国战属性!$B:$E,4,FALSE),军力值效果表!$Q$1:$AC$1,0)+IF(VLOOKUP($B463,卡牌国战属性!$B:$E,3,FALSE)=2,6,0))</f>
        <v>3.6</v>
      </c>
      <c r="G463" s="2">
        <f>INDEX($Q:$AC,MATCH($E463,$Q:$Q,0),MATCH(VLOOKUP($B463,卡牌国战属性!$B:$E,4,FALSE),军力值效果表!$Q$1:$AC$1,0)+IF(VLOOKUP($B463,卡牌国战属性!$B:$E,3,FALSE)=2,6,0)+1)</f>
        <v>9.90000000000001</v>
      </c>
    </row>
    <row r="464" spans="1:7">
      <c r="A464" s="2">
        <v>461</v>
      </c>
      <c r="B464" s="10">
        <v>1101010</v>
      </c>
      <c r="C464" s="2" t="str">
        <f>VLOOKUP(B464,卡牌国战属性!$B:$C,2,FALSE)</f>
        <v>盖文</v>
      </c>
      <c r="D464" s="2" t="s">
        <v>64</v>
      </c>
      <c r="E464" s="2">
        <f t="shared" si="1"/>
        <v>11</v>
      </c>
      <c r="F464" s="2">
        <f>INDEX($Q:$AC,MATCH($E464,$Q:$Q,0),MATCH(VLOOKUP($B464,卡牌国战属性!$B:$E,4,FALSE),军力值效果表!$Q$1:$AC$1,0)+IF(VLOOKUP($B464,卡牌国战属性!$B:$E,3,FALSE)=2,6,0))</f>
        <v>3.7</v>
      </c>
      <c r="G464" s="2">
        <f>INDEX($Q:$AC,MATCH($E464,$Q:$Q,0),MATCH(VLOOKUP($B464,卡牌国战属性!$B:$E,4,FALSE),军力值效果表!$Q$1:$AC$1,0)+IF(VLOOKUP($B464,卡牌国战属性!$B:$E,3,FALSE)=2,6,0)+1)</f>
        <v>10.1</v>
      </c>
    </row>
    <row r="465" spans="1:7">
      <c r="A465" s="2">
        <v>462</v>
      </c>
      <c r="B465" s="10">
        <v>1101010</v>
      </c>
      <c r="C465" s="2" t="str">
        <f>VLOOKUP(B465,卡牌国战属性!$B:$C,2,FALSE)</f>
        <v>盖文</v>
      </c>
      <c r="D465" s="2" t="s">
        <v>64</v>
      </c>
      <c r="E465" s="2">
        <f t="shared" si="1"/>
        <v>12</v>
      </c>
      <c r="F465" s="2">
        <f>INDEX($Q:$AC,MATCH($E465,$Q:$Q,0),MATCH(VLOOKUP($B465,卡牌国战属性!$B:$E,4,FALSE),军力值效果表!$Q$1:$AC$1,0)+IF(VLOOKUP($B465,卡牌国战属性!$B:$E,3,FALSE)=2,6,0))</f>
        <v>3.8</v>
      </c>
      <c r="G465" s="2">
        <f>INDEX($Q:$AC,MATCH($E465,$Q:$Q,0),MATCH(VLOOKUP($B465,卡牌国战属性!$B:$E,4,FALSE),军力值效果表!$Q$1:$AC$1,0)+IF(VLOOKUP($B465,卡牌国战属性!$B:$E,3,FALSE)=2,6,0)+1)</f>
        <v>10.3</v>
      </c>
    </row>
    <row r="466" spans="1:7">
      <c r="A466" s="2">
        <v>463</v>
      </c>
      <c r="B466" s="10">
        <v>1101010</v>
      </c>
      <c r="C466" s="2" t="str">
        <f>VLOOKUP(B466,卡牌国战属性!$B:$C,2,FALSE)</f>
        <v>盖文</v>
      </c>
      <c r="D466" s="2" t="s">
        <v>64</v>
      </c>
      <c r="E466" s="2">
        <f t="shared" si="1"/>
        <v>13</v>
      </c>
      <c r="F466" s="2">
        <f>INDEX($Q:$AC,MATCH($E466,$Q:$Q,0),MATCH(VLOOKUP($B466,卡牌国战属性!$B:$E,4,FALSE),军力值效果表!$Q$1:$AC$1,0)+IF(VLOOKUP($B466,卡牌国战属性!$B:$E,3,FALSE)=2,6,0))</f>
        <v>3.9</v>
      </c>
      <c r="G466" s="2">
        <f>INDEX($Q:$AC,MATCH($E466,$Q:$Q,0),MATCH(VLOOKUP($B466,卡牌国战属性!$B:$E,4,FALSE),军力值效果表!$Q$1:$AC$1,0)+IF(VLOOKUP($B466,卡牌国战属性!$B:$E,3,FALSE)=2,6,0)+1)</f>
        <v>11.2</v>
      </c>
    </row>
    <row r="467" spans="1:7">
      <c r="A467" s="2">
        <v>464</v>
      </c>
      <c r="B467" s="10">
        <v>1101010</v>
      </c>
      <c r="C467" s="2" t="str">
        <f>VLOOKUP(B467,卡牌国战属性!$B:$C,2,FALSE)</f>
        <v>盖文</v>
      </c>
      <c r="D467" s="2" t="s">
        <v>64</v>
      </c>
      <c r="E467" s="2">
        <f t="shared" si="1"/>
        <v>14</v>
      </c>
      <c r="F467" s="2">
        <f>INDEX($Q:$AC,MATCH($E467,$Q:$Q,0),MATCH(VLOOKUP($B467,卡牌国战属性!$B:$E,4,FALSE),军力值效果表!$Q$1:$AC$1,0)+IF(VLOOKUP($B467,卡牌国战属性!$B:$E,3,FALSE)=2,6,0))</f>
        <v>4</v>
      </c>
      <c r="G467" s="2">
        <f>INDEX($Q:$AC,MATCH($E467,$Q:$Q,0),MATCH(VLOOKUP($B467,卡牌国战属性!$B:$E,4,FALSE),军力值效果表!$Q$1:$AC$1,0)+IF(VLOOKUP($B467,卡牌国战属性!$B:$E,3,FALSE)=2,6,0)+1)</f>
        <v>11.4</v>
      </c>
    </row>
    <row r="468" spans="1:7">
      <c r="A468" s="2">
        <v>465</v>
      </c>
      <c r="B468" s="10">
        <v>1101010</v>
      </c>
      <c r="C468" s="2" t="str">
        <f>VLOOKUP(B468,卡牌国战属性!$B:$C,2,FALSE)</f>
        <v>盖文</v>
      </c>
      <c r="D468" s="2" t="s">
        <v>64</v>
      </c>
      <c r="E468" s="2">
        <f t="shared" si="1"/>
        <v>15</v>
      </c>
      <c r="F468" s="2">
        <f>INDEX($Q:$AC,MATCH($E468,$Q:$Q,0),MATCH(VLOOKUP($B468,卡牌国战属性!$B:$E,4,FALSE),军力值效果表!$Q$1:$AC$1,0)+IF(VLOOKUP($B468,卡牌国战属性!$B:$E,3,FALSE)=2,6,0))</f>
        <v>4.2</v>
      </c>
      <c r="G468" s="2">
        <f>INDEX($Q:$AC,MATCH($E468,$Q:$Q,0),MATCH(VLOOKUP($B468,卡牌国战属性!$B:$E,4,FALSE),军力值效果表!$Q$1:$AC$1,0)+IF(VLOOKUP($B468,卡牌国战属性!$B:$E,3,FALSE)=2,6,0)+1)</f>
        <v>12.7</v>
      </c>
    </row>
    <row r="469" spans="1:7">
      <c r="A469" s="2">
        <v>466</v>
      </c>
      <c r="B469" s="10">
        <v>1101010</v>
      </c>
      <c r="C469" s="2" t="str">
        <f>VLOOKUP(B469,卡牌国战属性!$B:$C,2,FALSE)</f>
        <v>盖文</v>
      </c>
      <c r="D469" s="2" t="s">
        <v>64</v>
      </c>
      <c r="E469" s="2">
        <f t="shared" si="1"/>
        <v>16</v>
      </c>
      <c r="F469" s="2">
        <f>INDEX($Q:$AC,MATCH($E469,$Q:$Q,0),MATCH(VLOOKUP($B469,卡牌国战属性!$B:$E,4,FALSE),军力值效果表!$Q$1:$AC$1,0)+IF(VLOOKUP($B469,卡牌国战属性!$B:$E,3,FALSE)=2,6,0))</f>
        <v>4.3</v>
      </c>
      <c r="G469" s="2">
        <f>INDEX($Q:$AC,MATCH($E469,$Q:$Q,0),MATCH(VLOOKUP($B469,卡牌国战属性!$B:$E,4,FALSE),军力值效果表!$Q$1:$AC$1,0)+IF(VLOOKUP($B469,卡牌国战属性!$B:$E,3,FALSE)=2,6,0)+1)</f>
        <v>13</v>
      </c>
    </row>
    <row r="470" spans="1:7">
      <c r="A470" s="2">
        <v>467</v>
      </c>
      <c r="B470" s="10">
        <v>1101010</v>
      </c>
      <c r="C470" s="2" t="str">
        <f>VLOOKUP(B470,卡牌国战属性!$B:$C,2,FALSE)</f>
        <v>盖文</v>
      </c>
      <c r="D470" s="2" t="s">
        <v>64</v>
      </c>
      <c r="E470" s="2">
        <f t="shared" si="1"/>
        <v>17</v>
      </c>
      <c r="F470" s="2">
        <f>INDEX($Q:$AC,MATCH($E470,$Q:$Q,0),MATCH(VLOOKUP($B470,卡牌国战属性!$B:$E,4,FALSE),军力值效果表!$Q$1:$AC$1,0)+IF(VLOOKUP($B470,卡牌国战属性!$B:$E,3,FALSE)=2,6,0))</f>
        <v>4.4</v>
      </c>
      <c r="G470" s="2">
        <f>INDEX($Q:$AC,MATCH($E470,$Q:$Q,0),MATCH(VLOOKUP($B470,卡牌国战属性!$B:$E,4,FALSE),军力值效果表!$Q$1:$AC$1,0)+IF(VLOOKUP($B470,卡牌国战属性!$B:$E,3,FALSE)=2,6,0)+1)</f>
        <v>13.2</v>
      </c>
    </row>
    <row r="471" spans="1:7">
      <c r="A471" s="2">
        <v>468</v>
      </c>
      <c r="B471" s="10">
        <v>1101010</v>
      </c>
      <c r="C471" s="2" t="str">
        <f>VLOOKUP(B471,卡牌国战属性!$B:$C,2,FALSE)</f>
        <v>盖文</v>
      </c>
      <c r="D471" s="2" t="s">
        <v>64</v>
      </c>
      <c r="E471" s="2">
        <f t="shared" si="1"/>
        <v>18</v>
      </c>
      <c r="F471" s="2">
        <f>INDEX($Q:$AC,MATCH($E471,$Q:$Q,0),MATCH(VLOOKUP($B471,卡牌国战属性!$B:$E,4,FALSE),军力值效果表!$Q$1:$AC$1,0)+IF(VLOOKUP($B471,卡牌国战属性!$B:$E,3,FALSE)=2,6,0))</f>
        <v>4.6</v>
      </c>
      <c r="G471" s="2">
        <f>INDEX($Q:$AC,MATCH($E471,$Q:$Q,0),MATCH(VLOOKUP($B471,卡牌国战属性!$B:$E,4,FALSE),军力值效果表!$Q$1:$AC$1,0)+IF(VLOOKUP($B471,卡牌国战属性!$B:$E,3,FALSE)=2,6,0)+1)</f>
        <v>14</v>
      </c>
    </row>
    <row r="472" spans="1:7">
      <c r="A472" s="2">
        <v>469</v>
      </c>
      <c r="B472" s="10">
        <v>1101010</v>
      </c>
      <c r="C472" s="2" t="str">
        <f>VLOOKUP(B472,卡牌国战属性!$B:$C,2,FALSE)</f>
        <v>盖文</v>
      </c>
      <c r="D472" s="2" t="s">
        <v>64</v>
      </c>
      <c r="E472" s="2">
        <f t="shared" si="1"/>
        <v>19</v>
      </c>
      <c r="F472" s="2">
        <f>INDEX($Q:$AC,MATCH($E472,$Q:$Q,0),MATCH(VLOOKUP($B472,卡牌国战属性!$B:$E,4,FALSE),军力值效果表!$Q$1:$AC$1,0)+IF(VLOOKUP($B472,卡牌国战属性!$B:$E,3,FALSE)=2,6,0))</f>
        <v>4.7</v>
      </c>
      <c r="G472" s="2">
        <f>INDEX($Q:$AC,MATCH($E472,$Q:$Q,0),MATCH(VLOOKUP($B472,卡牌国战属性!$B:$E,4,FALSE),军力值效果表!$Q$1:$AC$1,0)+IF(VLOOKUP($B472,卡牌国战属性!$B:$E,3,FALSE)=2,6,0)+1)</f>
        <v>14.3</v>
      </c>
    </row>
    <row r="473" spans="1:7">
      <c r="A473" s="2">
        <v>470</v>
      </c>
      <c r="B473" s="10">
        <v>1101010</v>
      </c>
      <c r="C473" s="2" t="str">
        <f>VLOOKUP(B473,卡牌国战属性!$B:$C,2,FALSE)</f>
        <v>盖文</v>
      </c>
      <c r="D473" s="2" t="s">
        <v>64</v>
      </c>
      <c r="E473" s="2">
        <f t="shared" si="1"/>
        <v>20</v>
      </c>
      <c r="F473" s="2">
        <f>INDEX($Q:$AC,MATCH($E473,$Q:$Q,0),MATCH(VLOOKUP($B473,卡牌国战属性!$B:$E,4,FALSE),军力值效果表!$Q$1:$AC$1,0)+IF(VLOOKUP($B473,卡牌国战属性!$B:$E,3,FALSE)=2,6,0))</f>
        <v>4.8</v>
      </c>
      <c r="G473" s="2">
        <f>INDEX($Q:$AC,MATCH($E473,$Q:$Q,0),MATCH(VLOOKUP($B473,卡牌国战属性!$B:$E,4,FALSE),军力值效果表!$Q$1:$AC$1,0)+IF(VLOOKUP($B473,卡牌国战属性!$B:$E,3,FALSE)=2,6,0)+1)</f>
        <v>14.5</v>
      </c>
    </row>
    <row r="474" spans="1:7">
      <c r="A474" s="2">
        <v>471</v>
      </c>
      <c r="B474" s="10">
        <v>1101010</v>
      </c>
      <c r="C474" s="2" t="str">
        <f>VLOOKUP(B474,卡牌国战属性!$B:$C,2,FALSE)</f>
        <v>盖文</v>
      </c>
      <c r="D474" s="2" t="s">
        <v>64</v>
      </c>
      <c r="E474" s="2">
        <f t="shared" si="1"/>
        <v>21</v>
      </c>
      <c r="F474" s="2">
        <f>INDEX($Q:$AC,MATCH($E474,$Q:$Q,0),MATCH(VLOOKUP($B474,卡牌国战属性!$B:$E,4,FALSE),军力值效果表!$Q$1:$AC$1,0)+IF(VLOOKUP($B474,卡牌国战属性!$B:$E,3,FALSE)=2,6,0))</f>
        <v>4.9</v>
      </c>
      <c r="G474" s="2">
        <f>INDEX($Q:$AC,MATCH($E474,$Q:$Q,0),MATCH(VLOOKUP($B474,卡牌国战属性!$B:$E,4,FALSE),军力值效果表!$Q$1:$AC$1,0)+IF(VLOOKUP($B474,卡牌国战属性!$B:$E,3,FALSE)=2,6,0)+1)</f>
        <v>14.8</v>
      </c>
    </row>
    <row r="475" spans="1:7">
      <c r="A475" s="2">
        <v>472</v>
      </c>
      <c r="B475" s="10">
        <v>1101010</v>
      </c>
      <c r="C475" s="2" t="str">
        <f>VLOOKUP(B475,卡牌国战属性!$B:$C,2,FALSE)</f>
        <v>盖文</v>
      </c>
      <c r="D475" s="2" t="s">
        <v>64</v>
      </c>
      <c r="E475" s="2">
        <f t="shared" si="1"/>
        <v>22</v>
      </c>
      <c r="F475" s="2">
        <f>INDEX($Q:$AC,MATCH($E475,$Q:$Q,0),MATCH(VLOOKUP($B475,卡牌国战属性!$B:$E,4,FALSE),军力值效果表!$Q$1:$AC$1,0)+IF(VLOOKUP($B475,卡牌国战属性!$B:$E,3,FALSE)=2,6,0))</f>
        <v>5</v>
      </c>
      <c r="G475" s="2">
        <f>INDEX($Q:$AC,MATCH($E475,$Q:$Q,0),MATCH(VLOOKUP($B475,卡牌国战属性!$B:$E,4,FALSE),军力值效果表!$Q$1:$AC$1,0)+IF(VLOOKUP($B475,卡牌国战属性!$B:$E,3,FALSE)=2,6,0)+1)</f>
        <v>15.2</v>
      </c>
    </row>
    <row r="476" spans="1:7">
      <c r="A476" s="2">
        <v>473</v>
      </c>
      <c r="B476" s="10">
        <v>1101010</v>
      </c>
      <c r="C476" s="2" t="str">
        <f>VLOOKUP(B476,卡牌国战属性!$B:$C,2,FALSE)</f>
        <v>盖文</v>
      </c>
      <c r="D476" s="2" t="s">
        <v>64</v>
      </c>
      <c r="E476" s="2">
        <f t="shared" si="1"/>
        <v>23</v>
      </c>
      <c r="F476" s="2">
        <f>INDEX($Q:$AC,MATCH($E476,$Q:$Q,0),MATCH(VLOOKUP($B476,卡牌国战属性!$B:$E,4,FALSE),军力值效果表!$Q$1:$AC$1,0)+IF(VLOOKUP($B476,卡牌国战属性!$B:$E,3,FALSE)=2,6,0))</f>
        <v>5.7</v>
      </c>
      <c r="G476" s="2">
        <f>INDEX($Q:$AC,MATCH($E476,$Q:$Q,0),MATCH(VLOOKUP($B476,卡牌国战属性!$B:$E,4,FALSE),军力值效果表!$Q$1:$AC$1,0)+IF(VLOOKUP($B476,卡牌国战属性!$B:$E,3,FALSE)=2,6,0)+1)</f>
        <v>17.2</v>
      </c>
    </row>
    <row r="477" spans="1:7">
      <c r="A477" s="2">
        <v>474</v>
      </c>
      <c r="B477" s="10">
        <v>1101010</v>
      </c>
      <c r="C477" s="2" t="str">
        <f>VLOOKUP(B477,卡牌国战属性!$B:$C,2,FALSE)</f>
        <v>盖文</v>
      </c>
      <c r="D477" s="2" t="s">
        <v>64</v>
      </c>
      <c r="E477" s="2">
        <f t="shared" si="1"/>
        <v>24</v>
      </c>
      <c r="F477" s="2">
        <f>INDEX($Q:$AC,MATCH($E477,$Q:$Q,0),MATCH(VLOOKUP($B477,卡牌国战属性!$B:$E,4,FALSE),军力值效果表!$Q$1:$AC$1,0)+IF(VLOOKUP($B477,卡牌国战属性!$B:$E,3,FALSE)=2,6,0))</f>
        <v>5.9</v>
      </c>
      <c r="G477" s="2">
        <f>INDEX($Q:$AC,MATCH($E477,$Q:$Q,0),MATCH(VLOOKUP($B477,卡牌国战属性!$B:$E,4,FALSE),军力值效果表!$Q$1:$AC$1,0)+IF(VLOOKUP($B477,卡牌国战属性!$B:$E,3,FALSE)=2,6,0)+1)</f>
        <v>17.8</v>
      </c>
    </row>
    <row r="478" spans="1:7">
      <c r="A478" s="2">
        <v>475</v>
      </c>
      <c r="B478" s="10">
        <v>1101010</v>
      </c>
      <c r="C478" s="2" t="str">
        <f>VLOOKUP(B478,卡牌国战属性!$B:$C,2,FALSE)</f>
        <v>盖文</v>
      </c>
      <c r="D478" s="2" t="s">
        <v>64</v>
      </c>
      <c r="E478" s="2">
        <f t="shared" si="1"/>
        <v>25</v>
      </c>
      <c r="F478" s="2">
        <f>INDEX($Q:$AC,MATCH($E478,$Q:$Q,0),MATCH(VLOOKUP($B478,卡牌国战属性!$B:$E,4,FALSE),军力值效果表!$Q$1:$AC$1,0)+IF(VLOOKUP($B478,卡牌国战属性!$B:$E,3,FALSE)=2,6,0))</f>
        <v>6.6</v>
      </c>
      <c r="G478" s="2">
        <f>INDEX($Q:$AC,MATCH($E478,$Q:$Q,0),MATCH(VLOOKUP($B478,卡牌国战属性!$B:$E,4,FALSE),军力值效果表!$Q$1:$AC$1,0)+IF(VLOOKUP($B478,卡牌国战属性!$B:$E,3,FALSE)=2,6,0)+1)</f>
        <v>19.7</v>
      </c>
    </row>
    <row r="479" spans="1:7">
      <c r="A479" s="2">
        <v>476</v>
      </c>
      <c r="B479" s="10">
        <v>1101010</v>
      </c>
      <c r="C479" s="2" t="str">
        <f>VLOOKUP(B479,卡牌国战属性!$B:$C,2,FALSE)</f>
        <v>盖文</v>
      </c>
      <c r="D479" s="2" t="s">
        <v>64</v>
      </c>
      <c r="E479" s="2">
        <f t="shared" si="1"/>
        <v>26</v>
      </c>
      <c r="F479" s="2">
        <f>INDEX($Q:$AC,MATCH($E479,$Q:$Q,0),MATCH(VLOOKUP($B479,卡牌国战属性!$B:$E,4,FALSE),军力值效果表!$Q$1:$AC$1,0)+IF(VLOOKUP($B479,卡牌国战属性!$B:$E,3,FALSE)=2,6,0))</f>
        <v>7</v>
      </c>
      <c r="G479" s="2">
        <f>INDEX($Q:$AC,MATCH($E479,$Q:$Q,0),MATCH(VLOOKUP($B479,卡牌国战属性!$B:$E,4,FALSE),军力值效果表!$Q$1:$AC$1,0)+IF(VLOOKUP($B479,卡牌国战属性!$B:$E,3,FALSE)=2,6,0)+1)</f>
        <v>21</v>
      </c>
    </row>
    <row r="480" spans="1:7">
      <c r="A480" s="2">
        <v>477</v>
      </c>
      <c r="B480" s="10">
        <v>1101010</v>
      </c>
      <c r="C480" s="2" t="str">
        <f>VLOOKUP(B480,卡牌国战属性!$B:$C,2,FALSE)</f>
        <v>盖文</v>
      </c>
      <c r="D480" s="2" t="s">
        <v>64</v>
      </c>
      <c r="E480" s="2">
        <f t="shared" si="1"/>
        <v>27</v>
      </c>
      <c r="F480" s="2">
        <f>INDEX($Q:$AC,MATCH($E480,$Q:$Q,0),MATCH(VLOOKUP($B480,卡牌国战属性!$B:$E,4,FALSE),军力值效果表!$Q$1:$AC$1,0)+IF(VLOOKUP($B480,卡牌国战属性!$B:$E,3,FALSE)=2,6,0))</f>
        <v>7.4</v>
      </c>
      <c r="G480" s="2">
        <f>INDEX($Q:$AC,MATCH($E480,$Q:$Q,0),MATCH(VLOOKUP($B480,卡牌国战属性!$B:$E,4,FALSE),军力值效果表!$Q$1:$AC$1,0)+IF(VLOOKUP($B480,卡牌国战属性!$B:$E,3,FALSE)=2,6,0)+1)</f>
        <v>22.2</v>
      </c>
    </row>
    <row r="481" spans="1:7">
      <c r="A481" s="2">
        <v>478</v>
      </c>
      <c r="B481" s="10">
        <v>1101010</v>
      </c>
      <c r="C481" s="2" t="str">
        <f>VLOOKUP(B481,卡牌国战属性!$B:$C,2,FALSE)</f>
        <v>盖文</v>
      </c>
      <c r="D481" s="2" t="s">
        <v>64</v>
      </c>
      <c r="E481" s="2">
        <f t="shared" si="1"/>
        <v>28</v>
      </c>
      <c r="F481" s="2">
        <f>INDEX($Q:$AC,MATCH($E481,$Q:$Q,0),MATCH(VLOOKUP($B481,卡牌国战属性!$B:$E,4,FALSE),军力值效果表!$Q$1:$AC$1,0)+IF(VLOOKUP($B481,卡牌国战属性!$B:$E,3,FALSE)=2,6,0))</f>
        <v>8.2</v>
      </c>
      <c r="G481" s="2">
        <f>INDEX($Q:$AC,MATCH($E481,$Q:$Q,0),MATCH(VLOOKUP($B481,卡牌国战属性!$B:$E,4,FALSE),军力值效果表!$Q$1:$AC$1,0)+IF(VLOOKUP($B481,卡牌国战属性!$B:$E,3,FALSE)=2,6,0)+1)</f>
        <v>24</v>
      </c>
    </row>
    <row r="482" spans="1:7">
      <c r="A482" s="2">
        <v>479</v>
      </c>
      <c r="B482" s="10">
        <v>1101010</v>
      </c>
      <c r="C482" s="2" t="str">
        <f>VLOOKUP(B482,卡牌国战属性!$B:$C,2,FALSE)</f>
        <v>盖文</v>
      </c>
      <c r="D482" s="2" t="s">
        <v>64</v>
      </c>
      <c r="E482" s="2">
        <f t="shared" si="1"/>
        <v>29</v>
      </c>
      <c r="F482" s="2">
        <f>INDEX($Q:$AC,MATCH($E482,$Q:$Q,0),MATCH(VLOOKUP($B482,卡牌国战属性!$B:$E,4,FALSE),军力值效果表!$Q$1:$AC$1,0)+IF(VLOOKUP($B482,卡牌国战属性!$B:$E,3,FALSE)=2,6,0))</f>
        <v>8.5</v>
      </c>
      <c r="G482" s="2">
        <f>INDEX($Q:$AC,MATCH($E482,$Q:$Q,0),MATCH(VLOOKUP($B482,卡牌国战属性!$B:$E,4,FALSE),军力值效果表!$Q$1:$AC$1,0)+IF(VLOOKUP($B482,卡牌国战属性!$B:$E,3,FALSE)=2,6,0)+1)</f>
        <v>24.8</v>
      </c>
    </row>
    <row r="483" spans="1:7">
      <c r="A483" s="2">
        <v>480</v>
      </c>
      <c r="B483" s="10">
        <v>1101010</v>
      </c>
      <c r="C483" s="2" t="str">
        <f>VLOOKUP(B483,卡牌国战属性!$B:$C,2,FALSE)</f>
        <v>盖文</v>
      </c>
      <c r="D483" s="2" t="s">
        <v>64</v>
      </c>
      <c r="E483" s="2">
        <f t="shared" ref="E483:E546" si="2">E433</f>
        <v>30</v>
      </c>
      <c r="F483" s="2">
        <f>INDEX($Q:$AC,MATCH($E483,$Q:$Q,0),MATCH(VLOOKUP($B483,卡牌国战属性!$B:$E,4,FALSE),军力值效果表!$Q$1:$AC$1,0)+IF(VLOOKUP($B483,卡牌国战属性!$B:$E,3,FALSE)=2,6,0))</f>
        <v>8.7</v>
      </c>
      <c r="G483" s="2">
        <f>INDEX($Q:$AC,MATCH($E483,$Q:$Q,0),MATCH(VLOOKUP($B483,卡牌国战属性!$B:$E,4,FALSE),军力值效果表!$Q$1:$AC$1,0)+IF(VLOOKUP($B483,卡牌国战属性!$B:$E,3,FALSE)=2,6,0)+1)</f>
        <v>26</v>
      </c>
    </row>
    <row r="484" spans="1:7">
      <c r="A484" s="2">
        <v>481</v>
      </c>
      <c r="B484" s="10">
        <v>1101010</v>
      </c>
      <c r="C484" s="2" t="str">
        <f>VLOOKUP(B484,卡牌国战属性!$B:$C,2,FALSE)</f>
        <v>盖文</v>
      </c>
      <c r="D484" s="2" t="s">
        <v>64</v>
      </c>
      <c r="E484" s="2">
        <f t="shared" si="2"/>
        <v>31</v>
      </c>
      <c r="F484" s="2">
        <f>INDEX($Q:$AC,MATCH($E484,$Q:$Q,0),MATCH(VLOOKUP($B484,卡牌国战属性!$B:$E,4,FALSE),军力值效果表!$Q$1:$AC$1,0)+IF(VLOOKUP($B484,卡牌国战属性!$B:$E,3,FALSE)=2,6,0))</f>
        <v>8.9</v>
      </c>
      <c r="G484" s="2">
        <f>INDEX($Q:$AC,MATCH($E484,$Q:$Q,0),MATCH(VLOOKUP($B484,卡牌国战属性!$B:$E,4,FALSE),军力值效果表!$Q$1:$AC$1,0)+IF(VLOOKUP($B484,卡牌国战属性!$B:$E,3,FALSE)=2,6,0)+1)</f>
        <v>26.7</v>
      </c>
    </row>
    <row r="485" spans="1:7">
      <c r="A485" s="2">
        <v>482</v>
      </c>
      <c r="B485" s="10">
        <v>1101010</v>
      </c>
      <c r="C485" s="2" t="str">
        <f>VLOOKUP(B485,卡牌国战属性!$B:$C,2,FALSE)</f>
        <v>盖文</v>
      </c>
      <c r="D485" s="2" t="s">
        <v>64</v>
      </c>
      <c r="E485" s="2">
        <f t="shared" si="2"/>
        <v>32</v>
      </c>
      <c r="F485" s="2">
        <f>INDEX($Q:$AC,MATCH($E485,$Q:$Q,0),MATCH(VLOOKUP($B485,卡牌国战属性!$B:$E,4,FALSE),军力值效果表!$Q$1:$AC$1,0)+IF(VLOOKUP($B485,卡牌国战属性!$B:$E,3,FALSE)=2,6,0))</f>
        <v>9.4</v>
      </c>
      <c r="G485" s="2">
        <f>INDEX($Q:$AC,MATCH($E485,$Q:$Q,0),MATCH(VLOOKUP($B485,卡牌国战属性!$B:$E,4,FALSE),军力值效果表!$Q$1:$AC$1,0)+IF(VLOOKUP($B485,卡牌国战属性!$B:$E,3,FALSE)=2,6,0)+1)</f>
        <v>28.4</v>
      </c>
    </row>
    <row r="486" spans="1:7">
      <c r="A486" s="2">
        <v>483</v>
      </c>
      <c r="B486" s="10">
        <v>1101010</v>
      </c>
      <c r="C486" s="2" t="str">
        <f>VLOOKUP(B486,卡牌国战属性!$B:$C,2,FALSE)</f>
        <v>盖文</v>
      </c>
      <c r="D486" s="2" t="s">
        <v>64</v>
      </c>
      <c r="E486" s="2">
        <f t="shared" si="2"/>
        <v>33</v>
      </c>
      <c r="F486" s="2">
        <f>INDEX($Q:$AC,MATCH($E486,$Q:$Q,0),MATCH(VLOOKUP($B486,卡牌国战属性!$B:$E,4,FALSE),军力值效果表!$Q$1:$AC$1,0)+IF(VLOOKUP($B486,卡牌国战属性!$B:$E,3,FALSE)=2,6,0))</f>
        <v>10.6</v>
      </c>
      <c r="G486" s="2">
        <f>INDEX($Q:$AC,MATCH($E486,$Q:$Q,0),MATCH(VLOOKUP($B486,卡牌国战属性!$B:$E,4,FALSE),军力值效果表!$Q$1:$AC$1,0)+IF(VLOOKUP($B486,卡牌国战属性!$B:$E,3,FALSE)=2,6,0)+1)</f>
        <v>31.9</v>
      </c>
    </row>
    <row r="487" spans="1:7">
      <c r="A487" s="2">
        <v>484</v>
      </c>
      <c r="B487" s="10">
        <v>1101010</v>
      </c>
      <c r="C487" s="2" t="str">
        <f>VLOOKUP(B487,卡牌国战属性!$B:$C,2,FALSE)</f>
        <v>盖文</v>
      </c>
      <c r="D487" s="2" t="s">
        <v>64</v>
      </c>
      <c r="E487" s="2">
        <f t="shared" si="2"/>
        <v>34</v>
      </c>
      <c r="F487" s="2">
        <f>INDEX($Q:$AC,MATCH($E487,$Q:$Q,0),MATCH(VLOOKUP($B487,卡牌国战属性!$B:$E,4,FALSE),军力值效果表!$Q$1:$AC$1,0)+IF(VLOOKUP($B487,卡牌国战属性!$B:$E,3,FALSE)=2,6,0))</f>
        <v>11.4</v>
      </c>
      <c r="G487" s="2">
        <f>INDEX($Q:$AC,MATCH($E487,$Q:$Q,0),MATCH(VLOOKUP($B487,卡牌国战属性!$B:$E,4,FALSE),军力值效果表!$Q$1:$AC$1,0)+IF(VLOOKUP($B487,卡牌国战属性!$B:$E,3,FALSE)=2,6,0)+1)</f>
        <v>34.1</v>
      </c>
    </row>
    <row r="488" spans="1:7">
      <c r="A488" s="2">
        <v>485</v>
      </c>
      <c r="B488" s="10">
        <v>1101010</v>
      </c>
      <c r="C488" s="2" t="str">
        <f>VLOOKUP(B488,卡牌国战属性!$B:$C,2,FALSE)</f>
        <v>盖文</v>
      </c>
      <c r="D488" s="2" t="s">
        <v>64</v>
      </c>
      <c r="E488" s="2">
        <f t="shared" si="2"/>
        <v>35</v>
      </c>
      <c r="F488" s="2">
        <f>INDEX($Q:$AC,MATCH($E488,$Q:$Q,0),MATCH(VLOOKUP($B488,卡牌国战属性!$B:$E,4,FALSE),军力值效果表!$Q$1:$AC$1,0)+IF(VLOOKUP($B488,卡牌国战属性!$B:$E,3,FALSE)=2,6,0))</f>
        <v>11.8</v>
      </c>
      <c r="G488" s="2">
        <f>INDEX($Q:$AC,MATCH($E488,$Q:$Q,0),MATCH(VLOOKUP($B488,卡牌国战属性!$B:$E,4,FALSE),军力值效果表!$Q$1:$AC$1,0)+IF(VLOOKUP($B488,卡牌国战属性!$B:$E,3,FALSE)=2,6,0)+1)</f>
        <v>35</v>
      </c>
    </row>
    <row r="489" spans="1:7">
      <c r="A489" s="2">
        <v>486</v>
      </c>
      <c r="B489" s="10">
        <v>1101010</v>
      </c>
      <c r="C489" s="2" t="str">
        <f>VLOOKUP(B489,卡牌国战属性!$B:$C,2,FALSE)</f>
        <v>盖文</v>
      </c>
      <c r="D489" s="2" t="s">
        <v>64</v>
      </c>
      <c r="E489" s="2">
        <f t="shared" si="2"/>
        <v>36</v>
      </c>
      <c r="F489" s="2">
        <f>INDEX($Q:$AC,MATCH($E489,$Q:$Q,0),MATCH(VLOOKUP($B489,卡牌国战属性!$B:$E,4,FALSE),军力值效果表!$Q$1:$AC$1,0)+IF(VLOOKUP($B489,卡牌国战属性!$B:$E,3,FALSE)=2,6,0))</f>
        <v>12.3</v>
      </c>
      <c r="G489" s="2">
        <f>INDEX($Q:$AC,MATCH($E489,$Q:$Q,0),MATCH(VLOOKUP($B489,卡牌国战属性!$B:$E,4,FALSE),军力值效果表!$Q$1:$AC$1,0)+IF(VLOOKUP($B489,卡牌国战属性!$B:$E,3,FALSE)=2,6,0)+1)</f>
        <v>37.1</v>
      </c>
    </row>
    <row r="490" spans="1:7">
      <c r="A490" s="2">
        <v>487</v>
      </c>
      <c r="B490" s="10">
        <v>1101010</v>
      </c>
      <c r="C490" s="2" t="str">
        <f>VLOOKUP(B490,卡牌国战属性!$B:$C,2,FALSE)</f>
        <v>盖文</v>
      </c>
      <c r="D490" s="2" t="s">
        <v>64</v>
      </c>
      <c r="E490" s="2">
        <f t="shared" si="2"/>
        <v>37</v>
      </c>
      <c r="F490" s="2">
        <f>INDEX($Q:$AC,MATCH($E490,$Q:$Q,0),MATCH(VLOOKUP($B490,卡牌国战属性!$B:$E,4,FALSE),军力值效果表!$Q$1:$AC$1,0)+IF(VLOOKUP($B490,卡牌国战属性!$B:$E,3,FALSE)=2,6,0))</f>
        <v>13.2</v>
      </c>
      <c r="G490" s="2">
        <f>INDEX($Q:$AC,MATCH($E490,$Q:$Q,0),MATCH(VLOOKUP($B490,卡牌国战属性!$B:$E,4,FALSE),军力值效果表!$Q$1:$AC$1,0)+IF(VLOOKUP($B490,卡牌国战属性!$B:$E,3,FALSE)=2,6,0)+1)</f>
        <v>39.7</v>
      </c>
    </row>
    <row r="491" spans="1:7">
      <c r="A491" s="2">
        <v>488</v>
      </c>
      <c r="B491" s="10">
        <v>1101010</v>
      </c>
      <c r="C491" s="2" t="str">
        <f>VLOOKUP(B491,卡牌国战属性!$B:$C,2,FALSE)</f>
        <v>盖文</v>
      </c>
      <c r="D491" s="2" t="s">
        <v>64</v>
      </c>
      <c r="E491" s="2">
        <f t="shared" si="2"/>
        <v>38</v>
      </c>
      <c r="F491" s="2">
        <f>INDEX($Q:$AC,MATCH($E491,$Q:$Q,0),MATCH(VLOOKUP($B491,卡牌国战属性!$B:$E,4,FALSE),军力值效果表!$Q$1:$AC$1,0)+IF(VLOOKUP($B491,卡牌国战属性!$B:$E,3,FALSE)=2,6,0))</f>
        <v>14.9</v>
      </c>
      <c r="G491" s="2">
        <f>INDEX($Q:$AC,MATCH($E491,$Q:$Q,0),MATCH(VLOOKUP($B491,卡牌国战属性!$B:$E,4,FALSE),军力值效果表!$Q$1:$AC$1,0)+IF(VLOOKUP($B491,卡牌国战属性!$B:$E,3,FALSE)=2,6,0)+1)</f>
        <v>44.7</v>
      </c>
    </row>
    <row r="492" spans="1:7">
      <c r="A492" s="2">
        <v>489</v>
      </c>
      <c r="B492" s="10">
        <v>1101010</v>
      </c>
      <c r="C492" s="2" t="str">
        <f>VLOOKUP(B492,卡牌国战属性!$B:$C,2,FALSE)</f>
        <v>盖文</v>
      </c>
      <c r="D492" s="2" t="s">
        <v>64</v>
      </c>
      <c r="E492" s="2">
        <f t="shared" si="2"/>
        <v>39</v>
      </c>
      <c r="F492" s="2">
        <f>INDEX($Q:$AC,MATCH($E492,$Q:$Q,0),MATCH(VLOOKUP($B492,卡牌国战属性!$B:$E,4,FALSE),军力值效果表!$Q$1:$AC$1,0)+IF(VLOOKUP($B492,卡牌国战属性!$B:$E,3,FALSE)=2,6,0))</f>
        <v>15.2</v>
      </c>
      <c r="G492" s="2">
        <f>INDEX($Q:$AC,MATCH($E492,$Q:$Q,0),MATCH(VLOOKUP($B492,卡牌国战属性!$B:$E,4,FALSE),军力值效果表!$Q$1:$AC$1,0)+IF(VLOOKUP($B492,卡牌国战属性!$B:$E,3,FALSE)=2,6,0)+1)</f>
        <v>45.7</v>
      </c>
    </row>
    <row r="493" spans="1:7">
      <c r="A493" s="2">
        <v>490</v>
      </c>
      <c r="B493" s="10">
        <v>1101010</v>
      </c>
      <c r="C493" s="2" t="str">
        <f>VLOOKUP(B493,卡牌国战属性!$B:$C,2,FALSE)</f>
        <v>盖文</v>
      </c>
      <c r="D493" s="2" t="s">
        <v>64</v>
      </c>
      <c r="E493" s="2">
        <f t="shared" si="2"/>
        <v>40</v>
      </c>
      <c r="F493" s="2">
        <f>INDEX($Q:$AC,MATCH($E493,$Q:$Q,0),MATCH(VLOOKUP($B493,卡牌国战属性!$B:$E,4,FALSE),军力值效果表!$Q$1:$AC$1,0)+IF(VLOOKUP($B493,卡牌国战属性!$B:$E,3,FALSE)=2,6,0))</f>
        <v>16</v>
      </c>
      <c r="G493" s="2">
        <f>INDEX($Q:$AC,MATCH($E493,$Q:$Q,0),MATCH(VLOOKUP($B493,卡牌国战属性!$B:$E,4,FALSE),军力值效果表!$Q$1:$AC$1,0)+IF(VLOOKUP($B493,卡牌国战属性!$B:$E,3,FALSE)=2,6,0)+1)</f>
        <v>48.1</v>
      </c>
    </row>
    <row r="494" spans="1:7">
      <c r="A494" s="2">
        <v>491</v>
      </c>
      <c r="B494" s="10">
        <v>1101010</v>
      </c>
      <c r="C494" s="2" t="str">
        <f>VLOOKUP(B494,卡牌国战属性!$B:$C,2,FALSE)</f>
        <v>盖文</v>
      </c>
      <c r="D494" s="2" t="s">
        <v>64</v>
      </c>
      <c r="E494" s="2">
        <f t="shared" si="2"/>
        <v>41</v>
      </c>
      <c r="F494" s="2">
        <f>INDEX($Q:$AC,MATCH($E494,$Q:$Q,0),MATCH(VLOOKUP($B494,卡牌国战属性!$B:$E,4,FALSE),军力值效果表!$Q$1:$AC$1,0)+IF(VLOOKUP($B494,卡牌国战属性!$B:$E,3,FALSE)=2,6,0))</f>
        <v>16.5</v>
      </c>
      <c r="G494" s="2">
        <f>INDEX($Q:$AC,MATCH($E494,$Q:$Q,0),MATCH(VLOOKUP($B494,卡牌国战属性!$B:$E,4,FALSE),军力值效果表!$Q$1:$AC$1,0)+IF(VLOOKUP($B494,卡牌国战属性!$B:$E,3,FALSE)=2,6,0)+1)</f>
        <v>49.5</v>
      </c>
    </row>
    <row r="495" spans="1:7">
      <c r="A495" s="2">
        <v>492</v>
      </c>
      <c r="B495" s="10">
        <v>1101010</v>
      </c>
      <c r="C495" s="2" t="str">
        <f>VLOOKUP(B495,卡牌国战属性!$B:$C,2,FALSE)</f>
        <v>盖文</v>
      </c>
      <c r="D495" s="2" t="s">
        <v>64</v>
      </c>
      <c r="E495" s="2">
        <f t="shared" si="2"/>
        <v>42</v>
      </c>
      <c r="F495" s="2">
        <f>INDEX($Q:$AC,MATCH($E495,$Q:$Q,0),MATCH(VLOOKUP($B495,卡牌国战属性!$B:$E,4,FALSE),军力值效果表!$Q$1:$AC$1,0)+IF(VLOOKUP($B495,卡牌国战属性!$B:$E,3,FALSE)=2,6,0))</f>
        <v>17.7</v>
      </c>
      <c r="G495" s="2">
        <f>INDEX($Q:$AC,MATCH($E495,$Q:$Q,0),MATCH(VLOOKUP($B495,卡牌国战属性!$B:$E,4,FALSE),军力值效果表!$Q$1:$AC$1,0)+IF(VLOOKUP($B495,卡牌国战属性!$B:$E,3,FALSE)=2,6,0)+1)</f>
        <v>53.2</v>
      </c>
    </row>
    <row r="496" spans="1:7">
      <c r="A496" s="2">
        <v>493</v>
      </c>
      <c r="B496" s="10">
        <v>1101010</v>
      </c>
      <c r="C496" s="2" t="str">
        <f>VLOOKUP(B496,卡牌国战属性!$B:$C,2,FALSE)</f>
        <v>盖文</v>
      </c>
      <c r="D496" s="2" t="s">
        <v>64</v>
      </c>
      <c r="E496" s="2">
        <f t="shared" si="2"/>
        <v>43</v>
      </c>
      <c r="F496" s="2">
        <f>INDEX($Q:$AC,MATCH($E496,$Q:$Q,0),MATCH(VLOOKUP($B496,卡牌国战属性!$B:$E,4,FALSE),军力值效果表!$Q$1:$AC$1,0)+IF(VLOOKUP($B496,卡牌国战属性!$B:$E,3,FALSE)=2,6,0))</f>
        <v>20.1</v>
      </c>
      <c r="G496" s="2">
        <f>INDEX($Q:$AC,MATCH($E496,$Q:$Q,0),MATCH(VLOOKUP($B496,卡牌国战属性!$B:$E,4,FALSE),军力值效果表!$Q$1:$AC$1,0)+IF(VLOOKUP($B496,卡牌国战属性!$B:$E,3,FALSE)=2,6,0)+1)</f>
        <v>60.2</v>
      </c>
    </row>
    <row r="497" spans="1:7">
      <c r="A497" s="2">
        <v>494</v>
      </c>
      <c r="B497" s="10">
        <v>1101010</v>
      </c>
      <c r="C497" s="2" t="str">
        <f>VLOOKUP(B497,卡牌国战属性!$B:$C,2,FALSE)</f>
        <v>盖文</v>
      </c>
      <c r="D497" s="2" t="s">
        <v>64</v>
      </c>
      <c r="E497" s="2">
        <f t="shared" si="2"/>
        <v>44</v>
      </c>
      <c r="F497" s="2">
        <f>INDEX($Q:$AC,MATCH($E497,$Q:$Q,0),MATCH(VLOOKUP($B497,卡牌国战属性!$B:$E,4,FALSE),军力值效果表!$Q$1:$AC$1,0)+IF(VLOOKUP($B497,卡牌国战属性!$B:$E,3,FALSE)=2,6,0))</f>
        <v>21.7</v>
      </c>
      <c r="G497" s="2">
        <f>INDEX($Q:$AC,MATCH($E497,$Q:$Q,0),MATCH(VLOOKUP($B497,卡牌国战属性!$B:$E,4,FALSE),军力值效果表!$Q$1:$AC$1,0)+IF(VLOOKUP($B497,卡牌国战属性!$B:$E,3,FALSE)=2,6,0)+1)</f>
        <v>65</v>
      </c>
    </row>
    <row r="498" spans="1:7">
      <c r="A498" s="2">
        <v>495</v>
      </c>
      <c r="B498" s="10">
        <v>1101010</v>
      </c>
      <c r="C498" s="2" t="str">
        <f>VLOOKUP(B498,卡牌国战属性!$B:$C,2,FALSE)</f>
        <v>盖文</v>
      </c>
      <c r="D498" s="2" t="s">
        <v>64</v>
      </c>
      <c r="E498" s="2">
        <f t="shared" si="2"/>
        <v>45</v>
      </c>
      <c r="F498" s="2">
        <f>INDEX($Q:$AC,MATCH($E498,$Q:$Q,0),MATCH(VLOOKUP($B498,卡牌国战属性!$B:$E,4,FALSE),军力值效果表!$Q$1:$AC$1,0)+IF(VLOOKUP($B498,卡牌国战属性!$B:$E,3,FALSE)=2,6,0))</f>
        <v>23.7</v>
      </c>
      <c r="G498" s="2">
        <f>INDEX($Q:$AC,MATCH($E498,$Q:$Q,0),MATCH(VLOOKUP($B498,卡牌国战属性!$B:$E,4,FALSE),军力值效果表!$Q$1:$AC$1,0)+IF(VLOOKUP($B498,卡牌国战属性!$B:$E,3,FALSE)=2,6,0)+1)</f>
        <v>71.1</v>
      </c>
    </row>
    <row r="499" spans="1:7">
      <c r="A499" s="2">
        <v>496</v>
      </c>
      <c r="B499" s="10">
        <v>1101010</v>
      </c>
      <c r="C499" s="2" t="str">
        <f>VLOOKUP(B499,卡牌国战属性!$B:$C,2,FALSE)</f>
        <v>盖文</v>
      </c>
      <c r="D499" s="2" t="s">
        <v>64</v>
      </c>
      <c r="E499" s="2">
        <f t="shared" si="2"/>
        <v>46</v>
      </c>
      <c r="F499" s="2">
        <f>INDEX($Q:$AC,MATCH($E499,$Q:$Q,0),MATCH(VLOOKUP($B499,卡牌国战属性!$B:$E,4,FALSE),军力值效果表!$Q$1:$AC$1,0)+IF(VLOOKUP($B499,卡牌国战属性!$B:$E,3,FALSE)=2,6,0))</f>
        <v>25.7</v>
      </c>
      <c r="G499" s="2">
        <f>INDEX($Q:$AC,MATCH($E499,$Q:$Q,0),MATCH(VLOOKUP($B499,卡牌国战属性!$B:$E,4,FALSE),军力值效果表!$Q$1:$AC$1,0)+IF(VLOOKUP($B499,卡牌国战属性!$B:$E,3,FALSE)=2,6,0)+1)</f>
        <v>77.2</v>
      </c>
    </row>
    <row r="500" spans="1:7">
      <c r="A500" s="2">
        <v>497</v>
      </c>
      <c r="B500" s="10">
        <v>1101010</v>
      </c>
      <c r="C500" s="2" t="str">
        <f>VLOOKUP(B500,卡牌国战属性!$B:$C,2,FALSE)</f>
        <v>盖文</v>
      </c>
      <c r="D500" s="2" t="s">
        <v>64</v>
      </c>
      <c r="E500" s="2">
        <f t="shared" si="2"/>
        <v>47</v>
      </c>
      <c r="F500" s="2">
        <f>INDEX($Q:$AC,MATCH($E500,$Q:$Q,0),MATCH(VLOOKUP($B500,卡牌国战属性!$B:$E,4,FALSE),军力值效果表!$Q$1:$AC$1,0)+IF(VLOOKUP($B500,卡牌国战属性!$B:$E,3,FALSE)=2,6,0))</f>
        <v>27.7</v>
      </c>
      <c r="G500" s="2">
        <f>INDEX($Q:$AC,MATCH($E500,$Q:$Q,0),MATCH(VLOOKUP($B500,卡牌国战属性!$B:$E,4,FALSE),军力值效果表!$Q$1:$AC$1,0)+IF(VLOOKUP($B500,卡牌国战属性!$B:$E,3,FALSE)=2,6,0)+1)</f>
        <v>83.1</v>
      </c>
    </row>
    <row r="501" spans="1:7">
      <c r="A501" s="2">
        <v>498</v>
      </c>
      <c r="B501" s="10">
        <v>1101010</v>
      </c>
      <c r="C501" s="2" t="str">
        <f>VLOOKUP(B501,卡牌国战属性!$B:$C,2,FALSE)</f>
        <v>盖文</v>
      </c>
      <c r="D501" s="2" t="s">
        <v>64</v>
      </c>
      <c r="E501" s="2">
        <f t="shared" si="2"/>
        <v>48</v>
      </c>
      <c r="F501" s="2">
        <f>INDEX($Q:$AC,MATCH($E501,$Q:$Q,0),MATCH(VLOOKUP($B501,卡牌国战属性!$B:$E,4,FALSE),军力值效果表!$Q$1:$AC$1,0)+IF(VLOOKUP($B501,卡牌国战属性!$B:$E,3,FALSE)=2,6,0))</f>
        <v>31.4</v>
      </c>
      <c r="G501" s="2">
        <f>INDEX($Q:$AC,MATCH($E501,$Q:$Q,0),MATCH(VLOOKUP($B501,卡牌国战属性!$B:$E,4,FALSE),军力值效果表!$Q$1:$AC$1,0)+IF(VLOOKUP($B501,卡牌国战属性!$B:$E,3,FALSE)=2,6,0)+1)</f>
        <v>94.2</v>
      </c>
    </row>
    <row r="502" spans="1:7">
      <c r="A502" s="2">
        <v>499</v>
      </c>
      <c r="B502" s="10">
        <v>1101010</v>
      </c>
      <c r="C502" s="2" t="str">
        <f>VLOOKUP(B502,卡牌国战属性!$B:$C,2,FALSE)</f>
        <v>盖文</v>
      </c>
      <c r="D502" s="2" t="s">
        <v>64</v>
      </c>
      <c r="E502" s="2">
        <f t="shared" si="2"/>
        <v>49</v>
      </c>
      <c r="F502" s="2">
        <f>INDEX($Q:$AC,MATCH($E502,$Q:$Q,0),MATCH(VLOOKUP($B502,卡牌国战属性!$B:$E,4,FALSE),军力值效果表!$Q$1:$AC$1,0)+IF(VLOOKUP($B502,卡牌国战属性!$B:$E,3,FALSE)=2,6,0))</f>
        <v>33.9</v>
      </c>
      <c r="G502" s="2">
        <f>INDEX($Q:$AC,MATCH($E502,$Q:$Q,0),MATCH(VLOOKUP($B502,卡牌国战属性!$B:$E,4,FALSE),军力值效果表!$Q$1:$AC$1,0)+IF(VLOOKUP($B502,卡牌国战属性!$B:$E,3,FALSE)=2,6,0)+1)</f>
        <v>101.8</v>
      </c>
    </row>
    <row r="503" spans="1:7">
      <c r="A503" s="2">
        <v>500</v>
      </c>
      <c r="B503" s="10">
        <v>1101010</v>
      </c>
      <c r="C503" s="2" t="str">
        <f>VLOOKUP(B503,卡牌国战属性!$B:$C,2,FALSE)</f>
        <v>盖文</v>
      </c>
      <c r="D503" s="2" t="s">
        <v>64</v>
      </c>
      <c r="E503" s="2">
        <f t="shared" si="2"/>
        <v>50</v>
      </c>
      <c r="F503" s="2">
        <f>INDEX($Q:$AC,MATCH($E503,$Q:$Q,0),MATCH(VLOOKUP($B503,卡牌国战属性!$B:$E,4,FALSE),军力值效果表!$Q$1:$AC$1,0)+IF(VLOOKUP($B503,卡牌国战属性!$B:$E,3,FALSE)=2,6,0))</f>
        <v>35.5</v>
      </c>
      <c r="G503" s="2">
        <f>INDEX($Q:$AC,MATCH($E503,$Q:$Q,0),MATCH(VLOOKUP($B503,卡牌国战属性!$B:$E,4,FALSE),军力值效果表!$Q$1:$AC$1,0)+IF(VLOOKUP($B503,卡牌国战属性!$B:$E,3,FALSE)=2,6,0)+1)</f>
        <v>106.5</v>
      </c>
    </row>
    <row r="504" spans="1:7">
      <c r="A504" s="2">
        <v>501</v>
      </c>
      <c r="B504" s="9">
        <v>1101011</v>
      </c>
      <c r="C504" s="2" t="str">
        <f>VLOOKUP(B504,卡牌国战属性!$B:$C,2,FALSE)</f>
        <v>阎风吒</v>
      </c>
      <c r="D504" s="2" t="s">
        <v>64</v>
      </c>
      <c r="E504" s="2">
        <f t="shared" si="2"/>
        <v>1</v>
      </c>
      <c r="F504" s="2">
        <f>INDEX($Q:$AC,MATCH($E504,$Q:$Q,0),MATCH(VLOOKUP($B504,卡牌国战属性!$B:$E,4,FALSE),军力值效果表!$Q$1:$AC$1,0)+IF(VLOOKUP($B504,卡牌国战属性!$B:$E,3,FALSE)=2,6,0))</f>
        <v>2.7</v>
      </c>
      <c r="G504" s="2">
        <f>INDEX($Q:$AC,MATCH($E504,$Q:$Q,0),MATCH(VLOOKUP($B504,卡牌国战属性!$B:$E,4,FALSE),军力值效果表!$Q$1:$AC$1,0)+IF(VLOOKUP($B504,卡牌国战属性!$B:$E,3,FALSE)=2,6,0)+1)</f>
        <v>8.1</v>
      </c>
    </row>
    <row r="505" spans="1:7">
      <c r="A505" s="2">
        <v>502</v>
      </c>
      <c r="B505" s="10">
        <v>1101011</v>
      </c>
      <c r="C505" s="2" t="str">
        <f>VLOOKUP(B505,卡牌国战属性!$B:$C,2,FALSE)</f>
        <v>阎风吒</v>
      </c>
      <c r="D505" s="2" t="s">
        <v>64</v>
      </c>
      <c r="E505" s="2">
        <f t="shared" si="2"/>
        <v>2</v>
      </c>
      <c r="F505" s="2">
        <f>INDEX($Q:$AC,MATCH($E505,$Q:$Q,0),MATCH(VLOOKUP($B505,卡牌国战属性!$B:$E,4,FALSE),军力值效果表!$Q$1:$AC$1,0)+IF(VLOOKUP($B505,卡牌国战属性!$B:$E,3,FALSE)=2,6,0))</f>
        <v>2.8</v>
      </c>
      <c r="G505" s="2">
        <f>INDEX($Q:$AC,MATCH($E505,$Q:$Q,0),MATCH(VLOOKUP($B505,卡牌国战属性!$B:$E,4,FALSE),军力值效果表!$Q$1:$AC$1,0)+IF(VLOOKUP($B505,卡牌国战属性!$B:$E,3,FALSE)=2,6,0)+1)</f>
        <v>8.3</v>
      </c>
    </row>
    <row r="506" spans="1:7">
      <c r="A506" s="2">
        <v>503</v>
      </c>
      <c r="B506" s="10">
        <v>1101011</v>
      </c>
      <c r="C506" s="2" t="str">
        <f>VLOOKUP(B506,卡牌国战属性!$B:$C,2,FALSE)</f>
        <v>阎风吒</v>
      </c>
      <c r="D506" s="2" t="s">
        <v>64</v>
      </c>
      <c r="E506" s="2">
        <f t="shared" si="2"/>
        <v>3</v>
      </c>
      <c r="F506" s="2">
        <f>INDEX($Q:$AC,MATCH($E506,$Q:$Q,0),MATCH(VLOOKUP($B506,卡牌国战属性!$B:$E,4,FALSE),军力值效果表!$Q$1:$AC$1,0)+IF(VLOOKUP($B506,卡牌国战属性!$B:$E,3,FALSE)=2,6,0))</f>
        <v>2.9</v>
      </c>
      <c r="G506" s="2">
        <f>INDEX($Q:$AC,MATCH($E506,$Q:$Q,0),MATCH(VLOOKUP($B506,卡牌国战属性!$B:$E,4,FALSE),军力值效果表!$Q$1:$AC$1,0)+IF(VLOOKUP($B506,卡牌国战属性!$B:$E,3,FALSE)=2,6,0)+1)</f>
        <v>8.5</v>
      </c>
    </row>
    <row r="507" spans="1:7">
      <c r="A507" s="2">
        <v>504</v>
      </c>
      <c r="B507" s="10">
        <v>1101011</v>
      </c>
      <c r="C507" s="2" t="str">
        <f>VLOOKUP(B507,卡牌国战属性!$B:$C,2,FALSE)</f>
        <v>阎风吒</v>
      </c>
      <c r="D507" s="2" t="s">
        <v>64</v>
      </c>
      <c r="E507" s="2">
        <f t="shared" si="2"/>
        <v>4</v>
      </c>
      <c r="F507" s="2">
        <f>INDEX($Q:$AC,MATCH($E507,$Q:$Q,0),MATCH(VLOOKUP($B507,卡牌国战属性!$B:$E,4,FALSE),军力值效果表!$Q$1:$AC$1,0)+IF(VLOOKUP($B507,卡牌国战属性!$B:$E,3,FALSE)=2,6,0))</f>
        <v>3</v>
      </c>
      <c r="G507" s="2">
        <f>INDEX($Q:$AC,MATCH($E507,$Q:$Q,0),MATCH(VLOOKUP($B507,卡牌国战属性!$B:$E,4,FALSE),军力值效果表!$Q$1:$AC$1,0)+IF(VLOOKUP($B507,卡牌国战属性!$B:$E,3,FALSE)=2,6,0)+1)</f>
        <v>8.7</v>
      </c>
    </row>
    <row r="508" spans="1:7">
      <c r="A508" s="2">
        <v>505</v>
      </c>
      <c r="B508" s="10">
        <v>1101011</v>
      </c>
      <c r="C508" s="2" t="str">
        <f>VLOOKUP(B508,卡牌国战属性!$B:$C,2,FALSE)</f>
        <v>阎风吒</v>
      </c>
      <c r="D508" s="2" t="s">
        <v>64</v>
      </c>
      <c r="E508" s="2">
        <f t="shared" si="2"/>
        <v>5</v>
      </c>
      <c r="F508" s="2">
        <f>INDEX($Q:$AC,MATCH($E508,$Q:$Q,0),MATCH(VLOOKUP($B508,卡牌国战属性!$B:$E,4,FALSE),军力值效果表!$Q$1:$AC$1,0)+IF(VLOOKUP($B508,卡牌国战属性!$B:$E,3,FALSE)=2,6,0))</f>
        <v>3.1</v>
      </c>
      <c r="G508" s="2">
        <f>INDEX($Q:$AC,MATCH($E508,$Q:$Q,0),MATCH(VLOOKUP($B508,卡牌国战属性!$B:$E,4,FALSE),军力值效果表!$Q$1:$AC$1,0)+IF(VLOOKUP($B508,卡牌国战属性!$B:$E,3,FALSE)=2,6,0)+1)</f>
        <v>8.9</v>
      </c>
    </row>
    <row r="509" spans="1:7">
      <c r="A509" s="2">
        <v>506</v>
      </c>
      <c r="B509" s="10">
        <v>1101011</v>
      </c>
      <c r="C509" s="2" t="str">
        <f>VLOOKUP(B509,卡牌国战属性!$B:$C,2,FALSE)</f>
        <v>阎风吒</v>
      </c>
      <c r="D509" s="2" t="s">
        <v>64</v>
      </c>
      <c r="E509" s="2">
        <f t="shared" si="2"/>
        <v>6</v>
      </c>
      <c r="F509" s="2">
        <f>INDEX($Q:$AC,MATCH($E509,$Q:$Q,0),MATCH(VLOOKUP($B509,卡牌国战属性!$B:$E,4,FALSE),军力值效果表!$Q$1:$AC$1,0)+IF(VLOOKUP($B509,卡牌国战属性!$B:$E,3,FALSE)=2,6,0))</f>
        <v>3.2</v>
      </c>
      <c r="G509" s="2">
        <f>INDEX($Q:$AC,MATCH($E509,$Q:$Q,0),MATCH(VLOOKUP($B509,卡牌国战属性!$B:$E,4,FALSE),军力值效果表!$Q$1:$AC$1,0)+IF(VLOOKUP($B509,卡牌国战属性!$B:$E,3,FALSE)=2,6,0)+1)</f>
        <v>9.10000000000001</v>
      </c>
    </row>
    <row r="510" spans="1:7">
      <c r="A510" s="2">
        <v>507</v>
      </c>
      <c r="B510" s="10">
        <v>1101011</v>
      </c>
      <c r="C510" s="2" t="str">
        <f>VLOOKUP(B510,卡牌国战属性!$B:$C,2,FALSE)</f>
        <v>阎风吒</v>
      </c>
      <c r="D510" s="2" t="s">
        <v>64</v>
      </c>
      <c r="E510" s="2">
        <f t="shared" si="2"/>
        <v>7</v>
      </c>
      <c r="F510" s="2">
        <f>INDEX($Q:$AC,MATCH($E510,$Q:$Q,0),MATCH(VLOOKUP($B510,卡牌国战属性!$B:$E,4,FALSE),军力值效果表!$Q$1:$AC$1,0)+IF(VLOOKUP($B510,卡牌国战属性!$B:$E,3,FALSE)=2,6,0))</f>
        <v>3.3</v>
      </c>
      <c r="G510" s="2">
        <f>INDEX($Q:$AC,MATCH($E510,$Q:$Q,0),MATCH(VLOOKUP($B510,卡牌国战属性!$B:$E,4,FALSE),军力值效果表!$Q$1:$AC$1,0)+IF(VLOOKUP($B510,卡牌国战属性!$B:$E,3,FALSE)=2,6,0)+1)</f>
        <v>9.30000000000001</v>
      </c>
    </row>
    <row r="511" spans="1:7">
      <c r="A511" s="2">
        <v>508</v>
      </c>
      <c r="B511" s="10">
        <v>1101011</v>
      </c>
      <c r="C511" s="2" t="str">
        <f>VLOOKUP(B511,卡牌国战属性!$B:$C,2,FALSE)</f>
        <v>阎风吒</v>
      </c>
      <c r="D511" s="2" t="s">
        <v>64</v>
      </c>
      <c r="E511" s="2">
        <f t="shared" si="2"/>
        <v>8</v>
      </c>
      <c r="F511" s="2">
        <f>INDEX($Q:$AC,MATCH($E511,$Q:$Q,0),MATCH(VLOOKUP($B511,卡牌国战属性!$B:$E,4,FALSE),军力值效果表!$Q$1:$AC$1,0)+IF(VLOOKUP($B511,卡牌国战属性!$B:$E,3,FALSE)=2,6,0))</f>
        <v>3.4</v>
      </c>
      <c r="G511" s="2">
        <f>INDEX($Q:$AC,MATCH($E511,$Q:$Q,0),MATCH(VLOOKUP($B511,卡牌国战属性!$B:$E,4,FALSE),军力值效果表!$Q$1:$AC$1,0)+IF(VLOOKUP($B511,卡牌国战属性!$B:$E,3,FALSE)=2,6,0)+1)</f>
        <v>9.50000000000001</v>
      </c>
    </row>
    <row r="512" spans="1:7">
      <c r="A512" s="2">
        <v>509</v>
      </c>
      <c r="B512" s="10">
        <v>1101011</v>
      </c>
      <c r="C512" s="2" t="str">
        <f>VLOOKUP(B512,卡牌国战属性!$B:$C,2,FALSE)</f>
        <v>阎风吒</v>
      </c>
      <c r="D512" s="2" t="s">
        <v>64</v>
      </c>
      <c r="E512" s="2">
        <f t="shared" si="2"/>
        <v>9</v>
      </c>
      <c r="F512" s="2">
        <f>INDEX($Q:$AC,MATCH($E512,$Q:$Q,0),MATCH(VLOOKUP($B512,卡牌国战属性!$B:$E,4,FALSE),军力值效果表!$Q$1:$AC$1,0)+IF(VLOOKUP($B512,卡牌国战属性!$B:$E,3,FALSE)=2,6,0))</f>
        <v>3.5</v>
      </c>
      <c r="G512" s="2">
        <f>INDEX($Q:$AC,MATCH($E512,$Q:$Q,0),MATCH(VLOOKUP($B512,卡牌国战属性!$B:$E,4,FALSE),军力值效果表!$Q$1:$AC$1,0)+IF(VLOOKUP($B512,卡牌国战属性!$B:$E,3,FALSE)=2,6,0)+1)</f>
        <v>9.70000000000001</v>
      </c>
    </row>
    <row r="513" spans="1:7">
      <c r="A513" s="2">
        <v>510</v>
      </c>
      <c r="B513" s="10">
        <v>1101011</v>
      </c>
      <c r="C513" s="2" t="str">
        <f>VLOOKUP(B513,卡牌国战属性!$B:$C,2,FALSE)</f>
        <v>阎风吒</v>
      </c>
      <c r="D513" s="2" t="s">
        <v>64</v>
      </c>
      <c r="E513" s="2">
        <f t="shared" si="2"/>
        <v>10</v>
      </c>
      <c r="F513" s="2">
        <f>INDEX($Q:$AC,MATCH($E513,$Q:$Q,0),MATCH(VLOOKUP($B513,卡牌国战属性!$B:$E,4,FALSE),军力值效果表!$Q$1:$AC$1,0)+IF(VLOOKUP($B513,卡牌国战属性!$B:$E,3,FALSE)=2,6,0))</f>
        <v>3.6</v>
      </c>
      <c r="G513" s="2">
        <f>INDEX($Q:$AC,MATCH($E513,$Q:$Q,0),MATCH(VLOOKUP($B513,卡牌国战属性!$B:$E,4,FALSE),军力值效果表!$Q$1:$AC$1,0)+IF(VLOOKUP($B513,卡牌国战属性!$B:$E,3,FALSE)=2,6,0)+1)</f>
        <v>9.90000000000001</v>
      </c>
    </row>
    <row r="514" spans="1:7">
      <c r="A514" s="2">
        <v>511</v>
      </c>
      <c r="B514" s="10">
        <v>1101011</v>
      </c>
      <c r="C514" s="2" t="str">
        <f>VLOOKUP(B514,卡牌国战属性!$B:$C,2,FALSE)</f>
        <v>阎风吒</v>
      </c>
      <c r="D514" s="2" t="s">
        <v>64</v>
      </c>
      <c r="E514" s="2">
        <f t="shared" si="2"/>
        <v>11</v>
      </c>
      <c r="F514" s="2">
        <f>INDEX($Q:$AC,MATCH($E514,$Q:$Q,0),MATCH(VLOOKUP($B514,卡牌国战属性!$B:$E,4,FALSE),军力值效果表!$Q$1:$AC$1,0)+IF(VLOOKUP($B514,卡牌国战属性!$B:$E,3,FALSE)=2,6,0))</f>
        <v>3.7</v>
      </c>
      <c r="G514" s="2">
        <f>INDEX($Q:$AC,MATCH($E514,$Q:$Q,0),MATCH(VLOOKUP($B514,卡牌国战属性!$B:$E,4,FALSE),军力值效果表!$Q$1:$AC$1,0)+IF(VLOOKUP($B514,卡牌国战属性!$B:$E,3,FALSE)=2,6,0)+1)</f>
        <v>10.1</v>
      </c>
    </row>
    <row r="515" spans="1:7">
      <c r="A515" s="2">
        <v>512</v>
      </c>
      <c r="B515" s="10">
        <v>1101011</v>
      </c>
      <c r="C515" s="2" t="str">
        <f>VLOOKUP(B515,卡牌国战属性!$B:$C,2,FALSE)</f>
        <v>阎风吒</v>
      </c>
      <c r="D515" s="2" t="s">
        <v>64</v>
      </c>
      <c r="E515" s="2">
        <f t="shared" si="2"/>
        <v>12</v>
      </c>
      <c r="F515" s="2">
        <f>INDEX($Q:$AC,MATCH($E515,$Q:$Q,0),MATCH(VLOOKUP($B515,卡牌国战属性!$B:$E,4,FALSE),军力值效果表!$Q$1:$AC$1,0)+IF(VLOOKUP($B515,卡牌国战属性!$B:$E,3,FALSE)=2,6,0))</f>
        <v>3.8</v>
      </c>
      <c r="G515" s="2">
        <f>INDEX($Q:$AC,MATCH($E515,$Q:$Q,0),MATCH(VLOOKUP($B515,卡牌国战属性!$B:$E,4,FALSE),军力值效果表!$Q$1:$AC$1,0)+IF(VLOOKUP($B515,卡牌国战属性!$B:$E,3,FALSE)=2,6,0)+1)</f>
        <v>10.3</v>
      </c>
    </row>
    <row r="516" spans="1:7">
      <c r="A516" s="2">
        <v>513</v>
      </c>
      <c r="B516" s="10">
        <v>1101011</v>
      </c>
      <c r="C516" s="2" t="str">
        <f>VLOOKUP(B516,卡牌国战属性!$B:$C,2,FALSE)</f>
        <v>阎风吒</v>
      </c>
      <c r="D516" s="2" t="s">
        <v>64</v>
      </c>
      <c r="E516" s="2">
        <f t="shared" si="2"/>
        <v>13</v>
      </c>
      <c r="F516" s="2">
        <f>INDEX($Q:$AC,MATCH($E516,$Q:$Q,0),MATCH(VLOOKUP($B516,卡牌国战属性!$B:$E,4,FALSE),军力值效果表!$Q$1:$AC$1,0)+IF(VLOOKUP($B516,卡牌国战属性!$B:$E,3,FALSE)=2,6,0))</f>
        <v>3.9</v>
      </c>
      <c r="G516" s="2">
        <f>INDEX($Q:$AC,MATCH($E516,$Q:$Q,0),MATCH(VLOOKUP($B516,卡牌国战属性!$B:$E,4,FALSE),军力值效果表!$Q$1:$AC$1,0)+IF(VLOOKUP($B516,卡牌国战属性!$B:$E,3,FALSE)=2,6,0)+1)</f>
        <v>11.2</v>
      </c>
    </row>
    <row r="517" spans="1:7">
      <c r="A517" s="2">
        <v>514</v>
      </c>
      <c r="B517" s="10">
        <v>1101011</v>
      </c>
      <c r="C517" s="2" t="str">
        <f>VLOOKUP(B517,卡牌国战属性!$B:$C,2,FALSE)</f>
        <v>阎风吒</v>
      </c>
      <c r="D517" s="2" t="s">
        <v>64</v>
      </c>
      <c r="E517" s="2">
        <f t="shared" si="2"/>
        <v>14</v>
      </c>
      <c r="F517" s="2">
        <f>INDEX($Q:$AC,MATCH($E517,$Q:$Q,0),MATCH(VLOOKUP($B517,卡牌国战属性!$B:$E,4,FALSE),军力值效果表!$Q$1:$AC$1,0)+IF(VLOOKUP($B517,卡牌国战属性!$B:$E,3,FALSE)=2,6,0))</f>
        <v>4</v>
      </c>
      <c r="G517" s="2">
        <f>INDEX($Q:$AC,MATCH($E517,$Q:$Q,0),MATCH(VLOOKUP($B517,卡牌国战属性!$B:$E,4,FALSE),军力值效果表!$Q$1:$AC$1,0)+IF(VLOOKUP($B517,卡牌国战属性!$B:$E,3,FALSE)=2,6,0)+1)</f>
        <v>11.4</v>
      </c>
    </row>
    <row r="518" spans="1:7">
      <c r="A518" s="2">
        <v>515</v>
      </c>
      <c r="B518" s="10">
        <v>1101011</v>
      </c>
      <c r="C518" s="2" t="str">
        <f>VLOOKUP(B518,卡牌国战属性!$B:$C,2,FALSE)</f>
        <v>阎风吒</v>
      </c>
      <c r="D518" s="2" t="s">
        <v>64</v>
      </c>
      <c r="E518" s="2">
        <f t="shared" si="2"/>
        <v>15</v>
      </c>
      <c r="F518" s="2">
        <f>INDEX($Q:$AC,MATCH($E518,$Q:$Q,0),MATCH(VLOOKUP($B518,卡牌国战属性!$B:$E,4,FALSE),军力值效果表!$Q$1:$AC$1,0)+IF(VLOOKUP($B518,卡牌国战属性!$B:$E,3,FALSE)=2,6,0))</f>
        <v>4.2</v>
      </c>
      <c r="G518" s="2">
        <f>INDEX($Q:$AC,MATCH($E518,$Q:$Q,0),MATCH(VLOOKUP($B518,卡牌国战属性!$B:$E,4,FALSE),军力值效果表!$Q$1:$AC$1,0)+IF(VLOOKUP($B518,卡牌国战属性!$B:$E,3,FALSE)=2,6,0)+1)</f>
        <v>12.7</v>
      </c>
    </row>
    <row r="519" spans="1:7">
      <c r="A519" s="2">
        <v>516</v>
      </c>
      <c r="B519" s="10">
        <v>1101011</v>
      </c>
      <c r="C519" s="2" t="str">
        <f>VLOOKUP(B519,卡牌国战属性!$B:$C,2,FALSE)</f>
        <v>阎风吒</v>
      </c>
      <c r="D519" s="2" t="s">
        <v>64</v>
      </c>
      <c r="E519" s="2">
        <f t="shared" si="2"/>
        <v>16</v>
      </c>
      <c r="F519" s="2">
        <f>INDEX($Q:$AC,MATCH($E519,$Q:$Q,0),MATCH(VLOOKUP($B519,卡牌国战属性!$B:$E,4,FALSE),军力值效果表!$Q$1:$AC$1,0)+IF(VLOOKUP($B519,卡牌国战属性!$B:$E,3,FALSE)=2,6,0))</f>
        <v>4.3</v>
      </c>
      <c r="G519" s="2">
        <f>INDEX($Q:$AC,MATCH($E519,$Q:$Q,0),MATCH(VLOOKUP($B519,卡牌国战属性!$B:$E,4,FALSE),军力值效果表!$Q$1:$AC$1,0)+IF(VLOOKUP($B519,卡牌国战属性!$B:$E,3,FALSE)=2,6,0)+1)</f>
        <v>13</v>
      </c>
    </row>
    <row r="520" spans="1:7">
      <c r="A520" s="2">
        <v>517</v>
      </c>
      <c r="B520" s="10">
        <v>1101011</v>
      </c>
      <c r="C520" s="2" t="str">
        <f>VLOOKUP(B520,卡牌国战属性!$B:$C,2,FALSE)</f>
        <v>阎风吒</v>
      </c>
      <c r="D520" s="2" t="s">
        <v>64</v>
      </c>
      <c r="E520" s="2">
        <f t="shared" si="2"/>
        <v>17</v>
      </c>
      <c r="F520" s="2">
        <f>INDEX($Q:$AC,MATCH($E520,$Q:$Q,0),MATCH(VLOOKUP($B520,卡牌国战属性!$B:$E,4,FALSE),军力值效果表!$Q$1:$AC$1,0)+IF(VLOOKUP($B520,卡牌国战属性!$B:$E,3,FALSE)=2,6,0))</f>
        <v>4.4</v>
      </c>
      <c r="G520" s="2">
        <f>INDEX($Q:$AC,MATCH($E520,$Q:$Q,0),MATCH(VLOOKUP($B520,卡牌国战属性!$B:$E,4,FALSE),军力值效果表!$Q$1:$AC$1,0)+IF(VLOOKUP($B520,卡牌国战属性!$B:$E,3,FALSE)=2,6,0)+1)</f>
        <v>13.2</v>
      </c>
    </row>
    <row r="521" spans="1:7">
      <c r="A521" s="2">
        <v>518</v>
      </c>
      <c r="B521" s="10">
        <v>1101011</v>
      </c>
      <c r="C521" s="2" t="str">
        <f>VLOOKUP(B521,卡牌国战属性!$B:$C,2,FALSE)</f>
        <v>阎风吒</v>
      </c>
      <c r="D521" s="2" t="s">
        <v>64</v>
      </c>
      <c r="E521" s="2">
        <f t="shared" si="2"/>
        <v>18</v>
      </c>
      <c r="F521" s="2">
        <f>INDEX($Q:$AC,MATCH($E521,$Q:$Q,0),MATCH(VLOOKUP($B521,卡牌国战属性!$B:$E,4,FALSE),军力值效果表!$Q$1:$AC$1,0)+IF(VLOOKUP($B521,卡牌国战属性!$B:$E,3,FALSE)=2,6,0))</f>
        <v>4.6</v>
      </c>
      <c r="G521" s="2">
        <f>INDEX($Q:$AC,MATCH($E521,$Q:$Q,0),MATCH(VLOOKUP($B521,卡牌国战属性!$B:$E,4,FALSE),军力值效果表!$Q$1:$AC$1,0)+IF(VLOOKUP($B521,卡牌国战属性!$B:$E,3,FALSE)=2,6,0)+1)</f>
        <v>14</v>
      </c>
    </row>
    <row r="522" spans="1:7">
      <c r="A522" s="2">
        <v>519</v>
      </c>
      <c r="B522" s="10">
        <v>1101011</v>
      </c>
      <c r="C522" s="2" t="str">
        <f>VLOOKUP(B522,卡牌国战属性!$B:$C,2,FALSE)</f>
        <v>阎风吒</v>
      </c>
      <c r="D522" s="2" t="s">
        <v>64</v>
      </c>
      <c r="E522" s="2">
        <f t="shared" si="2"/>
        <v>19</v>
      </c>
      <c r="F522" s="2">
        <f>INDEX($Q:$AC,MATCH($E522,$Q:$Q,0),MATCH(VLOOKUP($B522,卡牌国战属性!$B:$E,4,FALSE),军力值效果表!$Q$1:$AC$1,0)+IF(VLOOKUP($B522,卡牌国战属性!$B:$E,3,FALSE)=2,6,0))</f>
        <v>4.7</v>
      </c>
      <c r="G522" s="2">
        <f>INDEX($Q:$AC,MATCH($E522,$Q:$Q,0),MATCH(VLOOKUP($B522,卡牌国战属性!$B:$E,4,FALSE),军力值效果表!$Q$1:$AC$1,0)+IF(VLOOKUP($B522,卡牌国战属性!$B:$E,3,FALSE)=2,6,0)+1)</f>
        <v>14.3</v>
      </c>
    </row>
    <row r="523" spans="1:7">
      <c r="A523" s="2">
        <v>520</v>
      </c>
      <c r="B523" s="10">
        <v>1101011</v>
      </c>
      <c r="C523" s="2" t="str">
        <f>VLOOKUP(B523,卡牌国战属性!$B:$C,2,FALSE)</f>
        <v>阎风吒</v>
      </c>
      <c r="D523" s="2" t="s">
        <v>64</v>
      </c>
      <c r="E523" s="2">
        <f t="shared" si="2"/>
        <v>20</v>
      </c>
      <c r="F523" s="2">
        <f>INDEX($Q:$AC,MATCH($E523,$Q:$Q,0),MATCH(VLOOKUP($B523,卡牌国战属性!$B:$E,4,FALSE),军力值效果表!$Q$1:$AC$1,0)+IF(VLOOKUP($B523,卡牌国战属性!$B:$E,3,FALSE)=2,6,0))</f>
        <v>4.8</v>
      </c>
      <c r="G523" s="2">
        <f>INDEX($Q:$AC,MATCH($E523,$Q:$Q,0),MATCH(VLOOKUP($B523,卡牌国战属性!$B:$E,4,FALSE),军力值效果表!$Q$1:$AC$1,0)+IF(VLOOKUP($B523,卡牌国战属性!$B:$E,3,FALSE)=2,6,0)+1)</f>
        <v>14.5</v>
      </c>
    </row>
    <row r="524" spans="1:7">
      <c r="A524" s="2">
        <v>521</v>
      </c>
      <c r="B524" s="10">
        <v>1101011</v>
      </c>
      <c r="C524" s="2" t="str">
        <f>VLOOKUP(B524,卡牌国战属性!$B:$C,2,FALSE)</f>
        <v>阎风吒</v>
      </c>
      <c r="D524" s="2" t="s">
        <v>64</v>
      </c>
      <c r="E524" s="2">
        <f t="shared" si="2"/>
        <v>21</v>
      </c>
      <c r="F524" s="2">
        <f>INDEX($Q:$AC,MATCH($E524,$Q:$Q,0),MATCH(VLOOKUP($B524,卡牌国战属性!$B:$E,4,FALSE),军力值效果表!$Q$1:$AC$1,0)+IF(VLOOKUP($B524,卡牌国战属性!$B:$E,3,FALSE)=2,6,0))</f>
        <v>4.9</v>
      </c>
      <c r="G524" s="2">
        <f>INDEX($Q:$AC,MATCH($E524,$Q:$Q,0),MATCH(VLOOKUP($B524,卡牌国战属性!$B:$E,4,FALSE),军力值效果表!$Q$1:$AC$1,0)+IF(VLOOKUP($B524,卡牌国战属性!$B:$E,3,FALSE)=2,6,0)+1)</f>
        <v>14.8</v>
      </c>
    </row>
    <row r="525" spans="1:7">
      <c r="A525" s="2">
        <v>522</v>
      </c>
      <c r="B525" s="10">
        <v>1101011</v>
      </c>
      <c r="C525" s="2" t="str">
        <f>VLOOKUP(B525,卡牌国战属性!$B:$C,2,FALSE)</f>
        <v>阎风吒</v>
      </c>
      <c r="D525" s="2" t="s">
        <v>64</v>
      </c>
      <c r="E525" s="2">
        <f t="shared" si="2"/>
        <v>22</v>
      </c>
      <c r="F525" s="2">
        <f>INDEX($Q:$AC,MATCH($E525,$Q:$Q,0),MATCH(VLOOKUP($B525,卡牌国战属性!$B:$E,4,FALSE),军力值效果表!$Q$1:$AC$1,0)+IF(VLOOKUP($B525,卡牌国战属性!$B:$E,3,FALSE)=2,6,0))</f>
        <v>5</v>
      </c>
      <c r="G525" s="2">
        <f>INDEX($Q:$AC,MATCH($E525,$Q:$Q,0),MATCH(VLOOKUP($B525,卡牌国战属性!$B:$E,4,FALSE),军力值效果表!$Q$1:$AC$1,0)+IF(VLOOKUP($B525,卡牌国战属性!$B:$E,3,FALSE)=2,6,0)+1)</f>
        <v>15.2</v>
      </c>
    </row>
    <row r="526" spans="1:7">
      <c r="A526" s="2">
        <v>523</v>
      </c>
      <c r="B526" s="10">
        <v>1101011</v>
      </c>
      <c r="C526" s="2" t="str">
        <f>VLOOKUP(B526,卡牌国战属性!$B:$C,2,FALSE)</f>
        <v>阎风吒</v>
      </c>
      <c r="D526" s="2" t="s">
        <v>64</v>
      </c>
      <c r="E526" s="2">
        <f t="shared" si="2"/>
        <v>23</v>
      </c>
      <c r="F526" s="2">
        <f>INDEX($Q:$AC,MATCH($E526,$Q:$Q,0),MATCH(VLOOKUP($B526,卡牌国战属性!$B:$E,4,FALSE),军力值效果表!$Q$1:$AC$1,0)+IF(VLOOKUP($B526,卡牌国战属性!$B:$E,3,FALSE)=2,6,0))</f>
        <v>5.7</v>
      </c>
      <c r="G526" s="2">
        <f>INDEX($Q:$AC,MATCH($E526,$Q:$Q,0),MATCH(VLOOKUP($B526,卡牌国战属性!$B:$E,4,FALSE),军力值效果表!$Q$1:$AC$1,0)+IF(VLOOKUP($B526,卡牌国战属性!$B:$E,3,FALSE)=2,6,0)+1)</f>
        <v>17.2</v>
      </c>
    </row>
    <row r="527" spans="1:7">
      <c r="A527" s="2">
        <v>524</v>
      </c>
      <c r="B527" s="10">
        <v>1101011</v>
      </c>
      <c r="C527" s="2" t="str">
        <f>VLOOKUP(B527,卡牌国战属性!$B:$C,2,FALSE)</f>
        <v>阎风吒</v>
      </c>
      <c r="D527" s="2" t="s">
        <v>64</v>
      </c>
      <c r="E527" s="2">
        <f t="shared" si="2"/>
        <v>24</v>
      </c>
      <c r="F527" s="2">
        <f>INDEX($Q:$AC,MATCH($E527,$Q:$Q,0),MATCH(VLOOKUP($B527,卡牌国战属性!$B:$E,4,FALSE),军力值效果表!$Q$1:$AC$1,0)+IF(VLOOKUP($B527,卡牌国战属性!$B:$E,3,FALSE)=2,6,0))</f>
        <v>5.9</v>
      </c>
      <c r="G527" s="2">
        <f>INDEX($Q:$AC,MATCH($E527,$Q:$Q,0),MATCH(VLOOKUP($B527,卡牌国战属性!$B:$E,4,FALSE),军力值效果表!$Q$1:$AC$1,0)+IF(VLOOKUP($B527,卡牌国战属性!$B:$E,3,FALSE)=2,6,0)+1)</f>
        <v>17.8</v>
      </c>
    </row>
    <row r="528" spans="1:7">
      <c r="A528" s="2">
        <v>525</v>
      </c>
      <c r="B528" s="10">
        <v>1101011</v>
      </c>
      <c r="C528" s="2" t="str">
        <f>VLOOKUP(B528,卡牌国战属性!$B:$C,2,FALSE)</f>
        <v>阎风吒</v>
      </c>
      <c r="D528" s="2" t="s">
        <v>64</v>
      </c>
      <c r="E528" s="2">
        <f t="shared" si="2"/>
        <v>25</v>
      </c>
      <c r="F528" s="2">
        <f>INDEX($Q:$AC,MATCH($E528,$Q:$Q,0),MATCH(VLOOKUP($B528,卡牌国战属性!$B:$E,4,FALSE),军力值效果表!$Q$1:$AC$1,0)+IF(VLOOKUP($B528,卡牌国战属性!$B:$E,3,FALSE)=2,6,0))</f>
        <v>6.6</v>
      </c>
      <c r="G528" s="2">
        <f>INDEX($Q:$AC,MATCH($E528,$Q:$Q,0),MATCH(VLOOKUP($B528,卡牌国战属性!$B:$E,4,FALSE),军力值效果表!$Q$1:$AC$1,0)+IF(VLOOKUP($B528,卡牌国战属性!$B:$E,3,FALSE)=2,6,0)+1)</f>
        <v>19.7</v>
      </c>
    </row>
    <row r="529" spans="1:7">
      <c r="A529" s="2">
        <v>526</v>
      </c>
      <c r="B529" s="10">
        <v>1101011</v>
      </c>
      <c r="C529" s="2" t="str">
        <f>VLOOKUP(B529,卡牌国战属性!$B:$C,2,FALSE)</f>
        <v>阎风吒</v>
      </c>
      <c r="D529" s="2" t="s">
        <v>64</v>
      </c>
      <c r="E529" s="2">
        <f t="shared" si="2"/>
        <v>26</v>
      </c>
      <c r="F529" s="2">
        <f>INDEX($Q:$AC,MATCH($E529,$Q:$Q,0),MATCH(VLOOKUP($B529,卡牌国战属性!$B:$E,4,FALSE),军力值效果表!$Q$1:$AC$1,0)+IF(VLOOKUP($B529,卡牌国战属性!$B:$E,3,FALSE)=2,6,0))</f>
        <v>7</v>
      </c>
      <c r="G529" s="2">
        <f>INDEX($Q:$AC,MATCH($E529,$Q:$Q,0),MATCH(VLOOKUP($B529,卡牌国战属性!$B:$E,4,FALSE),军力值效果表!$Q$1:$AC$1,0)+IF(VLOOKUP($B529,卡牌国战属性!$B:$E,3,FALSE)=2,6,0)+1)</f>
        <v>21</v>
      </c>
    </row>
    <row r="530" spans="1:7">
      <c r="A530" s="2">
        <v>527</v>
      </c>
      <c r="B530" s="10">
        <v>1101011</v>
      </c>
      <c r="C530" s="2" t="str">
        <f>VLOOKUP(B530,卡牌国战属性!$B:$C,2,FALSE)</f>
        <v>阎风吒</v>
      </c>
      <c r="D530" s="2" t="s">
        <v>64</v>
      </c>
      <c r="E530" s="2">
        <f t="shared" si="2"/>
        <v>27</v>
      </c>
      <c r="F530" s="2">
        <f>INDEX($Q:$AC,MATCH($E530,$Q:$Q,0),MATCH(VLOOKUP($B530,卡牌国战属性!$B:$E,4,FALSE),军力值效果表!$Q$1:$AC$1,0)+IF(VLOOKUP($B530,卡牌国战属性!$B:$E,3,FALSE)=2,6,0))</f>
        <v>7.4</v>
      </c>
      <c r="G530" s="2">
        <f>INDEX($Q:$AC,MATCH($E530,$Q:$Q,0),MATCH(VLOOKUP($B530,卡牌国战属性!$B:$E,4,FALSE),军力值效果表!$Q$1:$AC$1,0)+IF(VLOOKUP($B530,卡牌国战属性!$B:$E,3,FALSE)=2,6,0)+1)</f>
        <v>22.2</v>
      </c>
    </row>
    <row r="531" spans="1:7">
      <c r="A531" s="2">
        <v>528</v>
      </c>
      <c r="B531" s="10">
        <v>1101011</v>
      </c>
      <c r="C531" s="2" t="str">
        <f>VLOOKUP(B531,卡牌国战属性!$B:$C,2,FALSE)</f>
        <v>阎风吒</v>
      </c>
      <c r="D531" s="2" t="s">
        <v>64</v>
      </c>
      <c r="E531" s="2">
        <f t="shared" si="2"/>
        <v>28</v>
      </c>
      <c r="F531" s="2">
        <f>INDEX($Q:$AC,MATCH($E531,$Q:$Q,0),MATCH(VLOOKUP($B531,卡牌国战属性!$B:$E,4,FALSE),军力值效果表!$Q$1:$AC$1,0)+IF(VLOOKUP($B531,卡牌国战属性!$B:$E,3,FALSE)=2,6,0))</f>
        <v>8.2</v>
      </c>
      <c r="G531" s="2">
        <f>INDEX($Q:$AC,MATCH($E531,$Q:$Q,0),MATCH(VLOOKUP($B531,卡牌国战属性!$B:$E,4,FALSE),军力值效果表!$Q$1:$AC$1,0)+IF(VLOOKUP($B531,卡牌国战属性!$B:$E,3,FALSE)=2,6,0)+1)</f>
        <v>24</v>
      </c>
    </row>
    <row r="532" spans="1:7">
      <c r="A532" s="2">
        <v>529</v>
      </c>
      <c r="B532" s="10">
        <v>1101011</v>
      </c>
      <c r="C532" s="2" t="str">
        <f>VLOOKUP(B532,卡牌国战属性!$B:$C,2,FALSE)</f>
        <v>阎风吒</v>
      </c>
      <c r="D532" s="2" t="s">
        <v>64</v>
      </c>
      <c r="E532" s="2">
        <f t="shared" si="2"/>
        <v>29</v>
      </c>
      <c r="F532" s="2">
        <f>INDEX($Q:$AC,MATCH($E532,$Q:$Q,0),MATCH(VLOOKUP($B532,卡牌国战属性!$B:$E,4,FALSE),军力值效果表!$Q$1:$AC$1,0)+IF(VLOOKUP($B532,卡牌国战属性!$B:$E,3,FALSE)=2,6,0))</f>
        <v>8.5</v>
      </c>
      <c r="G532" s="2">
        <f>INDEX($Q:$AC,MATCH($E532,$Q:$Q,0),MATCH(VLOOKUP($B532,卡牌国战属性!$B:$E,4,FALSE),军力值效果表!$Q$1:$AC$1,0)+IF(VLOOKUP($B532,卡牌国战属性!$B:$E,3,FALSE)=2,6,0)+1)</f>
        <v>24.8</v>
      </c>
    </row>
    <row r="533" spans="1:7">
      <c r="A533" s="2">
        <v>530</v>
      </c>
      <c r="B533" s="10">
        <v>1101011</v>
      </c>
      <c r="C533" s="2" t="str">
        <f>VLOOKUP(B533,卡牌国战属性!$B:$C,2,FALSE)</f>
        <v>阎风吒</v>
      </c>
      <c r="D533" s="2" t="s">
        <v>64</v>
      </c>
      <c r="E533" s="2">
        <f t="shared" si="2"/>
        <v>30</v>
      </c>
      <c r="F533" s="2">
        <f>INDEX($Q:$AC,MATCH($E533,$Q:$Q,0),MATCH(VLOOKUP($B533,卡牌国战属性!$B:$E,4,FALSE),军力值效果表!$Q$1:$AC$1,0)+IF(VLOOKUP($B533,卡牌国战属性!$B:$E,3,FALSE)=2,6,0))</f>
        <v>8.7</v>
      </c>
      <c r="G533" s="2">
        <f>INDEX($Q:$AC,MATCH($E533,$Q:$Q,0),MATCH(VLOOKUP($B533,卡牌国战属性!$B:$E,4,FALSE),军力值效果表!$Q$1:$AC$1,0)+IF(VLOOKUP($B533,卡牌国战属性!$B:$E,3,FALSE)=2,6,0)+1)</f>
        <v>26</v>
      </c>
    </row>
    <row r="534" spans="1:7">
      <c r="A534" s="2">
        <v>531</v>
      </c>
      <c r="B534" s="10">
        <v>1101011</v>
      </c>
      <c r="C534" s="2" t="str">
        <f>VLOOKUP(B534,卡牌国战属性!$B:$C,2,FALSE)</f>
        <v>阎风吒</v>
      </c>
      <c r="D534" s="2" t="s">
        <v>64</v>
      </c>
      <c r="E534" s="2">
        <f t="shared" si="2"/>
        <v>31</v>
      </c>
      <c r="F534" s="2">
        <f>INDEX($Q:$AC,MATCH($E534,$Q:$Q,0),MATCH(VLOOKUP($B534,卡牌国战属性!$B:$E,4,FALSE),军力值效果表!$Q$1:$AC$1,0)+IF(VLOOKUP($B534,卡牌国战属性!$B:$E,3,FALSE)=2,6,0))</f>
        <v>8.9</v>
      </c>
      <c r="G534" s="2">
        <f>INDEX($Q:$AC,MATCH($E534,$Q:$Q,0),MATCH(VLOOKUP($B534,卡牌国战属性!$B:$E,4,FALSE),军力值效果表!$Q$1:$AC$1,0)+IF(VLOOKUP($B534,卡牌国战属性!$B:$E,3,FALSE)=2,6,0)+1)</f>
        <v>26.7</v>
      </c>
    </row>
    <row r="535" spans="1:7">
      <c r="A535" s="2">
        <v>532</v>
      </c>
      <c r="B535" s="10">
        <v>1101011</v>
      </c>
      <c r="C535" s="2" t="str">
        <f>VLOOKUP(B535,卡牌国战属性!$B:$C,2,FALSE)</f>
        <v>阎风吒</v>
      </c>
      <c r="D535" s="2" t="s">
        <v>64</v>
      </c>
      <c r="E535" s="2">
        <f t="shared" si="2"/>
        <v>32</v>
      </c>
      <c r="F535" s="2">
        <f>INDEX($Q:$AC,MATCH($E535,$Q:$Q,0),MATCH(VLOOKUP($B535,卡牌国战属性!$B:$E,4,FALSE),军力值效果表!$Q$1:$AC$1,0)+IF(VLOOKUP($B535,卡牌国战属性!$B:$E,3,FALSE)=2,6,0))</f>
        <v>9.4</v>
      </c>
      <c r="G535" s="2">
        <f>INDEX($Q:$AC,MATCH($E535,$Q:$Q,0),MATCH(VLOOKUP($B535,卡牌国战属性!$B:$E,4,FALSE),军力值效果表!$Q$1:$AC$1,0)+IF(VLOOKUP($B535,卡牌国战属性!$B:$E,3,FALSE)=2,6,0)+1)</f>
        <v>28.4</v>
      </c>
    </row>
    <row r="536" spans="1:7">
      <c r="A536" s="2">
        <v>533</v>
      </c>
      <c r="B536" s="10">
        <v>1101011</v>
      </c>
      <c r="C536" s="2" t="str">
        <f>VLOOKUP(B536,卡牌国战属性!$B:$C,2,FALSE)</f>
        <v>阎风吒</v>
      </c>
      <c r="D536" s="2" t="s">
        <v>64</v>
      </c>
      <c r="E536" s="2">
        <f t="shared" si="2"/>
        <v>33</v>
      </c>
      <c r="F536" s="2">
        <f>INDEX($Q:$AC,MATCH($E536,$Q:$Q,0),MATCH(VLOOKUP($B536,卡牌国战属性!$B:$E,4,FALSE),军力值效果表!$Q$1:$AC$1,0)+IF(VLOOKUP($B536,卡牌国战属性!$B:$E,3,FALSE)=2,6,0))</f>
        <v>10.6</v>
      </c>
      <c r="G536" s="2">
        <f>INDEX($Q:$AC,MATCH($E536,$Q:$Q,0),MATCH(VLOOKUP($B536,卡牌国战属性!$B:$E,4,FALSE),军力值效果表!$Q$1:$AC$1,0)+IF(VLOOKUP($B536,卡牌国战属性!$B:$E,3,FALSE)=2,6,0)+1)</f>
        <v>31.9</v>
      </c>
    </row>
    <row r="537" spans="1:7">
      <c r="A537" s="2">
        <v>534</v>
      </c>
      <c r="B537" s="10">
        <v>1101011</v>
      </c>
      <c r="C537" s="2" t="str">
        <f>VLOOKUP(B537,卡牌国战属性!$B:$C,2,FALSE)</f>
        <v>阎风吒</v>
      </c>
      <c r="D537" s="2" t="s">
        <v>64</v>
      </c>
      <c r="E537" s="2">
        <f t="shared" si="2"/>
        <v>34</v>
      </c>
      <c r="F537" s="2">
        <f>INDEX($Q:$AC,MATCH($E537,$Q:$Q,0),MATCH(VLOOKUP($B537,卡牌国战属性!$B:$E,4,FALSE),军力值效果表!$Q$1:$AC$1,0)+IF(VLOOKUP($B537,卡牌国战属性!$B:$E,3,FALSE)=2,6,0))</f>
        <v>11.4</v>
      </c>
      <c r="G537" s="2">
        <f>INDEX($Q:$AC,MATCH($E537,$Q:$Q,0),MATCH(VLOOKUP($B537,卡牌国战属性!$B:$E,4,FALSE),军力值效果表!$Q$1:$AC$1,0)+IF(VLOOKUP($B537,卡牌国战属性!$B:$E,3,FALSE)=2,6,0)+1)</f>
        <v>34.1</v>
      </c>
    </row>
    <row r="538" spans="1:7">
      <c r="A538" s="2">
        <v>535</v>
      </c>
      <c r="B538" s="10">
        <v>1101011</v>
      </c>
      <c r="C538" s="2" t="str">
        <f>VLOOKUP(B538,卡牌国战属性!$B:$C,2,FALSE)</f>
        <v>阎风吒</v>
      </c>
      <c r="D538" s="2" t="s">
        <v>64</v>
      </c>
      <c r="E538" s="2">
        <f t="shared" si="2"/>
        <v>35</v>
      </c>
      <c r="F538" s="2">
        <f>INDEX($Q:$AC,MATCH($E538,$Q:$Q,0),MATCH(VLOOKUP($B538,卡牌国战属性!$B:$E,4,FALSE),军力值效果表!$Q$1:$AC$1,0)+IF(VLOOKUP($B538,卡牌国战属性!$B:$E,3,FALSE)=2,6,0))</f>
        <v>11.8</v>
      </c>
      <c r="G538" s="2">
        <f>INDEX($Q:$AC,MATCH($E538,$Q:$Q,0),MATCH(VLOOKUP($B538,卡牌国战属性!$B:$E,4,FALSE),军力值效果表!$Q$1:$AC$1,0)+IF(VLOOKUP($B538,卡牌国战属性!$B:$E,3,FALSE)=2,6,0)+1)</f>
        <v>35</v>
      </c>
    </row>
    <row r="539" spans="1:7">
      <c r="A539" s="2">
        <v>536</v>
      </c>
      <c r="B539" s="10">
        <v>1101011</v>
      </c>
      <c r="C539" s="2" t="str">
        <f>VLOOKUP(B539,卡牌国战属性!$B:$C,2,FALSE)</f>
        <v>阎风吒</v>
      </c>
      <c r="D539" s="2" t="s">
        <v>64</v>
      </c>
      <c r="E539" s="2">
        <f t="shared" si="2"/>
        <v>36</v>
      </c>
      <c r="F539" s="2">
        <f>INDEX($Q:$AC,MATCH($E539,$Q:$Q,0),MATCH(VLOOKUP($B539,卡牌国战属性!$B:$E,4,FALSE),军力值效果表!$Q$1:$AC$1,0)+IF(VLOOKUP($B539,卡牌国战属性!$B:$E,3,FALSE)=2,6,0))</f>
        <v>12.3</v>
      </c>
      <c r="G539" s="2">
        <f>INDEX($Q:$AC,MATCH($E539,$Q:$Q,0),MATCH(VLOOKUP($B539,卡牌国战属性!$B:$E,4,FALSE),军力值效果表!$Q$1:$AC$1,0)+IF(VLOOKUP($B539,卡牌国战属性!$B:$E,3,FALSE)=2,6,0)+1)</f>
        <v>37.1</v>
      </c>
    </row>
    <row r="540" spans="1:7">
      <c r="A540" s="2">
        <v>537</v>
      </c>
      <c r="B540" s="10">
        <v>1101011</v>
      </c>
      <c r="C540" s="2" t="str">
        <f>VLOOKUP(B540,卡牌国战属性!$B:$C,2,FALSE)</f>
        <v>阎风吒</v>
      </c>
      <c r="D540" s="2" t="s">
        <v>64</v>
      </c>
      <c r="E540" s="2">
        <f t="shared" si="2"/>
        <v>37</v>
      </c>
      <c r="F540" s="2">
        <f>INDEX($Q:$AC,MATCH($E540,$Q:$Q,0),MATCH(VLOOKUP($B540,卡牌国战属性!$B:$E,4,FALSE),军力值效果表!$Q$1:$AC$1,0)+IF(VLOOKUP($B540,卡牌国战属性!$B:$E,3,FALSE)=2,6,0))</f>
        <v>13.2</v>
      </c>
      <c r="G540" s="2">
        <f>INDEX($Q:$AC,MATCH($E540,$Q:$Q,0),MATCH(VLOOKUP($B540,卡牌国战属性!$B:$E,4,FALSE),军力值效果表!$Q$1:$AC$1,0)+IF(VLOOKUP($B540,卡牌国战属性!$B:$E,3,FALSE)=2,6,0)+1)</f>
        <v>39.7</v>
      </c>
    </row>
    <row r="541" spans="1:7">
      <c r="A541" s="2">
        <v>538</v>
      </c>
      <c r="B541" s="10">
        <v>1101011</v>
      </c>
      <c r="C541" s="2" t="str">
        <f>VLOOKUP(B541,卡牌国战属性!$B:$C,2,FALSE)</f>
        <v>阎风吒</v>
      </c>
      <c r="D541" s="2" t="s">
        <v>64</v>
      </c>
      <c r="E541" s="2">
        <f t="shared" si="2"/>
        <v>38</v>
      </c>
      <c r="F541" s="2">
        <f>INDEX($Q:$AC,MATCH($E541,$Q:$Q,0),MATCH(VLOOKUP($B541,卡牌国战属性!$B:$E,4,FALSE),军力值效果表!$Q$1:$AC$1,0)+IF(VLOOKUP($B541,卡牌国战属性!$B:$E,3,FALSE)=2,6,0))</f>
        <v>14.9</v>
      </c>
      <c r="G541" s="2">
        <f>INDEX($Q:$AC,MATCH($E541,$Q:$Q,0),MATCH(VLOOKUP($B541,卡牌国战属性!$B:$E,4,FALSE),军力值效果表!$Q$1:$AC$1,0)+IF(VLOOKUP($B541,卡牌国战属性!$B:$E,3,FALSE)=2,6,0)+1)</f>
        <v>44.7</v>
      </c>
    </row>
    <row r="542" spans="1:7">
      <c r="A542" s="2">
        <v>539</v>
      </c>
      <c r="B542" s="10">
        <v>1101011</v>
      </c>
      <c r="C542" s="2" t="str">
        <f>VLOOKUP(B542,卡牌国战属性!$B:$C,2,FALSE)</f>
        <v>阎风吒</v>
      </c>
      <c r="D542" s="2" t="s">
        <v>64</v>
      </c>
      <c r="E542" s="2">
        <f t="shared" si="2"/>
        <v>39</v>
      </c>
      <c r="F542" s="2">
        <f>INDEX($Q:$AC,MATCH($E542,$Q:$Q,0),MATCH(VLOOKUP($B542,卡牌国战属性!$B:$E,4,FALSE),军力值效果表!$Q$1:$AC$1,0)+IF(VLOOKUP($B542,卡牌国战属性!$B:$E,3,FALSE)=2,6,0))</f>
        <v>15.2</v>
      </c>
      <c r="G542" s="2">
        <f>INDEX($Q:$AC,MATCH($E542,$Q:$Q,0),MATCH(VLOOKUP($B542,卡牌国战属性!$B:$E,4,FALSE),军力值效果表!$Q$1:$AC$1,0)+IF(VLOOKUP($B542,卡牌国战属性!$B:$E,3,FALSE)=2,6,0)+1)</f>
        <v>45.7</v>
      </c>
    </row>
    <row r="543" spans="1:7">
      <c r="A543" s="2">
        <v>540</v>
      </c>
      <c r="B543" s="10">
        <v>1101011</v>
      </c>
      <c r="C543" s="2" t="str">
        <f>VLOOKUP(B543,卡牌国战属性!$B:$C,2,FALSE)</f>
        <v>阎风吒</v>
      </c>
      <c r="D543" s="2" t="s">
        <v>64</v>
      </c>
      <c r="E543" s="2">
        <f t="shared" si="2"/>
        <v>40</v>
      </c>
      <c r="F543" s="2">
        <f>INDEX($Q:$AC,MATCH($E543,$Q:$Q,0),MATCH(VLOOKUP($B543,卡牌国战属性!$B:$E,4,FALSE),军力值效果表!$Q$1:$AC$1,0)+IF(VLOOKUP($B543,卡牌国战属性!$B:$E,3,FALSE)=2,6,0))</f>
        <v>16</v>
      </c>
      <c r="G543" s="2">
        <f>INDEX($Q:$AC,MATCH($E543,$Q:$Q,0),MATCH(VLOOKUP($B543,卡牌国战属性!$B:$E,4,FALSE),军力值效果表!$Q$1:$AC$1,0)+IF(VLOOKUP($B543,卡牌国战属性!$B:$E,3,FALSE)=2,6,0)+1)</f>
        <v>48.1</v>
      </c>
    </row>
    <row r="544" spans="1:7">
      <c r="A544" s="2">
        <v>541</v>
      </c>
      <c r="B544" s="10">
        <v>1101011</v>
      </c>
      <c r="C544" s="2" t="str">
        <f>VLOOKUP(B544,卡牌国战属性!$B:$C,2,FALSE)</f>
        <v>阎风吒</v>
      </c>
      <c r="D544" s="2" t="s">
        <v>64</v>
      </c>
      <c r="E544" s="2">
        <f t="shared" si="2"/>
        <v>41</v>
      </c>
      <c r="F544" s="2">
        <f>INDEX($Q:$AC,MATCH($E544,$Q:$Q,0),MATCH(VLOOKUP($B544,卡牌国战属性!$B:$E,4,FALSE),军力值效果表!$Q$1:$AC$1,0)+IF(VLOOKUP($B544,卡牌国战属性!$B:$E,3,FALSE)=2,6,0))</f>
        <v>16.5</v>
      </c>
      <c r="G544" s="2">
        <f>INDEX($Q:$AC,MATCH($E544,$Q:$Q,0),MATCH(VLOOKUP($B544,卡牌国战属性!$B:$E,4,FALSE),军力值效果表!$Q$1:$AC$1,0)+IF(VLOOKUP($B544,卡牌国战属性!$B:$E,3,FALSE)=2,6,0)+1)</f>
        <v>49.5</v>
      </c>
    </row>
    <row r="545" spans="1:7">
      <c r="A545" s="2">
        <v>542</v>
      </c>
      <c r="B545" s="10">
        <v>1101011</v>
      </c>
      <c r="C545" s="2" t="str">
        <f>VLOOKUP(B545,卡牌国战属性!$B:$C,2,FALSE)</f>
        <v>阎风吒</v>
      </c>
      <c r="D545" s="2" t="s">
        <v>64</v>
      </c>
      <c r="E545" s="2">
        <f t="shared" si="2"/>
        <v>42</v>
      </c>
      <c r="F545" s="2">
        <f>INDEX($Q:$AC,MATCH($E545,$Q:$Q,0),MATCH(VLOOKUP($B545,卡牌国战属性!$B:$E,4,FALSE),军力值效果表!$Q$1:$AC$1,0)+IF(VLOOKUP($B545,卡牌国战属性!$B:$E,3,FALSE)=2,6,0))</f>
        <v>17.7</v>
      </c>
      <c r="G545" s="2">
        <f>INDEX($Q:$AC,MATCH($E545,$Q:$Q,0),MATCH(VLOOKUP($B545,卡牌国战属性!$B:$E,4,FALSE),军力值效果表!$Q$1:$AC$1,0)+IF(VLOOKUP($B545,卡牌国战属性!$B:$E,3,FALSE)=2,6,0)+1)</f>
        <v>53.2</v>
      </c>
    </row>
    <row r="546" spans="1:7">
      <c r="A546" s="2">
        <v>543</v>
      </c>
      <c r="B546" s="10">
        <v>1101011</v>
      </c>
      <c r="C546" s="2" t="str">
        <f>VLOOKUP(B546,卡牌国战属性!$B:$C,2,FALSE)</f>
        <v>阎风吒</v>
      </c>
      <c r="D546" s="2" t="s">
        <v>64</v>
      </c>
      <c r="E546" s="2">
        <f t="shared" si="2"/>
        <v>43</v>
      </c>
      <c r="F546" s="2">
        <f>INDEX($Q:$AC,MATCH($E546,$Q:$Q,0),MATCH(VLOOKUP($B546,卡牌国战属性!$B:$E,4,FALSE),军力值效果表!$Q$1:$AC$1,0)+IF(VLOOKUP($B546,卡牌国战属性!$B:$E,3,FALSE)=2,6,0))</f>
        <v>20.1</v>
      </c>
      <c r="G546" s="2">
        <f>INDEX($Q:$AC,MATCH($E546,$Q:$Q,0),MATCH(VLOOKUP($B546,卡牌国战属性!$B:$E,4,FALSE),军力值效果表!$Q$1:$AC$1,0)+IF(VLOOKUP($B546,卡牌国战属性!$B:$E,3,FALSE)=2,6,0)+1)</f>
        <v>60.2</v>
      </c>
    </row>
    <row r="547" spans="1:7">
      <c r="A547" s="2">
        <v>544</v>
      </c>
      <c r="B547" s="10">
        <v>1101011</v>
      </c>
      <c r="C547" s="2" t="str">
        <f>VLOOKUP(B547,卡牌国战属性!$B:$C,2,FALSE)</f>
        <v>阎风吒</v>
      </c>
      <c r="D547" s="2" t="s">
        <v>64</v>
      </c>
      <c r="E547" s="2">
        <f t="shared" ref="E547:E610" si="3">E497</f>
        <v>44</v>
      </c>
      <c r="F547" s="2">
        <f>INDEX($Q:$AC,MATCH($E547,$Q:$Q,0),MATCH(VLOOKUP($B547,卡牌国战属性!$B:$E,4,FALSE),军力值效果表!$Q$1:$AC$1,0)+IF(VLOOKUP($B547,卡牌国战属性!$B:$E,3,FALSE)=2,6,0))</f>
        <v>21.7</v>
      </c>
      <c r="G547" s="2">
        <f>INDEX($Q:$AC,MATCH($E547,$Q:$Q,0),MATCH(VLOOKUP($B547,卡牌国战属性!$B:$E,4,FALSE),军力值效果表!$Q$1:$AC$1,0)+IF(VLOOKUP($B547,卡牌国战属性!$B:$E,3,FALSE)=2,6,0)+1)</f>
        <v>65</v>
      </c>
    </row>
    <row r="548" spans="1:7">
      <c r="A548" s="2">
        <v>545</v>
      </c>
      <c r="B548" s="10">
        <v>1101011</v>
      </c>
      <c r="C548" s="2" t="str">
        <f>VLOOKUP(B548,卡牌国战属性!$B:$C,2,FALSE)</f>
        <v>阎风吒</v>
      </c>
      <c r="D548" s="2" t="s">
        <v>64</v>
      </c>
      <c r="E548" s="2">
        <f t="shared" si="3"/>
        <v>45</v>
      </c>
      <c r="F548" s="2">
        <f>INDEX($Q:$AC,MATCH($E548,$Q:$Q,0),MATCH(VLOOKUP($B548,卡牌国战属性!$B:$E,4,FALSE),军力值效果表!$Q$1:$AC$1,0)+IF(VLOOKUP($B548,卡牌国战属性!$B:$E,3,FALSE)=2,6,0))</f>
        <v>23.7</v>
      </c>
      <c r="G548" s="2">
        <f>INDEX($Q:$AC,MATCH($E548,$Q:$Q,0),MATCH(VLOOKUP($B548,卡牌国战属性!$B:$E,4,FALSE),军力值效果表!$Q$1:$AC$1,0)+IF(VLOOKUP($B548,卡牌国战属性!$B:$E,3,FALSE)=2,6,0)+1)</f>
        <v>71.1</v>
      </c>
    </row>
    <row r="549" spans="1:7">
      <c r="A549" s="2">
        <v>546</v>
      </c>
      <c r="B549" s="10">
        <v>1101011</v>
      </c>
      <c r="C549" s="2" t="str">
        <f>VLOOKUP(B549,卡牌国战属性!$B:$C,2,FALSE)</f>
        <v>阎风吒</v>
      </c>
      <c r="D549" s="2" t="s">
        <v>64</v>
      </c>
      <c r="E549" s="2">
        <f t="shared" si="3"/>
        <v>46</v>
      </c>
      <c r="F549" s="2">
        <f>INDEX($Q:$AC,MATCH($E549,$Q:$Q,0),MATCH(VLOOKUP($B549,卡牌国战属性!$B:$E,4,FALSE),军力值效果表!$Q$1:$AC$1,0)+IF(VLOOKUP($B549,卡牌国战属性!$B:$E,3,FALSE)=2,6,0))</f>
        <v>25.7</v>
      </c>
      <c r="G549" s="2">
        <f>INDEX($Q:$AC,MATCH($E549,$Q:$Q,0),MATCH(VLOOKUP($B549,卡牌国战属性!$B:$E,4,FALSE),军力值效果表!$Q$1:$AC$1,0)+IF(VLOOKUP($B549,卡牌国战属性!$B:$E,3,FALSE)=2,6,0)+1)</f>
        <v>77.2</v>
      </c>
    </row>
    <row r="550" spans="1:7">
      <c r="A550" s="2">
        <v>547</v>
      </c>
      <c r="B550" s="10">
        <v>1101011</v>
      </c>
      <c r="C550" s="2" t="str">
        <f>VLOOKUP(B550,卡牌国战属性!$B:$C,2,FALSE)</f>
        <v>阎风吒</v>
      </c>
      <c r="D550" s="2" t="s">
        <v>64</v>
      </c>
      <c r="E550" s="2">
        <f t="shared" si="3"/>
        <v>47</v>
      </c>
      <c r="F550" s="2">
        <f>INDEX($Q:$AC,MATCH($E550,$Q:$Q,0),MATCH(VLOOKUP($B550,卡牌国战属性!$B:$E,4,FALSE),军力值效果表!$Q$1:$AC$1,0)+IF(VLOOKUP($B550,卡牌国战属性!$B:$E,3,FALSE)=2,6,0))</f>
        <v>27.7</v>
      </c>
      <c r="G550" s="2">
        <f>INDEX($Q:$AC,MATCH($E550,$Q:$Q,0),MATCH(VLOOKUP($B550,卡牌国战属性!$B:$E,4,FALSE),军力值效果表!$Q$1:$AC$1,0)+IF(VLOOKUP($B550,卡牌国战属性!$B:$E,3,FALSE)=2,6,0)+1)</f>
        <v>83.1</v>
      </c>
    </row>
    <row r="551" spans="1:7">
      <c r="A551" s="2">
        <v>548</v>
      </c>
      <c r="B551" s="10">
        <v>1101011</v>
      </c>
      <c r="C551" s="2" t="str">
        <f>VLOOKUP(B551,卡牌国战属性!$B:$C,2,FALSE)</f>
        <v>阎风吒</v>
      </c>
      <c r="D551" s="2" t="s">
        <v>64</v>
      </c>
      <c r="E551" s="2">
        <f t="shared" si="3"/>
        <v>48</v>
      </c>
      <c r="F551" s="2">
        <f>INDEX($Q:$AC,MATCH($E551,$Q:$Q,0),MATCH(VLOOKUP($B551,卡牌国战属性!$B:$E,4,FALSE),军力值效果表!$Q$1:$AC$1,0)+IF(VLOOKUP($B551,卡牌国战属性!$B:$E,3,FALSE)=2,6,0))</f>
        <v>31.4</v>
      </c>
      <c r="G551" s="2">
        <f>INDEX($Q:$AC,MATCH($E551,$Q:$Q,0),MATCH(VLOOKUP($B551,卡牌国战属性!$B:$E,4,FALSE),军力值效果表!$Q$1:$AC$1,0)+IF(VLOOKUP($B551,卡牌国战属性!$B:$E,3,FALSE)=2,6,0)+1)</f>
        <v>94.2</v>
      </c>
    </row>
    <row r="552" spans="1:7">
      <c r="A552" s="2">
        <v>549</v>
      </c>
      <c r="B552" s="10">
        <v>1101011</v>
      </c>
      <c r="C552" s="2" t="str">
        <f>VLOOKUP(B552,卡牌国战属性!$B:$C,2,FALSE)</f>
        <v>阎风吒</v>
      </c>
      <c r="D552" s="2" t="s">
        <v>64</v>
      </c>
      <c r="E552" s="2">
        <f t="shared" si="3"/>
        <v>49</v>
      </c>
      <c r="F552" s="2">
        <f>INDEX($Q:$AC,MATCH($E552,$Q:$Q,0),MATCH(VLOOKUP($B552,卡牌国战属性!$B:$E,4,FALSE),军力值效果表!$Q$1:$AC$1,0)+IF(VLOOKUP($B552,卡牌国战属性!$B:$E,3,FALSE)=2,6,0))</f>
        <v>33.9</v>
      </c>
      <c r="G552" s="2">
        <f>INDEX($Q:$AC,MATCH($E552,$Q:$Q,0),MATCH(VLOOKUP($B552,卡牌国战属性!$B:$E,4,FALSE),军力值效果表!$Q$1:$AC$1,0)+IF(VLOOKUP($B552,卡牌国战属性!$B:$E,3,FALSE)=2,6,0)+1)</f>
        <v>101.8</v>
      </c>
    </row>
    <row r="553" spans="1:7">
      <c r="A553" s="2">
        <v>550</v>
      </c>
      <c r="B553" s="10">
        <v>1101011</v>
      </c>
      <c r="C553" s="2" t="str">
        <f>VLOOKUP(B553,卡牌国战属性!$B:$C,2,FALSE)</f>
        <v>阎风吒</v>
      </c>
      <c r="D553" s="2" t="s">
        <v>64</v>
      </c>
      <c r="E553" s="2">
        <f t="shared" si="3"/>
        <v>50</v>
      </c>
      <c r="F553" s="2">
        <f>INDEX($Q:$AC,MATCH($E553,$Q:$Q,0),MATCH(VLOOKUP($B553,卡牌国战属性!$B:$E,4,FALSE),军力值效果表!$Q$1:$AC$1,0)+IF(VLOOKUP($B553,卡牌国战属性!$B:$E,3,FALSE)=2,6,0))</f>
        <v>35.5</v>
      </c>
      <c r="G553" s="2">
        <f>INDEX($Q:$AC,MATCH($E553,$Q:$Q,0),MATCH(VLOOKUP($B553,卡牌国战属性!$B:$E,4,FALSE),军力值效果表!$Q$1:$AC$1,0)+IF(VLOOKUP($B553,卡牌国战属性!$B:$E,3,FALSE)=2,6,0)+1)</f>
        <v>106.5</v>
      </c>
    </row>
    <row r="554" spans="1:7">
      <c r="A554" s="2">
        <v>551</v>
      </c>
      <c r="B554" s="9">
        <v>1101012</v>
      </c>
      <c r="C554" s="2" t="str">
        <f>VLOOKUP(B554,卡牌国战属性!$B:$C,2,FALSE)</f>
        <v>南御夫</v>
      </c>
      <c r="D554" s="2" t="s">
        <v>64</v>
      </c>
      <c r="E554" s="2">
        <f t="shared" si="3"/>
        <v>1</v>
      </c>
      <c r="F554" s="2">
        <f>INDEX($Q:$AC,MATCH($E554,$Q:$Q,0),MATCH(VLOOKUP($B554,卡牌国战属性!$B:$E,4,FALSE),军力值效果表!$Q$1:$AC$1,0)+IF(VLOOKUP($B554,卡牌国战属性!$B:$E,3,FALSE)=2,6,0))</f>
        <v>1.6</v>
      </c>
      <c r="G554" s="2">
        <f>INDEX($Q:$AC,MATCH($E554,$Q:$Q,0),MATCH(VLOOKUP($B554,卡牌国战属性!$B:$E,4,FALSE),军力值效果表!$Q$1:$AC$1,0)+IF(VLOOKUP($B554,卡牌国战属性!$B:$E,3,FALSE)=2,6,0)+1)</f>
        <v>6</v>
      </c>
    </row>
    <row r="555" spans="1:7">
      <c r="A555" s="2">
        <v>552</v>
      </c>
      <c r="B555" s="10">
        <v>1101012</v>
      </c>
      <c r="C555" s="2" t="str">
        <f>VLOOKUP(B555,卡牌国战属性!$B:$C,2,FALSE)</f>
        <v>南御夫</v>
      </c>
      <c r="D555" s="2" t="s">
        <v>64</v>
      </c>
      <c r="E555" s="2">
        <f t="shared" si="3"/>
        <v>2</v>
      </c>
      <c r="F555" s="2">
        <f>INDEX($Q:$AC,MATCH($E555,$Q:$Q,0),MATCH(VLOOKUP($B555,卡牌国战属性!$B:$E,4,FALSE),军力值效果表!$Q$1:$AC$1,0)+IF(VLOOKUP($B555,卡牌国战属性!$B:$E,3,FALSE)=2,6,0))</f>
        <v>1.7</v>
      </c>
      <c r="G555" s="2">
        <f>INDEX($Q:$AC,MATCH($E555,$Q:$Q,0),MATCH(VLOOKUP($B555,卡牌国战属性!$B:$E,4,FALSE),军力值效果表!$Q$1:$AC$1,0)+IF(VLOOKUP($B555,卡牌国战属性!$B:$E,3,FALSE)=2,6,0)+1)</f>
        <v>6.1</v>
      </c>
    </row>
    <row r="556" spans="1:7">
      <c r="A556" s="2">
        <v>553</v>
      </c>
      <c r="B556" s="10">
        <v>1101012</v>
      </c>
      <c r="C556" s="2" t="str">
        <f>VLOOKUP(B556,卡牌国战属性!$B:$C,2,FALSE)</f>
        <v>南御夫</v>
      </c>
      <c r="D556" s="2" t="s">
        <v>64</v>
      </c>
      <c r="E556" s="2">
        <f t="shared" si="3"/>
        <v>3</v>
      </c>
      <c r="F556" s="2">
        <f>INDEX($Q:$AC,MATCH($E556,$Q:$Q,0),MATCH(VLOOKUP($B556,卡牌国战属性!$B:$E,4,FALSE),军力值效果表!$Q$1:$AC$1,0)+IF(VLOOKUP($B556,卡牌国战属性!$B:$E,3,FALSE)=2,6,0))</f>
        <v>1.8</v>
      </c>
      <c r="G556" s="2">
        <f>INDEX($Q:$AC,MATCH($E556,$Q:$Q,0),MATCH(VLOOKUP($B556,卡牌国战属性!$B:$E,4,FALSE),军力值效果表!$Q$1:$AC$1,0)+IF(VLOOKUP($B556,卡牌国战属性!$B:$E,3,FALSE)=2,6,0)+1)</f>
        <v>6.2</v>
      </c>
    </row>
    <row r="557" spans="1:7">
      <c r="A557" s="2">
        <v>554</v>
      </c>
      <c r="B557" s="10">
        <v>1101012</v>
      </c>
      <c r="C557" s="2" t="str">
        <f>VLOOKUP(B557,卡牌国战属性!$B:$C,2,FALSE)</f>
        <v>南御夫</v>
      </c>
      <c r="D557" s="2" t="s">
        <v>64</v>
      </c>
      <c r="E557" s="2">
        <f t="shared" si="3"/>
        <v>4</v>
      </c>
      <c r="F557" s="2">
        <f>INDEX($Q:$AC,MATCH($E557,$Q:$Q,0),MATCH(VLOOKUP($B557,卡牌国战属性!$B:$E,4,FALSE),军力值效果表!$Q$1:$AC$1,0)+IF(VLOOKUP($B557,卡牌国战属性!$B:$E,3,FALSE)=2,6,0))</f>
        <v>1.9</v>
      </c>
      <c r="G557" s="2">
        <f>INDEX($Q:$AC,MATCH($E557,$Q:$Q,0),MATCH(VLOOKUP($B557,卡牌国战属性!$B:$E,4,FALSE),军力值效果表!$Q$1:$AC$1,0)+IF(VLOOKUP($B557,卡牌国战属性!$B:$E,3,FALSE)=2,6,0)+1)</f>
        <v>6.3</v>
      </c>
    </row>
    <row r="558" spans="1:7">
      <c r="A558" s="2">
        <v>555</v>
      </c>
      <c r="B558" s="10">
        <v>1101012</v>
      </c>
      <c r="C558" s="2" t="str">
        <f>VLOOKUP(B558,卡牌国战属性!$B:$C,2,FALSE)</f>
        <v>南御夫</v>
      </c>
      <c r="D558" s="2" t="s">
        <v>64</v>
      </c>
      <c r="E558" s="2">
        <f t="shared" si="3"/>
        <v>5</v>
      </c>
      <c r="F558" s="2">
        <f>INDEX($Q:$AC,MATCH($E558,$Q:$Q,0),MATCH(VLOOKUP($B558,卡牌国战属性!$B:$E,4,FALSE),军力值效果表!$Q$1:$AC$1,0)+IF(VLOOKUP($B558,卡牌国战属性!$B:$E,3,FALSE)=2,6,0))</f>
        <v>2</v>
      </c>
      <c r="G558" s="2">
        <f>INDEX($Q:$AC,MATCH($E558,$Q:$Q,0),MATCH(VLOOKUP($B558,卡牌国战属性!$B:$E,4,FALSE),军力值效果表!$Q$1:$AC$1,0)+IF(VLOOKUP($B558,卡牌国战属性!$B:$E,3,FALSE)=2,6,0)+1)</f>
        <v>6.4</v>
      </c>
    </row>
    <row r="559" spans="1:7">
      <c r="A559" s="2">
        <v>556</v>
      </c>
      <c r="B559" s="10">
        <v>1101012</v>
      </c>
      <c r="C559" s="2" t="str">
        <f>VLOOKUP(B559,卡牌国战属性!$B:$C,2,FALSE)</f>
        <v>南御夫</v>
      </c>
      <c r="D559" s="2" t="s">
        <v>64</v>
      </c>
      <c r="E559" s="2">
        <f t="shared" si="3"/>
        <v>6</v>
      </c>
      <c r="F559" s="2">
        <f>INDEX($Q:$AC,MATCH($E559,$Q:$Q,0),MATCH(VLOOKUP($B559,卡牌国战属性!$B:$E,4,FALSE),军力值效果表!$Q$1:$AC$1,0)+IF(VLOOKUP($B559,卡牌国战属性!$B:$E,3,FALSE)=2,6,0))</f>
        <v>2.1</v>
      </c>
      <c r="G559" s="2">
        <f>INDEX($Q:$AC,MATCH($E559,$Q:$Q,0),MATCH(VLOOKUP($B559,卡牌国战属性!$B:$E,4,FALSE),军力值效果表!$Q$1:$AC$1,0)+IF(VLOOKUP($B559,卡牌国战属性!$B:$E,3,FALSE)=2,6,0)+1)</f>
        <v>6.5</v>
      </c>
    </row>
    <row r="560" spans="1:7">
      <c r="A560" s="2">
        <v>557</v>
      </c>
      <c r="B560" s="10">
        <v>1101012</v>
      </c>
      <c r="C560" s="2" t="str">
        <f>VLOOKUP(B560,卡牌国战属性!$B:$C,2,FALSE)</f>
        <v>南御夫</v>
      </c>
      <c r="D560" s="2" t="s">
        <v>64</v>
      </c>
      <c r="E560" s="2">
        <f t="shared" si="3"/>
        <v>7</v>
      </c>
      <c r="F560" s="2">
        <f>INDEX($Q:$AC,MATCH($E560,$Q:$Q,0),MATCH(VLOOKUP($B560,卡牌国战属性!$B:$E,4,FALSE),军力值效果表!$Q$1:$AC$1,0)+IF(VLOOKUP($B560,卡牌国战属性!$B:$E,3,FALSE)=2,6,0))</f>
        <v>2.2</v>
      </c>
      <c r="G560" s="2">
        <f>INDEX($Q:$AC,MATCH($E560,$Q:$Q,0),MATCH(VLOOKUP($B560,卡牌国战属性!$B:$E,4,FALSE),军力值效果表!$Q$1:$AC$1,0)+IF(VLOOKUP($B560,卡牌国战属性!$B:$E,3,FALSE)=2,6,0)+1)</f>
        <v>6.6</v>
      </c>
    </row>
    <row r="561" spans="1:7">
      <c r="A561" s="2">
        <v>558</v>
      </c>
      <c r="B561" s="10">
        <v>1101012</v>
      </c>
      <c r="C561" s="2" t="str">
        <f>VLOOKUP(B561,卡牌国战属性!$B:$C,2,FALSE)</f>
        <v>南御夫</v>
      </c>
      <c r="D561" s="2" t="s">
        <v>64</v>
      </c>
      <c r="E561" s="2">
        <f t="shared" si="3"/>
        <v>8</v>
      </c>
      <c r="F561" s="2">
        <f>INDEX($Q:$AC,MATCH($E561,$Q:$Q,0),MATCH(VLOOKUP($B561,卡牌国战属性!$B:$E,4,FALSE),军力值效果表!$Q$1:$AC$1,0)+IF(VLOOKUP($B561,卡牌国战属性!$B:$E,3,FALSE)=2,6,0))</f>
        <v>2.3</v>
      </c>
      <c r="G561" s="2">
        <f>INDEX($Q:$AC,MATCH($E561,$Q:$Q,0),MATCH(VLOOKUP($B561,卡牌国战属性!$B:$E,4,FALSE),军力值效果表!$Q$1:$AC$1,0)+IF(VLOOKUP($B561,卡牌国战属性!$B:$E,3,FALSE)=2,6,0)+1)</f>
        <v>6.7</v>
      </c>
    </row>
    <row r="562" spans="1:7">
      <c r="A562" s="2">
        <v>559</v>
      </c>
      <c r="B562" s="10">
        <v>1101012</v>
      </c>
      <c r="C562" s="2" t="str">
        <f>VLOOKUP(B562,卡牌国战属性!$B:$C,2,FALSE)</f>
        <v>南御夫</v>
      </c>
      <c r="D562" s="2" t="s">
        <v>64</v>
      </c>
      <c r="E562" s="2">
        <f t="shared" si="3"/>
        <v>9</v>
      </c>
      <c r="F562" s="2">
        <f>INDEX($Q:$AC,MATCH($E562,$Q:$Q,0),MATCH(VLOOKUP($B562,卡牌国战属性!$B:$E,4,FALSE),军力值效果表!$Q$1:$AC$1,0)+IF(VLOOKUP($B562,卡牌国战属性!$B:$E,3,FALSE)=2,6,0))</f>
        <v>2.4</v>
      </c>
      <c r="G562" s="2">
        <f>INDEX($Q:$AC,MATCH($E562,$Q:$Q,0),MATCH(VLOOKUP($B562,卡牌国战属性!$B:$E,4,FALSE),军力值效果表!$Q$1:$AC$1,0)+IF(VLOOKUP($B562,卡牌国战属性!$B:$E,3,FALSE)=2,6,0)+1)</f>
        <v>6.8</v>
      </c>
    </row>
    <row r="563" spans="1:7">
      <c r="A563" s="2">
        <v>560</v>
      </c>
      <c r="B563" s="10">
        <v>1101012</v>
      </c>
      <c r="C563" s="2" t="str">
        <f>VLOOKUP(B563,卡牌国战属性!$B:$C,2,FALSE)</f>
        <v>南御夫</v>
      </c>
      <c r="D563" s="2" t="s">
        <v>64</v>
      </c>
      <c r="E563" s="2">
        <f t="shared" si="3"/>
        <v>10</v>
      </c>
      <c r="F563" s="2">
        <f>INDEX($Q:$AC,MATCH($E563,$Q:$Q,0),MATCH(VLOOKUP($B563,卡牌国战属性!$B:$E,4,FALSE),军力值效果表!$Q$1:$AC$1,0)+IF(VLOOKUP($B563,卡牌国战属性!$B:$E,3,FALSE)=2,6,0))</f>
        <v>2.5</v>
      </c>
      <c r="G563" s="2">
        <f>INDEX($Q:$AC,MATCH($E563,$Q:$Q,0),MATCH(VLOOKUP($B563,卡牌国战属性!$B:$E,4,FALSE),军力值效果表!$Q$1:$AC$1,0)+IF(VLOOKUP($B563,卡牌国战属性!$B:$E,3,FALSE)=2,6,0)+1)</f>
        <v>7.4</v>
      </c>
    </row>
    <row r="564" spans="1:7">
      <c r="A564" s="2">
        <v>561</v>
      </c>
      <c r="B564" s="10">
        <v>1101012</v>
      </c>
      <c r="C564" s="2" t="str">
        <f>VLOOKUP(B564,卡牌国战属性!$B:$C,2,FALSE)</f>
        <v>南御夫</v>
      </c>
      <c r="D564" s="2" t="s">
        <v>64</v>
      </c>
      <c r="E564" s="2">
        <f t="shared" si="3"/>
        <v>11</v>
      </c>
      <c r="F564" s="2">
        <f>INDEX($Q:$AC,MATCH($E564,$Q:$Q,0),MATCH(VLOOKUP($B564,卡牌国战属性!$B:$E,4,FALSE),军力值效果表!$Q$1:$AC$1,0)+IF(VLOOKUP($B564,卡牌国战属性!$B:$E,3,FALSE)=2,6,0))</f>
        <v>2.6</v>
      </c>
      <c r="G564" s="2">
        <f>INDEX($Q:$AC,MATCH($E564,$Q:$Q,0),MATCH(VLOOKUP($B564,卡牌国战属性!$B:$E,4,FALSE),军力值效果表!$Q$1:$AC$1,0)+IF(VLOOKUP($B564,卡牌国战属性!$B:$E,3,FALSE)=2,6,0)+1)</f>
        <v>7.5</v>
      </c>
    </row>
    <row r="565" spans="1:7">
      <c r="A565" s="2">
        <v>562</v>
      </c>
      <c r="B565" s="10">
        <v>1101012</v>
      </c>
      <c r="C565" s="2" t="str">
        <f>VLOOKUP(B565,卡牌国战属性!$B:$C,2,FALSE)</f>
        <v>南御夫</v>
      </c>
      <c r="D565" s="2" t="s">
        <v>64</v>
      </c>
      <c r="E565" s="2">
        <f t="shared" si="3"/>
        <v>12</v>
      </c>
      <c r="F565" s="2">
        <f>INDEX($Q:$AC,MATCH($E565,$Q:$Q,0),MATCH(VLOOKUP($B565,卡牌国战属性!$B:$E,4,FALSE),军力值效果表!$Q$1:$AC$1,0)+IF(VLOOKUP($B565,卡牌国战属性!$B:$E,3,FALSE)=2,6,0))</f>
        <v>2.7</v>
      </c>
      <c r="G565" s="2">
        <f>INDEX($Q:$AC,MATCH($E565,$Q:$Q,0),MATCH(VLOOKUP($B565,卡牌国战属性!$B:$E,4,FALSE),军力值效果表!$Q$1:$AC$1,0)+IF(VLOOKUP($B565,卡牌国战属性!$B:$E,3,FALSE)=2,6,0)+1)</f>
        <v>7.6</v>
      </c>
    </row>
    <row r="566" spans="1:7">
      <c r="A566" s="2">
        <v>563</v>
      </c>
      <c r="B566" s="10">
        <v>1101012</v>
      </c>
      <c r="C566" s="2" t="str">
        <f>VLOOKUP(B566,卡牌国战属性!$B:$C,2,FALSE)</f>
        <v>南御夫</v>
      </c>
      <c r="D566" s="2" t="s">
        <v>64</v>
      </c>
      <c r="E566" s="2">
        <f t="shared" si="3"/>
        <v>13</v>
      </c>
      <c r="F566" s="2">
        <f>INDEX($Q:$AC,MATCH($E566,$Q:$Q,0),MATCH(VLOOKUP($B566,卡牌国战属性!$B:$E,4,FALSE),军力值效果表!$Q$1:$AC$1,0)+IF(VLOOKUP($B566,卡牌国战属性!$B:$E,3,FALSE)=2,6,0))</f>
        <v>2.8</v>
      </c>
      <c r="G566" s="2">
        <f>INDEX($Q:$AC,MATCH($E566,$Q:$Q,0),MATCH(VLOOKUP($B566,卡牌国战属性!$B:$E,4,FALSE),军力值效果表!$Q$1:$AC$1,0)+IF(VLOOKUP($B566,卡牌国战属性!$B:$E,3,FALSE)=2,6,0)+1)</f>
        <v>8.6</v>
      </c>
    </row>
    <row r="567" spans="1:7">
      <c r="A567" s="2">
        <v>564</v>
      </c>
      <c r="B567" s="10">
        <v>1101012</v>
      </c>
      <c r="C567" s="2" t="str">
        <f>VLOOKUP(B567,卡牌国战属性!$B:$C,2,FALSE)</f>
        <v>南御夫</v>
      </c>
      <c r="D567" s="2" t="s">
        <v>64</v>
      </c>
      <c r="E567" s="2">
        <f t="shared" si="3"/>
        <v>14</v>
      </c>
      <c r="F567" s="2">
        <f>INDEX($Q:$AC,MATCH($E567,$Q:$Q,0),MATCH(VLOOKUP($B567,卡牌国战属性!$B:$E,4,FALSE),军力值效果表!$Q$1:$AC$1,0)+IF(VLOOKUP($B567,卡牌国战属性!$B:$E,3,FALSE)=2,6,0))</f>
        <v>2.9</v>
      </c>
      <c r="G567" s="2">
        <f>INDEX($Q:$AC,MATCH($E567,$Q:$Q,0),MATCH(VLOOKUP($B567,卡牌国战属性!$B:$E,4,FALSE),军力值效果表!$Q$1:$AC$1,0)+IF(VLOOKUP($B567,卡牌国战属性!$B:$E,3,FALSE)=2,6,0)+1)</f>
        <v>8.8</v>
      </c>
    </row>
    <row r="568" spans="1:7">
      <c r="A568" s="2">
        <v>565</v>
      </c>
      <c r="B568" s="10">
        <v>1101012</v>
      </c>
      <c r="C568" s="2" t="str">
        <f>VLOOKUP(B568,卡牌国战属性!$B:$C,2,FALSE)</f>
        <v>南御夫</v>
      </c>
      <c r="D568" s="2" t="s">
        <v>64</v>
      </c>
      <c r="E568" s="2">
        <f t="shared" si="3"/>
        <v>15</v>
      </c>
      <c r="F568" s="2">
        <f>INDEX($Q:$AC,MATCH($E568,$Q:$Q,0),MATCH(VLOOKUP($B568,卡牌国战属性!$B:$E,4,FALSE),军力值效果表!$Q$1:$AC$1,0)+IF(VLOOKUP($B568,卡牌国战属性!$B:$E,3,FALSE)=2,6,0))</f>
        <v>3.2</v>
      </c>
      <c r="G568" s="2">
        <f>INDEX($Q:$AC,MATCH($E568,$Q:$Q,0),MATCH(VLOOKUP($B568,卡牌国战属性!$B:$E,4,FALSE),军力值效果表!$Q$1:$AC$1,0)+IF(VLOOKUP($B568,卡牌国战属性!$B:$E,3,FALSE)=2,6,0)+1)</f>
        <v>9.7</v>
      </c>
    </row>
    <row r="569" spans="1:7">
      <c r="A569" s="2">
        <v>566</v>
      </c>
      <c r="B569" s="10">
        <v>1101012</v>
      </c>
      <c r="C569" s="2" t="str">
        <f>VLOOKUP(B569,卡牌国战属性!$B:$C,2,FALSE)</f>
        <v>南御夫</v>
      </c>
      <c r="D569" s="2" t="s">
        <v>64</v>
      </c>
      <c r="E569" s="2">
        <f t="shared" si="3"/>
        <v>16</v>
      </c>
      <c r="F569" s="2">
        <f>INDEX($Q:$AC,MATCH($E569,$Q:$Q,0),MATCH(VLOOKUP($B569,卡牌国战属性!$B:$E,4,FALSE),军力值效果表!$Q$1:$AC$1,0)+IF(VLOOKUP($B569,卡牌国战属性!$B:$E,3,FALSE)=2,6,0))</f>
        <v>3.3</v>
      </c>
      <c r="G569" s="2">
        <f>INDEX($Q:$AC,MATCH($E569,$Q:$Q,0),MATCH(VLOOKUP($B569,卡牌国战属性!$B:$E,4,FALSE),军力值效果表!$Q$1:$AC$1,0)+IF(VLOOKUP($B569,卡牌国战属性!$B:$E,3,FALSE)=2,6,0)+1)</f>
        <v>9.9</v>
      </c>
    </row>
    <row r="570" spans="1:7">
      <c r="A570" s="2">
        <v>567</v>
      </c>
      <c r="B570" s="10">
        <v>1101012</v>
      </c>
      <c r="C570" s="2" t="str">
        <f>VLOOKUP(B570,卡牌国战属性!$B:$C,2,FALSE)</f>
        <v>南御夫</v>
      </c>
      <c r="D570" s="2" t="s">
        <v>64</v>
      </c>
      <c r="E570" s="2">
        <f t="shared" si="3"/>
        <v>17</v>
      </c>
      <c r="F570" s="2">
        <f>INDEX($Q:$AC,MATCH($E570,$Q:$Q,0),MATCH(VLOOKUP($B570,卡牌国战属性!$B:$E,4,FALSE),军力值效果表!$Q$1:$AC$1,0)+IF(VLOOKUP($B570,卡牌国战属性!$B:$E,3,FALSE)=2,6,0))</f>
        <v>3.4</v>
      </c>
      <c r="G570" s="2">
        <f>INDEX($Q:$AC,MATCH($E570,$Q:$Q,0),MATCH(VLOOKUP($B570,卡牌国战属性!$B:$E,4,FALSE),军力值效果表!$Q$1:$AC$1,0)+IF(VLOOKUP($B570,卡牌国战属性!$B:$E,3,FALSE)=2,6,0)+1)</f>
        <v>10.1</v>
      </c>
    </row>
    <row r="571" spans="1:7">
      <c r="A571" s="2">
        <v>568</v>
      </c>
      <c r="B571" s="10">
        <v>1101012</v>
      </c>
      <c r="C571" s="2" t="str">
        <f>VLOOKUP(B571,卡牌国战属性!$B:$C,2,FALSE)</f>
        <v>南御夫</v>
      </c>
      <c r="D571" s="2" t="s">
        <v>64</v>
      </c>
      <c r="E571" s="2">
        <f t="shared" si="3"/>
        <v>18</v>
      </c>
      <c r="F571" s="2">
        <f>INDEX($Q:$AC,MATCH($E571,$Q:$Q,0),MATCH(VLOOKUP($B571,卡牌国战属性!$B:$E,4,FALSE),军力值效果表!$Q$1:$AC$1,0)+IF(VLOOKUP($B571,卡牌国战属性!$B:$E,3,FALSE)=2,6,0))</f>
        <v>3.5</v>
      </c>
      <c r="G571" s="2">
        <f>INDEX($Q:$AC,MATCH($E571,$Q:$Q,0),MATCH(VLOOKUP($B571,卡牌国战属性!$B:$E,4,FALSE),军力值效果表!$Q$1:$AC$1,0)+IF(VLOOKUP($B571,卡牌国战属性!$B:$E,3,FALSE)=2,6,0)+1)</f>
        <v>11.1</v>
      </c>
    </row>
    <row r="572" spans="1:7">
      <c r="A572" s="2">
        <v>569</v>
      </c>
      <c r="B572" s="10">
        <v>1101012</v>
      </c>
      <c r="C572" s="2" t="str">
        <f>VLOOKUP(B572,卡牌国战属性!$B:$C,2,FALSE)</f>
        <v>南御夫</v>
      </c>
      <c r="D572" s="2" t="s">
        <v>64</v>
      </c>
      <c r="E572" s="2">
        <f t="shared" si="3"/>
        <v>19</v>
      </c>
      <c r="F572" s="2">
        <f>INDEX($Q:$AC,MATCH($E572,$Q:$Q,0),MATCH(VLOOKUP($B572,卡牌国战属性!$B:$E,4,FALSE),军力值效果表!$Q$1:$AC$1,0)+IF(VLOOKUP($B572,卡牌国战属性!$B:$E,3,FALSE)=2,6,0))</f>
        <v>3.7</v>
      </c>
      <c r="G572" s="2">
        <f>INDEX($Q:$AC,MATCH($E572,$Q:$Q,0),MATCH(VLOOKUP($B572,卡牌国战属性!$B:$E,4,FALSE),军力值效果表!$Q$1:$AC$1,0)+IF(VLOOKUP($B572,卡牌国战属性!$B:$E,3,FALSE)=2,6,0)+1)</f>
        <v>11.3</v>
      </c>
    </row>
    <row r="573" spans="1:7">
      <c r="A573" s="2">
        <v>570</v>
      </c>
      <c r="B573" s="10">
        <v>1101012</v>
      </c>
      <c r="C573" s="2" t="str">
        <f>VLOOKUP(B573,卡牌国战属性!$B:$C,2,FALSE)</f>
        <v>南御夫</v>
      </c>
      <c r="D573" s="2" t="s">
        <v>64</v>
      </c>
      <c r="E573" s="2">
        <f t="shared" si="3"/>
        <v>20</v>
      </c>
      <c r="F573" s="2">
        <f>INDEX($Q:$AC,MATCH($E573,$Q:$Q,0),MATCH(VLOOKUP($B573,卡牌国战属性!$B:$E,4,FALSE),军力值效果表!$Q$1:$AC$1,0)+IF(VLOOKUP($B573,卡牌国战属性!$B:$E,3,FALSE)=2,6,0))</f>
        <v>3.7</v>
      </c>
      <c r="G573" s="2">
        <f>INDEX($Q:$AC,MATCH($E573,$Q:$Q,0),MATCH(VLOOKUP($B573,卡牌国战属性!$B:$E,4,FALSE),军力值效果表!$Q$1:$AC$1,0)+IF(VLOOKUP($B573,卡牌国战属性!$B:$E,3,FALSE)=2,6,0)+1)</f>
        <v>11.5</v>
      </c>
    </row>
    <row r="574" spans="1:7">
      <c r="A574" s="2">
        <v>571</v>
      </c>
      <c r="B574" s="10">
        <v>1101012</v>
      </c>
      <c r="C574" s="2" t="str">
        <f>VLOOKUP(B574,卡牌国战属性!$B:$C,2,FALSE)</f>
        <v>南御夫</v>
      </c>
      <c r="D574" s="2" t="s">
        <v>64</v>
      </c>
      <c r="E574" s="2">
        <f t="shared" si="3"/>
        <v>21</v>
      </c>
      <c r="F574" s="2">
        <f>INDEX($Q:$AC,MATCH($E574,$Q:$Q,0),MATCH(VLOOKUP($B574,卡牌国战属性!$B:$E,4,FALSE),军力值效果表!$Q$1:$AC$1,0)+IF(VLOOKUP($B574,卡牌国战属性!$B:$E,3,FALSE)=2,6,0))</f>
        <v>3.8</v>
      </c>
      <c r="G574" s="2">
        <f>INDEX($Q:$AC,MATCH($E574,$Q:$Q,0),MATCH(VLOOKUP($B574,卡牌国战属性!$B:$E,4,FALSE),军力值效果表!$Q$1:$AC$1,0)+IF(VLOOKUP($B574,卡牌国战属性!$B:$E,3,FALSE)=2,6,0)+1)</f>
        <v>11.6</v>
      </c>
    </row>
    <row r="575" spans="1:7">
      <c r="A575" s="2">
        <v>572</v>
      </c>
      <c r="B575" s="10">
        <v>1101012</v>
      </c>
      <c r="C575" s="2" t="str">
        <f>VLOOKUP(B575,卡牌国战属性!$B:$C,2,FALSE)</f>
        <v>南御夫</v>
      </c>
      <c r="D575" s="2" t="s">
        <v>64</v>
      </c>
      <c r="E575" s="2">
        <f t="shared" si="3"/>
        <v>22</v>
      </c>
      <c r="F575" s="2">
        <f>INDEX($Q:$AC,MATCH($E575,$Q:$Q,0),MATCH(VLOOKUP($B575,卡牌国战属性!$B:$E,4,FALSE),军力值效果表!$Q$1:$AC$1,0)+IF(VLOOKUP($B575,卡牌国战属性!$B:$E,3,FALSE)=2,6,0))</f>
        <v>3.9</v>
      </c>
      <c r="G575" s="2">
        <f>INDEX($Q:$AC,MATCH($E575,$Q:$Q,0),MATCH(VLOOKUP($B575,卡牌国战属性!$B:$E,4,FALSE),军力值效果表!$Q$1:$AC$1,0)+IF(VLOOKUP($B575,卡牌国战属性!$B:$E,3,FALSE)=2,6,0)+1)</f>
        <v>11.7</v>
      </c>
    </row>
    <row r="576" spans="1:7">
      <c r="A576" s="2">
        <v>573</v>
      </c>
      <c r="B576" s="10">
        <v>1101012</v>
      </c>
      <c r="C576" s="2" t="str">
        <f>VLOOKUP(B576,卡牌国战属性!$B:$C,2,FALSE)</f>
        <v>南御夫</v>
      </c>
      <c r="D576" s="2" t="s">
        <v>64</v>
      </c>
      <c r="E576" s="2">
        <f t="shared" si="3"/>
        <v>23</v>
      </c>
      <c r="F576" s="2">
        <f>INDEX($Q:$AC,MATCH($E576,$Q:$Q,0),MATCH(VLOOKUP($B576,卡牌国战属性!$B:$E,4,FALSE),军力值效果表!$Q$1:$AC$1,0)+IF(VLOOKUP($B576,卡牌国战属性!$B:$E,3,FALSE)=2,6,0))</f>
        <v>4.4</v>
      </c>
      <c r="G576" s="2">
        <f>INDEX($Q:$AC,MATCH($E576,$Q:$Q,0),MATCH(VLOOKUP($B576,卡牌国战属性!$B:$E,4,FALSE),军力值效果表!$Q$1:$AC$1,0)+IF(VLOOKUP($B576,卡牌国战属性!$B:$E,3,FALSE)=2,6,0)+1)</f>
        <v>13.2</v>
      </c>
    </row>
    <row r="577" spans="1:7">
      <c r="A577" s="2">
        <v>574</v>
      </c>
      <c r="B577" s="10">
        <v>1101012</v>
      </c>
      <c r="C577" s="2" t="str">
        <f>VLOOKUP(B577,卡牌国战属性!$B:$C,2,FALSE)</f>
        <v>南御夫</v>
      </c>
      <c r="D577" s="2" t="s">
        <v>64</v>
      </c>
      <c r="E577" s="2">
        <f t="shared" si="3"/>
        <v>24</v>
      </c>
      <c r="F577" s="2">
        <f>INDEX($Q:$AC,MATCH($E577,$Q:$Q,0),MATCH(VLOOKUP($B577,卡牌国战属性!$B:$E,4,FALSE),军力值效果表!$Q$1:$AC$1,0)+IF(VLOOKUP($B577,卡牌国战属性!$B:$E,3,FALSE)=2,6,0))</f>
        <v>4.5</v>
      </c>
      <c r="G577" s="2">
        <f>INDEX($Q:$AC,MATCH($E577,$Q:$Q,0),MATCH(VLOOKUP($B577,卡牌国战属性!$B:$E,4,FALSE),军力值效果表!$Q$1:$AC$1,0)+IF(VLOOKUP($B577,卡牌国战属性!$B:$E,3,FALSE)=2,6,0)+1)</f>
        <v>13.7</v>
      </c>
    </row>
    <row r="578" spans="1:7">
      <c r="A578" s="2">
        <v>575</v>
      </c>
      <c r="B578" s="10">
        <v>1101012</v>
      </c>
      <c r="C578" s="2" t="str">
        <f>VLOOKUP(B578,卡牌国战属性!$B:$C,2,FALSE)</f>
        <v>南御夫</v>
      </c>
      <c r="D578" s="2" t="s">
        <v>64</v>
      </c>
      <c r="E578" s="2">
        <f t="shared" si="3"/>
        <v>25</v>
      </c>
      <c r="F578" s="2">
        <f>INDEX($Q:$AC,MATCH($E578,$Q:$Q,0),MATCH(VLOOKUP($B578,卡牌国战属性!$B:$E,4,FALSE),军力值效果表!$Q$1:$AC$1,0)+IF(VLOOKUP($B578,卡牌国战属性!$B:$E,3,FALSE)=2,6,0))</f>
        <v>5</v>
      </c>
      <c r="G578" s="2">
        <f>INDEX($Q:$AC,MATCH($E578,$Q:$Q,0),MATCH(VLOOKUP($B578,卡牌国战属性!$B:$E,4,FALSE),军力值效果表!$Q$1:$AC$1,0)+IF(VLOOKUP($B578,卡牌国战属性!$B:$E,3,FALSE)=2,6,0)+1)</f>
        <v>15.1</v>
      </c>
    </row>
    <row r="579" spans="1:7">
      <c r="A579" s="2">
        <v>576</v>
      </c>
      <c r="B579" s="10">
        <v>1101012</v>
      </c>
      <c r="C579" s="2" t="str">
        <f>VLOOKUP(B579,卡牌国战属性!$B:$C,2,FALSE)</f>
        <v>南御夫</v>
      </c>
      <c r="D579" s="2" t="s">
        <v>64</v>
      </c>
      <c r="E579" s="2">
        <f t="shared" si="3"/>
        <v>26</v>
      </c>
      <c r="F579" s="2">
        <f>INDEX($Q:$AC,MATCH($E579,$Q:$Q,0),MATCH(VLOOKUP($B579,卡牌国战属性!$B:$E,4,FALSE),军力值效果表!$Q$1:$AC$1,0)+IF(VLOOKUP($B579,卡牌国战属性!$B:$E,3,FALSE)=2,6,0))</f>
        <v>5.3</v>
      </c>
      <c r="G579" s="2">
        <f>INDEX($Q:$AC,MATCH($E579,$Q:$Q,0),MATCH(VLOOKUP($B579,卡牌国战属性!$B:$E,4,FALSE),军力值效果表!$Q$1:$AC$1,0)+IF(VLOOKUP($B579,卡牌国战属性!$B:$E,3,FALSE)=2,6,0)+1)</f>
        <v>16.1</v>
      </c>
    </row>
    <row r="580" spans="1:7">
      <c r="A580" s="2">
        <v>577</v>
      </c>
      <c r="B580" s="10">
        <v>1101012</v>
      </c>
      <c r="C580" s="2" t="str">
        <f>VLOOKUP(B580,卡牌国战属性!$B:$C,2,FALSE)</f>
        <v>南御夫</v>
      </c>
      <c r="D580" s="2" t="s">
        <v>64</v>
      </c>
      <c r="E580" s="2">
        <f t="shared" si="3"/>
        <v>27</v>
      </c>
      <c r="F580" s="2">
        <f>INDEX($Q:$AC,MATCH($E580,$Q:$Q,0),MATCH(VLOOKUP($B580,卡牌国战属性!$B:$E,4,FALSE),军力值效果表!$Q$1:$AC$1,0)+IF(VLOOKUP($B580,卡牌国战属性!$B:$E,3,FALSE)=2,6,0))</f>
        <v>5.6</v>
      </c>
      <c r="G580" s="2">
        <f>INDEX($Q:$AC,MATCH($E580,$Q:$Q,0),MATCH(VLOOKUP($B580,卡牌国战属性!$B:$E,4,FALSE),军力值效果表!$Q$1:$AC$1,0)+IF(VLOOKUP($B580,卡牌国战属性!$B:$E,3,FALSE)=2,6,0)+1)</f>
        <v>17</v>
      </c>
    </row>
    <row r="581" spans="1:7">
      <c r="A581" s="2">
        <v>578</v>
      </c>
      <c r="B581" s="10">
        <v>1101012</v>
      </c>
      <c r="C581" s="2" t="str">
        <f>VLOOKUP(B581,卡牌国战属性!$B:$C,2,FALSE)</f>
        <v>南御夫</v>
      </c>
      <c r="D581" s="2" t="s">
        <v>64</v>
      </c>
      <c r="E581" s="2">
        <f t="shared" si="3"/>
        <v>28</v>
      </c>
      <c r="F581" s="2">
        <f>INDEX($Q:$AC,MATCH($E581,$Q:$Q,0),MATCH(VLOOKUP($B581,卡牌国战属性!$B:$E,4,FALSE),军力值效果表!$Q$1:$AC$1,0)+IF(VLOOKUP($B581,卡牌国战属性!$B:$E,3,FALSE)=2,6,0))</f>
        <v>6</v>
      </c>
      <c r="G581" s="2">
        <f>INDEX($Q:$AC,MATCH($E581,$Q:$Q,0),MATCH(VLOOKUP($B581,卡牌国战属性!$B:$E,4,FALSE),军力值效果表!$Q$1:$AC$1,0)+IF(VLOOKUP($B581,卡牌国战属性!$B:$E,3,FALSE)=2,6,0)+1)</f>
        <v>18</v>
      </c>
    </row>
    <row r="582" spans="1:7">
      <c r="A582" s="2">
        <v>579</v>
      </c>
      <c r="B582" s="10">
        <v>1101012</v>
      </c>
      <c r="C582" s="2" t="str">
        <f>VLOOKUP(B582,卡牌国战属性!$B:$C,2,FALSE)</f>
        <v>南御夫</v>
      </c>
      <c r="D582" s="2" t="s">
        <v>64</v>
      </c>
      <c r="E582" s="2">
        <f t="shared" si="3"/>
        <v>29</v>
      </c>
      <c r="F582" s="2">
        <f>INDEX($Q:$AC,MATCH($E582,$Q:$Q,0),MATCH(VLOOKUP($B582,卡牌国战属性!$B:$E,4,FALSE),军力值效果表!$Q$1:$AC$1,0)+IF(VLOOKUP($B582,卡牌国战属性!$B:$E,3,FALSE)=2,6,0))</f>
        <v>6.5</v>
      </c>
      <c r="G582" s="2">
        <f>INDEX($Q:$AC,MATCH($E582,$Q:$Q,0),MATCH(VLOOKUP($B582,卡牌国战属性!$B:$E,4,FALSE),军力值效果表!$Q$1:$AC$1,0)+IF(VLOOKUP($B582,卡牌国战属性!$B:$E,3,FALSE)=2,6,0)+1)</f>
        <v>19</v>
      </c>
    </row>
    <row r="583" spans="1:7">
      <c r="A583" s="2">
        <v>580</v>
      </c>
      <c r="B583" s="10">
        <v>1101012</v>
      </c>
      <c r="C583" s="2" t="str">
        <f>VLOOKUP(B583,卡牌国战属性!$B:$C,2,FALSE)</f>
        <v>南御夫</v>
      </c>
      <c r="D583" s="2" t="s">
        <v>64</v>
      </c>
      <c r="E583" s="2">
        <f t="shared" si="3"/>
        <v>30</v>
      </c>
      <c r="F583" s="2">
        <f>INDEX($Q:$AC,MATCH($E583,$Q:$Q,0),MATCH(VLOOKUP($B583,卡牌国战属性!$B:$E,4,FALSE),军力值效果表!$Q$1:$AC$1,0)+IF(VLOOKUP($B583,卡牌国战属性!$B:$E,3,FALSE)=2,6,0))</f>
        <v>6.7</v>
      </c>
      <c r="G583" s="2">
        <f>INDEX($Q:$AC,MATCH($E583,$Q:$Q,0),MATCH(VLOOKUP($B583,卡牌国战属性!$B:$E,4,FALSE),军力值效果表!$Q$1:$AC$1,0)+IF(VLOOKUP($B583,卡牌国战属性!$B:$E,3,FALSE)=2,6,0)+1)</f>
        <v>20.1</v>
      </c>
    </row>
    <row r="584" spans="1:7">
      <c r="A584" s="2">
        <v>581</v>
      </c>
      <c r="B584" s="10">
        <v>1101012</v>
      </c>
      <c r="C584" s="2" t="str">
        <f>VLOOKUP(B584,卡牌国战属性!$B:$C,2,FALSE)</f>
        <v>南御夫</v>
      </c>
      <c r="D584" s="2" t="s">
        <v>64</v>
      </c>
      <c r="E584" s="2">
        <f t="shared" si="3"/>
        <v>31</v>
      </c>
      <c r="F584" s="2">
        <f>INDEX($Q:$AC,MATCH($E584,$Q:$Q,0),MATCH(VLOOKUP($B584,卡牌国战属性!$B:$E,4,FALSE),军力值效果表!$Q$1:$AC$1,0)+IF(VLOOKUP($B584,卡牌国战属性!$B:$E,3,FALSE)=2,6,0))</f>
        <v>6.8</v>
      </c>
      <c r="G584" s="2">
        <f>INDEX($Q:$AC,MATCH($E584,$Q:$Q,0),MATCH(VLOOKUP($B584,卡牌国战属性!$B:$E,4,FALSE),军力值效果表!$Q$1:$AC$1,0)+IF(VLOOKUP($B584,卡牌国战属性!$B:$E,3,FALSE)=2,6,0)+1)</f>
        <v>20.4</v>
      </c>
    </row>
    <row r="585" spans="1:7">
      <c r="A585" s="2">
        <v>582</v>
      </c>
      <c r="B585" s="10">
        <v>1101012</v>
      </c>
      <c r="C585" s="2" t="str">
        <f>VLOOKUP(B585,卡牌国战属性!$B:$C,2,FALSE)</f>
        <v>南御夫</v>
      </c>
      <c r="D585" s="2" t="s">
        <v>64</v>
      </c>
      <c r="E585" s="2">
        <f t="shared" si="3"/>
        <v>32</v>
      </c>
      <c r="F585" s="2">
        <f>INDEX($Q:$AC,MATCH($E585,$Q:$Q,0),MATCH(VLOOKUP($B585,卡牌国战属性!$B:$E,4,FALSE),军力值效果表!$Q$1:$AC$1,0)+IF(VLOOKUP($B585,卡牌国战属性!$B:$E,3,FALSE)=2,6,0))</f>
        <v>7.2</v>
      </c>
      <c r="G585" s="2">
        <f>INDEX($Q:$AC,MATCH($E585,$Q:$Q,0),MATCH(VLOOKUP($B585,卡牌国战属性!$B:$E,4,FALSE),军力值效果表!$Q$1:$AC$1,0)+IF(VLOOKUP($B585,卡牌国战属性!$B:$E,3,FALSE)=2,6,0)+1)</f>
        <v>21.8</v>
      </c>
    </row>
    <row r="586" spans="1:7">
      <c r="A586" s="2">
        <v>583</v>
      </c>
      <c r="B586" s="10">
        <v>1101012</v>
      </c>
      <c r="C586" s="2" t="str">
        <f>VLOOKUP(B586,卡牌国战属性!$B:$C,2,FALSE)</f>
        <v>南御夫</v>
      </c>
      <c r="D586" s="2" t="s">
        <v>64</v>
      </c>
      <c r="E586" s="2">
        <f t="shared" si="3"/>
        <v>33</v>
      </c>
      <c r="F586" s="2">
        <f>INDEX($Q:$AC,MATCH($E586,$Q:$Q,0),MATCH(VLOOKUP($B586,卡牌国战属性!$B:$E,4,FALSE),军力值效果表!$Q$1:$AC$1,0)+IF(VLOOKUP($B586,卡牌国战属性!$B:$E,3,FALSE)=2,6,0))</f>
        <v>8.1</v>
      </c>
      <c r="G586" s="2">
        <f>INDEX($Q:$AC,MATCH($E586,$Q:$Q,0),MATCH(VLOOKUP($B586,卡牌国战属性!$B:$E,4,FALSE),军力值效果表!$Q$1:$AC$1,0)+IF(VLOOKUP($B586,卡牌国战属性!$B:$E,3,FALSE)=2,6,0)+1)</f>
        <v>24.4</v>
      </c>
    </row>
    <row r="587" spans="1:7">
      <c r="A587" s="2">
        <v>584</v>
      </c>
      <c r="B587" s="10">
        <v>1101012</v>
      </c>
      <c r="C587" s="2" t="str">
        <f>VLOOKUP(B587,卡牌国战属性!$B:$C,2,FALSE)</f>
        <v>南御夫</v>
      </c>
      <c r="D587" s="2" t="s">
        <v>64</v>
      </c>
      <c r="E587" s="2">
        <f t="shared" si="3"/>
        <v>34</v>
      </c>
      <c r="F587" s="2">
        <f>INDEX($Q:$AC,MATCH($E587,$Q:$Q,0),MATCH(VLOOKUP($B587,卡牌国战属性!$B:$E,4,FALSE),军力值效果表!$Q$1:$AC$1,0)+IF(VLOOKUP($B587,卡牌国战属性!$B:$E,3,FALSE)=2,6,0))</f>
        <v>8.7</v>
      </c>
      <c r="G587" s="2">
        <f>INDEX($Q:$AC,MATCH($E587,$Q:$Q,0),MATCH(VLOOKUP($B587,卡牌国战属性!$B:$E,4,FALSE),军力值效果表!$Q$1:$AC$1,0)+IF(VLOOKUP($B587,卡牌国战属性!$B:$E,3,FALSE)=2,6,0)+1)</f>
        <v>26.2</v>
      </c>
    </row>
    <row r="588" spans="1:7">
      <c r="A588" s="2">
        <v>585</v>
      </c>
      <c r="B588" s="10">
        <v>1101012</v>
      </c>
      <c r="C588" s="2" t="str">
        <f>VLOOKUP(B588,卡牌国战属性!$B:$C,2,FALSE)</f>
        <v>南御夫</v>
      </c>
      <c r="D588" s="2" t="s">
        <v>64</v>
      </c>
      <c r="E588" s="2">
        <f t="shared" si="3"/>
        <v>35</v>
      </c>
      <c r="F588" s="2">
        <f>INDEX($Q:$AC,MATCH($E588,$Q:$Q,0),MATCH(VLOOKUP($B588,卡牌国战属性!$B:$E,4,FALSE),军力值效果表!$Q$1:$AC$1,0)+IF(VLOOKUP($B588,卡牌国战属性!$B:$E,3,FALSE)=2,6,0))</f>
        <v>8.8</v>
      </c>
      <c r="G588" s="2">
        <f>INDEX($Q:$AC,MATCH($E588,$Q:$Q,0),MATCH(VLOOKUP($B588,卡牌国战属性!$B:$E,4,FALSE),军力值效果表!$Q$1:$AC$1,0)+IF(VLOOKUP($B588,卡牌国战属性!$B:$E,3,FALSE)=2,6,0)+1)</f>
        <v>26.3</v>
      </c>
    </row>
    <row r="589" spans="1:7">
      <c r="A589" s="2">
        <v>586</v>
      </c>
      <c r="B589" s="10">
        <v>1101012</v>
      </c>
      <c r="C589" s="2" t="str">
        <f>VLOOKUP(B589,卡牌国战属性!$B:$C,2,FALSE)</f>
        <v>南御夫</v>
      </c>
      <c r="D589" s="2" t="s">
        <v>64</v>
      </c>
      <c r="E589" s="2">
        <f t="shared" si="3"/>
        <v>36</v>
      </c>
      <c r="F589" s="2">
        <f>INDEX($Q:$AC,MATCH($E589,$Q:$Q,0),MATCH(VLOOKUP($B589,卡牌国战属性!$B:$E,4,FALSE),军力值效果表!$Q$1:$AC$1,0)+IF(VLOOKUP($B589,卡牌国战属性!$B:$E,3,FALSE)=2,6,0))</f>
        <v>9.5</v>
      </c>
      <c r="G589" s="2">
        <f>INDEX($Q:$AC,MATCH($E589,$Q:$Q,0),MATCH(VLOOKUP($B589,卡牌国战属性!$B:$E,4,FALSE),军力值效果表!$Q$1:$AC$1,0)+IF(VLOOKUP($B589,卡牌国战属性!$B:$E,3,FALSE)=2,6,0)+1)</f>
        <v>28.4</v>
      </c>
    </row>
    <row r="590" spans="1:7">
      <c r="A590" s="2">
        <v>587</v>
      </c>
      <c r="B590" s="10">
        <v>1101012</v>
      </c>
      <c r="C590" s="2" t="str">
        <f>VLOOKUP(B590,卡牌国战属性!$B:$C,2,FALSE)</f>
        <v>南御夫</v>
      </c>
      <c r="D590" s="2" t="s">
        <v>64</v>
      </c>
      <c r="E590" s="2">
        <f t="shared" si="3"/>
        <v>37</v>
      </c>
      <c r="F590" s="2">
        <f>INDEX($Q:$AC,MATCH($E590,$Q:$Q,0),MATCH(VLOOKUP($B590,卡牌国战属性!$B:$E,4,FALSE),军力值效果表!$Q$1:$AC$1,0)+IF(VLOOKUP($B590,卡牌国战属性!$B:$E,3,FALSE)=2,6,0))</f>
        <v>10.1</v>
      </c>
      <c r="G590" s="2">
        <f>INDEX($Q:$AC,MATCH($E590,$Q:$Q,0),MATCH(VLOOKUP($B590,卡牌国战属性!$B:$E,4,FALSE),军力值效果表!$Q$1:$AC$1,0)+IF(VLOOKUP($B590,卡牌国战属性!$B:$E,3,FALSE)=2,6,0)+1)</f>
        <v>30.4</v>
      </c>
    </row>
    <row r="591" spans="1:7">
      <c r="A591" s="2">
        <v>588</v>
      </c>
      <c r="B591" s="10">
        <v>1101012</v>
      </c>
      <c r="C591" s="2" t="str">
        <f>VLOOKUP(B591,卡牌国战属性!$B:$C,2,FALSE)</f>
        <v>南御夫</v>
      </c>
      <c r="D591" s="2" t="s">
        <v>64</v>
      </c>
      <c r="E591" s="2">
        <f t="shared" si="3"/>
        <v>38</v>
      </c>
      <c r="F591" s="2">
        <f>INDEX($Q:$AC,MATCH($E591,$Q:$Q,0),MATCH(VLOOKUP($B591,卡牌国战属性!$B:$E,4,FALSE),军力值效果表!$Q$1:$AC$1,0)+IF(VLOOKUP($B591,卡牌国战属性!$B:$E,3,FALSE)=2,6,0))</f>
        <v>11.4</v>
      </c>
      <c r="G591" s="2">
        <f>INDEX($Q:$AC,MATCH($E591,$Q:$Q,0),MATCH(VLOOKUP($B591,卡牌国战属性!$B:$E,4,FALSE),军力值效果表!$Q$1:$AC$1,0)+IF(VLOOKUP($B591,卡牌国战属性!$B:$E,3,FALSE)=2,6,0)+1)</f>
        <v>34.3</v>
      </c>
    </row>
    <row r="592" spans="1:7">
      <c r="A592" s="2">
        <v>589</v>
      </c>
      <c r="B592" s="10">
        <v>1101012</v>
      </c>
      <c r="C592" s="2" t="str">
        <f>VLOOKUP(B592,卡牌国战属性!$B:$C,2,FALSE)</f>
        <v>南御夫</v>
      </c>
      <c r="D592" s="2" t="s">
        <v>64</v>
      </c>
      <c r="E592" s="2">
        <f t="shared" si="3"/>
        <v>39</v>
      </c>
      <c r="F592" s="2">
        <f>INDEX($Q:$AC,MATCH($E592,$Q:$Q,0),MATCH(VLOOKUP($B592,卡牌国战属性!$B:$E,4,FALSE),军力值效果表!$Q$1:$AC$1,0)+IF(VLOOKUP($B592,卡牌国战属性!$B:$E,3,FALSE)=2,6,0))</f>
        <v>11.7</v>
      </c>
      <c r="G592" s="2">
        <f>INDEX($Q:$AC,MATCH($E592,$Q:$Q,0),MATCH(VLOOKUP($B592,卡牌国战属性!$B:$E,4,FALSE),军力值效果表!$Q$1:$AC$1,0)+IF(VLOOKUP($B592,卡牌国战属性!$B:$E,3,FALSE)=2,6,0)+1)</f>
        <v>35</v>
      </c>
    </row>
    <row r="593" spans="1:7">
      <c r="A593" s="2">
        <v>590</v>
      </c>
      <c r="B593" s="10">
        <v>1101012</v>
      </c>
      <c r="C593" s="2" t="str">
        <f>VLOOKUP(B593,卡牌国战属性!$B:$C,2,FALSE)</f>
        <v>南御夫</v>
      </c>
      <c r="D593" s="2" t="s">
        <v>64</v>
      </c>
      <c r="E593" s="2">
        <f t="shared" si="3"/>
        <v>40</v>
      </c>
      <c r="F593" s="2">
        <f>INDEX($Q:$AC,MATCH($E593,$Q:$Q,0),MATCH(VLOOKUP($B593,卡牌国战属性!$B:$E,4,FALSE),军力值效果表!$Q$1:$AC$1,0)+IF(VLOOKUP($B593,卡牌国战属性!$B:$E,3,FALSE)=2,6,0))</f>
        <v>12.3</v>
      </c>
      <c r="G593" s="2">
        <f>INDEX($Q:$AC,MATCH($E593,$Q:$Q,0),MATCH(VLOOKUP($B593,卡牌国战属性!$B:$E,4,FALSE),军力值效果表!$Q$1:$AC$1,0)+IF(VLOOKUP($B593,卡牌国战属性!$B:$E,3,FALSE)=2,6,0)+1)</f>
        <v>36.8</v>
      </c>
    </row>
    <row r="594" spans="1:7">
      <c r="A594" s="2">
        <v>591</v>
      </c>
      <c r="B594" s="10">
        <v>1101012</v>
      </c>
      <c r="C594" s="2" t="str">
        <f>VLOOKUP(B594,卡牌国战属性!$B:$C,2,FALSE)</f>
        <v>南御夫</v>
      </c>
      <c r="D594" s="2" t="s">
        <v>64</v>
      </c>
      <c r="E594" s="2">
        <f t="shared" si="3"/>
        <v>41</v>
      </c>
      <c r="F594" s="2">
        <f>INDEX($Q:$AC,MATCH($E594,$Q:$Q,0),MATCH(VLOOKUP($B594,卡牌国战属性!$B:$E,4,FALSE),军力值效果表!$Q$1:$AC$1,0)+IF(VLOOKUP($B594,卡牌国战属性!$B:$E,3,FALSE)=2,6,0))</f>
        <v>12.6</v>
      </c>
      <c r="G594" s="2">
        <f>INDEX($Q:$AC,MATCH($E594,$Q:$Q,0),MATCH(VLOOKUP($B594,卡牌国战属性!$B:$E,4,FALSE),军力值效果表!$Q$1:$AC$1,0)+IF(VLOOKUP($B594,卡牌国战属性!$B:$E,3,FALSE)=2,6,0)+1)</f>
        <v>38</v>
      </c>
    </row>
    <row r="595" spans="1:7">
      <c r="A595" s="2">
        <v>592</v>
      </c>
      <c r="B595" s="10">
        <v>1101012</v>
      </c>
      <c r="C595" s="2" t="str">
        <f>VLOOKUP(B595,卡牌国战属性!$B:$C,2,FALSE)</f>
        <v>南御夫</v>
      </c>
      <c r="D595" s="2" t="s">
        <v>64</v>
      </c>
      <c r="E595" s="2">
        <f t="shared" si="3"/>
        <v>42</v>
      </c>
      <c r="F595" s="2">
        <f>INDEX($Q:$AC,MATCH($E595,$Q:$Q,0),MATCH(VLOOKUP($B595,卡牌国战属性!$B:$E,4,FALSE),军力值效果表!$Q$1:$AC$1,0)+IF(VLOOKUP($B595,卡牌国战属性!$B:$E,3,FALSE)=2,6,0))</f>
        <v>13.6</v>
      </c>
      <c r="G595" s="2">
        <f>INDEX($Q:$AC,MATCH($E595,$Q:$Q,0),MATCH(VLOOKUP($B595,卡牌国战属性!$B:$E,4,FALSE),军力值效果表!$Q$1:$AC$1,0)+IF(VLOOKUP($B595,卡牌国战属性!$B:$E,3,FALSE)=2,6,0)+1)</f>
        <v>40.8</v>
      </c>
    </row>
    <row r="596" spans="1:7">
      <c r="A596" s="2">
        <v>593</v>
      </c>
      <c r="B596" s="10">
        <v>1101012</v>
      </c>
      <c r="C596" s="2" t="str">
        <f>VLOOKUP(B596,卡牌国战属性!$B:$C,2,FALSE)</f>
        <v>南御夫</v>
      </c>
      <c r="D596" s="2" t="s">
        <v>64</v>
      </c>
      <c r="E596" s="2">
        <f t="shared" si="3"/>
        <v>43</v>
      </c>
      <c r="F596" s="2">
        <f>INDEX($Q:$AC,MATCH($E596,$Q:$Q,0),MATCH(VLOOKUP($B596,卡牌国战属性!$B:$E,4,FALSE),军力值效果表!$Q$1:$AC$1,0)+IF(VLOOKUP($B596,卡牌国战属性!$B:$E,3,FALSE)=2,6,0))</f>
        <v>15.4</v>
      </c>
      <c r="G596" s="2">
        <f>INDEX($Q:$AC,MATCH($E596,$Q:$Q,0),MATCH(VLOOKUP($B596,卡牌国战属性!$B:$E,4,FALSE),军力值效果表!$Q$1:$AC$1,0)+IF(VLOOKUP($B596,卡牌国战属性!$B:$E,3,FALSE)=2,6,0)+1)</f>
        <v>46.2</v>
      </c>
    </row>
    <row r="597" spans="1:7">
      <c r="A597" s="2">
        <v>594</v>
      </c>
      <c r="B597" s="10">
        <v>1101012</v>
      </c>
      <c r="C597" s="2" t="str">
        <f>VLOOKUP(B597,卡牌国战属性!$B:$C,2,FALSE)</f>
        <v>南御夫</v>
      </c>
      <c r="D597" s="2" t="s">
        <v>64</v>
      </c>
      <c r="E597" s="2">
        <f t="shared" si="3"/>
        <v>44</v>
      </c>
      <c r="F597" s="2">
        <f>INDEX($Q:$AC,MATCH($E597,$Q:$Q,0),MATCH(VLOOKUP($B597,卡牌国战属性!$B:$E,4,FALSE),军力值效果表!$Q$1:$AC$1,0)+IF(VLOOKUP($B597,卡牌国战属性!$B:$E,3,FALSE)=2,6,0))</f>
        <v>16.6</v>
      </c>
      <c r="G597" s="2">
        <f>INDEX($Q:$AC,MATCH($E597,$Q:$Q,0),MATCH(VLOOKUP($B597,卡牌国战属性!$B:$E,4,FALSE),军力值效果表!$Q$1:$AC$1,0)+IF(VLOOKUP($B597,卡牌国战属性!$B:$E,3,FALSE)=2,6,0)+1)</f>
        <v>49.8</v>
      </c>
    </row>
    <row r="598" spans="1:7">
      <c r="A598" s="2">
        <v>595</v>
      </c>
      <c r="B598" s="10">
        <v>1101012</v>
      </c>
      <c r="C598" s="2" t="str">
        <f>VLOOKUP(B598,卡牌国战属性!$B:$C,2,FALSE)</f>
        <v>南御夫</v>
      </c>
      <c r="D598" s="2" t="s">
        <v>64</v>
      </c>
      <c r="E598" s="2">
        <f t="shared" si="3"/>
        <v>45</v>
      </c>
      <c r="F598" s="2">
        <f>INDEX($Q:$AC,MATCH($E598,$Q:$Q,0),MATCH(VLOOKUP($B598,卡牌国战属性!$B:$E,4,FALSE),军力值效果表!$Q$1:$AC$1,0)+IF(VLOOKUP($B598,卡牌国战属性!$B:$E,3,FALSE)=2,6,0))</f>
        <v>18.2</v>
      </c>
      <c r="G598" s="2">
        <f>INDEX($Q:$AC,MATCH($E598,$Q:$Q,0),MATCH(VLOOKUP($B598,卡牌国战属性!$B:$E,4,FALSE),军力值效果表!$Q$1:$AC$1,0)+IF(VLOOKUP($B598,卡牌国战属性!$B:$E,3,FALSE)=2,6,0)+1)</f>
        <v>54.5</v>
      </c>
    </row>
    <row r="599" spans="1:7">
      <c r="A599" s="2">
        <v>596</v>
      </c>
      <c r="B599" s="10">
        <v>1101012</v>
      </c>
      <c r="C599" s="2" t="str">
        <f>VLOOKUP(B599,卡牌国战属性!$B:$C,2,FALSE)</f>
        <v>南御夫</v>
      </c>
      <c r="D599" s="2" t="s">
        <v>64</v>
      </c>
      <c r="E599" s="2">
        <f t="shared" si="3"/>
        <v>46</v>
      </c>
      <c r="F599" s="2">
        <f>INDEX($Q:$AC,MATCH($E599,$Q:$Q,0),MATCH(VLOOKUP($B599,卡牌国战属性!$B:$E,4,FALSE),军力值效果表!$Q$1:$AC$1,0)+IF(VLOOKUP($B599,卡牌国战属性!$B:$E,3,FALSE)=2,6,0))</f>
        <v>19.7</v>
      </c>
      <c r="G599" s="2">
        <f>INDEX($Q:$AC,MATCH($E599,$Q:$Q,0),MATCH(VLOOKUP($B599,卡牌国战属性!$B:$E,4,FALSE),军力值效果表!$Q$1:$AC$1,0)+IF(VLOOKUP($B599,卡牌国战属性!$B:$E,3,FALSE)=2,6,0)+1)</f>
        <v>59.2</v>
      </c>
    </row>
    <row r="600" spans="1:7">
      <c r="A600" s="2">
        <v>597</v>
      </c>
      <c r="B600" s="10">
        <v>1101012</v>
      </c>
      <c r="C600" s="2" t="str">
        <f>VLOOKUP(B600,卡牌国战属性!$B:$C,2,FALSE)</f>
        <v>南御夫</v>
      </c>
      <c r="D600" s="2" t="s">
        <v>64</v>
      </c>
      <c r="E600" s="2">
        <f t="shared" si="3"/>
        <v>47</v>
      </c>
      <c r="F600" s="2">
        <f>INDEX($Q:$AC,MATCH($E600,$Q:$Q,0),MATCH(VLOOKUP($B600,卡牌国战属性!$B:$E,4,FALSE),军力值效果表!$Q$1:$AC$1,0)+IF(VLOOKUP($B600,卡牌国战属性!$B:$E,3,FALSE)=2,6,0))</f>
        <v>21.2</v>
      </c>
      <c r="G600" s="2">
        <f>INDEX($Q:$AC,MATCH($E600,$Q:$Q,0),MATCH(VLOOKUP($B600,卡牌国战属性!$B:$E,4,FALSE),军力值效果表!$Q$1:$AC$1,0)+IF(VLOOKUP($B600,卡牌国战属性!$B:$E,3,FALSE)=2,6,0)+1)</f>
        <v>63.7</v>
      </c>
    </row>
    <row r="601" spans="1:7">
      <c r="A601" s="2">
        <v>598</v>
      </c>
      <c r="B601" s="10">
        <v>1101012</v>
      </c>
      <c r="C601" s="2" t="str">
        <f>VLOOKUP(B601,卡牌国战属性!$B:$C,2,FALSE)</f>
        <v>南御夫</v>
      </c>
      <c r="D601" s="2" t="s">
        <v>64</v>
      </c>
      <c r="E601" s="2">
        <f t="shared" si="3"/>
        <v>48</v>
      </c>
      <c r="F601" s="2">
        <f>INDEX($Q:$AC,MATCH($E601,$Q:$Q,0),MATCH(VLOOKUP($B601,卡牌国战属性!$B:$E,4,FALSE),军力值效果表!$Q$1:$AC$1,0)+IF(VLOOKUP($B601,卡牌国战属性!$B:$E,3,FALSE)=2,6,0))</f>
        <v>24.1</v>
      </c>
      <c r="G601" s="2">
        <f>INDEX($Q:$AC,MATCH($E601,$Q:$Q,0),MATCH(VLOOKUP($B601,卡牌国战属性!$B:$E,4,FALSE),军力值效果表!$Q$1:$AC$1,0)+IF(VLOOKUP($B601,卡牌国战属性!$B:$E,3,FALSE)=2,6,0)+1)</f>
        <v>72.2</v>
      </c>
    </row>
    <row r="602" spans="1:7">
      <c r="A602" s="2">
        <v>599</v>
      </c>
      <c r="B602" s="10">
        <v>1101012</v>
      </c>
      <c r="C602" s="2" t="str">
        <f>VLOOKUP(B602,卡牌国战属性!$B:$C,2,FALSE)</f>
        <v>南御夫</v>
      </c>
      <c r="D602" s="2" t="s">
        <v>64</v>
      </c>
      <c r="E602" s="2">
        <f t="shared" si="3"/>
        <v>49</v>
      </c>
      <c r="F602" s="2">
        <f>INDEX($Q:$AC,MATCH($E602,$Q:$Q,0),MATCH(VLOOKUP($B602,卡牌国战属性!$B:$E,4,FALSE),军力值效果表!$Q$1:$AC$1,0)+IF(VLOOKUP($B602,卡牌国战属性!$B:$E,3,FALSE)=2,6,0))</f>
        <v>26</v>
      </c>
      <c r="G602" s="2">
        <f>INDEX($Q:$AC,MATCH($E602,$Q:$Q,0),MATCH(VLOOKUP($B602,卡牌国战属性!$B:$E,4,FALSE),军力值效果表!$Q$1:$AC$1,0)+IF(VLOOKUP($B602,卡牌国战属性!$B:$E,3,FALSE)=2,6,0)+1)</f>
        <v>78</v>
      </c>
    </row>
    <row r="603" spans="1:7">
      <c r="A603" s="2">
        <v>600</v>
      </c>
      <c r="B603" s="10">
        <v>1101012</v>
      </c>
      <c r="C603" s="2" t="str">
        <f>VLOOKUP(B603,卡牌国战属性!$B:$C,2,FALSE)</f>
        <v>南御夫</v>
      </c>
      <c r="D603" s="2" t="s">
        <v>64</v>
      </c>
      <c r="E603" s="2">
        <f t="shared" si="3"/>
        <v>50</v>
      </c>
      <c r="F603" s="2">
        <f>INDEX($Q:$AC,MATCH($E603,$Q:$Q,0),MATCH(VLOOKUP($B603,卡牌国战属性!$B:$E,4,FALSE),军力值效果表!$Q$1:$AC$1,0)+IF(VLOOKUP($B603,卡牌国战属性!$B:$E,3,FALSE)=2,6,0))</f>
        <v>27.2</v>
      </c>
      <c r="G603" s="2">
        <f>INDEX($Q:$AC,MATCH($E603,$Q:$Q,0),MATCH(VLOOKUP($B603,卡牌国战属性!$B:$E,4,FALSE),军力值效果表!$Q$1:$AC$1,0)+IF(VLOOKUP($B603,卡牌国战属性!$B:$E,3,FALSE)=2,6,0)+1)</f>
        <v>81.6</v>
      </c>
    </row>
    <row r="604" spans="1:7">
      <c r="A604" s="2">
        <v>601</v>
      </c>
      <c r="B604" s="9">
        <v>1101013</v>
      </c>
      <c r="C604" s="2" t="str">
        <f>VLOOKUP(B604,卡牌国战属性!$B:$C,2,FALSE)</f>
        <v>吉拉</v>
      </c>
      <c r="D604" s="2" t="s">
        <v>64</v>
      </c>
      <c r="E604" s="2">
        <f t="shared" si="3"/>
        <v>1</v>
      </c>
      <c r="F604" s="2">
        <f>INDEX($Q:$AC,MATCH($E604,$Q:$Q,0),MATCH(VLOOKUP($B604,卡牌国战属性!$B:$E,4,FALSE),军力值效果表!$Q$1:$AC$1,0)+IF(VLOOKUP($B604,卡牌国战属性!$B:$E,3,FALSE)=2,6,0))</f>
        <v>1.6</v>
      </c>
      <c r="G604" s="2">
        <f>INDEX($Q:$AC,MATCH($E604,$Q:$Q,0),MATCH(VLOOKUP($B604,卡牌国战属性!$B:$E,4,FALSE),军力值效果表!$Q$1:$AC$1,0)+IF(VLOOKUP($B604,卡牌国战属性!$B:$E,3,FALSE)=2,6,0)+1)</f>
        <v>6</v>
      </c>
    </row>
    <row r="605" spans="1:7">
      <c r="A605" s="2">
        <v>602</v>
      </c>
      <c r="B605" s="10">
        <v>1101013</v>
      </c>
      <c r="C605" s="2" t="str">
        <f>VLOOKUP(B605,卡牌国战属性!$B:$C,2,FALSE)</f>
        <v>吉拉</v>
      </c>
      <c r="D605" s="2" t="s">
        <v>64</v>
      </c>
      <c r="E605" s="2">
        <f t="shared" si="3"/>
        <v>2</v>
      </c>
      <c r="F605" s="2">
        <f>INDEX($Q:$AC,MATCH($E605,$Q:$Q,0),MATCH(VLOOKUP($B605,卡牌国战属性!$B:$E,4,FALSE),军力值效果表!$Q$1:$AC$1,0)+IF(VLOOKUP($B605,卡牌国战属性!$B:$E,3,FALSE)=2,6,0))</f>
        <v>1.7</v>
      </c>
      <c r="G605" s="2">
        <f>INDEX($Q:$AC,MATCH($E605,$Q:$Q,0),MATCH(VLOOKUP($B605,卡牌国战属性!$B:$E,4,FALSE),军力值效果表!$Q$1:$AC$1,0)+IF(VLOOKUP($B605,卡牌国战属性!$B:$E,3,FALSE)=2,6,0)+1)</f>
        <v>6.1</v>
      </c>
    </row>
    <row r="606" spans="1:7">
      <c r="A606" s="2">
        <v>603</v>
      </c>
      <c r="B606" s="10">
        <v>1101013</v>
      </c>
      <c r="C606" s="2" t="str">
        <f>VLOOKUP(B606,卡牌国战属性!$B:$C,2,FALSE)</f>
        <v>吉拉</v>
      </c>
      <c r="D606" s="2" t="s">
        <v>64</v>
      </c>
      <c r="E606" s="2">
        <f t="shared" si="3"/>
        <v>3</v>
      </c>
      <c r="F606" s="2">
        <f>INDEX($Q:$AC,MATCH($E606,$Q:$Q,0),MATCH(VLOOKUP($B606,卡牌国战属性!$B:$E,4,FALSE),军力值效果表!$Q$1:$AC$1,0)+IF(VLOOKUP($B606,卡牌国战属性!$B:$E,3,FALSE)=2,6,0))</f>
        <v>1.8</v>
      </c>
      <c r="G606" s="2">
        <f>INDEX($Q:$AC,MATCH($E606,$Q:$Q,0),MATCH(VLOOKUP($B606,卡牌国战属性!$B:$E,4,FALSE),军力值效果表!$Q$1:$AC$1,0)+IF(VLOOKUP($B606,卡牌国战属性!$B:$E,3,FALSE)=2,6,0)+1)</f>
        <v>6.2</v>
      </c>
    </row>
    <row r="607" spans="1:7">
      <c r="A607" s="2">
        <v>604</v>
      </c>
      <c r="B607" s="10">
        <v>1101013</v>
      </c>
      <c r="C607" s="2" t="str">
        <f>VLOOKUP(B607,卡牌国战属性!$B:$C,2,FALSE)</f>
        <v>吉拉</v>
      </c>
      <c r="D607" s="2" t="s">
        <v>64</v>
      </c>
      <c r="E607" s="2">
        <f t="shared" si="3"/>
        <v>4</v>
      </c>
      <c r="F607" s="2">
        <f>INDEX($Q:$AC,MATCH($E607,$Q:$Q,0),MATCH(VLOOKUP($B607,卡牌国战属性!$B:$E,4,FALSE),军力值效果表!$Q$1:$AC$1,0)+IF(VLOOKUP($B607,卡牌国战属性!$B:$E,3,FALSE)=2,6,0))</f>
        <v>1.9</v>
      </c>
      <c r="G607" s="2">
        <f>INDEX($Q:$AC,MATCH($E607,$Q:$Q,0),MATCH(VLOOKUP($B607,卡牌国战属性!$B:$E,4,FALSE),军力值效果表!$Q$1:$AC$1,0)+IF(VLOOKUP($B607,卡牌国战属性!$B:$E,3,FALSE)=2,6,0)+1)</f>
        <v>6.3</v>
      </c>
    </row>
    <row r="608" spans="1:7">
      <c r="A608" s="2">
        <v>605</v>
      </c>
      <c r="B608" s="10">
        <v>1101013</v>
      </c>
      <c r="C608" s="2" t="str">
        <f>VLOOKUP(B608,卡牌国战属性!$B:$C,2,FALSE)</f>
        <v>吉拉</v>
      </c>
      <c r="D608" s="2" t="s">
        <v>64</v>
      </c>
      <c r="E608" s="2">
        <f t="shared" si="3"/>
        <v>5</v>
      </c>
      <c r="F608" s="2">
        <f>INDEX($Q:$AC,MATCH($E608,$Q:$Q,0),MATCH(VLOOKUP($B608,卡牌国战属性!$B:$E,4,FALSE),军力值效果表!$Q$1:$AC$1,0)+IF(VLOOKUP($B608,卡牌国战属性!$B:$E,3,FALSE)=2,6,0))</f>
        <v>2</v>
      </c>
      <c r="G608" s="2">
        <f>INDEX($Q:$AC,MATCH($E608,$Q:$Q,0),MATCH(VLOOKUP($B608,卡牌国战属性!$B:$E,4,FALSE),军力值效果表!$Q$1:$AC$1,0)+IF(VLOOKUP($B608,卡牌国战属性!$B:$E,3,FALSE)=2,6,0)+1)</f>
        <v>6.4</v>
      </c>
    </row>
    <row r="609" spans="1:7">
      <c r="A609" s="2">
        <v>606</v>
      </c>
      <c r="B609" s="10">
        <v>1101013</v>
      </c>
      <c r="C609" s="2" t="str">
        <f>VLOOKUP(B609,卡牌国战属性!$B:$C,2,FALSE)</f>
        <v>吉拉</v>
      </c>
      <c r="D609" s="2" t="s">
        <v>64</v>
      </c>
      <c r="E609" s="2">
        <f t="shared" si="3"/>
        <v>6</v>
      </c>
      <c r="F609" s="2">
        <f>INDEX($Q:$AC,MATCH($E609,$Q:$Q,0),MATCH(VLOOKUP($B609,卡牌国战属性!$B:$E,4,FALSE),军力值效果表!$Q$1:$AC$1,0)+IF(VLOOKUP($B609,卡牌国战属性!$B:$E,3,FALSE)=2,6,0))</f>
        <v>2.1</v>
      </c>
      <c r="G609" s="2">
        <f>INDEX($Q:$AC,MATCH($E609,$Q:$Q,0),MATCH(VLOOKUP($B609,卡牌国战属性!$B:$E,4,FALSE),军力值效果表!$Q$1:$AC$1,0)+IF(VLOOKUP($B609,卡牌国战属性!$B:$E,3,FALSE)=2,6,0)+1)</f>
        <v>6.5</v>
      </c>
    </row>
    <row r="610" spans="1:7">
      <c r="A610" s="2">
        <v>607</v>
      </c>
      <c r="B610" s="10">
        <v>1101013</v>
      </c>
      <c r="C610" s="2" t="str">
        <f>VLOOKUP(B610,卡牌国战属性!$B:$C,2,FALSE)</f>
        <v>吉拉</v>
      </c>
      <c r="D610" s="2" t="s">
        <v>64</v>
      </c>
      <c r="E610" s="2">
        <f t="shared" si="3"/>
        <v>7</v>
      </c>
      <c r="F610" s="2">
        <f>INDEX($Q:$AC,MATCH($E610,$Q:$Q,0),MATCH(VLOOKUP($B610,卡牌国战属性!$B:$E,4,FALSE),军力值效果表!$Q$1:$AC$1,0)+IF(VLOOKUP($B610,卡牌国战属性!$B:$E,3,FALSE)=2,6,0))</f>
        <v>2.2</v>
      </c>
      <c r="G610" s="2">
        <f>INDEX($Q:$AC,MATCH($E610,$Q:$Q,0),MATCH(VLOOKUP($B610,卡牌国战属性!$B:$E,4,FALSE),军力值效果表!$Q$1:$AC$1,0)+IF(VLOOKUP($B610,卡牌国战属性!$B:$E,3,FALSE)=2,6,0)+1)</f>
        <v>6.6</v>
      </c>
    </row>
    <row r="611" spans="1:7">
      <c r="A611" s="2">
        <v>608</v>
      </c>
      <c r="B611" s="10">
        <v>1101013</v>
      </c>
      <c r="C611" s="2" t="str">
        <f>VLOOKUP(B611,卡牌国战属性!$B:$C,2,FALSE)</f>
        <v>吉拉</v>
      </c>
      <c r="D611" s="2" t="s">
        <v>64</v>
      </c>
      <c r="E611" s="2">
        <f t="shared" ref="E611:E674" si="4">E561</f>
        <v>8</v>
      </c>
      <c r="F611" s="2">
        <f>INDEX($Q:$AC,MATCH($E611,$Q:$Q,0),MATCH(VLOOKUP($B611,卡牌国战属性!$B:$E,4,FALSE),军力值效果表!$Q$1:$AC$1,0)+IF(VLOOKUP($B611,卡牌国战属性!$B:$E,3,FALSE)=2,6,0))</f>
        <v>2.3</v>
      </c>
      <c r="G611" s="2">
        <f>INDEX($Q:$AC,MATCH($E611,$Q:$Q,0),MATCH(VLOOKUP($B611,卡牌国战属性!$B:$E,4,FALSE),军力值效果表!$Q$1:$AC$1,0)+IF(VLOOKUP($B611,卡牌国战属性!$B:$E,3,FALSE)=2,6,0)+1)</f>
        <v>6.7</v>
      </c>
    </row>
    <row r="612" spans="1:7">
      <c r="A612" s="2">
        <v>609</v>
      </c>
      <c r="B612" s="10">
        <v>1101013</v>
      </c>
      <c r="C612" s="2" t="str">
        <f>VLOOKUP(B612,卡牌国战属性!$B:$C,2,FALSE)</f>
        <v>吉拉</v>
      </c>
      <c r="D612" s="2" t="s">
        <v>64</v>
      </c>
      <c r="E612" s="2">
        <f t="shared" si="4"/>
        <v>9</v>
      </c>
      <c r="F612" s="2">
        <f>INDEX($Q:$AC,MATCH($E612,$Q:$Q,0),MATCH(VLOOKUP($B612,卡牌国战属性!$B:$E,4,FALSE),军力值效果表!$Q$1:$AC$1,0)+IF(VLOOKUP($B612,卡牌国战属性!$B:$E,3,FALSE)=2,6,0))</f>
        <v>2.4</v>
      </c>
      <c r="G612" s="2">
        <f>INDEX($Q:$AC,MATCH($E612,$Q:$Q,0),MATCH(VLOOKUP($B612,卡牌国战属性!$B:$E,4,FALSE),军力值效果表!$Q$1:$AC$1,0)+IF(VLOOKUP($B612,卡牌国战属性!$B:$E,3,FALSE)=2,6,0)+1)</f>
        <v>6.8</v>
      </c>
    </row>
    <row r="613" spans="1:7">
      <c r="A613" s="2">
        <v>610</v>
      </c>
      <c r="B613" s="10">
        <v>1101013</v>
      </c>
      <c r="C613" s="2" t="str">
        <f>VLOOKUP(B613,卡牌国战属性!$B:$C,2,FALSE)</f>
        <v>吉拉</v>
      </c>
      <c r="D613" s="2" t="s">
        <v>64</v>
      </c>
      <c r="E613" s="2">
        <f t="shared" si="4"/>
        <v>10</v>
      </c>
      <c r="F613" s="2">
        <f>INDEX($Q:$AC,MATCH($E613,$Q:$Q,0),MATCH(VLOOKUP($B613,卡牌国战属性!$B:$E,4,FALSE),军力值效果表!$Q$1:$AC$1,0)+IF(VLOOKUP($B613,卡牌国战属性!$B:$E,3,FALSE)=2,6,0))</f>
        <v>2.5</v>
      </c>
      <c r="G613" s="2">
        <f>INDEX($Q:$AC,MATCH($E613,$Q:$Q,0),MATCH(VLOOKUP($B613,卡牌国战属性!$B:$E,4,FALSE),军力值效果表!$Q$1:$AC$1,0)+IF(VLOOKUP($B613,卡牌国战属性!$B:$E,3,FALSE)=2,6,0)+1)</f>
        <v>7.4</v>
      </c>
    </row>
    <row r="614" spans="1:7">
      <c r="A614" s="2">
        <v>611</v>
      </c>
      <c r="B614" s="10">
        <v>1101013</v>
      </c>
      <c r="C614" s="2" t="str">
        <f>VLOOKUP(B614,卡牌国战属性!$B:$C,2,FALSE)</f>
        <v>吉拉</v>
      </c>
      <c r="D614" s="2" t="s">
        <v>64</v>
      </c>
      <c r="E614" s="2">
        <f t="shared" si="4"/>
        <v>11</v>
      </c>
      <c r="F614" s="2">
        <f>INDEX($Q:$AC,MATCH($E614,$Q:$Q,0),MATCH(VLOOKUP($B614,卡牌国战属性!$B:$E,4,FALSE),军力值效果表!$Q$1:$AC$1,0)+IF(VLOOKUP($B614,卡牌国战属性!$B:$E,3,FALSE)=2,6,0))</f>
        <v>2.6</v>
      </c>
      <c r="G614" s="2">
        <f>INDEX($Q:$AC,MATCH($E614,$Q:$Q,0),MATCH(VLOOKUP($B614,卡牌国战属性!$B:$E,4,FALSE),军力值效果表!$Q$1:$AC$1,0)+IF(VLOOKUP($B614,卡牌国战属性!$B:$E,3,FALSE)=2,6,0)+1)</f>
        <v>7.5</v>
      </c>
    </row>
    <row r="615" spans="1:7">
      <c r="A615" s="2">
        <v>612</v>
      </c>
      <c r="B615" s="10">
        <v>1101013</v>
      </c>
      <c r="C615" s="2" t="str">
        <f>VLOOKUP(B615,卡牌国战属性!$B:$C,2,FALSE)</f>
        <v>吉拉</v>
      </c>
      <c r="D615" s="2" t="s">
        <v>64</v>
      </c>
      <c r="E615" s="2">
        <f t="shared" si="4"/>
        <v>12</v>
      </c>
      <c r="F615" s="2">
        <f>INDEX($Q:$AC,MATCH($E615,$Q:$Q,0),MATCH(VLOOKUP($B615,卡牌国战属性!$B:$E,4,FALSE),军力值效果表!$Q$1:$AC$1,0)+IF(VLOOKUP($B615,卡牌国战属性!$B:$E,3,FALSE)=2,6,0))</f>
        <v>2.7</v>
      </c>
      <c r="G615" s="2">
        <f>INDEX($Q:$AC,MATCH($E615,$Q:$Q,0),MATCH(VLOOKUP($B615,卡牌国战属性!$B:$E,4,FALSE),军力值效果表!$Q$1:$AC$1,0)+IF(VLOOKUP($B615,卡牌国战属性!$B:$E,3,FALSE)=2,6,0)+1)</f>
        <v>7.6</v>
      </c>
    </row>
    <row r="616" spans="1:7">
      <c r="A616" s="2">
        <v>613</v>
      </c>
      <c r="B616" s="10">
        <v>1101013</v>
      </c>
      <c r="C616" s="2" t="str">
        <f>VLOOKUP(B616,卡牌国战属性!$B:$C,2,FALSE)</f>
        <v>吉拉</v>
      </c>
      <c r="D616" s="2" t="s">
        <v>64</v>
      </c>
      <c r="E616" s="2">
        <f t="shared" si="4"/>
        <v>13</v>
      </c>
      <c r="F616" s="2">
        <f>INDEX($Q:$AC,MATCH($E616,$Q:$Q,0),MATCH(VLOOKUP($B616,卡牌国战属性!$B:$E,4,FALSE),军力值效果表!$Q$1:$AC$1,0)+IF(VLOOKUP($B616,卡牌国战属性!$B:$E,3,FALSE)=2,6,0))</f>
        <v>2.8</v>
      </c>
      <c r="G616" s="2">
        <f>INDEX($Q:$AC,MATCH($E616,$Q:$Q,0),MATCH(VLOOKUP($B616,卡牌国战属性!$B:$E,4,FALSE),军力值效果表!$Q$1:$AC$1,0)+IF(VLOOKUP($B616,卡牌国战属性!$B:$E,3,FALSE)=2,6,0)+1)</f>
        <v>8.6</v>
      </c>
    </row>
    <row r="617" spans="1:7">
      <c r="A617" s="2">
        <v>614</v>
      </c>
      <c r="B617" s="10">
        <v>1101013</v>
      </c>
      <c r="C617" s="2" t="str">
        <f>VLOOKUP(B617,卡牌国战属性!$B:$C,2,FALSE)</f>
        <v>吉拉</v>
      </c>
      <c r="D617" s="2" t="s">
        <v>64</v>
      </c>
      <c r="E617" s="2">
        <f t="shared" si="4"/>
        <v>14</v>
      </c>
      <c r="F617" s="2">
        <f>INDEX($Q:$AC,MATCH($E617,$Q:$Q,0),MATCH(VLOOKUP($B617,卡牌国战属性!$B:$E,4,FALSE),军力值效果表!$Q$1:$AC$1,0)+IF(VLOOKUP($B617,卡牌国战属性!$B:$E,3,FALSE)=2,6,0))</f>
        <v>2.9</v>
      </c>
      <c r="G617" s="2">
        <f>INDEX($Q:$AC,MATCH($E617,$Q:$Q,0),MATCH(VLOOKUP($B617,卡牌国战属性!$B:$E,4,FALSE),军力值效果表!$Q$1:$AC$1,0)+IF(VLOOKUP($B617,卡牌国战属性!$B:$E,3,FALSE)=2,6,0)+1)</f>
        <v>8.8</v>
      </c>
    </row>
    <row r="618" spans="1:7">
      <c r="A618" s="2">
        <v>615</v>
      </c>
      <c r="B618" s="10">
        <v>1101013</v>
      </c>
      <c r="C618" s="2" t="str">
        <f>VLOOKUP(B618,卡牌国战属性!$B:$C,2,FALSE)</f>
        <v>吉拉</v>
      </c>
      <c r="D618" s="2" t="s">
        <v>64</v>
      </c>
      <c r="E618" s="2">
        <f t="shared" si="4"/>
        <v>15</v>
      </c>
      <c r="F618" s="2">
        <f>INDEX($Q:$AC,MATCH($E618,$Q:$Q,0),MATCH(VLOOKUP($B618,卡牌国战属性!$B:$E,4,FALSE),军力值效果表!$Q$1:$AC$1,0)+IF(VLOOKUP($B618,卡牌国战属性!$B:$E,3,FALSE)=2,6,0))</f>
        <v>3.2</v>
      </c>
      <c r="G618" s="2">
        <f>INDEX($Q:$AC,MATCH($E618,$Q:$Q,0),MATCH(VLOOKUP($B618,卡牌国战属性!$B:$E,4,FALSE),军力值效果表!$Q$1:$AC$1,0)+IF(VLOOKUP($B618,卡牌国战属性!$B:$E,3,FALSE)=2,6,0)+1)</f>
        <v>9.7</v>
      </c>
    </row>
    <row r="619" spans="1:7">
      <c r="A619" s="2">
        <v>616</v>
      </c>
      <c r="B619" s="10">
        <v>1101013</v>
      </c>
      <c r="C619" s="2" t="str">
        <f>VLOOKUP(B619,卡牌国战属性!$B:$C,2,FALSE)</f>
        <v>吉拉</v>
      </c>
      <c r="D619" s="2" t="s">
        <v>64</v>
      </c>
      <c r="E619" s="2">
        <f t="shared" si="4"/>
        <v>16</v>
      </c>
      <c r="F619" s="2">
        <f>INDEX($Q:$AC,MATCH($E619,$Q:$Q,0),MATCH(VLOOKUP($B619,卡牌国战属性!$B:$E,4,FALSE),军力值效果表!$Q$1:$AC$1,0)+IF(VLOOKUP($B619,卡牌国战属性!$B:$E,3,FALSE)=2,6,0))</f>
        <v>3.3</v>
      </c>
      <c r="G619" s="2">
        <f>INDEX($Q:$AC,MATCH($E619,$Q:$Q,0),MATCH(VLOOKUP($B619,卡牌国战属性!$B:$E,4,FALSE),军力值效果表!$Q$1:$AC$1,0)+IF(VLOOKUP($B619,卡牌国战属性!$B:$E,3,FALSE)=2,6,0)+1)</f>
        <v>9.9</v>
      </c>
    </row>
    <row r="620" spans="1:7">
      <c r="A620" s="2">
        <v>617</v>
      </c>
      <c r="B620" s="10">
        <v>1101013</v>
      </c>
      <c r="C620" s="2" t="str">
        <f>VLOOKUP(B620,卡牌国战属性!$B:$C,2,FALSE)</f>
        <v>吉拉</v>
      </c>
      <c r="D620" s="2" t="s">
        <v>64</v>
      </c>
      <c r="E620" s="2">
        <f t="shared" si="4"/>
        <v>17</v>
      </c>
      <c r="F620" s="2">
        <f>INDEX($Q:$AC,MATCH($E620,$Q:$Q,0),MATCH(VLOOKUP($B620,卡牌国战属性!$B:$E,4,FALSE),军力值效果表!$Q$1:$AC$1,0)+IF(VLOOKUP($B620,卡牌国战属性!$B:$E,3,FALSE)=2,6,0))</f>
        <v>3.4</v>
      </c>
      <c r="G620" s="2">
        <f>INDEX($Q:$AC,MATCH($E620,$Q:$Q,0),MATCH(VLOOKUP($B620,卡牌国战属性!$B:$E,4,FALSE),军力值效果表!$Q$1:$AC$1,0)+IF(VLOOKUP($B620,卡牌国战属性!$B:$E,3,FALSE)=2,6,0)+1)</f>
        <v>10.1</v>
      </c>
    </row>
    <row r="621" spans="1:7">
      <c r="A621" s="2">
        <v>618</v>
      </c>
      <c r="B621" s="10">
        <v>1101013</v>
      </c>
      <c r="C621" s="2" t="str">
        <f>VLOOKUP(B621,卡牌国战属性!$B:$C,2,FALSE)</f>
        <v>吉拉</v>
      </c>
      <c r="D621" s="2" t="s">
        <v>64</v>
      </c>
      <c r="E621" s="2">
        <f t="shared" si="4"/>
        <v>18</v>
      </c>
      <c r="F621" s="2">
        <f>INDEX($Q:$AC,MATCH($E621,$Q:$Q,0),MATCH(VLOOKUP($B621,卡牌国战属性!$B:$E,4,FALSE),军力值效果表!$Q$1:$AC$1,0)+IF(VLOOKUP($B621,卡牌国战属性!$B:$E,3,FALSE)=2,6,0))</f>
        <v>3.5</v>
      </c>
      <c r="G621" s="2">
        <f>INDEX($Q:$AC,MATCH($E621,$Q:$Q,0),MATCH(VLOOKUP($B621,卡牌国战属性!$B:$E,4,FALSE),军力值效果表!$Q$1:$AC$1,0)+IF(VLOOKUP($B621,卡牌国战属性!$B:$E,3,FALSE)=2,6,0)+1)</f>
        <v>11.1</v>
      </c>
    </row>
    <row r="622" spans="1:7">
      <c r="A622" s="2">
        <v>619</v>
      </c>
      <c r="B622" s="10">
        <v>1101013</v>
      </c>
      <c r="C622" s="2" t="str">
        <f>VLOOKUP(B622,卡牌国战属性!$B:$C,2,FALSE)</f>
        <v>吉拉</v>
      </c>
      <c r="D622" s="2" t="s">
        <v>64</v>
      </c>
      <c r="E622" s="2">
        <f t="shared" si="4"/>
        <v>19</v>
      </c>
      <c r="F622" s="2">
        <f>INDEX($Q:$AC,MATCH($E622,$Q:$Q,0),MATCH(VLOOKUP($B622,卡牌国战属性!$B:$E,4,FALSE),军力值效果表!$Q$1:$AC$1,0)+IF(VLOOKUP($B622,卡牌国战属性!$B:$E,3,FALSE)=2,6,0))</f>
        <v>3.7</v>
      </c>
      <c r="G622" s="2">
        <f>INDEX($Q:$AC,MATCH($E622,$Q:$Q,0),MATCH(VLOOKUP($B622,卡牌国战属性!$B:$E,4,FALSE),军力值效果表!$Q$1:$AC$1,0)+IF(VLOOKUP($B622,卡牌国战属性!$B:$E,3,FALSE)=2,6,0)+1)</f>
        <v>11.3</v>
      </c>
    </row>
    <row r="623" spans="1:7">
      <c r="A623" s="2">
        <v>620</v>
      </c>
      <c r="B623" s="10">
        <v>1101013</v>
      </c>
      <c r="C623" s="2" t="str">
        <f>VLOOKUP(B623,卡牌国战属性!$B:$C,2,FALSE)</f>
        <v>吉拉</v>
      </c>
      <c r="D623" s="2" t="s">
        <v>64</v>
      </c>
      <c r="E623" s="2">
        <f t="shared" si="4"/>
        <v>20</v>
      </c>
      <c r="F623" s="2">
        <f>INDEX($Q:$AC,MATCH($E623,$Q:$Q,0),MATCH(VLOOKUP($B623,卡牌国战属性!$B:$E,4,FALSE),军力值效果表!$Q$1:$AC$1,0)+IF(VLOOKUP($B623,卡牌国战属性!$B:$E,3,FALSE)=2,6,0))</f>
        <v>3.7</v>
      </c>
      <c r="G623" s="2">
        <f>INDEX($Q:$AC,MATCH($E623,$Q:$Q,0),MATCH(VLOOKUP($B623,卡牌国战属性!$B:$E,4,FALSE),军力值效果表!$Q$1:$AC$1,0)+IF(VLOOKUP($B623,卡牌国战属性!$B:$E,3,FALSE)=2,6,0)+1)</f>
        <v>11.5</v>
      </c>
    </row>
    <row r="624" spans="1:7">
      <c r="A624" s="2">
        <v>621</v>
      </c>
      <c r="B624" s="10">
        <v>1101013</v>
      </c>
      <c r="C624" s="2" t="str">
        <f>VLOOKUP(B624,卡牌国战属性!$B:$C,2,FALSE)</f>
        <v>吉拉</v>
      </c>
      <c r="D624" s="2" t="s">
        <v>64</v>
      </c>
      <c r="E624" s="2">
        <f t="shared" si="4"/>
        <v>21</v>
      </c>
      <c r="F624" s="2">
        <f>INDEX($Q:$AC,MATCH($E624,$Q:$Q,0),MATCH(VLOOKUP($B624,卡牌国战属性!$B:$E,4,FALSE),军力值效果表!$Q$1:$AC$1,0)+IF(VLOOKUP($B624,卡牌国战属性!$B:$E,3,FALSE)=2,6,0))</f>
        <v>3.8</v>
      </c>
      <c r="G624" s="2">
        <f>INDEX($Q:$AC,MATCH($E624,$Q:$Q,0),MATCH(VLOOKUP($B624,卡牌国战属性!$B:$E,4,FALSE),军力值效果表!$Q$1:$AC$1,0)+IF(VLOOKUP($B624,卡牌国战属性!$B:$E,3,FALSE)=2,6,0)+1)</f>
        <v>11.6</v>
      </c>
    </row>
    <row r="625" spans="1:7">
      <c r="A625" s="2">
        <v>622</v>
      </c>
      <c r="B625" s="10">
        <v>1101013</v>
      </c>
      <c r="C625" s="2" t="str">
        <f>VLOOKUP(B625,卡牌国战属性!$B:$C,2,FALSE)</f>
        <v>吉拉</v>
      </c>
      <c r="D625" s="2" t="s">
        <v>64</v>
      </c>
      <c r="E625" s="2">
        <f t="shared" si="4"/>
        <v>22</v>
      </c>
      <c r="F625" s="2">
        <f>INDEX($Q:$AC,MATCH($E625,$Q:$Q,0),MATCH(VLOOKUP($B625,卡牌国战属性!$B:$E,4,FALSE),军力值效果表!$Q$1:$AC$1,0)+IF(VLOOKUP($B625,卡牌国战属性!$B:$E,3,FALSE)=2,6,0))</f>
        <v>3.9</v>
      </c>
      <c r="G625" s="2">
        <f>INDEX($Q:$AC,MATCH($E625,$Q:$Q,0),MATCH(VLOOKUP($B625,卡牌国战属性!$B:$E,4,FALSE),军力值效果表!$Q$1:$AC$1,0)+IF(VLOOKUP($B625,卡牌国战属性!$B:$E,3,FALSE)=2,6,0)+1)</f>
        <v>11.7</v>
      </c>
    </row>
    <row r="626" spans="1:7">
      <c r="A626" s="2">
        <v>623</v>
      </c>
      <c r="B626" s="10">
        <v>1101013</v>
      </c>
      <c r="C626" s="2" t="str">
        <f>VLOOKUP(B626,卡牌国战属性!$B:$C,2,FALSE)</f>
        <v>吉拉</v>
      </c>
      <c r="D626" s="2" t="s">
        <v>64</v>
      </c>
      <c r="E626" s="2">
        <f t="shared" si="4"/>
        <v>23</v>
      </c>
      <c r="F626" s="2">
        <f>INDEX($Q:$AC,MATCH($E626,$Q:$Q,0),MATCH(VLOOKUP($B626,卡牌国战属性!$B:$E,4,FALSE),军力值效果表!$Q$1:$AC$1,0)+IF(VLOOKUP($B626,卡牌国战属性!$B:$E,3,FALSE)=2,6,0))</f>
        <v>4.4</v>
      </c>
      <c r="G626" s="2">
        <f>INDEX($Q:$AC,MATCH($E626,$Q:$Q,0),MATCH(VLOOKUP($B626,卡牌国战属性!$B:$E,4,FALSE),军力值效果表!$Q$1:$AC$1,0)+IF(VLOOKUP($B626,卡牌国战属性!$B:$E,3,FALSE)=2,6,0)+1)</f>
        <v>13.2</v>
      </c>
    </row>
    <row r="627" spans="1:7">
      <c r="A627" s="2">
        <v>624</v>
      </c>
      <c r="B627" s="10">
        <v>1101013</v>
      </c>
      <c r="C627" s="2" t="str">
        <f>VLOOKUP(B627,卡牌国战属性!$B:$C,2,FALSE)</f>
        <v>吉拉</v>
      </c>
      <c r="D627" s="2" t="s">
        <v>64</v>
      </c>
      <c r="E627" s="2">
        <f t="shared" si="4"/>
        <v>24</v>
      </c>
      <c r="F627" s="2">
        <f>INDEX($Q:$AC,MATCH($E627,$Q:$Q,0),MATCH(VLOOKUP($B627,卡牌国战属性!$B:$E,4,FALSE),军力值效果表!$Q$1:$AC$1,0)+IF(VLOOKUP($B627,卡牌国战属性!$B:$E,3,FALSE)=2,6,0))</f>
        <v>4.5</v>
      </c>
      <c r="G627" s="2">
        <f>INDEX($Q:$AC,MATCH($E627,$Q:$Q,0),MATCH(VLOOKUP($B627,卡牌国战属性!$B:$E,4,FALSE),军力值效果表!$Q$1:$AC$1,0)+IF(VLOOKUP($B627,卡牌国战属性!$B:$E,3,FALSE)=2,6,0)+1)</f>
        <v>13.7</v>
      </c>
    </row>
    <row r="628" spans="1:7">
      <c r="A628" s="2">
        <v>625</v>
      </c>
      <c r="B628" s="10">
        <v>1101013</v>
      </c>
      <c r="C628" s="2" t="str">
        <f>VLOOKUP(B628,卡牌国战属性!$B:$C,2,FALSE)</f>
        <v>吉拉</v>
      </c>
      <c r="D628" s="2" t="s">
        <v>64</v>
      </c>
      <c r="E628" s="2">
        <f t="shared" si="4"/>
        <v>25</v>
      </c>
      <c r="F628" s="2">
        <f>INDEX($Q:$AC,MATCH($E628,$Q:$Q,0),MATCH(VLOOKUP($B628,卡牌国战属性!$B:$E,4,FALSE),军力值效果表!$Q$1:$AC$1,0)+IF(VLOOKUP($B628,卡牌国战属性!$B:$E,3,FALSE)=2,6,0))</f>
        <v>5</v>
      </c>
      <c r="G628" s="2">
        <f>INDEX($Q:$AC,MATCH($E628,$Q:$Q,0),MATCH(VLOOKUP($B628,卡牌国战属性!$B:$E,4,FALSE),军力值效果表!$Q$1:$AC$1,0)+IF(VLOOKUP($B628,卡牌国战属性!$B:$E,3,FALSE)=2,6,0)+1)</f>
        <v>15.1</v>
      </c>
    </row>
    <row r="629" spans="1:7">
      <c r="A629" s="2">
        <v>626</v>
      </c>
      <c r="B629" s="10">
        <v>1101013</v>
      </c>
      <c r="C629" s="2" t="str">
        <f>VLOOKUP(B629,卡牌国战属性!$B:$C,2,FALSE)</f>
        <v>吉拉</v>
      </c>
      <c r="D629" s="2" t="s">
        <v>64</v>
      </c>
      <c r="E629" s="2">
        <f t="shared" si="4"/>
        <v>26</v>
      </c>
      <c r="F629" s="2">
        <f>INDEX($Q:$AC,MATCH($E629,$Q:$Q,0),MATCH(VLOOKUP($B629,卡牌国战属性!$B:$E,4,FALSE),军力值效果表!$Q$1:$AC$1,0)+IF(VLOOKUP($B629,卡牌国战属性!$B:$E,3,FALSE)=2,6,0))</f>
        <v>5.3</v>
      </c>
      <c r="G629" s="2">
        <f>INDEX($Q:$AC,MATCH($E629,$Q:$Q,0),MATCH(VLOOKUP($B629,卡牌国战属性!$B:$E,4,FALSE),军力值效果表!$Q$1:$AC$1,0)+IF(VLOOKUP($B629,卡牌国战属性!$B:$E,3,FALSE)=2,6,0)+1)</f>
        <v>16.1</v>
      </c>
    </row>
    <row r="630" spans="1:7">
      <c r="A630" s="2">
        <v>627</v>
      </c>
      <c r="B630" s="10">
        <v>1101013</v>
      </c>
      <c r="C630" s="2" t="str">
        <f>VLOOKUP(B630,卡牌国战属性!$B:$C,2,FALSE)</f>
        <v>吉拉</v>
      </c>
      <c r="D630" s="2" t="s">
        <v>64</v>
      </c>
      <c r="E630" s="2">
        <f t="shared" si="4"/>
        <v>27</v>
      </c>
      <c r="F630" s="2">
        <f>INDEX($Q:$AC,MATCH($E630,$Q:$Q,0),MATCH(VLOOKUP($B630,卡牌国战属性!$B:$E,4,FALSE),军力值效果表!$Q$1:$AC$1,0)+IF(VLOOKUP($B630,卡牌国战属性!$B:$E,3,FALSE)=2,6,0))</f>
        <v>5.6</v>
      </c>
      <c r="G630" s="2">
        <f>INDEX($Q:$AC,MATCH($E630,$Q:$Q,0),MATCH(VLOOKUP($B630,卡牌国战属性!$B:$E,4,FALSE),军力值效果表!$Q$1:$AC$1,0)+IF(VLOOKUP($B630,卡牌国战属性!$B:$E,3,FALSE)=2,6,0)+1)</f>
        <v>17</v>
      </c>
    </row>
    <row r="631" spans="1:7">
      <c r="A631" s="2">
        <v>628</v>
      </c>
      <c r="B631" s="10">
        <v>1101013</v>
      </c>
      <c r="C631" s="2" t="str">
        <f>VLOOKUP(B631,卡牌国战属性!$B:$C,2,FALSE)</f>
        <v>吉拉</v>
      </c>
      <c r="D631" s="2" t="s">
        <v>64</v>
      </c>
      <c r="E631" s="2">
        <f t="shared" si="4"/>
        <v>28</v>
      </c>
      <c r="F631" s="2">
        <f>INDEX($Q:$AC,MATCH($E631,$Q:$Q,0),MATCH(VLOOKUP($B631,卡牌国战属性!$B:$E,4,FALSE),军力值效果表!$Q$1:$AC$1,0)+IF(VLOOKUP($B631,卡牌国战属性!$B:$E,3,FALSE)=2,6,0))</f>
        <v>6</v>
      </c>
      <c r="G631" s="2">
        <f>INDEX($Q:$AC,MATCH($E631,$Q:$Q,0),MATCH(VLOOKUP($B631,卡牌国战属性!$B:$E,4,FALSE),军力值效果表!$Q$1:$AC$1,0)+IF(VLOOKUP($B631,卡牌国战属性!$B:$E,3,FALSE)=2,6,0)+1)</f>
        <v>18</v>
      </c>
    </row>
    <row r="632" spans="1:7">
      <c r="A632" s="2">
        <v>629</v>
      </c>
      <c r="B632" s="10">
        <v>1101013</v>
      </c>
      <c r="C632" s="2" t="str">
        <f>VLOOKUP(B632,卡牌国战属性!$B:$C,2,FALSE)</f>
        <v>吉拉</v>
      </c>
      <c r="D632" s="2" t="s">
        <v>64</v>
      </c>
      <c r="E632" s="2">
        <f t="shared" si="4"/>
        <v>29</v>
      </c>
      <c r="F632" s="2">
        <f>INDEX($Q:$AC,MATCH($E632,$Q:$Q,0),MATCH(VLOOKUP($B632,卡牌国战属性!$B:$E,4,FALSE),军力值效果表!$Q$1:$AC$1,0)+IF(VLOOKUP($B632,卡牌国战属性!$B:$E,3,FALSE)=2,6,0))</f>
        <v>6.5</v>
      </c>
      <c r="G632" s="2">
        <f>INDEX($Q:$AC,MATCH($E632,$Q:$Q,0),MATCH(VLOOKUP($B632,卡牌国战属性!$B:$E,4,FALSE),军力值效果表!$Q$1:$AC$1,0)+IF(VLOOKUP($B632,卡牌国战属性!$B:$E,3,FALSE)=2,6,0)+1)</f>
        <v>19</v>
      </c>
    </row>
    <row r="633" spans="1:7">
      <c r="A633" s="2">
        <v>630</v>
      </c>
      <c r="B633" s="10">
        <v>1101013</v>
      </c>
      <c r="C633" s="2" t="str">
        <f>VLOOKUP(B633,卡牌国战属性!$B:$C,2,FALSE)</f>
        <v>吉拉</v>
      </c>
      <c r="D633" s="2" t="s">
        <v>64</v>
      </c>
      <c r="E633" s="2">
        <f t="shared" si="4"/>
        <v>30</v>
      </c>
      <c r="F633" s="2">
        <f>INDEX($Q:$AC,MATCH($E633,$Q:$Q,0),MATCH(VLOOKUP($B633,卡牌国战属性!$B:$E,4,FALSE),军力值效果表!$Q$1:$AC$1,0)+IF(VLOOKUP($B633,卡牌国战属性!$B:$E,3,FALSE)=2,6,0))</f>
        <v>6.7</v>
      </c>
      <c r="G633" s="2">
        <f>INDEX($Q:$AC,MATCH($E633,$Q:$Q,0),MATCH(VLOOKUP($B633,卡牌国战属性!$B:$E,4,FALSE),军力值效果表!$Q$1:$AC$1,0)+IF(VLOOKUP($B633,卡牌国战属性!$B:$E,3,FALSE)=2,6,0)+1)</f>
        <v>20.1</v>
      </c>
    </row>
    <row r="634" spans="1:7">
      <c r="A634" s="2">
        <v>631</v>
      </c>
      <c r="B634" s="10">
        <v>1101013</v>
      </c>
      <c r="C634" s="2" t="str">
        <f>VLOOKUP(B634,卡牌国战属性!$B:$C,2,FALSE)</f>
        <v>吉拉</v>
      </c>
      <c r="D634" s="2" t="s">
        <v>64</v>
      </c>
      <c r="E634" s="2">
        <f t="shared" si="4"/>
        <v>31</v>
      </c>
      <c r="F634" s="2">
        <f>INDEX($Q:$AC,MATCH($E634,$Q:$Q,0),MATCH(VLOOKUP($B634,卡牌国战属性!$B:$E,4,FALSE),军力值效果表!$Q$1:$AC$1,0)+IF(VLOOKUP($B634,卡牌国战属性!$B:$E,3,FALSE)=2,6,0))</f>
        <v>6.8</v>
      </c>
      <c r="G634" s="2">
        <f>INDEX($Q:$AC,MATCH($E634,$Q:$Q,0),MATCH(VLOOKUP($B634,卡牌国战属性!$B:$E,4,FALSE),军力值效果表!$Q$1:$AC$1,0)+IF(VLOOKUP($B634,卡牌国战属性!$B:$E,3,FALSE)=2,6,0)+1)</f>
        <v>20.4</v>
      </c>
    </row>
    <row r="635" spans="1:7">
      <c r="A635" s="2">
        <v>632</v>
      </c>
      <c r="B635" s="10">
        <v>1101013</v>
      </c>
      <c r="C635" s="2" t="str">
        <f>VLOOKUP(B635,卡牌国战属性!$B:$C,2,FALSE)</f>
        <v>吉拉</v>
      </c>
      <c r="D635" s="2" t="s">
        <v>64</v>
      </c>
      <c r="E635" s="2">
        <f t="shared" si="4"/>
        <v>32</v>
      </c>
      <c r="F635" s="2">
        <f>INDEX($Q:$AC,MATCH($E635,$Q:$Q,0),MATCH(VLOOKUP($B635,卡牌国战属性!$B:$E,4,FALSE),军力值效果表!$Q$1:$AC$1,0)+IF(VLOOKUP($B635,卡牌国战属性!$B:$E,3,FALSE)=2,6,0))</f>
        <v>7.2</v>
      </c>
      <c r="G635" s="2">
        <f>INDEX($Q:$AC,MATCH($E635,$Q:$Q,0),MATCH(VLOOKUP($B635,卡牌国战属性!$B:$E,4,FALSE),军力值效果表!$Q$1:$AC$1,0)+IF(VLOOKUP($B635,卡牌国战属性!$B:$E,3,FALSE)=2,6,0)+1)</f>
        <v>21.8</v>
      </c>
    </row>
    <row r="636" spans="1:7">
      <c r="A636" s="2">
        <v>633</v>
      </c>
      <c r="B636" s="10">
        <v>1101013</v>
      </c>
      <c r="C636" s="2" t="str">
        <f>VLOOKUP(B636,卡牌国战属性!$B:$C,2,FALSE)</f>
        <v>吉拉</v>
      </c>
      <c r="D636" s="2" t="s">
        <v>64</v>
      </c>
      <c r="E636" s="2">
        <f t="shared" si="4"/>
        <v>33</v>
      </c>
      <c r="F636" s="2">
        <f>INDEX($Q:$AC,MATCH($E636,$Q:$Q,0),MATCH(VLOOKUP($B636,卡牌国战属性!$B:$E,4,FALSE),军力值效果表!$Q$1:$AC$1,0)+IF(VLOOKUP($B636,卡牌国战属性!$B:$E,3,FALSE)=2,6,0))</f>
        <v>8.1</v>
      </c>
      <c r="G636" s="2">
        <f>INDEX($Q:$AC,MATCH($E636,$Q:$Q,0),MATCH(VLOOKUP($B636,卡牌国战属性!$B:$E,4,FALSE),军力值效果表!$Q$1:$AC$1,0)+IF(VLOOKUP($B636,卡牌国战属性!$B:$E,3,FALSE)=2,6,0)+1)</f>
        <v>24.4</v>
      </c>
    </row>
    <row r="637" spans="1:7">
      <c r="A637" s="2">
        <v>634</v>
      </c>
      <c r="B637" s="10">
        <v>1101013</v>
      </c>
      <c r="C637" s="2" t="str">
        <f>VLOOKUP(B637,卡牌国战属性!$B:$C,2,FALSE)</f>
        <v>吉拉</v>
      </c>
      <c r="D637" s="2" t="s">
        <v>64</v>
      </c>
      <c r="E637" s="2">
        <f t="shared" si="4"/>
        <v>34</v>
      </c>
      <c r="F637" s="2">
        <f>INDEX($Q:$AC,MATCH($E637,$Q:$Q,0),MATCH(VLOOKUP($B637,卡牌国战属性!$B:$E,4,FALSE),军力值效果表!$Q$1:$AC$1,0)+IF(VLOOKUP($B637,卡牌国战属性!$B:$E,3,FALSE)=2,6,0))</f>
        <v>8.7</v>
      </c>
      <c r="G637" s="2">
        <f>INDEX($Q:$AC,MATCH($E637,$Q:$Q,0),MATCH(VLOOKUP($B637,卡牌国战属性!$B:$E,4,FALSE),军力值效果表!$Q$1:$AC$1,0)+IF(VLOOKUP($B637,卡牌国战属性!$B:$E,3,FALSE)=2,6,0)+1)</f>
        <v>26.2</v>
      </c>
    </row>
    <row r="638" spans="1:7">
      <c r="A638" s="2">
        <v>635</v>
      </c>
      <c r="B638" s="10">
        <v>1101013</v>
      </c>
      <c r="C638" s="2" t="str">
        <f>VLOOKUP(B638,卡牌国战属性!$B:$C,2,FALSE)</f>
        <v>吉拉</v>
      </c>
      <c r="D638" s="2" t="s">
        <v>64</v>
      </c>
      <c r="E638" s="2">
        <f t="shared" si="4"/>
        <v>35</v>
      </c>
      <c r="F638" s="2">
        <f>INDEX($Q:$AC,MATCH($E638,$Q:$Q,0),MATCH(VLOOKUP($B638,卡牌国战属性!$B:$E,4,FALSE),军力值效果表!$Q$1:$AC$1,0)+IF(VLOOKUP($B638,卡牌国战属性!$B:$E,3,FALSE)=2,6,0))</f>
        <v>8.8</v>
      </c>
      <c r="G638" s="2">
        <f>INDEX($Q:$AC,MATCH($E638,$Q:$Q,0),MATCH(VLOOKUP($B638,卡牌国战属性!$B:$E,4,FALSE),军力值效果表!$Q$1:$AC$1,0)+IF(VLOOKUP($B638,卡牌国战属性!$B:$E,3,FALSE)=2,6,0)+1)</f>
        <v>26.3</v>
      </c>
    </row>
    <row r="639" spans="1:7">
      <c r="A639" s="2">
        <v>636</v>
      </c>
      <c r="B639" s="10">
        <v>1101013</v>
      </c>
      <c r="C639" s="2" t="str">
        <f>VLOOKUP(B639,卡牌国战属性!$B:$C,2,FALSE)</f>
        <v>吉拉</v>
      </c>
      <c r="D639" s="2" t="s">
        <v>64</v>
      </c>
      <c r="E639" s="2">
        <f t="shared" si="4"/>
        <v>36</v>
      </c>
      <c r="F639" s="2">
        <f>INDEX($Q:$AC,MATCH($E639,$Q:$Q,0),MATCH(VLOOKUP($B639,卡牌国战属性!$B:$E,4,FALSE),军力值效果表!$Q$1:$AC$1,0)+IF(VLOOKUP($B639,卡牌国战属性!$B:$E,3,FALSE)=2,6,0))</f>
        <v>9.5</v>
      </c>
      <c r="G639" s="2">
        <f>INDEX($Q:$AC,MATCH($E639,$Q:$Q,0),MATCH(VLOOKUP($B639,卡牌国战属性!$B:$E,4,FALSE),军力值效果表!$Q$1:$AC$1,0)+IF(VLOOKUP($B639,卡牌国战属性!$B:$E,3,FALSE)=2,6,0)+1)</f>
        <v>28.4</v>
      </c>
    </row>
    <row r="640" spans="1:7">
      <c r="A640" s="2">
        <v>637</v>
      </c>
      <c r="B640" s="10">
        <v>1101013</v>
      </c>
      <c r="C640" s="2" t="str">
        <f>VLOOKUP(B640,卡牌国战属性!$B:$C,2,FALSE)</f>
        <v>吉拉</v>
      </c>
      <c r="D640" s="2" t="s">
        <v>64</v>
      </c>
      <c r="E640" s="2">
        <f t="shared" si="4"/>
        <v>37</v>
      </c>
      <c r="F640" s="2">
        <f>INDEX($Q:$AC,MATCH($E640,$Q:$Q,0),MATCH(VLOOKUP($B640,卡牌国战属性!$B:$E,4,FALSE),军力值效果表!$Q$1:$AC$1,0)+IF(VLOOKUP($B640,卡牌国战属性!$B:$E,3,FALSE)=2,6,0))</f>
        <v>10.1</v>
      </c>
      <c r="G640" s="2">
        <f>INDEX($Q:$AC,MATCH($E640,$Q:$Q,0),MATCH(VLOOKUP($B640,卡牌国战属性!$B:$E,4,FALSE),军力值效果表!$Q$1:$AC$1,0)+IF(VLOOKUP($B640,卡牌国战属性!$B:$E,3,FALSE)=2,6,0)+1)</f>
        <v>30.4</v>
      </c>
    </row>
    <row r="641" spans="1:7">
      <c r="A641" s="2">
        <v>638</v>
      </c>
      <c r="B641" s="10">
        <v>1101013</v>
      </c>
      <c r="C641" s="2" t="str">
        <f>VLOOKUP(B641,卡牌国战属性!$B:$C,2,FALSE)</f>
        <v>吉拉</v>
      </c>
      <c r="D641" s="2" t="s">
        <v>64</v>
      </c>
      <c r="E641" s="2">
        <f t="shared" si="4"/>
        <v>38</v>
      </c>
      <c r="F641" s="2">
        <f>INDEX($Q:$AC,MATCH($E641,$Q:$Q,0),MATCH(VLOOKUP($B641,卡牌国战属性!$B:$E,4,FALSE),军力值效果表!$Q$1:$AC$1,0)+IF(VLOOKUP($B641,卡牌国战属性!$B:$E,3,FALSE)=2,6,0))</f>
        <v>11.4</v>
      </c>
      <c r="G641" s="2">
        <f>INDEX($Q:$AC,MATCH($E641,$Q:$Q,0),MATCH(VLOOKUP($B641,卡牌国战属性!$B:$E,4,FALSE),军力值效果表!$Q$1:$AC$1,0)+IF(VLOOKUP($B641,卡牌国战属性!$B:$E,3,FALSE)=2,6,0)+1)</f>
        <v>34.3</v>
      </c>
    </row>
    <row r="642" spans="1:7">
      <c r="A642" s="2">
        <v>639</v>
      </c>
      <c r="B642" s="10">
        <v>1101013</v>
      </c>
      <c r="C642" s="2" t="str">
        <f>VLOOKUP(B642,卡牌国战属性!$B:$C,2,FALSE)</f>
        <v>吉拉</v>
      </c>
      <c r="D642" s="2" t="s">
        <v>64</v>
      </c>
      <c r="E642" s="2">
        <f t="shared" si="4"/>
        <v>39</v>
      </c>
      <c r="F642" s="2">
        <f>INDEX($Q:$AC,MATCH($E642,$Q:$Q,0),MATCH(VLOOKUP($B642,卡牌国战属性!$B:$E,4,FALSE),军力值效果表!$Q$1:$AC$1,0)+IF(VLOOKUP($B642,卡牌国战属性!$B:$E,3,FALSE)=2,6,0))</f>
        <v>11.7</v>
      </c>
      <c r="G642" s="2">
        <f>INDEX($Q:$AC,MATCH($E642,$Q:$Q,0),MATCH(VLOOKUP($B642,卡牌国战属性!$B:$E,4,FALSE),军力值效果表!$Q$1:$AC$1,0)+IF(VLOOKUP($B642,卡牌国战属性!$B:$E,3,FALSE)=2,6,0)+1)</f>
        <v>35</v>
      </c>
    </row>
    <row r="643" spans="1:7">
      <c r="A643" s="2">
        <v>640</v>
      </c>
      <c r="B643" s="10">
        <v>1101013</v>
      </c>
      <c r="C643" s="2" t="str">
        <f>VLOOKUP(B643,卡牌国战属性!$B:$C,2,FALSE)</f>
        <v>吉拉</v>
      </c>
      <c r="D643" s="2" t="s">
        <v>64</v>
      </c>
      <c r="E643" s="2">
        <f t="shared" si="4"/>
        <v>40</v>
      </c>
      <c r="F643" s="2">
        <f>INDEX($Q:$AC,MATCH($E643,$Q:$Q,0),MATCH(VLOOKUP($B643,卡牌国战属性!$B:$E,4,FALSE),军力值效果表!$Q$1:$AC$1,0)+IF(VLOOKUP($B643,卡牌国战属性!$B:$E,3,FALSE)=2,6,0))</f>
        <v>12.3</v>
      </c>
      <c r="G643" s="2">
        <f>INDEX($Q:$AC,MATCH($E643,$Q:$Q,0),MATCH(VLOOKUP($B643,卡牌国战属性!$B:$E,4,FALSE),军力值效果表!$Q$1:$AC$1,0)+IF(VLOOKUP($B643,卡牌国战属性!$B:$E,3,FALSE)=2,6,0)+1)</f>
        <v>36.8</v>
      </c>
    </row>
    <row r="644" spans="1:7">
      <c r="A644" s="2">
        <v>641</v>
      </c>
      <c r="B644" s="10">
        <v>1101013</v>
      </c>
      <c r="C644" s="2" t="str">
        <f>VLOOKUP(B644,卡牌国战属性!$B:$C,2,FALSE)</f>
        <v>吉拉</v>
      </c>
      <c r="D644" s="2" t="s">
        <v>64</v>
      </c>
      <c r="E644" s="2">
        <f t="shared" si="4"/>
        <v>41</v>
      </c>
      <c r="F644" s="2">
        <f>INDEX($Q:$AC,MATCH($E644,$Q:$Q,0),MATCH(VLOOKUP($B644,卡牌国战属性!$B:$E,4,FALSE),军力值效果表!$Q$1:$AC$1,0)+IF(VLOOKUP($B644,卡牌国战属性!$B:$E,3,FALSE)=2,6,0))</f>
        <v>12.6</v>
      </c>
      <c r="G644" s="2">
        <f>INDEX($Q:$AC,MATCH($E644,$Q:$Q,0),MATCH(VLOOKUP($B644,卡牌国战属性!$B:$E,4,FALSE),军力值效果表!$Q$1:$AC$1,0)+IF(VLOOKUP($B644,卡牌国战属性!$B:$E,3,FALSE)=2,6,0)+1)</f>
        <v>38</v>
      </c>
    </row>
    <row r="645" spans="1:7">
      <c r="A645" s="2">
        <v>642</v>
      </c>
      <c r="B645" s="10">
        <v>1101013</v>
      </c>
      <c r="C645" s="2" t="str">
        <f>VLOOKUP(B645,卡牌国战属性!$B:$C,2,FALSE)</f>
        <v>吉拉</v>
      </c>
      <c r="D645" s="2" t="s">
        <v>64</v>
      </c>
      <c r="E645" s="2">
        <f t="shared" si="4"/>
        <v>42</v>
      </c>
      <c r="F645" s="2">
        <f>INDEX($Q:$AC,MATCH($E645,$Q:$Q,0),MATCH(VLOOKUP($B645,卡牌国战属性!$B:$E,4,FALSE),军力值效果表!$Q$1:$AC$1,0)+IF(VLOOKUP($B645,卡牌国战属性!$B:$E,3,FALSE)=2,6,0))</f>
        <v>13.6</v>
      </c>
      <c r="G645" s="2">
        <f>INDEX($Q:$AC,MATCH($E645,$Q:$Q,0),MATCH(VLOOKUP($B645,卡牌国战属性!$B:$E,4,FALSE),军力值效果表!$Q$1:$AC$1,0)+IF(VLOOKUP($B645,卡牌国战属性!$B:$E,3,FALSE)=2,6,0)+1)</f>
        <v>40.8</v>
      </c>
    </row>
    <row r="646" spans="1:7">
      <c r="A646" s="2">
        <v>643</v>
      </c>
      <c r="B646" s="10">
        <v>1101013</v>
      </c>
      <c r="C646" s="2" t="str">
        <f>VLOOKUP(B646,卡牌国战属性!$B:$C,2,FALSE)</f>
        <v>吉拉</v>
      </c>
      <c r="D646" s="2" t="s">
        <v>64</v>
      </c>
      <c r="E646" s="2">
        <f t="shared" si="4"/>
        <v>43</v>
      </c>
      <c r="F646" s="2">
        <f>INDEX($Q:$AC,MATCH($E646,$Q:$Q,0),MATCH(VLOOKUP($B646,卡牌国战属性!$B:$E,4,FALSE),军力值效果表!$Q$1:$AC$1,0)+IF(VLOOKUP($B646,卡牌国战属性!$B:$E,3,FALSE)=2,6,0))</f>
        <v>15.4</v>
      </c>
      <c r="G646" s="2">
        <f>INDEX($Q:$AC,MATCH($E646,$Q:$Q,0),MATCH(VLOOKUP($B646,卡牌国战属性!$B:$E,4,FALSE),军力值效果表!$Q$1:$AC$1,0)+IF(VLOOKUP($B646,卡牌国战属性!$B:$E,3,FALSE)=2,6,0)+1)</f>
        <v>46.2</v>
      </c>
    </row>
    <row r="647" spans="1:7">
      <c r="A647" s="2">
        <v>644</v>
      </c>
      <c r="B647" s="10">
        <v>1101013</v>
      </c>
      <c r="C647" s="2" t="str">
        <f>VLOOKUP(B647,卡牌国战属性!$B:$C,2,FALSE)</f>
        <v>吉拉</v>
      </c>
      <c r="D647" s="2" t="s">
        <v>64</v>
      </c>
      <c r="E647" s="2">
        <f t="shared" si="4"/>
        <v>44</v>
      </c>
      <c r="F647" s="2">
        <f>INDEX($Q:$AC,MATCH($E647,$Q:$Q,0),MATCH(VLOOKUP($B647,卡牌国战属性!$B:$E,4,FALSE),军力值效果表!$Q$1:$AC$1,0)+IF(VLOOKUP($B647,卡牌国战属性!$B:$E,3,FALSE)=2,6,0))</f>
        <v>16.6</v>
      </c>
      <c r="G647" s="2">
        <f>INDEX($Q:$AC,MATCH($E647,$Q:$Q,0),MATCH(VLOOKUP($B647,卡牌国战属性!$B:$E,4,FALSE),军力值效果表!$Q$1:$AC$1,0)+IF(VLOOKUP($B647,卡牌国战属性!$B:$E,3,FALSE)=2,6,0)+1)</f>
        <v>49.8</v>
      </c>
    </row>
    <row r="648" spans="1:7">
      <c r="A648" s="2">
        <v>645</v>
      </c>
      <c r="B648" s="10">
        <v>1101013</v>
      </c>
      <c r="C648" s="2" t="str">
        <f>VLOOKUP(B648,卡牌国战属性!$B:$C,2,FALSE)</f>
        <v>吉拉</v>
      </c>
      <c r="D648" s="2" t="s">
        <v>64</v>
      </c>
      <c r="E648" s="2">
        <f t="shared" si="4"/>
        <v>45</v>
      </c>
      <c r="F648" s="2">
        <f>INDEX($Q:$AC,MATCH($E648,$Q:$Q,0),MATCH(VLOOKUP($B648,卡牌国战属性!$B:$E,4,FALSE),军力值效果表!$Q$1:$AC$1,0)+IF(VLOOKUP($B648,卡牌国战属性!$B:$E,3,FALSE)=2,6,0))</f>
        <v>18.2</v>
      </c>
      <c r="G648" s="2">
        <f>INDEX($Q:$AC,MATCH($E648,$Q:$Q,0),MATCH(VLOOKUP($B648,卡牌国战属性!$B:$E,4,FALSE),军力值效果表!$Q$1:$AC$1,0)+IF(VLOOKUP($B648,卡牌国战属性!$B:$E,3,FALSE)=2,6,0)+1)</f>
        <v>54.5</v>
      </c>
    </row>
    <row r="649" spans="1:7">
      <c r="A649" s="2">
        <v>646</v>
      </c>
      <c r="B649" s="10">
        <v>1101013</v>
      </c>
      <c r="C649" s="2" t="str">
        <f>VLOOKUP(B649,卡牌国战属性!$B:$C,2,FALSE)</f>
        <v>吉拉</v>
      </c>
      <c r="D649" s="2" t="s">
        <v>64</v>
      </c>
      <c r="E649" s="2">
        <f t="shared" si="4"/>
        <v>46</v>
      </c>
      <c r="F649" s="2">
        <f>INDEX($Q:$AC,MATCH($E649,$Q:$Q,0),MATCH(VLOOKUP($B649,卡牌国战属性!$B:$E,4,FALSE),军力值效果表!$Q$1:$AC$1,0)+IF(VLOOKUP($B649,卡牌国战属性!$B:$E,3,FALSE)=2,6,0))</f>
        <v>19.7</v>
      </c>
      <c r="G649" s="2">
        <f>INDEX($Q:$AC,MATCH($E649,$Q:$Q,0),MATCH(VLOOKUP($B649,卡牌国战属性!$B:$E,4,FALSE),军力值效果表!$Q$1:$AC$1,0)+IF(VLOOKUP($B649,卡牌国战属性!$B:$E,3,FALSE)=2,6,0)+1)</f>
        <v>59.2</v>
      </c>
    </row>
    <row r="650" spans="1:7">
      <c r="A650" s="2">
        <v>647</v>
      </c>
      <c r="B650" s="10">
        <v>1101013</v>
      </c>
      <c r="C650" s="2" t="str">
        <f>VLOOKUP(B650,卡牌国战属性!$B:$C,2,FALSE)</f>
        <v>吉拉</v>
      </c>
      <c r="D650" s="2" t="s">
        <v>64</v>
      </c>
      <c r="E650" s="2">
        <f t="shared" si="4"/>
        <v>47</v>
      </c>
      <c r="F650" s="2">
        <f>INDEX($Q:$AC,MATCH($E650,$Q:$Q,0),MATCH(VLOOKUP($B650,卡牌国战属性!$B:$E,4,FALSE),军力值效果表!$Q$1:$AC$1,0)+IF(VLOOKUP($B650,卡牌国战属性!$B:$E,3,FALSE)=2,6,0))</f>
        <v>21.2</v>
      </c>
      <c r="G650" s="2">
        <f>INDEX($Q:$AC,MATCH($E650,$Q:$Q,0),MATCH(VLOOKUP($B650,卡牌国战属性!$B:$E,4,FALSE),军力值效果表!$Q$1:$AC$1,0)+IF(VLOOKUP($B650,卡牌国战属性!$B:$E,3,FALSE)=2,6,0)+1)</f>
        <v>63.7</v>
      </c>
    </row>
    <row r="651" spans="1:7">
      <c r="A651" s="2">
        <v>648</v>
      </c>
      <c r="B651" s="10">
        <v>1101013</v>
      </c>
      <c r="C651" s="2" t="str">
        <f>VLOOKUP(B651,卡牌国战属性!$B:$C,2,FALSE)</f>
        <v>吉拉</v>
      </c>
      <c r="D651" s="2" t="s">
        <v>64</v>
      </c>
      <c r="E651" s="2">
        <f t="shared" si="4"/>
        <v>48</v>
      </c>
      <c r="F651" s="2">
        <f>INDEX($Q:$AC,MATCH($E651,$Q:$Q,0),MATCH(VLOOKUP($B651,卡牌国战属性!$B:$E,4,FALSE),军力值效果表!$Q$1:$AC$1,0)+IF(VLOOKUP($B651,卡牌国战属性!$B:$E,3,FALSE)=2,6,0))</f>
        <v>24.1</v>
      </c>
      <c r="G651" s="2">
        <f>INDEX($Q:$AC,MATCH($E651,$Q:$Q,0),MATCH(VLOOKUP($B651,卡牌国战属性!$B:$E,4,FALSE),军力值效果表!$Q$1:$AC$1,0)+IF(VLOOKUP($B651,卡牌国战属性!$B:$E,3,FALSE)=2,6,0)+1)</f>
        <v>72.2</v>
      </c>
    </row>
    <row r="652" spans="1:7">
      <c r="A652" s="2">
        <v>649</v>
      </c>
      <c r="B652" s="10">
        <v>1101013</v>
      </c>
      <c r="C652" s="2" t="str">
        <f>VLOOKUP(B652,卡牌国战属性!$B:$C,2,FALSE)</f>
        <v>吉拉</v>
      </c>
      <c r="D652" s="2" t="s">
        <v>64</v>
      </c>
      <c r="E652" s="2">
        <f t="shared" si="4"/>
        <v>49</v>
      </c>
      <c r="F652" s="2">
        <f>INDEX($Q:$AC,MATCH($E652,$Q:$Q,0),MATCH(VLOOKUP($B652,卡牌国战属性!$B:$E,4,FALSE),军力值效果表!$Q$1:$AC$1,0)+IF(VLOOKUP($B652,卡牌国战属性!$B:$E,3,FALSE)=2,6,0))</f>
        <v>26</v>
      </c>
      <c r="G652" s="2">
        <f>INDEX($Q:$AC,MATCH($E652,$Q:$Q,0),MATCH(VLOOKUP($B652,卡牌国战属性!$B:$E,4,FALSE),军力值效果表!$Q$1:$AC$1,0)+IF(VLOOKUP($B652,卡牌国战属性!$B:$E,3,FALSE)=2,6,0)+1)</f>
        <v>78</v>
      </c>
    </row>
    <row r="653" spans="1:7">
      <c r="A653" s="2">
        <v>650</v>
      </c>
      <c r="B653" s="10">
        <v>1101013</v>
      </c>
      <c r="C653" s="2" t="str">
        <f>VLOOKUP(B653,卡牌国战属性!$B:$C,2,FALSE)</f>
        <v>吉拉</v>
      </c>
      <c r="D653" s="2" t="s">
        <v>64</v>
      </c>
      <c r="E653" s="2">
        <f t="shared" si="4"/>
        <v>50</v>
      </c>
      <c r="F653" s="2">
        <f>INDEX($Q:$AC,MATCH($E653,$Q:$Q,0),MATCH(VLOOKUP($B653,卡牌国战属性!$B:$E,4,FALSE),军力值效果表!$Q$1:$AC$1,0)+IF(VLOOKUP($B653,卡牌国战属性!$B:$E,3,FALSE)=2,6,0))</f>
        <v>27.2</v>
      </c>
      <c r="G653" s="2">
        <f>INDEX($Q:$AC,MATCH($E653,$Q:$Q,0),MATCH(VLOOKUP($B653,卡牌国战属性!$B:$E,4,FALSE),军力值效果表!$Q$1:$AC$1,0)+IF(VLOOKUP($B653,卡牌国战属性!$B:$E,3,FALSE)=2,6,0)+1)</f>
        <v>81.6</v>
      </c>
    </row>
    <row r="654" spans="1:7">
      <c r="A654" s="2">
        <v>651</v>
      </c>
      <c r="B654" s="9">
        <v>1101014</v>
      </c>
      <c r="C654" s="2" t="str">
        <f>VLOOKUP(B654,卡牌国战属性!$B:$C,2,FALSE)</f>
        <v>吕仙宫</v>
      </c>
      <c r="D654" s="2" t="s">
        <v>64</v>
      </c>
      <c r="E654" s="2">
        <f t="shared" si="4"/>
        <v>1</v>
      </c>
      <c r="F654" s="2">
        <f>INDEX($Q:$AC,MATCH($E654,$Q:$Q,0),MATCH(VLOOKUP($B654,卡牌国战属性!$B:$E,4,FALSE),军力值效果表!$Q$1:$AC$1,0)+IF(VLOOKUP($B654,卡牌国战属性!$B:$E,3,FALSE)=2,6,0))</f>
        <v>2.1</v>
      </c>
      <c r="G654" s="2">
        <f>INDEX($Q:$AC,MATCH($E654,$Q:$Q,0),MATCH(VLOOKUP($B654,卡牌国战属性!$B:$E,4,FALSE),军力值效果表!$Q$1:$AC$1,0)+IF(VLOOKUP($B654,卡牌国战属性!$B:$E,3,FALSE)=2,6,0)+1)</f>
        <v>7.2</v>
      </c>
    </row>
    <row r="655" spans="1:7">
      <c r="A655" s="2">
        <v>652</v>
      </c>
      <c r="B655" s="10">
        <v>1101014</v>
      </c>
      <c r="C655" s="2" t="str">
        <f>VLOOKUP(B655,卡牌国战属性!$B:$C,2,FALSE)</f>
        <v>吕仙宫</v>
      </c>
      <c r="D655" s="2" t="s">
        <v>64</v>
      </c>
      <c r="E655" s="2">
        <f t="shared" si="4"/>
        <v>2</v>
      </c>
      <c r="F655" s="2">
        <f>INDEX($Q:$AC,MATCH($E655,$Q:$Q,0),MATCH(VLOOKUP($B655,卡牌国战属性!$B:$E,4,FALSE),军力值效果表!$Q$1:$AC$1,0)+IF(VLOOKUP($B655,卡牌国战属性!$B:$E,3,FALSE)=2,6,0))</f>
        <v>2.2</v>
      </c>
      <c r="G655" s="2">
        <f>INDEX($Q:$AC,MATCH($E655,$Q:$Q,0),MATCH(VLOOKUP($B655,卡牌国战属性!$B:$E,4,FALSE),军力值效果表!$Q$1:$AC$1,0)+IF(VLOOKUP($B655,卡牌国战属性!$B:$E,3,FALSE)=2,6,0)+1)</f>
        <v>7.3</v>
      </c>
    </row>
    <row r="656" spans="1:7">
      <c r="A656" s="2">
        <v>653</v>
      </c>
      <c r="B656" s="10">
        <v>1101014</v>
      </c>
      <c r="C656" s="2" t="str">
        <f>VLOOKUP(B656,卡牌国战属性!$B:$C,2,FALSE)</f>
        <v>吕仙宫</v>
      </c>
      <c r="D656" s="2" t="s">
        <v>64</v>
      </c>
      <c r="E656" s="2">
        <f t="shared" si="4"/>
        <v>3</v>
      </c>
      <c r="F656" s="2">
        <f>INDEX($Q:$AC,MATCH($E656,$Q:$Q,0),MATCH(VLOOKUP($B656,卡牌国战属性!$B:$E,4,FALSE),军力值效果表!$Q$1:$AC$1,0)+IF(VLOOKUP($B656,卡牌国战属性!$B:$E,3,FALSE)=2,6,0))</f>
        <v>2.3</v>
      </c>
      <c r="G656" s="2">
        <f>INDEX($Q:$AC,MATCH($E656,$Q:$Q,0),MATCH(VLOOKUP($B656,卡牌国战属性!$B:$E,4,FALSE),军力值效果表!$Q$1:$AC$1,0)+IF(VLOOKUP($B656,卡牌国战属性!$B:$E,3,FALSE)=2,6,0)+1)</f>
        <v>7.4</v>
      </c>
    </row>
    <row r="657" spans="1:7">
      <c r="A657" s="2">
        <v>654</v>
      </c>
      <c r="B657" s="10">
        <v>1101014</v>
      </c>
      <c r="C657" s="2" t="str">
        <f>VLOOKUP(B657,卡牌国战属性!$B:$C,2,FALSE)</f>
        <v>吕仙宫</v>
      </c>
      <c r="D657" s="2" t="s">
        <v>64</v>
      </c>
      <c r="E657" s="2">
        <f t="shared" si="4"/>
        <v>4</v>
      </c>
      <c r="F657" s="2">
        <f>INDEX($Q:$AC,MATCH($E657,$Q:$Q,0),MATCH(VLOOKUP($B657,卡牌国战属性!$B:$E,4,FALSE),军力值效果表!$Q$1:$AC$1,0)+IF(VLOOKUP($B657,卡牌国战属性!$B:$E,3,FALSE)=2,6,0))</f>
        <v>2.4</v>
      </c>
      <c r="G657" s="2">
        <f>INDEX($Q:$AC,MATCH($E657,$Q:$Q,0),MATCH(VLOOKUP($B657,卡牌国战属性!$B:$E,4,FALSE),军力值效果表!$Q$1:$AC$1,0)+IF(VLOOKUP($B657,卡牌国战属性!$B:$E,3,FALSE)=2,6,0)+1)</f>
        <v>7.5</v>
      </c>
    </row>
    <row r="658" spans="1:7">
      <c r="A658" s="2">
        <v>655</v>
      </c>
      <c r="B658" s="10">
        <v>1101014</v>
      </c>
      <c r="C658" s="2" t="str">
        <f>VLOOKUP(B658,卡牌国战属性!$B:$C,2,FALSE)</f>
        <v>吕仙宫</v>
      </c>
      <c r="D658" s="2" t="s">
        <v>64</v>
      </c>
      <c r="E658" s="2">
        <f t="shared" si="4"/>
        <v>5</v>
      </c>
      <c r="F658" s="2">
        <f>INDEX($Q:$AC,MATCH($E658,$Q:$Q,0),MATCH(VLOOKUP($B658,卡牌国战属性!$B:$E,4,FALSE),军力值效果表!$Q$1:$AC$1,0)+IF(VLOOKUP($B658,卡牌国战属性!$B:$E,3,FALSE)=2,6,0))</f>
        <v>2.5</v>
      </c>
      <c r="G658" s="2">
        <f>INDEX($Q:$AC,MATCH($E658,$Q:$Q,0),MATCH(VLOOKUP($B658,卡牌国战属性!$B:$E,4,FALSE),军力值效果表!$Q$1:$AC$1,0)+IF(VLOOKUP($B658,卡牌国战属性!$B:$E,3,FALSE)=2,6,0)+1)</f>
        <v>7.6</v>
      </c>
    </row>
    <row r="659" spans="1:7">
      <c r="A659" s="2">
        <v>656</v>
      </c>
      <c r="B659" s="10">
        <v>1101014</v>
      </c>
      <c r="C659" s="2" t="str">
        <f>VLOOKUP(B659,卡牌国战属性!$B:$C,2,FALSE)</f>
        <v>吕仙宫</v>
      </c>
      <c r="D659" s="2" t="s">
        <v>64</v>
      </c>
      <c r="E659" s="2">
        <f t="shared" si="4"/>
        <v>6</v>
      </c>
      <c r="F659" s="2">
        <f>INDEX($Q:$AC,MATCH($E659,$Q:$Q,0),MATCH(VLOOKUP($B659,卡牌国战属性!$B:$E,4,FALSE),军力值效果表!$Q$1:$AC$1,0)+IF(VLOOKUP($B659,卡牌国战属性!$B:$E,3,FALSE)=2,6,0))</f>
        <v>2.6</v>
      </c>
      <c r="G659" s="2">
        <f>INDEX($Q:$AC,MATCH($E659,$Q:$Q,0),MATCH(VLOOKUP($B659,卡牌国战属性!$B:$E,4,FALSE),军力值效果表!$Q$1:$AC$1,0)+IF(VLOOKUP($B659,卡牌国战属性!$B:$E,3,FALSE)=2,6,0)+1)</f>
        <v>7.7</v>
      </c>
    </row>
    <row r="660" spans="1:7">
      <c r="A660" s="2">
        <v>657</v>
      </c>
      <c r="B660" s="10">
        <v>1101014</v>
      </c>
      <c r="C660" s="2" t="str">
        <f>VLOOKUP(B660,卡牌国战属性!$B:$C,2,FALSE)</f>
        <v>吕仙宫</v>
      </c>
      <c r="D660" s="2" t="s">
        <v>64</v>
      </c>
      <c r="E660" s="2">
        <f t="shared" si="4"/>
        <v>7</v>
      </c>
      <c r="F660" s="2">
        <f>INDEX($Q:$AC,MATCH($E660,$Q:$Q,0),MATCH(VLOOKUP($B660,卡牌国战属性!$B:$E,4,FALSE),军力值效果表!$Q$1:$AC$1,0)+IF(VLOOKUP($B660,卡牌国战属性!$B:$E,3,FALSE)=2,6,0))</f>
        <v>2.7</v>
      </c>
      <c r="G660" s="2">
        <f>INDEX($Q:$AC,MATCH($E660,$Q:$Q,0),MATCH(VLOOKUP($B660,卡牌国战属性!$B:$E,4,FALSE),军力值效果表!$Q$1:$AC$1,0)+IF(VLOOKUP($B660,卡牌国战属性!$B:$E,3,FALSE)=2,6,0)+1)</f>
        <v>7.8</v>
      </c>
    </row>
    <row r="661" spans="1:7">
      <c r="A661" s="2">
        <v>658</v>
      </c>
      <c r="B661" s="10">
        <v>1101014</v>
      </c>
      <c r="C661" s="2" t="str">
        <f>VLOOKUP(B661,卡牌国战属性!$B:$C,2,FALSE)</f>
        <v>吕仙宫</v>
      </c>
      <c r="D661" s="2" t="s">
        <v>64</v>
      </c>
      <c r="E661" s="2">
        <f t="shared" si="4"/>
        <v>8</v>
      </c>
      <c r="F661" s="2">
        <f>INDEX($Q:$AC,MATCH($E661,$Q:$Q,0),MATCH(VLOOKUP($B661,卡牌国战属性!$B:$E,4,FALSE),军力值效果表!$Q$1:$AC$1,0)+IF(VLOOKUP($B661,卡牌国战属性!$B:$E,3,FALSE)=2,6,0))</f>
        <v>2.8</v>
      </c>
      <c r="G661" s="2">
        <f>INDEX($Q:$AC,MATCH($E661,$Q:$Q,0),MATCH(VLOOKUP($B661,卡牌国战属性!$B:$E,4,FALSE),军力值效果表!$Q$1:$AC$1,0)+IF(VLOOKUP($B661,卡牌国战属性!$B:$E,3,FALSE)=2,6,0)+1)</f>
        <v>7.9</v>
      </c>
    </row>
    <row r="662" spans="1:7">
      <c r="A662" s="2">
        <v>659</v>
      </c>
      <c r="B662" s="10">
        <v>1101014</v>
      </c>
      <c r="C662" s="2" t="str">
        <f>VLOOKUP(B662,卡牌国战属性!$B:$C,2,FALSE)</f>
        <v>吕仙宫</v>
      </c>
      <c r="D662" s="2" t="s">
        <v>64</v>
      </c>
      <c r="E662" s="2">
        <f t="shared" si="4"/>
        <v>9</v>
      </c>
      <c r="F662" s="2">
        <f>INDEX($Q:$AC,MATCH($E662,$Q:$Q,0),MATCH(VLOOKUP($B662,卡牌国战属性!$B:$E,4,FALSE),军力值效果表!$Q$1:$AC$1,0)+IF(VLOOKUP($B662,卡牌国战属性!$B:$E,3,FALSE)=2,6,0))</f>
        <v>2.9</v>
      </c>
      <c r="G662" s="2">
        <f>INDEX($Q:$AC,MATCH($E662,$Q:$Q,0),MATCH(VLOOKUP($B662,卡牌国战属性!$B:$E,4,FALSE),军力值效果表!$Q$1:$AC$1,0)+IF(VLOOKUP($B662,卡牌国战属性!$B:$E,3,FALSE)=2,6,0)+1)</f>
        <v>8</v>
      </c>
    </row>
    <row r="663" spans="1:7">
      <c r="A663" s="2">
        <v>660</v>
      </c>
      <c r="B663" s="10">
        <v>1101014</v>
      </c>
      <c r="C663" s="2" t="str">
        <f>VLOOKUP(B663,卡牌国战属性!$B:$C,2,FALSE)</f>
        <v>吕仙宫</v>
      </c>
      <c r="D663" s="2" t="s">
        <v>64</v>
      </c>
      <c r="E663" s="2">
        <f t="shared" si="4"/>
        <v>10</v>
      </c>
      <c r="F663" s="2">
        <f>INDEX($Q:$AC,MATCH($E663,$Q:$Q,0),MATCH(VLOOKUP($B663,卡牌国战属性!$B:$E,4,FALSE),军力值效果表!$Q$1:$AC$1,0)+IF(VLOOKUP($B663,卡牌国战属性!$B:$E,3,FALSE)=2,6,0))</f>
        <v>3</v>
      </c>
      <c r="G663" s="2">
        <f>INDEX($Q:$AC,MATCH($E663,$Q:$Q,0),MATCH(VLOOKUP($B663,卡牌国战属性!$B:$E,4,FALSE),军力值效果表!$Q$1:$AC$1,0)+IF(VLOOKUP($B663,卡牌国战属性!$B:$E,3,FALSE)=2,6,0)+1)</f>
        <v>8.3</v>
      </c>
    </row>
    <row r="664" spans="1:7">
      <c r="A664" s="2">
        <v>661</v>
      </c>
      <c r="B664" s="10">
        <v>1101014</v>
      </c>
      <c r="C664" s="2" t="str">
        <f>VLOOKUP(B664,卡牌国战属性!$B:$C,2,FALSE)</f>
        <v>吕仙宫</v>
      </c>
      <c r="D664" s="2" t="s">
        <v>64</v>
      </c>
      <c r="E664" s="2">
        <f t="shared" si="4"/>
        <v>11</v>
      </c>
      <c r="F664" s="2">
        <f>INDEX($Q:$AC,MATCH($E664,$Q:$Q,0),MATCH(VLOOKUP($B664,卡牌国战属性!$B:$E,4,FALSE),军力值效果表!$Q$1:$AC$1,0)+IF(VLOOKUP($B664,卡牌国战属性!$B:$E,3,FALSE)=2,6,0))</f>
        <v>3.1</v>
      </c>
      <c r="G664" s="2">
        <f>INDEX($Q:$AC,MATCH($E664,$Q:$Q,0),MATCH(VLOOKUP($B664,卡牌国战属性!$B:$E,4,FALSE),军力值效果表!$Q$1:$AC$1,0)+IF(VLOOKUP($B664,卡牌国战属性!$B:$E,3,FALSE)=2,6,0)+1)</f>
        <v>8.5</v>
      </c>
    </row>
    <row r="665" spans="1:7">
      <c r="A665" s="2">
        <v>662</v>
      </c>
      <c r="B665" s="10">
        <v>1101014</v>
      </c>
      <c r="C665" s="2" t="str">
        <f>VLOOKUP(B665,卡牌国战属性!$B:$C,2,FALSE)</f>
        <v>吕仙宫</v>
      </c>
      <c r="D665" s="2" t="s">
        <v>64</v>
      </c>
      <c r="E665" s="2">
        <f t="shared" si="4"/>
        <v>12</v>
      </c>
      <c r="F665" s="2">
        <f>INDEX($Q:$AC,MATCH($E665,$Q:$Q,0),MATCH(VLOOKUP($B665,卡牌国战属性!$B:$E,4,FALSE),军力值效果表!$Q$1:$AC$1,0)+IF(VLOOKUP($B665,卡牌国战属性!$B:$E,3,FALSE)=2,6,0))</f>
        <v>3.2</v>
      </c>
      <c r="G665" s="2">
        <f>INDEX($Q:$AC,MATCH($E665,$Q:$Q,0),MATCH(VLOOKUP($B665,卡牌国战属性!$B:$E,4,FALSE),军力值效果表!$Q$1:$AC$1,0)+IF(VLOOKUP($B665,卡牌国战属性!$B:$E,3,FALSE)=2,6,0)+1)</f>
        <v>8.6</v>
      </c>
    </row>
    <row r="666" spans="1:7">
      <c r="A666" s="2">
        <v>663</v>
      </c>
      <c r="B666" s="10">
        <v>1101014</v>
      </c>
      <c r="C666" s="2" t="str">
        <f>VLOOKUP(B666,卡牌国战属性!$B:$C,2,FALSE)</f>
        <v>吕仙宫</v>
      </c>
      <c r="D666" s="2" t="s">
        <v>64</v>
      </c>
      <c r="E666" s="2">
        <f t="shared" si="4"/>
        <v>13</v>
      </c>
      <c r="F666" s="2">
        <f>INDEX($Q:$AC,MATCH($E666,$Q:$Q,0),MATCH(VLOOKUP($B666,卡牌国战属性!$B:$E,4,FALSE),军力值效果表!$Q$1:$AC$1,0)+IF(VLOOKUP($B666,卡牌国战属性!$B:$E,3,FALSE)=2,6,0))</f>
        <v>3.3</v>
      </c>
      <c r="G666" s="2">
        <f>INDEX($Q:$AC,MATCH($E666,$Q:$Q,0),MATCH(VLOOKUP($B666,卡牌国战属性!$B:$E,4,FALSE),军力值效果表!$Q$1:$AC$1,0)+IF(VLOOKUP($B666,卡牌国战属性!$B:$E,3,FALSE)=2,6,0)+1)</f>
        <v>9.7</v>
      </c>
    </row>
    <row r="667" spans="1:7">
      <c r="A667" s="2">
        <v>664</v>
      </c>
      <c r="B667" s="10">
        <v>1101014</v>
      </c>
      <c r="C667" s="2" t="str">
        <f>VLOOKUP(B667,卡牌国战属性!$B:$C,2,FALSE)</f>
        <v>吕仙宫</v>
      </c>
      <c r="D667" s="2" t="s">
        <v>64</v>
      </c>
      <c r="E667" s="2">
        <f t="shared" si="4"/>
        <v>14</v>
      </c>
      <c r="F667" s="2">
        <f>INDEX($Q:$AC,MATCH($E667,$Q:$Q,0),MATCH(VLOOKUP($B667,卡牌国战属性!$B:$E,4,FALSE),军力值效果表!$Q$1:$AC$1,0)+IF(VLOOKUP($B667,卡牌国战属性!$B:$E,3,FALSE)=2,6,0))</f>
        <v>3.4</v>
      </c>
      <c r="G667" s="2">
        <f>INDEX($Q:$AC,MATCH($E667,$Q:$Q,0),MATCH(VLOOKUP($B667,卡牌国战属性!$B:$E,4,FALSE),军力值效果表!$Q$1:$AC$1,0)+IF(VLOOKUP($B667,卡牌国战属性!$B:$E,3,FALSE)=2,6,0)+1)</f>
        <v>9.9</v>
      </c>
    </row>
    <row r="668" spans="1:7">
      <c r="A668" s="2">
        <v>665</v>
      </c>
      <c r="B668" s="10">
        <v>1101014</v>
      </c>
      <c r="C668" s="2" t="str">
        <f>VLOOKUP(B668,卡牌国战属性!$B:$C,2,FALSE)</f>
        <v>吕仙宫</v>
      </c>
      <c r="D668" s="2" t="s">
        <v>64</v>
      </c>
      <c r="E668" s="2">
        <f t="shared" si="4"/>
        <v>15</v>
      </c>
      <c r="F668" s="2">
        <f>INDEX($Q:$AC,MATCH($E668,$Q:$Q,0),MATCH(VLOOKUP($B668,卡牌国战属性!$B:$E,4,FALSE),军力值效果表!$Q$1:$AC$1,0)+IF(VLOOKUP($B668,卡牌国战属性!$B:$E,3,FALSE)=2,6,0))</f>
        <v>3.6</v>
      </c>
      <c r="G668" s="2">
        <f>INDEX($Q:$AC,MATCH($E668,$Q:$Q,0),MATCH(VLOOKUP($B668,卡牌国战属性!$B:$E,4,FALSE),军力值效果表!$Q$1:$AC$1,0)+IF(VLOOKUP($B668,卡牌国战属性!$B:$E,3,FALSE)=2,6,0)+1)</f>
        <v>11</v>
      </c>
    </row>
    <row r="669" spans="1:7">
      <c r="A669" s="2">
        <v>666</v>
      </c>
      <c r="B669" s="10">
        <v>1101014</v>
      </c>
      <c r="C669" s="2" t="str">
        <f>VLOOKUP(B669,卡牌国战属性!$B:$C,2,FALSE)</f>
        <v>吕仙宫</v>
      </c>
      <c r="D669" s="2" t="s">
        <v>64</v>
      </c>
      <c r="E669" s="2">
        <f t="shared" si="4"/>
        <v>16</v>
      </c>
      <c r="F669" s="2">
        <f>INDEX($Q:$AC,MATCH($E669,$Q:$Q,0),MATCH(VLOOKUP($B669,卡牌国战属性!$B:$E,4,FALSE),军力值效果表!$Q$1:$AC$1,0)+IF(VLOOKUP($B669,卡牌国战属性!$B:$E,3,FALSE)=2,6,0))</f>
        <v>3.7</v>
      </c>
      <c r="G669" s="2">
        <f>INDEX($Q:$AC,MATCH($E669,$Q:$Q,0),MATCH(VLOOKUP($B669,卡牌国战属性!$B:$E,4,FALSE),军力值效果表!$Q$1:$AC$1,0)+IF(VLOOKUP($B669,卡牌国战属性!$B:$E,3,FALSE)=2,6,0)+1)</f>
        <v>11.2</v>
      </c>
    </row>
    <row r="670" spans="1:7">
      <c r="A670" s="2">
        <v>667</v>
      </c>
      <c r="B670" s="10">
        <v>1101014</v>
      </c>
      <c r="C670" s="2" t="str">
        <f>VLOOKUP(B670,卡牌国战属性!$B:$C,2,FALSE)</f>
        <v>吕仙宫</v>
      </c>
      <c r="D670" s="2" t="s">
        <v>64</v>
      </c>
      <c r="E670" s="2">
        <f t="shared" si="4"/>
        <v>17</v>
      </c>
      <c r="F670" s="2">
        <f>INDEX($Q:$AC,MATCH($E670,$Q:$Q,0),MATCH(VLOOKUP($B670,卡牌国战属性!$B:$E,4,FALSE),军力值效果表!$Q$1:$AC$1,0)+IF(VLOOKUP($B670,卡牌国战属性!$B:$E,3,FALSE)=2,6,0))</f>
        <v>3.8</v>
      </c>
      <c r="G670" s="2">
        <f>INDEX($Q:$AC,MATCH($E670,$Q:$Q,0),MATCH(VLOOKUP($B670,卡牌国战属性!$B:$E,4,FALSE),军力值效果表!$Q$1:$AC$1,0)+IF(VLOOKUP($B670,卡牌国战属性!$B:$E,3,FALSE)=2,6,0)+1)</f>
        <v>11.4</v>
      </c>
    </row>
    <row r="671" spans="1:7">
      <c r="A671" s="2">
        <v>668</v>
      </c>
      <c r="B671" s="10">
        <v>1101014</v>
      </c>
      <c r="C671" s="2" t="str">
        <f>VLOOKUP(B671,卡牌国战属性!$B:$C,2,FALSE)</f>
        <v>吕仙宫</v>
      </c>
      <c r="D671" s="2" t="s">
        <v>64</v>
      </c>
      <c r="E671" s="2">
        <f t="shared" si="4"/>
        <v>18</v>
      </c>
      <c r="F671" s="2">
        <f>INDEX($Q:$AC,MATCH($E671,$Q:$Q,0),MATCH(VLOOKUP($B671,卡牌国战属性!$B:$E,4,FALSE),军力值效果表!$Q$1:$AC$1,0)+IF(VLOOKUP($B671,卡牌国战属性!$B:$E,3,FALSE)=2,6,0))</f>
        <v>4.1</v>
      </c>
      <c r="G671" s="2">
        <f>INDEX($Q:$AC,MATCH($E671,$Q:$Q,0),MATCH(VLOOKUP($B671,卡牌国战属性!$B:$E,4,FALSE),军力值效果表!$Q$1:$AC$1,0)+IF(VLOOKUP($B671,卡牌国战属性!$B:$E,3,FALSE)=2,6,0)+1)</f>
        <v>12</v>
      </c>
    </row>
    <row r="672" spans="1:7">
      <c r="A672" s="2">
        <v>669</v>
      </c>
      <c r="B672" s="10">
        <v>1101014</v>
      </c>
      <c r="C672" s="2" t="str">
        <f>VLOOKUP(B672,卡牌国战属性!$B:$C,2,FALSE)</f>
        <v>吕仙宫</v>
      </c>
      <c r="D672" s="2" t="s">
        <v>64</v>
      </c>
      <c r="E672" s="2">
        <f t="shared" si="4"/>
        <v>19</v>
      </c>
      <c r="F672" s="2">
        <f>INDEX($Q:$AC,MATCH($E672,$Q:$Q,0),MATCH(VLOOKUP($B672,卡牌国战属性!$B:$E,4,FALSE),军力值效果表!$Q$1:$AC$1,0)+IF(VLOOKUP($B672,卡牌国战属性!$B:$E,3,FALSE)=2,6,0))</f>
        <v>4.2</v>
      </c>
      <c r="G672" s="2">
        <f>INDEX($Q:$AC,MATCH($E672,$Q:$Q,0),MATCH(VLOOKUP($B672,卡牌国战属性!$B:$E,4,FALSE),军力值效果表!$Q$1:$AC$1,0)+IF(VLOOKUP($B672,卡牌国战属性!$B:$E,3,FALSE)=2,6,0)+1)</f>
        <v>12.4</v>
      </c>
    </row>
    <row r="673" spans="1:7">
      <c r="A673" s="2">
        <v>670</v>
      </c>
      <c r="B673" s="10">
        <v>1101014</v>
      </c>
      <c r="C673" s="2" t="str">
        <f>VLOOKUP(B673,卡牌国战属性!$B:$C,2,FALSE)</f>
        <v>吕仙宫</v>
      </c>
      <c r="D673" s="2" t="s">
        <v>64</v>
      </c>
      <c r="E673" s="2">
        <f t="shared" si="4"/>
        <v>20</v>
      </c>
      <c r="F673" s="2">
        <f>INDEX($Q:$AC,MATCH($E673,$Q:$Q,0),MATCH(VLOOKUP($B673,卡牌国战属性!$B:$E,4,FALSE),军力值效果表!$Q$1:$AC$1,0)+IF(VLOOKUP($B673,卡牌国战属性!$B:$E,3,FALSE)=2,6,0))</f>
        <v>4.3</v>
      </c>
      <c r="G673" s="2">
        <f>INDEX($Q:$AC,MATCH($E673,$Q:$Q,0),MATCH(VLOOKUP($B673,卡牌国战属性!$B:$E,4,FALSE),军力值效果表!$Q$1:$AC$1,0)+IF(VLOOKUP($B673,卡牌国战属性!$B:$E,3,FALSE)=2,6,0)+1)</f>
        <v>12.6</v>
      </c>
    </row>
    <row r="674" spans="1:7">
      <c r="A674" s="2">
        <v>671</v>
      </c>
      <c r="B674" s="10">
        <v>1101014</v>
      </c>
      <c r="C674" s="2" t="str">
        <f>VLOOKUP(B674,卡牌国战属性!$B:$C,2,FALSE)</f>
        <v>吕仙宫</v>
      </c>
      <c r="D674" s="2" t="s">
        <v>64</v>
      </c>
      <c r="E674" s="2">
        <f t="shared" si="4"/>
        <v>21</v>
      </c>
      <c r="F674" s="2">
        <f>INDEX($Q:$AC,MATCH($E674,$Q:$Q,0),MATCH(VLOOKUP($B674,卡牌国战属性!$B:$E,4,FALSE),军力值效果表!$Q$1:$AC$1,0)+IF(VLOOKUP($B674,卡牌国战属性!$B:$E,3,FALSE)=2,6,0))</f>
        <v>4.5</v>
      </c>
      <c r="G674" s="2">
        <f>INDEX($Q:$AC,MATCH($E674,$Q:$Q,0),MATCH(VLOOKUP($B674,卡牌国战属性!$B:$E,4,FALSE),军力值效果表!$Q$1:$AC$1,0)+IF(VLOOKUP($B674,卡牌国战属性!$B:$E,3,FALSE)=2,6,0)+1)</f>
        <v>12.8</v>
      </c>
    </row>
    <row r="675" spans="1:7">
      <c r="A675" s="2">
        <v>672</v>
      </c>
      <c r="B675" s="10">
        <v>1101014</v>
      </c>
      <c r="C675" s="2" t="str">
        <f>VLOOKUP(B675,卡牌国战属性!$B:$C,2,FALSE)</f>
        <v>吕仙宫</v>
      </c>
      <c r="D675" s="2" t="s">
        <v>64</v>
      </c>
      <c r="E675" s="2">
        <f t="shared" ref="E675:E738" si="5">E625</f>
        <v>22</v>
      </c>
      <c r="F675" s="2">
        <f>INDEX($Q:$AC,MATCH($E675,$Q:$Q,0),MATCH(VLOOKUP($B675,卡牌国战属性!$B:$E,4,FALSE),军力值效果表!$Q$1:$AC$1,0)+IF(VLOOKUP($B675,卡牌国战属性!$B:$E,3,FALSE)=2,6,0))</f>
        <v>4.6</v>
      </c>
      <c r="G675" s="2">
        <f>INDEX($Q:$AC,MATCH($E675,$Q:$Q,0),MATCH(VLOOKUP($B675,卡牌国战属性!$B:$E,4,FALSE),军力值效果表!$Q$1:$AC$1,0)+IF(VLOOKUP($B675,卡牌国战属性!$B:$E,3,FALSE)=2,6,0)+1)</f>
        <v>13.2</v>
      </c>
    </row>
    <row r="676" spans="1:7">
      <c r="A676" s="2">
        <v>673</v>
      </c>
      <c r="B676" s="10">
        <v>1101014</v>
      </c>
      <c r="C676" s="2" t="str">
        <f>VLOOKUP(B676,卡牌国战属性!$B:$C,2,FALSE)</f>
        <v>吕仙宫</v>
      </c>
      <c r="D676" s="2" t="s">
        <v>64</v>
      </c>
      <c r="E676" s="2">
        <f t="shared" si="5"/>
        <v>23</v>
      </c>
      <c r="F676" s="2">
        <f>INDEX($Q:$AC,MATCH($E676,$Q:$Q,0),MATCH(VLOOKUP($B676,卡牌国战属性!$B:$E,4,FALSE),军力值效果表!$Q$1:$AC$1,0)+IF(VLOOKUP($B676,卡牌国战属性!$B:$E,3,FALSE)=2,6,0))</f>
        <v>4.9</v>
      </c>
      <c r="G676" s="2">
        <f>INDEX($Q:$AC,MATCH($E676,$Q:$Q,0),MATCH(VLOOKUP($B676,卡牌国战属性!$B:$E,4,FALSE),军力值效果表!$Q$1:$AC$1,0)+IF(VLOOKUP($B676,卡牌国战属性!$B:$E,3,FALSE)=2,6,0)+1)</f>
        <v>14.9</v>
      </c>
    </row>
    <row r="677" spans="1:7">
      <c r="A677" s="2">
        <v>674</v>
      </c>
      <c r="B677" s="10">
        <v>1101014</v>
      </c>
      <c r="C677" s="2" t="str">
        <f>VLOOKUP(B677,卡牌国战属性!$B:$C,2,FALSE)</f>
        <v>吕仙宫</v>
      </c>
      <c r="D677" s="2" t="s">
        <v>64</v>
      </c>
      <c r="E677" s="2">
        <f t="shared" si="5"/>
        <v>24</v>
      </c>
      <c r="F677" s="2">
        <f>INDEX($Q:$AC,MATCH($E677,$Q:$Q,0),MATCH(VLOOKUP($B677,卡牌国战属性!$B:$E,4,FALSE),军力值效果表!$Q$1:$AC$1,0)+IF(VLOOKUP($B677,卡牌国战属性!$B:$E,3,FALSE)=2,6,0))</f>
        <v>5.1</v>
      </c>
      <c r="G677" s="2">
        <f>INDEX($Q:$AC,MATCH($E677,$Q:$Q,0),MATCH(VLOOKUP($B677,卡牌国战属性!$B:$E,4,FALSE),军力值效果表!$Q$1:$AC$1,0)+IF(VLOOKUP($B677,卡牌国战属性!$B:$E,3,FALSE)=2,6,0)+1)</f>
        <v>15.5</v>
      </c>
    </row>
    <row r="678" spans="1:7">
      <c r="A678" s="2">
        <v>675</v>
      </c>
      <c r="B678" s="10">
        <v>1101014</v>
      </c>
      <c r="C678" s="2" t="str">
        <f>VLOOKUP(B678,卡牌国战属性!$B:$C,2,FALSE)</f>
        <v>吕仙宫</v>
      </c>
      <c r="D678" s="2" t="s">
        <v>64</v>
      </c>
      <c r="E678" s="2">
        <f t="shared" si="5"/>
        <v>25</v>
      </c>
      <c r="F678" s="2">
        <f>INDEX($Q:$AC,MATCH($E678,$Q:$Q,0),MATCH(VLOOKUP($B678,卡牌国战属性!$B:$E,4,FALSE),军力值效果表!$Q$1:$AC$1,0)+IF(VLOOKUP($B678,卡牌国战属性!$B:$E,3,FALSE)=2,6,0))</f>
        <v>5.7</v>
      </c>
      <c r="G678" s="2">
        <f>INDEX($Q:$AC,MATCH($E678,$Q:$Q,0),MATCH(VLOOKUP($B678,卡牌国战属性!$B:$E,4,FALSE),军力值效果表!$Q$1:$AC$1,0)+IF(VLOOKUP($B678,卡牌国战属性!$B:$E,3,FALSE)=2,6,0)+1)</f>
        <v>17.1</v>
      </c>
    </row>
    <row r="679" spans="1:7">
      <c r="A679" s="2">
        <v>676</v>
      </c>
      <c r="B679" s="10">
        <v>1101014</v>
      </c>
      <c r="C679" s="2" t="str">
        <f>VLOOKUP(B679,卡牌国战属性!$B:$C,2,FALSE)</f>
        <v>吕仙宫</v>
      </c>
      <c r="D679" s="2" t="s">
        <v>64</v>
      </c>
      <c r="E679" s="2">
        <f t="shared" si="5"/>
        <v>26</v>
      </c>
      <c r="F679" s="2">
        <f>INDEX($Q:$AC,MATCH($E679,$Q:$Q,0),MATCH(VLOOKUP($B679,卡牌国战属性!$B:$E,4,FALSE),军力值效果表!$Q$1:$AC$1,0)+IF(VLOOKUP($B679,卡牌国战属性!$B:$E,3,FALSE)=2,6,0))</f>
        <v>6</v>
      </c>
      <c r="G679" s="2">
        <f>INDEX($Q:$AC,MATCH($E679,$Q:$Q,0),MATCH(VLOOKUP($B679,卡牌国战属性!$B:$E,4,FALSE),军力值效果表!$Q$1:$AC$1,0)+IF(VLOOKUP($B679,卡牌国战属性!$B:$E,3,FALSE)=2,6,0)+1)</f>
        <v>18.2</v>
      </c>
    </row>
    <row r="680" spans="1:7">
      <c r="A680" s="2">
        <v>677</v>
      </c>
      <c r="B680" s="10">
        <v>1101014</v>
      </c>
      <c r="C680" s="2" t="str">
        <f>VLOOKUP(B680,卡牌国战属性!$B:$C,2,FALSE)</f>
        <v>吕仙宫</v>
      </c>
      <c r="D680" s="2" t="s">
        <v>64</v>
      </c>
      <c r="E680" s="2">
        <f t="shared" si="5"/>
        <v>27</v>
      </c>
      <c r="F680" s="2">
        <f>INDEX($Q:$AC,MATCH($E680,$Q:$Q,0),MATCH(VLOOKUP($B680,卡牌国战属性!$B:$E,4,FALSE),军力值效果表!$Q$1:$AC$1,0)+IF(VLOOKUP($B680,卡牌国战属性!$B:$E,3,FALSE)=2,6,0))</f>
        <v>6.4</v>
      </c>
      <c r="G680" s="2">
        <f>INDEX($Q:$AC,MATCH($E680,$Q:$Q,0),MATCH(VLOOKUP($B680,卡牌国战属性!$B:$E,4,FALSE),军力值效果表!$Q$1:$AC$1,0)+IF(VLOOKUP($B680,卡牌国战属性!$B:$E,3,FALSE)=2,6,0)+1)</f>
        <v>19.2</v>
      </c>
    </row>
    <row r="681" spans="1:7">
      <c r="A681" s="2">
        <v>678</v>
      </c>
      <c r="B681" s="10">
        <v>1101014</v>
      </c>
      <c r="C681" s="2" t="str">
        <f>VLOOKUP(B681,卡牌国战属性!$B:$C,2,FALSE)</f>
        <v>吕仙宫</v>
      </c>
      <c r="D681" s="2" t="s">
        <v>64</v>
      </c>
      <c r="E681" s="2">
        <f t="shared" si="5"/>
        <v>28</v>
      </c>
      <c r="F681" s="2">
        <f>INDEX($Q:$AC,MATCH($E681,$Q:$Q,0),MATCH(VLOOKUP($B681,卡牌国战属性!$B:$E,4,FALSE),军力值效果表!$Q$1:$AC$1,0)+IF(VLOOKUP($B681,卡牌国战属性!$B:$E,3,FALSE)=2,6,0))</f>
        <v>6.8</v>
      </c>
      <c r="G681" s="2">
        <f>INDEX($Q:$AC,MATCH($E681,$Q:$Q,0),MATCH(VLOOKUP($B681,卡牌国战属性!$B:$E,4,FALSE),军力值效果表!$Q$1:$AC$1,0)+IF(VLOOKUP($B681,卡牌国战属性!$B:$E,3,FALSE)=2,6,0)+1)</f>
        <v>20</v>
      </c>
    </row>
    <row r="682" spans="1:7">
      <c r="A682" s="2">
        <v>679</v>
      </c>
      <c r="B682" s="10">
        <v>1101014</v>
      </c>
      <c r="C682" s="2" t="str">
        <f>VLOOKUP(B682,卡牌国战属性!$B:$C,2,FALSE)</f>
        <v>吕仙宫</v>
      </c>
      <c r="D682" s="2" t="s">
        <v>64</v>
      </c>
      <c r="E682" s="2">
        <f t="shared" si="5"/>
        <v>29</v>
      </c>
      <c r="F682" s="2">
        <f>INDEX($Q:$AC,MATCH($E682,$Q:$Q,0),MATCH(VLOOKUP($B682,卡牌国战属性!$B:$E,4,FALSE),军力值效果表!$Q$1:$AC$1,0)+IF(VLOOKUP($B682,卡牌国战属性!$B:$E,3,FALSE)=2,6,0))</f>
        <v>7.2</v>
      </c>
      <c r="G682" s="2">
        <f>INDEX($Q:$AC,MATCH($E682,$Q:$Q,0),MATCH(VLOOKUP($B682,卡牌国战属性!$B:$E,4,FALSE),军力值效果表!$Q$1:$AC$1,0)+IF(VLOOKUP($B682,卡牌国战属性!$B:$E,3,FALSE)=2,6,0)+1)</f>
        <v>21.5</v>
      </c>
    </row>
    <row r="683" spans="1:7">
      <c r="A683" s="2">
        <v>680</v>
      </c>
      <c r="B683" s="10">
        <v>1101014</v>
      </c>
      <c r="C683" s="2" t="str">
        <f>VLOOKUP(B683,卡牌国战属性!$B:$C,2,FALSE)</f>
        <v>吕仙宫</v>
      </c>
      <c r="D683" s="2" t="s">
        <v>64</v>
      </c>
      <c r="E683" s="2">
        <f t="shared" si="5"/>
        <v>30</v>
      </c>
      <c r="F683" s="2">
        <f>INDEX($Q:$AC,MATCH($E683,$Q:$Q,0),MATCH(VLOOKUP($B683,卡牌国战属性!$B:$E,4,FALSE),军力值效果表!$Q$1:$AC$1,0)+IF(VLOOKUP($B683,卡牌国战属性!$B:$E,3,FALSE)=2,6,0))</f>
        <v>7.5</v>
      </c>
      <c r="G683" s="2">
        <f>INDEX($Q:$AC,MATCH($E683,$Q:$Q,0),MATCH(VLOOKUP($B683,卡牌国战属性!$B:$E,4,FALSE),军力值效果表!$Q$1:$AC$1,0)+IF(VLOOKUP($B683,卡牌国战属性!$B:$E,3,FALSE)=2,6,0)+1)</f>
        <v>22.7</v>
      </c>
    </row>
    <row r="684" spans="1:7">
      <c r="A684" s="2">
        <v>681</v>
      </c>
      <c r="B684" s="10">
        <v>1101014</v>
      </c>
      <c r="C684" s="2" t="str">
        <f>VLOOKUP(B684,卡牌国战属性!$B:$C,2,FALSE)</f>
        <v>吕仙宫</v>
      </c>
      <c r="D684" s="2" t="s">
        <v>64</v>
      </c>
      <c r="E684" s="2">
        <f t="shared" si="5"/>
        <v>31</v>
      </c>
      <c r="F684" s="2">
        <f>INDEX($Q:$AC,MATCH($E684,$Q:$Q,0),MATCH(VLOOKUP($B684,卡牌国战属性!$B:$E,4,FALSE),军力值效果表!$Q$1:$AC$1,0)+IF(VLOOKUP($B684,卡牌国战属性!$B:$E,3,FALSE)=2,6,0))</f>
        <v>7.7</v>
      </c>
      <c r="G684" s="2">
        <f>INDEX($Q:$AC,MATCH($E684,$Q:$Q,0),MATCH(VLOOKUP($B684,卡牌国战属性!$B:$E,4,FALSE),军力值效果表!$Q$1:$AC$1,0)+IF(VLOOKUP($B684,卡牌国战属性!$B:$E,3,FALSE)=2,6,0)+1)</f>
        <v>23.1</v>
      </c>
    </row>
    <row r="685" spans="1:7">
      <c r="A685" s="2">
        <v>682</v>
      </c>
      <c r="B685" s="10">
        <v>1101014</v>
      </c>
      <c r="C685" s="2" t="str">
        <f>VLOOKUP(B685,卡牌国战属性!$B:$C,2,FALSE)</f>
        <v>吕仙宫</v>
      </c>
      <c r="D685" s="2" t="s">
        <v>64</v>
      </c>
      <c r="E685" s="2">
        <f t="shared" si="5"/>
        <v>32</v>
      </c>
      <c r="F685" s="2">
        <f>INDEX($Q:$AC,MATCH($E685,$Q:$Q,0),MATCH(VLOOKUP($B685,卡牌国战属性!$B:$E,4,FALSE),军力值效果表!$Q$1:$AC$1,0)+IF(VLOOKUP($B685,卡牌国战属性!$B:$E,3,FALSE)=2,6,0))</f>
        <v>8.2</v>
      </c>
      <c r="G685" s="2">
        <f>INDEX($Q:$AC,MATCH($E685,$Q:$Q,0),MATCH(VLOOKUP($B685,卡牌国战属性!$B:$E,4,FALSE),军力值效果表!$Q$1:$AC$1,0)+IF(VLOOKUP($B685,卡牌国战属性!$B:$E,3,FALSE)=2,6,0)+1)</f>
        <v>24.6</v>
      </c>
    </row>
    <row r="686" spans="1:7">
      <c r="A686" s="2">
        <v>683</v>
      </c>
      <c r="B686" s="10">
        <v>1101014</v>
      </c>
      <c r="C686" s="2" t="str">
        <f>VLOOKUP(B686,卡牌国战属性!$B:$C,2,FALSE)</f>
        <v>吕仙宫</v>
      </c>
      <c r="D686" s="2" t="s">
        <v>64</v>
      </c>
      <c r="E686" s="2">
        <f t="shared" si="5"/>
        <v>33</v>
      </c>
      <c r="F686" s="2">
        <f>INDEX($Q:$AC,MATCH($E686,$Q:$Q,0),MATCH(VLOOKUP($B686,卡牌国战属性!$B:$E,4,FALSE),军力值效果表!$Q$1:$AC$1,0)+IF(VLOOKUP($B686,卡牌国战属性!$B:$E,3,FALSE)=2,6,0))</f>
        <v>9.2</v>
      </c>
      <c r="G686" s="2">
        <f>INDEX($Q:$AC,MATCH($E686,$Q:$Q,0),MATCH(VLOOKUP($B686,卡牌国战属性!$B:$E,4,FALSE),军力值效果表!$Q$1:$AC$1,0)+IF(VLOOKUP($B686,卡牌国战属性!$B:$E,3,FALSE)=2,6,0)+1)</f>
        <v>27.6</v>
      </c>
    </row>
    <row r="687" spans="1:7">
      <c r="A687" s="2">
        <v>684</v>
      </c>
      <c r="B687" s="10">
        <v>1101014</v>
      </c>
      <c r="C687" s="2" t="str">
        <f>VLOOKUP(B687,卡牌国战属性!$B:$C,2,FALSE)</f>
        <v>吕仙宫</v>
      </c>
      <c r="D687" s="2" t="s">
        <v>64</v>
      </c>
      <c r="E687" s="2">
        <f t="shared" si="5"/>
        <v>34</v>
      </c>
      <c r="F687" s="2">
        <f>INDEX($Q:$AC,MATCH($E687,$Q:$Q,0),MATCH(VLOOKUP($B687,卡牌国战属性!$B:$E,4,FALSE),军力值效果表!$Q$1:$AC$1,0)+IF(VLOOKUP($B687,卡牌国战属性!$B:$E,3,FALSE)=2,6,0))</f>
        <v>9.8</v>
      </c>
      <c r="G687" s="2">
        <f>INDEX($Q:$AC,MATCH($E687,$Q:$Q,0),MATCH(VLOOKUP($B687,卡牌国战属性!$B:$E,4,FALSE),军力值效果表!$Q$1:$AC$1,0)+IF(VLOOKUP($B687,卡牌国战属性!$B:$E,3,FALSE)=2,6,0)+1)</f>
        <v>29.6</v>
      </c>
    </row>
    <row r="688" spans="1:7">
      <c r="A688" s="2">
        <v>685</v>
      </c>
      <c r="B688" s="10">
        <v>1101014</v>
      </c>
      <c r="C688" s="2" t="str">
        <f>VLOOKUP(B688,卡牌国战属性!$B:$C,2,FALSE)</f>
        <v>吕仙宫</v>
      </c>
      <c r="D688" s="2" t="s">
        <v>64</v>
      </c>
      <c r="E688" s="2">
        <f t="shared" si="5"/>
        <v>35</v>
      </c>
      <c r="F688" s="2">
        <f>INDEX($Q:$AC,MATCH($E688,$Q:$Q,0),MATCH(VLOOKUP($B688,卡牌国战属性!$B:$E,4,FALSE),军力值效果表!$Q$1:$AC$1,0)+IF(VLOOKUP($B688,卡牌国战属性!$B:$E,3,FALSE)=2,6,0))</f>
        <v>9.9</v>
      </c>
      <c r="G688" s="2">
        <f>INDEX($Q:$AC,MATCH($E688,$Q:$Q,0),MATCH(VLOOKUP($B688,卡牌国战属性!$B:$E,4,FALSE),军力值效果表!$Q$1:$AC$1,0)+IF(VLOOKUP($B688,卡牌国战属性!$B:$E,3,FALSE)=2,6,0)+1)</f>
        <v>29.8</v>
      </c>
    </row>
    <row r="689" spans="1:7">
      <c r="A689" s="2">
        <v>686</v>
      </c>
      <c r="B689" s="10">
        <v>1101014</v>
      </c>
      <c r="C689" s="2" t="str">
        <f>VLOOKUP(B689,卡牌国战属性!$B:$C,2,FALSE)</f>
        <v>吕仙宫</v>
      </c>
      <c r="D689" s="2" t="s">
        <v>64</v>
      </c>
      <c r="E689" s="2">
        <f t="shared" si="5"/>
        <v>36</v>
      </c>
      <c r="F689" s="2">
        <f>INDEX($Q:$AC,MATCH($E689,$Q:$Q,0),MATCH(VLOOKUP($B689,卡牌国战属性!$B:$E,4,FALSE),军力值效果表!$Q$1:$AC$1,0)+IF(VLOOKUP($B689,卡牌国战属性!$B:$E,3,FALSE)=2,6,0))</f>
        <v>10.7</v>
      </c>
      <c r="G689" s="2">
        <f>INDEX($Q:$AC,MATCH($E689,$Q:$Q,0),MATCH(VLOOKUP($B689,卡牌国战属性!$B:$E,4,FALSE),军力值效果表!$Q$1:$AC$1,0)+IF(VLOOKUP($B689,卡牌国战属性!$B:$E,3,FALSE)=2,6,0)+1)</f>
        <v>32.1</v>
      </c>
    </row>
    <row r="690" spans="1:7">
      <c r="A690" s="2">
        <v>687</v>
      </c>
      <c r="B690" s="10">
        <v>1101014</v>
      </c>
      <c r="C690" s="2" t="str">
        <f>VLOOKUP(B690,卡牌国战属性!$B:$C,2,FALSE)</f>
        <v>吕仙宫</v>
      </c>
      <c r="D690" s="2" t="s">
        <v>64</v>
      </c>
      <c r="E690" s="2">
        <f t="shared" si="5"/>
        <v>37</v>
      </c>
      <c r="F690" s="2">
        <f>INDEX($Q:$AC,MATCH($E690,$Q:$Q,0),MATCH(VLOOKUP($B690,卡牌国战属性!$B:$E,4,FALSE),军力值效果表!$Q$1:$AC$1,0)+IF(VLOOKUP($B690,卡牌国战属性!$B:$E,3,FALSE)=2,6,0))</f>
        <v>11.4</v>
      </c>
      <c r="G690" s="2">
        <f>INDEX($Q:$AC,MATCH($E690,$Q:$Q,0),MATCH(VLOOKUP($B690,卡牌国战属性!$B:$E,4,FALSE),军力值效果表!$Q$1:$AC$1,0)+IF(VLOOKUP($B690,卡牌国战属性!$B:$E,3,FALSE)=2,6,0)+1)</f>
        <v>34.4</v>
      </c>
    </row>
    <row r="691" spans="1:7">
      <c r="A691" s="2">
        <v>688</v>
      </c>
      <c r="B691" s="10">
        <v>1101014</v>
      </c>
      <c r="C691" s="2" t="str">
        <f>VLOOKUP(B691,卡牌国战属性!$B:$C,2,FALSE)</f>
        <v>吕仙宫</v>
      </c>
      <c r="D691" s="2" t="s">
        <v>64</v>
      </c>
      <c r="E691" s="2">
        <f t="shared" si="5"/>
        <v>38</v>
      </c>
      <c r="F691" s="2">
        <f>INDEX($Q:$AC,MATCH($E691,$Q:$Q,0),MATCH(VLOOKUP($B691,卡牌国战属性!$B:$E,4,FALSE),军力值效果表!$Q$1:$AC$1,0)+IF(VLOOKUP($B691,卡牌国战属性!$B:$E,3,FALSE)=2,6,0))</f>
        <v>12.9</v>
      </c>
      <c r="G691" s="2">
        <f>INDEX($Q:$AC,MATCH($E691,$Q:$Q,0),MATCH(VLOOKUP($B691,卡牌国战属性!$B:$E,4,FALSE),军力值效果表!$Q$1:$AC$1,0)+IF(VLOOKUP($B691,卡牌国战属性!$B:$E,3,FALSE)=2,6,0)+1)</f>
        <v>38.7</v>
      </c>
    </row>
    <row r="692" spans="1:7">
      <c r="A692" s="2">
        <v>689</v>
      </c>
      <c r="B692" s="10">
        <v>1101014</v>
      </c>
      <c r="C692" s="2" t="str">
        <f>VLOOKUP(B692,卡牌国战属性!$B:$C,2,FALSE)</f>
        <v>吕仙宫</v>
      </c>
      <c r="D692" s="2" t="s">
        <v>64</v>
      </c>
      <c r="E692" s="2">
        <f t="shared" si="5"/>
        <v>39</v>
      </c>
      <c r="F692" s="2">
        <f>INDEX($Q:$AC,MATCH($E692,$Q:$Q,0),MATCH(VLOOKUP($B692,卡牌国战属性!$B:$E,4,FALSE),军力值效果表!$Q$1:$AC$1,0)+IF(VLOOKUP($B692,卡牌国战属性!$B:$E,3,FALSE)=2,6,0))</f>
        <v>13.2</v>
      </c>
      <c r="G692" s="2">
        <f>INDEX($Q:$AC,MATCH($E692,$Q:$Q,0),MATCH(VLOOKUP($B692,卡牌国战属性!$B:$E,4,FALSE),军力值效果表!$Q$1:$AC$1,0)+IF(VLOOKUP($B692,卡牌国战属性!$B:$E,3,FALSE)=2,6,0)+1)</f>
        <v>39.6</v>
      </c>
    </row>
    <row r="693" spans="1:7">
      <c r="A693" s="2">
        <v>690</v>
      </c>
      <c r="B693" s="10">
        <v>1101014</v>
      </c>
      <c r="C693" s="2" t="str">
        <f>VLOOKUP(B693,卡牌国战属性!$B:$C,2,FALSE)</f>
        <v>吕仙宫</v>
      </c>
      <c r="D693" s="2" t="s">
        <v>64</v>
      </c>
      <c r="E693" s="2">
        <f t="shared" si="5"/>
        <v>40</v>
      </c>
      <c r="F693" s="2">
        <f>INDEX($Q:$AC,MATCH($E693,$Q:$Q,0),MATCH(VLOOKUP($B693,卡牌国战属性!$B:$E,4,FALSE),军力值效果表!$Q$1:$AC$1,0)+IF(VLOOKUP($B693,卡牌国战属性!$B:$E,3,FALSE)=2,6,0))</f>
        <v>13.9</v>
      </c>
      <c r="G693" s="2">
        <f>INDEX($Q:$AC,MATCH($E693,$Q:$Q,0),MATCH(VLOOKUP($B693,卡牌国战属性!$B:$E,4,FALSE),军力值效果表!$Q$1:$AC$1,0)+IF(VLOOKUP($B693,卡牌国战属性!$B:$E,3,FALSE)=2,6,0)+1)</f>
        <v>41.6</v>
      </c>
    </row>
    <row r="694" spans="1:7">
      <c r="A694" s="2">
        <v>691</v>
      </c>
      <c r="B694" s="10">
        <v>1101014</v>
      </c>
      <c r="C694" s="2" t="str">
        <f>VLOOKUP(B694,卡牌国战属性!$B:$C,2,FALSE)</f>
        <v>吕仙宫</v>
      </c>
      <c r="D694" s="2" t="s">
        <v>64</v>
      </c>
      <c r="E694" s="2">
        <f t="shared" si="5"/>
        <v>41</v>
      </c>
      <c r="F694" s="2">
        <f>INDEX($Q:$AC,MATCH($E694,$Q:$Q,0),MATCH(VLOOKUP($B694,卡牌国战属性!$B:$E,4,FALSE),军力值效果表!$Q$1:$AC$1,0)+IF(VLOOKUP($B694,卡牌国战属性!$B:$E,3,FALSE)=2,6,0))</f>
        <v>14.3</v>
      </c>
      <c r="G694" s="2">
        <f>INDEX($Q:$AC,MATCH($E694,$Q:$Q,0),MATCH(VLOOKUP($B694,卡牌国战属性!$B:$E,4,FALSE),军力值效果表!$Q$1:$AC$1,0)+IF(VLOOKUP($B694,卡牌国战属性!$B:$E,3,FALSE)=2,6,0)+1)</f>
        <v>42.9</v>
      </c>
    </row>
    <row r="695" spans="1:7">
      <c r="A695" s="2">
        <v>692</v>
      </c>
      <c r="B695" s="10">
        <v>1101014</v>
      </c>
      <c r="C695" s="2" t="str">
        <f>VLOOKUP(B695,卡牌国战属性!$B:$C,2,FALSE)</f>
        <v>吕仙宫</v>
      </c>
      <c r="D695" s="2" t="s">
        <v>64</v>
      </c>
      <c r="E695" s="2">
        <f t="shared" si="5"/>
        <v>42</v>
      </c>
      <c r="F695" s="2">
        <f>INDEX($Q:$AC,MATCH($E695,$Q:$Q,0),MATCH(VLOOKUP($B695,卡牌国战属性!$B:$E,4,FALSE),军力值效果表!$Q$1:$AC$1,0)+IF(VLOOKUP($B695,卡牌国战属性!$B:$E,3,FALSE)=2,6,0))</f>
        <v>15.4</v>
      </c>
      <c r="G695" s="2">
        <f>INDEX($Q:$AC,MATCH($E695,$Q:$Q,0),MATCH(VLOOKUP($B695,卡牌国战属性!$B:$E,4,FALSE),军力值效果表!$Q$1:$AC$1,0)+IF(VLOOKUP($B695,卡牌国战属性!$B:$E,3,FALSE)=2,6,0)+1)</f>
        <v>46.1</v>
      </c>
    </row>
    <row r="696" spans="1:7">
      <c r="A696" s="2">
        <v>693</v>
      </c>
      <c r="B696" s="10">
        <v>1101014</v>
      </c>
      <c r="C696" s="2" t="str">
        <f>VLOOKUP(B696,卡牌国战属性!$B:$C,2,FALSE)</f>
        <v>吕仙宫</v>
      </c>
      <c r="D696" s="2" t="s">
        <v>64</v>
      </c>
      <c r="E696" s="2">
        <f t="shared" si="5"/>
        <v>43</v>
      </c>
      <c r="F696" s="2">
        <f>INDEX($Q:$AC,MATCH($E696,$Q:$Q,0),MATCH(VLOOKUP($B696,卡牌国战属性!$B:$E,4,FALSE),军力值效果表!$Q$1:$AC$1,0)+IF(VLOOKUP($B696,卡牌国战属性!$B:$E,3,FALSE)=2,6,0))</f>
        <v>17.4</v>
      </c>
      <c r="G696" s="2">
        <f>INDEX($Q:$AC,MATCH($E696,$Q:$Q,0),MATCH(VLOOKUP($B696,卡牌国战属性!$B:$E,4,FALSE),军力值效果表!$Q$1:$AC$1,0)+IF(VLOOKUP($B696,卡牌国战属性!$B:$E,3,FALSE)=2,6,0)+1)</f>
        <v>52.2</v>
      </c>
    </row>
    <row r="697" spans="1:7">
      <c r="A697" s="2">
        <v>694</v>
      </c>
      <c r="B697" s="10">
        <v>1101014</v>
      </c>
      <c r="C697" s="2" t="str">
        <f>VLOOKUP(B697,卡牌国战属性!$B:$C,2,FALSE)</f>
        <v>吕仙宫</v>
      </c>
      <c r="D697" s="2" t="s">
        <v>64</v>
      </c>
      <c r="E697" s="2">
        <f t="shared" si="5"/>
        <v>44</v>
      </c>
      <c r="F697" s="2">
        <f>INDEX($Q:$AC,MATCH($E697,$Q:$Q,0),MATCH(VLOOKUP($B697,卡牌国战属性!$B:$E,4,FALSE),军力值效果表!$Q$1:$AC$1,0)+IF(VLOOKUP($B697,卡牌国战属性!$B:$E,3,FALSE)=2,6,0))</f>
        <v>18.8</v>
      </c>
      <c r="G697" s="2">
        <f>INDEX($Q:$AC,MATCH($E697,$Q:$Q,0),MATCH(VLOOKUP($B697,卡牌国战属性!$B:$E,4,FALSE),军力值效果表!$Q$1:$AC$1,0)+IF(VLOOKUP($B697,卡牌国战属性!$B:$E,3,FALSE)=2,6,0)+1)</f>
        <v>56.3</v>
      </c>
    </row>
    <row r="698" spans="1:7">
      <c r="A698" s="2">
        <v>695</v>
      </c>
      <c r="B698" s="10">
        <v>1101014</v>
      </c>
      <c r="C698" s="2" t="str">
        <f>VLOOKUP(B698,卡牌国战属性!$B:$C,2,FALSE)</f>
        <v>吕仙宫</v>
      </c>
      <c r="D698" s="2" t="s">
        <v>64</v>
      </c>
      <c r="E698" s="2">
        <f t="shared" si="5"/>
        <v>45</v>
      </c>
      <c r="F698" s="2">
        <f>INDEX($Q:$AC,MATCH($E698,$Q:$Q,0),MATCH(VLOOKUP($B698,卡牌国战属性!$B:$E,4,FALSE),军力值效果表!$Q$1:$AC$1,0)+IF(VLOOKUP($B698,卡牌国战属性!$B:$E,3,FALSE)=2,6,0))</f>
        <v>20.5</v>
      </c>
      <c r="G698" s="2">
        <f>INDEX($Q:$AC,MATCH($E698,$Q:$Q,0),MATCH(VLOOKUP($B698,卡牌国战属性!$B:$E,4,FALSE),军力值效果表!$Q$1:$AC$1,0)+IF(VLOOKUP($B698,卡牌国战属性!$B:$E,3,FALSE)=2,6,0)+1)</f>
        <v>61.7</v>
      </c>
    </row>
    <row r="699" spans="1:7">
      <c r="A699" s="2">
        <v>696</v>
      </c>
      <c r="B699" s="10">
        <v>1101014</v>
      </c>
      <c r="C699" s="2" t="str">
        <f>VLOOKUP(B699,卡牌国战属性!$B:$C,2,FALSE)</f>
        <v>吕仙宫</v>
      </c>
      <c r="D699" s="2" t="s">
        <v>64</v>
      </c>
      <c r="E699" s="2">
        <f t="shared" si="5"/>
        <v>46</v>
      </c>
      <c r="F699" s="2">
        <f>INDEX($Q:$AC,MATCH($E699,$Q:$Q,0),MATCH(VLOOKUP($B699,卡牌国战属性!$B:$E,4,FALSE),军力值效果表!$Q$1:$AC$1,0)+IF(VLOOKUP($B699,卡牌国战属性!$B:$E,3,FALSE)=2,6,0))</f>
        <v>22.3</v>
      </c>
      <c r="G699" s="2">
        <f>INDEX($Q:$AC,MATCH($E699,$Q:$Q,0),MATCH(VLOOKUP($B699,卡牌国战属性!$B:$E,4,FALSE),军力值效果表!$Q$1:$AC$1,0)+IF(VLOOKUP($B699,卡牌国战属性!$B:$E,3,FALSE)=2,6,0)+1)</f>
        <v>66.9</v>
      </c>
    </row>
    <row r="700" spans="1:7">
      <c r="A700" s="2">
        <v>697</v>
      </c>
      <c r="B700" s="10">
        <v>1101014</v>
      </c>
      <c r="C700" s="2" t="str">
        <f>VLOOKUP(B700,卡牌国战属性!$B:$C,2,FALSE)</f>
        <v>吕仙宫</v>
      </c>
      <c r="D700" s="2" t="s">
        <v>64</v>
      </c>
      <c r="E700" s="2">
        <f t="shared" si="5"/>
        <v>47</v>
      </c>
      <c r="F700" s="2">
        <f>INDEX($Q:$AC,MATCH($E700,$Q:$Q,0),MATCH(VLOOKUP($B700,卡牌国战属性!$B:$E,4,FALSE),军力值效果表!$Q$1:$AC$1,0)+IF(VLOOKUP($B700,卡牌国战属性!$B:$E,3,FALSE)=2,6,0))</f>
        <v>24</v>
      </c>
      <c r="G700" s="2">
        <f>INDEX($Q:$AC,MATCH($E700,$Q:$Q,0),MATCH(VLOOKUP($B700,卡牌国战属性!$B:$E,4,FALSE),军力值效果表!$Q$1:$AC$1,0)+IF(VLOOKUP($B700,卡牌国战属性!$B:$E,3,FALSE)=2,6,0)+1)</f>
        <v>72</v>
      </c>
    </row>
    <row r="701" spans="1:7">
      <c r="A701" s="2">
        <v>698</v>
      </c>
      <c r="B701" s="10">
        <v>1101014</v>
      </c>
      <c r="C701" s="2" t="str">
        <f>VLOOKUP(B701,卡牌国战属性!$B:$C,2,FALSE)</f>
        <v>吕仙宫</v>
      </c>
      <c r="D701" s="2" t="s">
        <v>64</v>
      </c>
      <c r="E701" s="2">
        <f t="shared" si="5"/>
        <v>48</v>
      </c>
      <c r="F701" s="2">
        <f>INDEX($Q:$AC,MATCH($E701,$Q:$Q,0),MATCH(VLOOKUP($B701,卡牌国战属性!$B:$E,4,FALSE),军力值效果表!$Q$1:$AC$1,0)+IF(VLOOKUP($B701,卡牌国战属性!$B:$E,3,FALSE)=2,6,0))</f>
        <v>27.2</v>
      </c>
      <c r="G701" s="2">
        <f>INDEX($Q:$AC,MATCH($E701,$Q:$Q,0),MATCH(VLOOKUP($B701,卡牌国战属性!$B:$E,4,FALSE),军力值效果表!$Q$1:$AC$1,0)+IF(VLOOKUP($B701,卡牌国战属性!$B:$E,3,FALSE)=2,6,0)+1)</f>
        <v>81.6</v>
      </c>
    </row>
    <row r="702" spans="1:7">
      <c r="A702" s="2">
        <v>699</v>
      </c>
      <c r="B702" s="10">
        <v>1101014</v>
      </c>
      <c r="C702" s="2" t="str">
        <f>VLOOKUP(B702,卡牌国战属性!$B:$C,2,FALSE)</f>
        <v>吕仙宫</v>
      </c>
      <c r="D702" s="2" t="s">
        <v>64</v>
      </c>
      <c r="E702" s="2">
        <f t="shared" si="5"/>
        <v>49</v>
      </c>
      <c r="F702" s="2">
        <f>INDEX($Q:$AC,MATCH($E702,$Q:$Q,0),MATCH(VLOOKUP($B702,卡牌国战属性!$B:$E,4,FALSE),军力值效果表!$Q$1:$AC$1,0)+IF(VLOOKUP($B702,卡牌国战属性!$B:$E,3,FALSE)=2,6,0))</f>
        <v>29.4</v>
      </c>
      <c r="G702" s="2">
        <f>INDEX($Q:$AC,MATCH($E702,$Q:$Q,0),MATCH(VLOOKUP($B702,卡牌国战属性!$B:$E,4,FALSE),军力值效果表!$Q$1:$AC$1,0)+IF(VLOOKUP($B702,卡牌国战属性!$B:$E,3,FALSE)=2,6,0)+1)</f>
        <v>88.2</v>
      </c>
    </row>
    <row r="703" spans="1:7">
      <c r="A703" s="2">
        <v>700</v>
      </c>
      <c r="B703" s="10">
        <v>1101014</v>
      </c>
      <c r="C703" s="2" t="str">
        <f>VLOOKUP(B703,卡牌国战属性!$B:$C,2,FALSE)</f>
        <v>吕仙宫</v>
      </c>
      <c r="D703" s="2" t="s">
        <v>64</v>
      </c>
      <c r="E703" s="2">
        <f t="shared" si="5"/>
        <v>50</v>
      </c>
      <c r="F703" s="2">
        <f>INDEX($Q:$AC,MATCH($E703,$Q:$Q,0),MATCH(VLOOKUP($B703,卡牌国战属性!$B:$E,4,FALSE),军力值效果表!$Q$1:$AC$1,0)+IF(VLOOKUP($B703,卡牌国战属性!$B:$E,3,FALSE)=2,6,0))</f>
        <v>30.8</v>
      </c>
      <c r="G703" s="2">
        <f>INDEX($Q:$AC,MATCH($E703,$Q:$Q,0),MATCH(VLOOKUP($B703,卡牌国战属性!$B:$E,4,FALSE),军力值效果表!$Q$1:$AC$1,0)+IF(VLOOKUP($B703,卡牌国战属性!$B:$E,3,FALSE)=2,6,0)+1)</f>
        <v>92.3</v>
      </c>
    </row>
    <row r="704" spans="1:7">
      <c r="A704" s="2">
        <v>701</v>
      </c>
      <c r="B704" s="9">
        <v>1101015</v>
      </c>
      <c r="C704" s="2" t="str">
        <f>VLOOKUP(B704,卡牌国战属性!$B:$C,2,FALSE)</f>
        <v>阎巧巧</v>
      </c>
      <c r="D704" s="2" t="s">
        <v>64</v>
      </c>
      <c r="E704" s="2">
        <f t="shared" si="5"/>
        <v>1</v>
      </c>
      <c r="F704" s="2">
        <f>INDEX($Q:$AC,MATCH($E704,$Q:$Q,0),MATCH(VLOOKUP($B704,卡牌国战属性!$B:$E,4,FALSE),军力值效果表!$Q$1:$AC$1,0)+IF(VLOOKUP($B704,卡牌国战属性!$B:$E,3,FALSE)=2,6,0))</f>
        <v>1.6</v>
      </c>
      <c r="G704" s="2">
        <f>INDEX($Q:$AC,MATCH($E704,$Q:$Q,0),MATCH(VLOOKUP($B704,卡牌国战属性!$B:$E,4,FALSE),军力值效果表!$Q$1:$AC$1,0)+IF(VLOOKUP($B704,卡牌国战属性!$B:$E,3,FALSE)=2,6,0)+1)</f>
        <v>6</v>
      </c>
    </row>
    <row r="705" spans="1:7">
      <c r="A705" s="2">
        <v>702</v>
      </c>
      <c r="B705" s="10">
        <v>1101015</v>
      </c>
      <c r="C705" s="2" t="str">
        <f>VLOOKUP(B705,卡牌国战属性!$B:$C,2,FALSE)</f>
        <v>阎巧巧</v>
      </c>
      <c r="D705" s="2" t="s">
        <v>64</v>
      </c>
      <c r="E705" s="2">
        <f t="shared" si="5"/>
        <v>2</v>
      </c>
      <c r="F705" s="2">
        <f>INDEX($Q:$AC,MATCH($E705,$Q:$Q,0),MATCH(VLOOKUP($B705,卡牌国战属性!$B:$E,4,FALSE),军力值效果表!$Q$1:$AC$1,0)+IF(VLOOKUP($B705,卡牌国战属性!$B:$E,3,FALSE)=2,6,0))</f>
        <v>1.7</v>
      </c>
      <c r="G705" s="2">
        <f>INDEX($Q:$AC,MATCH($E705,$Q:$Q,0),MATCH(VLOOKUP($B705,卡牌国战属性!$B:$E,4,FALSE),军力值效果表!$Q$1:$AC$1,0)+IF(VLOOKUP($B705,卡牌国战属性!$B:$E,3,FALSE)=2,6,0)+1)</f>
        <v>6.1</v>
      </c>
    </row>
    <row r="706" spans="1:7">
      <c r="A706" s="2">
        <v>703</v>
      </c>
      <c r="B706" s="10">
        <v>1101015</v>
      </c>
      <c r="C706" s="2" t="str">
        <f>VLOOKUP(B706,卡牌国战属性!$B:$C,2,FALSE)</f>
        <v>阎巧巧</v>
      </c>
      <c r="D706" s="2" t="s">
        <v>64</v>
      </c>
      <c r="E706" s="2">
        <f t="shared" si="5"/>
        <v>3</v>
      </c>
      <c r="F706" s="2">
        <f>INDEX($Q:$AC,MATCH($E706,$Q:$Q,0),MATCH(VLOOKUP($B706,卡牌国战属性!$B:$E,4,FALSE),军力值效果表!$Q$1:$AC$1,0)+IF(VLOOKUP($B706,卡牌国战属性!$B:$E,3,FALSE)=2,6,0))</f>
        <v>1.8</v>
      </c>
      <c r="G706" s="2">
        <f>INDEX($Q:$AC,MATCH($E706,$Q:$Q,0),MATCH(VLOOKUP($B706,卡牌国战属性!$B:$E,4,FALSE),军力值效果表!$Q$1:$AC$1,0)+IF(VLOOKUP($B706,卡牌国战属性!$B:$E,3,FALSE)=2,6,0)+1)</f>
        <v>6.2</v>
      </c>
    </row>
    <row r="707" spans="1:7">
      <c r="A707" s="2">
        <v>704</v>
      </c>
      <c r="B707" s="10">
        <v>1101015</v>
      </c>
      <c r="C707" s="2" t="str">
        <f>VLOOKUP(B707,卡牌国战属性!$B:$C,2,FALSE)</f>
        <v>阎巧巧</v>
      </c>
      <c r="D707" s="2" t="s">
        <v>64</v>
      </c>
      <c r="E707" s="2">
        <f t="shared" si="5"/>
        <v>4</v>
      </c>
      <c r="F707" s="2">
        <f>INDEX($Q:$AC,MATCH($E707,$Q:$Q,0),MATCH(VLOOKUP($B707,卡牌国战属性!$B:$E,4,FALSE),军力值效果表!$Q$1:$AC$1,0)+IF(VLOOKUP($B707,卡牌国战属性!$B:$E,3,FALSE)=2,6,0))</f>
        <v>1.9</v>
      </c>
      <c r="G707" s="2">
        <f>INDEX($Q:$AC,MATCH($E707,$Q:$Q,0),MATCH(VLOOKUP($B707,卡牌国战属性!$B:$E,4,FALSE),军力值效果表!$Q$1:$AC$1,0)+IF(VLOOKUP($B707,卡牌国战属性!$B:$E,3,FALSE)=2,6,0)+1)</f>
        <v>6.3</v>
      </c>
    </row>
    <row r="708" spans="1:7">
      <c r="A708" s="2">
        <v>705</v>
      </c>
      <c r="B708" s="10">
        <v>1101015</v>
      </c>
      <c r="C708" s="2" t="str">
        <f>VLOOKUP(B708,卡牌国战属性!$B:$C,2,FALSE)</f>
        <v>阎巧巧</v>
      </c>
      <c r="D708" s="2" t="s">
        <v>64</v>
      </c>
      <c r="E708" s="2">
        <f t="shared" si="5"/>
        <v>5</v>
      </c>
      <c r="F708" s="2">
        <f>INDEX($Q:$AC,MATCH($E708,$Q:$Q,0),MATCH(VLOOKUP($B708,卡牌国战属性!$B:$E,4,FALSE),军力值效果表!$Q$1:$AC$1,0)+IF(VLOOKUP($B708,卡牌国战属性!$B:$E,3,FALSE)=2,6,0))</f>
        <v>2</v>
      </c>
      <c r="G708" s="2">
        <f>INDEX($Q:$AC,MATCH($E708,$Q:$Q,0),MATCH(VLOOKUP($B708,卡牌国战属性!$B:$E,4,FALSE),军力值效果表!$Q$1:$AC$1,0)+IF(VLOOKUP($B708,卡牌国战属性!$B:$E,3,FALSE)=2,6,0)+1)</f>
        <v>6.4</v>
      </c>
    </row>
    <row r="709" spans="1:7">
      <c r="A709" s="2">
        <v>706</v>
      </c>
      <c r="B709" s="10">
        <v>1101015</v>
      </c>
      <c r="C709" s="2" t="str">
        <f>VLOOKUP(B709,卡牌国战属性!$B:$C,2,FALSE)</f>
        <v>阎巧巧</v>
      </c>
      <c r="D709" s="2" t="s">
        <v>64</v>
      </c>
      <c r="E709" s="2">
        <f t="shared" si="5"/>
        <v>6</v>
      </c>
      <c r="F709" s="2">
        <f>INDEX($Q:$AC,MATCH($E709,$Q:$Q,0),MATCH(VLOOKUP($B709,卡牌国战属性!$B:$E,4,FALSE),军力值效果表!$Q$1:$AC$1,0)+IF(VLOOKUP($B709,卡牌国战属性!$B:$E,3,FALSE)=2,6,0))</f>
        <v>2.1</v>
      </c>
      <c r="G709" s="2">
        <f>INDEX($Q:$AC,MATCH($E709,$Q:$Q,0),MATCH(VLOOKUP($B709,卡牌国战属性!$B:$E,4,FALSE),军力值效果表!$Q$1:$AC$1,0)+IF(VLOOKUP($B709,卡牌国战属性!$B:$E,3,FALSE)=2,6,0)+1)</f>
        <v>6.5</v>
      </c>
    </row>
    <row r="710" spans="1:7">
      <c r="A710" s="2">
        <v>707</v>
      </c>
      <c r="B710" s="10">
        <v>1101015</v>
      </c>
      <c r="C710" s="2" t="str">
        <f>VLOOKUP(B710,卡牌国战属性!$B:$C,2,FALSE)</f>
        <v>阎巧巧</v>
      </c>
      <c r="D710" s="2" t="s">
        <v>64</v>
      </c>
      <c r="E710" s="2">
        <f t="shared" si="5"/>
        <v>7</v>
      </c>
      <c r="F710" s="2">
        <f>INDEX($Q:$AC,MATCH($E710,$Q:$Q,0),MATCH(VLOOKUP($B710,卡牌国战属性!$B:$E,4,FALSE),军力值效果表!$Q$1:$AC$1,0)+IF(VLOOKUP($B710,卡牌国战属性!$B:$E,3,FALSE)=2,6,0))</f>
        <v>2.2</v>
      </c>
      <c r="G710" s="2">
        <f>INDEX($Q:$AC,MATCH($E710,$Q:$Q,0),MATCH(VLOOKUP($B710,卡牌国战属性!$B:$E,4,FALSE),军力值效果表!$Q$1:$AC$1,0)+IF(VLOOKUP($B710,卡牌国战属性!$B:$E,3,FALSE)=2,6,0)+1)</f>
        <v>6.6</v>
      </c>
    </row>
    <row r="711" spans="1:7">
      <c r="A711" s="2">
        <v>708</v>
      </c>
      <c r="B711" s="10">
        <v>1101015</v>
      </c>
      <c r="C711" s="2" t="str">
        <f>VLOOKUP(B711,卡牌国战属性!$B:$C,2,FALSE)</f>
        <v>阎巧巧</v>
      </c>
      <c r="D711" s="2" t="s">
        <v>64</v>
      </c>
      <c r="E711" s="2">
        <f t="shared" si="5"/>
        <v>8</v>
      </c>
      <c r="F711" s="2">
        <f>INDEX($Q:$AC,MATCH($E711,$Q:$Q,0),MATCH(VLOOKUP($B711,卡牌国战属性!$B:$E,4,FALSE),军力值效果表!$Q$1:$AC$1,0)+IF(VLOOKUP($B711,卡牌国战属性!$B:$E,3,FALSE)=2,6,0))</f>
        <v>2.3</v>
      </c>
      <c r="G711" s="2">
        <f>INDEX($Q:$AC,MATCH($E711,$Q:$Q,0),MATCH(VLOOKUP($B711,卡牌国战属性!$B:$E,4,FALSE),军力值效果表!$Q$1:$AC$1,0)+IF(VLOOKUP($B711,卡牌国战属性!$B:$E,3,FALSE)=2,6,0)+1)</f>
        <v>6.7</v>
      </c>
    </row>
    <row r="712" spans="1:7">
      <c r="A712" s="2">
        <v>709</v>
      </c>
      <c r="B712" s="10">
        <v>1101015</v>
      </c>
      <c r="C712" s="2" t="str">
        <f>VLOOKUP(B712,卡牌国战属性!$B:$C,2,FALSE)</f>
        <v>阎巧巧</v>
      </c>
      <c r="D712" s="2" t="s">
        <v>64</v>
      </c>
      <c r="E712" s="2">
        <f t="shared" si="5"/>
        <v>9</v>
      </c>
      <c r="F712" s="2">
        <f>INDEX($Q:$AC,MATCH($E712,$Q:$Q,0),MATCH(VLOOKUP($B712,卡牌国战属性!$B:$E,4,FALSE),军力值效果表!$Q$1:$AC$1,0)+IF(VLOOKUP($B712,卡牌国战属性!$B:$E,3,FALSE)=2,6,0))</f>
        <v>2.4</v>
      </c>
      <c r="G712" s="2">
        <f>INDEX($Q:$AC,MATCH($E712,$Q:$Q,0),MATCH(VLOOKUP($B712,卡牌国战属性!$B:$E,4,FALSE),军力值效果表!$Q$1:$AC$1,0)+IF(VLOOKUP($B712,卡牌国战属性!$B:$E,3,FALSE)=2,6,0)+1)</f>
        <v>6.8</v>
      </c>
    </row>
    <row r="713" spans="1:7">
      <c r="A713" s="2">
        <v>710</v>
      </c>
      <c r="B713" s="10">
        <v>1101015</v>
      </c>
      <c r="C713" s="2" t="str">
        <f>VLOOKUP(B713,卡牌国战属性!$B:$C,2,FALSE)</f>
        <v>阎巧巧</v>
      </c>
      <c r="D713" s="2" t="s">
        <v>64</v>
      </c>
      <c r="E713" s="2">
        <f t="shared" si="5"/>
        <v>10</v>
      </c>
      <c r="F713" s="2">
        <f>INDEX($Q:$AC,MATCH($E713,$Q:$Q,0),MATCH(VLOOKUP($B713,卡牌国战属性!$B:$E,4,FALSE),军力值效果表!$Q$1:$AC$1,0)+IF(VLOOKUP($B713,卡牌国战属性!$B:$E,3,FALSE)=2,6,0))</f>
        <v>2.5</v>
      </c>
      <c r="G713" s="2">
        <f>INDEX($Q:$AC,MATCH($E713,$Q:$Q,0),MATCH(VLOOKUP($B713,卡牌国战属性!$B:$E,4,FALSE),军力值效果表!$Q$1:$AC$1,0)+IF(VLOOKUP($B713,卡牌国战属性!$B:$E,3,FALSE)=2,6,0)+1)</f>
        <v>7.4</v>
      </c>
    </row>
    <row r="714" spans="1:7">
      <c r="A714" s="2">
        <v>711</v>
      </c>
      <c r="B714" s="10">
        <v>1101015</v>
      </c>
      <c r="C714" s="2" t="str">
        <f>VLOOKUP(B714,卡牌国战属性!$B:$C,2,FALSE)</f>
        <v>阎巧巧</v>
      </c>
      <c r="D714" s="2" t="s">
        <v>64</v>
      </c>
      <c r="E714" s="2">
        <f t="shared" si="5"/>
        <v>11</v>
      </c>
      <c r="F714" s="2">
        <f>INDEX($Q:$AC,MATCH($E714,$Q:$Q,0),MATCH(VLOOKUP($B714,卡牌国战属性!$B:$E,4,FALSE),军力值效果表!$Q$1:$AC$1,0)+IF(VLOOKUP($B714,卡牌国战属性!$B:$E,3,FALSE)=2,6,0))</f>
        <v>2.6</v>
      </c>
      <c r="G714" s="2">
        <f>INDEX($Q:$AC,MATCH($E714,$Q:$Q,0),MATCH(VLOOKUP($B714,卡牌国战属性!$B:$E,4,FALSE),军力值效果表!$Q$1:$AC$1,0)+IF(VLOOKUP($B714,卡牌国战属性!$B:$E,3,FALSE)=2,6,0)+1)</f>
        <v>7.5</v>
      </c>
    </row>
    <row r="715" spans="1:7">
      <c r="A715" s="2">
        <v>712</v>
      </c>
      <c r="B715" s="10">
        <v>1101015</v>
      </c>
      <c r="C715" s="2" t="str">
        <f>VLOOKUP(B715,卡牌国战属性!$B:$C,2,FALSE)</f>
        <v>阎巧巧</v>
      </c>
      <c r="D715" s="2" t="s">
        <v>64</v>
      </c>
      <c r="E715" s="2">
        <f t="shared" si="5"/>
        <v>12</v>
      </c>
      <c r="F715" s="2">
        <f>INDEX($Q:$AC,MATCH($E715,$Q:$Q,0),MATCH(VLOOKUP($B715,卡牌国战属性!$B:$E,4,FALSE),军力值效果表!$Q$1:$AC$1,0)+IF(VLOOKUP($B715,卡牌国战属性!$B:$E,3,FALSE)=2,6,0))</f>
        <v>2.7</v>
      </c>
      <c r="G715" s="2">
        <f>INDEX($Q:$AC,MATCH($E715,$Q:$Q,0),MATCH(VLOOKUP($B715,卡牌国战属性!$B:$E,4,FALSE),军力值效果表!$Q$1:$AC$1,0)+IF(VLOOKUP($B715,卡牌国战属性!$B:$E,3,FALSE)=2,6,0)+1)</f>
        <v>7.6</v>
      </c>
    </row>
    <row r="716" spans="1:7">
      <c r="A716" s="2">
        <v>713</v>
      </c>
      <c r="B716" s="10">
        <v>1101015</v>
      </c>
      <c r="C716" s="2" t="str">
        <f>VLOOKUP(B716,卡牌国战属性!$B:$C,2,FALSE)</f>
        <v>阎巧巧</v>
      </c>
      <c r="D716" s="2" t="s">
        <v>64</v>
      </c>
      <c r="E716" s="2">
        <f t="shared" si="5"/>
        <v>13</v>
      </c>
      <c r="F716" s="2">
        <f>INDEX($Q:$AC,MATCH($E716,$Q:$Q,0),MATCH(VLOOKUP($B716,卡牌国战属性!$B:$E,4,FALSE),军力值效果表!$Q$1:$AC$1,0)+IF(VLOOKUP($B716,卡牌国战属性!$B:$E,3,FALSE)=2,6,0))</f>
        <v>2.8</v>
      </c>
      <c r="G716" s="2">
        <f>INDEX($Q:$AC,MATCH($E716,$Q:$Q,0),MATCH(VLOOKUP($B716,卡牌国战属性!$B:$E,4,FALSE),军力值效果表!$Q$1:$AC$1,0)+IF(VLOOKUP($B716,卡牌国战属性!$B:$E,3,FALSE)=2,6,0)+1)</f>
        <v>8.6</v>
      </c>
    </row>
    <row r="717" spans="1:7">
      <c r="A717" s="2">
        <v>714</v>
      </c>
      <c r="B717" s="10">
        <v>1101015</v>
      </c>
      <c r="C717" s="2" t="str">
        <f>VLOOKUP(B717,卡牌国战属性!$B:$C,2,FALSE)</f>
        <v>阎巧巧</v>
      </c>
      <c r="D717" s="2" t="s">
        <v>64</v>
      </c>
      <c r="E717" s="2">
        <f t="shared" si="5"/>
        <v>14</v>
      </c>
      <c r="F717" s="2">
        <f>INDEX($Q:$AC,MATCH($E717,$Q:$Q,0),MATCH(VLOOKUP($B717,卡牌国战属性!$B:$E,4,FALSE),军力值效果表!$Q$1:$AC$1,0)+IF(VLOOKUP($B717,卡牌国战属性!$B:$E,3,FALSE)=2,6,0))</f>
        <v>2.9</v>
      </c>
      <c r="G717" s="2">
        <f>INDEX($Q:$AC,MATCH($E717,$Q:$Q,0),MATCH(VLOOKUP($B717,卡牌国战属性!$B:$E,4,FALSE),军力值效果表!$Q$1:$AC$1,0)+IF(VLOOKUP($B717,卡牌国战属性!$B:$E,3,FALSE)=2,6,0)+1)</f>
        <v>8.8</v>
      </c>
    </row>
    <row r="718" spans="1:7">
      <c r="A718" s="2">
        <v>715</v>
      </c>
      <c r="B718" s="10">
        <v>1101015</v>
      </c>
      <c r="C718" s="2" t="str">
        <f>VLOOKUP(B718,卡牌国战属性!$B:$C,2,FALSE)</f>
        <v>阎巧巧</v>
      </c>
      <c r="D718" s="2" t="s">
        <v>64</v>
      </c>
      <c r="E718" s="2">
        <f t="shared" si="5"/>
        <v>15</v>
      </c>
      <c r="F718" s="2">
        <f>INDEX($Q:$AC,MATCH($E718,$Q:$Q,0),MATCH(VLOOKUP($B718,卡牌国战属性!$B:$E,4,FALSE),军力值效果表!$Q$1:$AC$1,0)+IF(VLOOKUP($B718,卡牌国战属性!$B:$E,3,FALSE)=2,6,0))</f>
        <v>3.2</v>
      </c>
      <c r="G718" s="2">
        <f>INDEX($Q:$AC,MATCH($E718,$Q:$Q,0),MATCH(VLOOKUP($B718,卡牌国战属性!$B:$E,4,FALSE),军力值效果表!$Q$1:$AC$1,0)+IF(VLOOKUP($B718,卡牌国战属性!$B:$E,3,FALSE)=2,6,0)+1)</f>
        <v>9.7</v>
      </c>
    </row>
    <row r="719" spans="1:7">
      <c r="A719" s="2">
        <v>716</v>
      </c>
      <c r="B719" s="10">
        <v>1101015</v>
      </c>
      <c r="C719" s="2" t="str">
        <f>VLOOKUP(B719,卡牌国战属性!$B:$C,2,FALSE)</f>
        <v>阎巧巧</v>
      </c>
      <c r="D719" s="2" t="s">
        <v>64</v>
      </c>
      <c r="E719" s="2">
        <f t="shared" si="5"/>
        <v>16</v>
      </c>
      <c r="F719" s="2">
        <f>INDEX($Q:$AC,MATCH($E719,$Q:$Q,0),MATCH(VLOOKUP($B719,卡牌国战属性!$B:$E,4,FALSE),军力值效果表!$Q$1:$AC$1,0)+IF(VLOOKUP($B719,卡牌国战属性!$B:$E,3,FALSE)=2,6,0))</f>
        <v>3.3</v>
      </c>
      <c r="G719" s="2">
        <f>INDEX($Q:$AC,MATCH($E719,$Q:$Q,0),MATCH(VLOOKUP($B719,卡牌国战属性!$B:$E,4,FALSE),军力值效果表!$Q$1:$AC$1,0)+IF(VLOOKUP($B719,卡牌国战属性!$B:$E,3,FALSE)=2,6,0)+1)</f>
        <v>9.9</v>
      </c>
    </row>
    <row r="720" spans="1:7">
      <c r="A720" s="2">
        <v>717</v>
      </c>
      <c r="B720" s="10">
        <v>1101015</v>
      </c>
      <c r="C720" s="2" t="str">
        <f>VLOOKUP(B720,卡牌国战属性!$B:$C,2,FALSE)</f>
        <v>阎巧巧</v>
      </c>
      <c r="D720" s="2" t="s">
        <v>64</v>
      </c>
      <c r="E720" s="2">
        <f t="shared" si="5"/>
        <v>17</v>
      </c>
      <c r="F720" s="2">
        <f>INDEX($Q:$AC,MATCH($E720,$Q:$Q,0),MATCH(VLOOKUP($B720,卡牌国战属性!$B:$E,4,FALSE),军力值效果表!$Q$1:$AC$1,0)+IF(VLOOKUP($B720,卡牌国战属性!$B:$E,3,FALSE)=2,6,0))</f>
        <v>3.4</v>
      </c>
      <c r="G720" s="2">
        <f>INDEX($Q:$AC,MATCH($E720,$Q:$Q,0),MATCH(VLOOKUP($B720,卡牌国战属性!$B:$E,4,FALSE),军力值效果表!$Q$1:$AC$1,0)+IF(VLOOKUP($B720,卡牌国战属性!$B:$E,3,FALSE)=2,6,0)+1)</f>
        <v>10.1</v>
      </c>
    </row>
    <row r="721" spans="1:7">
      <c r="A721" s="2">
        <v>718</v>
      </c>
      <c r="B721" s="10">
        <v>1101015</v>
      </c>
      <c r="C721" s="2" t="str">
        <f>VLOOKUP(B721,卡牌国战属性!$B:$C,2,FALSE)</f>
        <v>阎巧巧</v>
      </c>
      <c r="D721" s="2" t="s">
        <v>64</v>
      </c>
      <c r="E721" s="2">
        <f t="shared" si="5"/>
        <v>18</v>
      </c>
      <c r="F721" s="2">
        <f>INDEX($Q:$AC,MATCH($E721,$Q:$Q,0),MATCH(VLOOKUP($B721,卡牌国战属性!$B:$E,4,FALSE),军力值效果表!$Q$1:$AC$1,0)+IF(VLOOKUP($B721,卡牌国战属性!$B:$E,3,FALSE)=2,6,0))</f>
        <v>3.5</v>
      </c>
      <c r="G721" s="2">
        <f>INDEX($Q:$AC,MATCH($E721,$Q:$Q,0),MATCH(VLOOKUP($B721,卡牌国战属性!$B:$E,4,FALSE),军力值效果表!$Q$1:$AC$1,0)+IF(VLOOKUP($B721,卡牌国战属性!$B:$E,3,FALSE)=2,6,0)+1)</f>
        <v>11.1</v>
      </c>
    </row>
    <row r="722" spans="1:7">
      <c r="A722" s="2">
        <v>719</v>
      </c>
      <c r="B722" s="10">
        <v>1101015</v>
      </c>
      <c r="C722" s="2" t="str">
        <f>VLOOKUP(B722,卡牌国战属性!$B:$C,2,FALSE)</f>
        <v>阎巧巧</v>
      </c>
      <c r="D722" s="2" t="s">
        <v>64</v>
      </c>
      <c r="E722" s="2">
        <f t="shared" si="5"/>
        <v>19</v>
      </c>
      <c r="F722" s="2">
        <f>INDEX($Q:$AC,MATCH($E722,$Q:$Q,0),MATCH(VLOOKUP($B722,卡牌国战属性!$B:$E,4,FALSE),军力值效果表!$Q$1:$AC$1,0)+IF(VLOOKUP($B722,卡牌国战属性!$B:$E,3,FALSE)=2,6,0))</f>
        <v>3.7</v>
      </c>
      <c r="G722" s="2">
        <f>INDEX($Q:$AC,MATCH($E722,$Q:$Q,0),MATCH(VLOOKUP($B722,卡牌国战属性!$B:$E,4,FALSE),军力值效果表!$Q$1:$AC$1,0)+IF(VLOOKUP($B722,卡牌国战属性!$B:$E,3,FALSE)=2,6,0)+1)</f>
        <v>11.3</v>
      </c>
    </row>
    <row r="723" spans="1:7">
      <c r="A723" s="2">
        <v>720</v>
      </c>
      <c r="B723" s="10">
        <v>1101015</v>
      </c>
      <c r="C723" s="2" t="str">
        <f>VLOOKUP(B723,卡牌国战属性!$B:$C,2,FALSE)</f>
        <v>阎巧巧</v>
      </c>
      <c r="D723" s="2" t="s">
        <v>64</v>
      </c>
      <c r="E723" s="2">
        <f t="shared" si="5"/>
        <v>20</v>
      </c>
      <c r="F723" s="2">
        <f>INDEX($Q:$AC,MATCH($E723,$Q:$Q,0),MATCH(VLOOKUP($B723,卡牌国战属性!$B:$E,4,FALSE),军力值效果表!$Q$1:$AC$1,0)+IF(VLOOKUP($B723,卡牌国战属性!$B:$E,3,FALSE)=2,6,0))</f>
        <v>3.7</v>
      </c>
      <c r="G723" s="2">
        <f>INDEX($Q:$AC,MATCH($E723,$Q:$Q,0),MATCH(VLOOKUP($B723,卡牌国战属性!$B:$E,4,FALSE),军力值效果表!$Q$1:$AC$1,0)+IF(VLOOKUP($B723,卡牌国战属性!$B:$E,3,FALSE)=2,6,0)+1)</f>
        <v>11.5</v>
      </c>
    </row>
    <row r="724" spans="1:7">
      <c r="A724" s="2">
        <v>721</v>
      </c>
      <c r="B724" s="10">
        <v>1101015</v>
      </c>
      <c r="C724" s="2" t="str">
        <f>VLOOKUP(B724,卡牌国战属性!$B:$C,2,FALSE)</f>
        <v>阎巧巧</v>
      </c>
      <c r="D724" s="2" t="s">
        <v>64</v>
      </c>
      <c r="E724" s="2">
        <f t="shared" si="5"/>
        <v>21</v>
      </c>
      <c r="F724" s="2">
        <f>INDEX($Q:$AC,MATCH($E724,$Q:$Q,0),MATCH(VLOOKUP($B724,卡牌国战属性!$B:$E,4,FALSE),军力值效果表!$Q$1:$AC$1,0)+IF(VLOOKUP($B724,卡牌国战属性!$B:$E,3,FALSE)=2,6,0))</f>
        <v>3.8</v>
      </c>
      <c r="G724" s="2">
        <f>INDEX($Q:$AC,MATCH($E724,$Q:$Q,0),MATCH(VLOOKUP($B724,卡牌国战属性!$B:$E,4,FALSE),军力值效果表!$Q$1:$AC$1,0)+IF(VLOOKUP($B724,卡牌国战属性!$B:$E,3,FALSE)=2,6,0)+1)</f>
        <v>11.6</v>
      </c>
    </row>
    <row r="725" spans="1:7">
      <c r="A725" s="2">
        <v>722</v>
      </c>
      <c r="B725" s="10">
        <v>1101015</v>
      </c>
      <c r="C725" s="2" t="str">
        <f>VLOOKUP(B725,卡牌国战属性!$B:$C,2,FALSE)</f>
        <v>阎巧巧</v>
      </c>
      <c r="D725" s="2" t="s">
        <v>64</v>
      </c>
      <c r="E725" s="2">
        <f t="shared" si="5"/>
        <v>22</v>
      </c>
      <c r="F725" s="2">
        <f>INDEX($Q:$AC,MATCH($E725,$Q:$Q,0),MATCH(VLOOKUP($B725,卡牌国战属性!$B:$E,4,FALSE),军力值效果表!$Q$1:$AC$1,0)+IF(VLOOKUP($B725,卡牌国战属性!$B:$E,3,FALSE)=2,6,0))</f>
        <v>3.9</v>
      </c>
      <c r="G725" s="2">
        <f>INDEX($Q:$AC,MATCH($E725,$Q:$Q,0),MATCH(VLOOKUP($B725,卡牌国战属性!$B:$E,4,FALSE),军力值效果表!$Q$1:$AC$1,0)+IF(VLOOKUP($B725,卡牌国战属性!$B:$E,3,FALSE)=2,6,0)+1)</f>
        <v>11.7</v>
      </c>
    </row>
    <row r="726" spans="1:7">
      <c r="A726" s="2">
        <v>723</v>
      </c>
      <c r="B726" s="10">
        <v>1101015</v>
      </c>
      <c r="C726" s="2" t="str">
        <f>VLOOKUP(B726,卡牌国战属性!$B:$C,2,FALSE)</f>
        <v>阎巧巧</v>
      </c>
      <c r="D726" s="2" t="s">
        <v>64</v>
      </c>
      <c r="E726" s="2">
        <f t="shared" si="5"/>
        <v>23</v>
      </c>
      <c r="F726" s="2">
        <f>INDEX($Q:$AC,MATCH($E726,$Q:$Q,0),MATCH(VLOOKUP($B726,卡牌国战属性!$B:$E,4,FALSE),军力值效果表!$Q$1:$AC$1,0)+IF(VLOOKUP($B726,卡牌国战属性!$B:$E,3,FALSE)=2,6,0))</f>
        <v>4.4</v>
      </c>
      <c r="G726" s="2">
        <f>INDEX($Q:$AC,MATCH($E726,$Q:$Q,0),MATCH(VLOOKUP($B726,卡牌国战属性!$B:$E,4,FALSE),军力值效果表!$Q$1:$AC$1,0)+IF(VLOOKUP($B726,卡牌国战属性!$B:$E,3,FALSE)=2,6,0)+1)</f>
        <v>13.2</v>
      </c>
    </row>
    <row r="727" spans="1:7">
      <c r="A727" s="2">
        <v>724</v>
      </c>
      <c r="B727" s="10">
        <v>1101015</v>
      </c>
      <c r="C727" s="2" t="str">
        <f>VLOOKUP(B727,卡牌国战属性!$B:$C,2,FALSE)</f>
        <v>阎巧巧</v>
      </c>
      <c r="D727" s="2" t="s">
        <v>64</v>
      </c>
      <c r="E727" s="2">
        <f t="shared" si="5"/>
        <v>24</v>
      </c>
      <c r="F727" s="2">
        <f>INDEX($Q:$AC,MATCH($E727,$Q:$Q,0),MATCH(VLOOKUP($B727,卡牌国战属性!$B:$E,4,FALSE),军力值效果表!$Q$1:$AC$1,0)+IF(VLOOKUP($B727,卡牌国战属性!$B:$E,3,FALSE)=2,6,0))</f>
        <v>4.5</v>
      </c>
      <c r="G727" s="2">
        <f>INDEX($Q:$AC,MATCH($E727,$Q:$Q,0),MATCH(VLOOKUP($B727,卡牌国战属性!$B:$E,4,FALSE),军力值效果表!$Q$1:$AC$1,0)+IF(VLOOKUP($B727,卡牌国战属性!$B:$E,3,FALSE)=2,6,0)+1)</f>
        <v>13.7</v>
      </c>
    </row>
    <row r="728" spans="1:7">
      <c r="A728" s="2">
        <v>725</v>
      </c>
      <c r="B728" s="10">
        <v>1101015</v>
      </c>
      <c r="C728" s="2" t="str">
        <f>VLOOKUP(B728,卡牌国战属性!$B:$C,2,FALSE)</f>
        <v>阎巧巧</v>
      </c>
      <c r="D728" s="2" t="s">
        <v>64</v>
      </c>
      <c r="E728" s="2">
        <f t="shared" si="5"/>
        <v>25</v>
      </c>
      <c r="F728" s="2">
        <f>INDEX($Q:$AC,MATCH($E728,$Q:$Q,0),MATCH(VLOOKUP($B728,卡牌国战属性!$B:$E,4,FALSE),军力值效果表!$Q$1:$AC$1,0)+IF(VLOOKUP($B728,卡牌国战属性!$B:$E,3,FALSE)=2,6,0))</f>
        <v>5</v>
      </c>
      <c r="G728" s="2">
        <f>INDEX($Q:$AC,MATCH($E728,$Q:$Q,0),MATCH(VLOOKUP($B728,卡牌国战属性!$B:$E,4,FALSE),军力值效果表!$Q$1:$AC$1,0)+IF(VLOOKUP($B728,卡牌国战属性!$B:$E,3,FALSE)=2,6,0)+1)</f>
        <v>15.1</v>
      </c>
    </row>
    <row r="729" spans="1:7">
      <c r="A729" s="2">
        <v>726</v>
      </c>
      <c r="B729" s="10">
        <v>1101015</v>
      </c>
      <c r="C729" s="2" t="str">
        <f>VLOOKUP(B729,卡牌国战属性!$B:$C,2,FALSE)</f>
        <v>阎巧巧</v>
      </c>
      <c r="D729" s="2" t="s">
        <v>64</v>
      </c>
      <c r="E729" s="2">
        <f t="shared" si="5"/>
        <v>26</v>
      </c>
      <c r="F729" s="2">
        <f>INDEX($Q:$AC,MATCH($E729,$Q:$Q,0),MATCH(VLOOKUP($B729,卡牌国战属性!$B:$E,4,FALSE),军力值效果表!$Q$1:$AC$1,0)+IF(VLOOKUP($B729,卡牌国战属性!$B:$E,3,FALSE)=2,6,0))</f>
        <v>5.3</v>
      </c>
      <c r="G729" s="2">
        <f>INDEX($Q:$AC,MATCH($E729,$Q:$Q,0),MATCH(VLOOKUP($B729,卡牌国战属性!$B:$E,4,FALSE),军力值效果表!$Q$1:$AC$1,0)+IF(VLOOKUP($B729,卡牌国战属性!$B:$E,3,FALSE)=2,6,0)+1)</f>
        <v>16.1</v>
      </c>
    </row>
    <row r="730" spans="1:7">
      <c r="A730" s="2">
        <v>727</v>
      </c>
      <c r="B730" s="10">
        <v>1101015</v>
      </c>
      <c r="C730" s="2" t="str">
        <f>VLOOKUP(B730,卡牌国战属性!$B:$C,2,FALSE)</f>
        <v>阎巧巧</v>
      </c>
      <c r="D730" s="2" t="s">
        <v>64</v>
      </c>
      <c r="E730" s="2">
        <f t="shared" si="5"/>
        <v>27</v>
      </c>
      <c r="F730" s="2">
        <f>INDEX($Q:$AC,MATCH($E730,$Q:$Q,0),MATCH(VLOOKUP($B730,卡牌国战属性!$B:$E,4,FALSE),军力值效果表!$Q$1:$AC$1,0)+IF(VLOOKUP($B730,卡牌国战属性!$B:$E,3,FALSE)=2,6,0))</f>
        <v>5.6</v>
      </c>
      <c r="G730" s="2">
        <f>INDEX($Q:$AC,MATCH($E730,$Q:$Q,0),MATCH(VLOOKUP($B730,卡牌国战属性!$B:$E,4,FALSE),军力值效果表!$Q$1:$AC$1,0)+IF(VLOOKUP($B730,卡牌国战属性!$B:$E,3,FALSE)=2,6,0)+1)</f>
        <v>17</v>
      </c>
    </row>
    <row r="731" spans="1:7">
      <c r="A731" s="2">
        <v>728</v>
      </c>
      <c r="B731" s="10">
        <v>1101015</v>
      </c>
      <c r="C731" s="2" t="str">
        <f>VLOOKUP(B731,卡牌国战属性!$B:$C,2,FALSE)</f>
        <v>阎巧巧</v>
      </c>
      <c r="D731" s="2" t="s">
        <v>64</v>
      </c>
      <c r="E731" s="2">
        <f t="shared" si="5"/>
        <v>28</v>
      </c>
      <c r="F731" s="2">
        <f>INDEX($Q:$AC,MATCH($E731,$Q:$Q,0),MATCH(VLOOKUP($B731,卡牌国战属性!$B:$E,4,FALSE),军力值效果表!$Q$1:$AC$1,0)+IF(VLOOKUP($B731,卡牌国战属性!$B:$E,3,FALSE)=2,6,0))</f>
        <v>6</v>
      </c>
      <c r="G731" s="2">
        <f>INDEX($Q:$AC,MATCH($E731,$Q:$Q,0),MATCH(VLOOKUP($B731,卡牌国战属性!$B:$E,4,FALSE),军力值效果表!$Q$1:$AC$1,0)+IF(VLOOKUP($B731,卡牌国战属性!$B:$E,3,FALSE)=2,6,0)+1)</f>
        <v>18</v>
      </c>
    </row>
    <row r="732" spans="1:7">
      <c r="A732" s="2">
        <v>729</v>
      </c>
      <c r="B732" s="10">
        <v>1101015</v>
      </c>
      <c r="C732" s="2" t="str">
        <f>VLOOKUP(B732,卡牌国战属性!$B:$C,2,FALSE)</f>
        <v>阎巧巧</v>
      </c>
      <c r="D732" s="2" t="s">
        <v>64</v>
      </c>
      <c r="E732" s="2">
        <f t="shared" si="5"/>
        <v>29</v>
      </c>
      <c r="F732" s="2">
        <f>INDEX($Q:$AC,MATCH($E732,$Q:$Q,0),MATCH(VLOOKUP($B732,卡牌国战属性!$B:$E,4,FALSE),军力值效果表!$Q$1:$AC$1,0)+IF(VLOOKUP($B732,卡牌国战属性!$B:$E,3,FALSE)=2,6,0))</f>
        <v>6.5</v>
      </c>
      <c r="G732" s="2">
        <f>INDEX($Q:$AC,MATCH($E732,$Q:$Q,0),MATCH(VLOOKUP($B732,卡牌国战属性!$B:$E,4,FALSE),军力值效果表!$Q$1:$AC$1,0)+IF(VLOOKUP($B732,卡牌国战属性!$B:$E,3,FALSE)=2,6,0)+1)</f>
        <v>19</v>
      </c>
    </row>
    <row r="733" spans="1:7">
      <c r="A733" s="2">
        <v>730</v>
      </c>
      <c r="B733" s="10">
        <v>1101015</v>
      </c>
      <c r="C733" s="2" t="str">
        <f>VLOOKUP(B733,卡牌国战属性!$B:$C,2,FALSE)</f>
        <v>阎巧巧</v>
      </c>
      <c r="D733" s="2" t="s">
        <v>64</v>
      </c>
      <c r="E733" s="2">
        <f t="shared" si="5"/>
        <v>30</v>
      </c>
      <c r="F733" s="2">
        <f>INDEX($Q:$AC,MATCH($E733,$Q:$Q,0),MATCH(VLOOKUP($B733,卡牌国战属性!$B:$E,4,FALSE),军力值效果表!$Q$1:$AC$1,0)+IF(VLOOKUP($B733,卡牌国战属性!$B:$E,3,FALSE)=2,6,0))</f>
        <v>6.7</v>
      </c>
      <c r="G733" s="2">
        <f>INDEX($Q:$AC,MATCH($E733,$Q:$Q,0),MATCH(VLOOKUP($B733,卡牌国战属性!$B:$E,4,FALSE),军力值效果表!$Q$1:$AC$1,0)+IF(VLOOKUP($B733,卡牌国战属性!$B:$E,3,FALSE)=2,6,0)+1)</f>
        <v>20.1</v>
      </c>
    </row>
    <row r="734" spans="1:7">
      <c r="A734" s="2">
        <v>731</v>
      </c>
      <c r="B734" s="10">
        <v>1101015</v>
      </c>
      <c r="C734" s="2" t="str">
        <f>VLOOKUP(B734,卡牌国战属性!$B:$C,2,FALSE)</f>
        <v>阎巧巧</v>
      </c>
      <c r="D734" s="2" t="s">
        <v>64</v>
      </c>
      <c r="E734" s="2">
        <f t="shared" si="5"/>
        <v>31</v>
      </c>
      <c r="F734" s="2">
        <f>INDEX($Q:$AC,MATCH($E734,$Q:$Q,0),MATCH(VLOOKUP($B734,卡牌国战属性!$B:$E,4,FALSE),军力值效果表!$Q$1:$AC$1,0)+IF(VLOOKUP($B734,卡牌国战属性!$B:$E,3,FALSE)=2,6,0))</f>
        <v>6.8</v>
      </c>
      <c r="G734" s="2">
        <f>INDEX($Q:$AC,MATCH($E734,$Q:$Q,0),MATCH(VLOOKUP($B734,卡牌国战属性!$B:$E,4,FALSE),军力值效果表!$Q$1:$AC$1,0)+IF(VLOOKUP($B734,卡牌国战属性!$B:$E,3,FALSE)=2,6,0)+1)</f>
        <v>20.4</v>
      </c>
    </row>
    <row r="735" spans="1:7">
      <c r="A735" s="2">
        <v>732</v>
      </c>
      <c r="B735" s="10">
        <v>1101015</v>
      </c>
      <c r="C735" s="2" t="str">
        <f>VLOOKUP(B735,卡牌国战属性!$B:$C,2,FALSE)</f>
        <v>阎巧巧</v>
      </c>
      <c r="D735" s="2" t="s">
        <v>64</v>
      </c>
      <c r="E735" s="2">
        <f t="shared" si="5"/>
        <v>32</v>
      </c>
      <c r="F735" s="2">
        <f>INDEX($Q:$AC,MATCH($E735,$Q:$Q,0),MATCH(VLOOKUP($B735,卡牌国战属性!$B:$E,4,FALSE),军力值效果表!$Q$1:$AC$1,0)+IF(VLOOKUP($B735,卡牌国战属性!$B:$E,3,FALSE)=2,6,0))</f>
        <v>7.2</v>
      </c>
      <c r="G735" s="2">
        <f>INDEX($Q:$AC,MATCH($E735,$Q:$Q,0),MATCH(VLOOKUP($B735,卡牌国战属性!$B:$E,4,FALSE),军力值效果表!$Q$1:$AC$1,0)+IF(VLOOKUP($B735,卡牌国战属性!$B:$E,3,FALSE)=2,6,0)+1)</f>
        <v>21.8</v>
      </c>
    </row>
    <row r="736" spans="1:7">
      <c r="A736" s="2">
        <v>733</v>
      </c>
      <c r="B736" s="10">
        <v>1101015</v>
      </c>
      <c r="C736" s="2" t="str">
        <f>VLOOKUP(B736,卡牌国战属性!$B:$C,2,FALSE)</f>
        <v>阎巧巧</v>
      </c>
      <c r="D736" s="2" t="s">
        <v>64</v>
      </c>
      <c r="E736" s="2">
        <f t="shared" si="5"/>
        <v>33</v>
      </c>
      <c r="F736" s="2">
        <f>INDEX($Q:$AC,MATCH($E736,$Q:$Q,0),MATCH(VLOOKUP($B736,卡牌国战属性!$B:$E,4,FALSE),军力值效果表!$Q$1:$AC$1,0)+IF(VLOOKUP($B736,卡牌国战属性!$B:$E,3,FALSE)=2,6,0))</f>
        <v>8.1</v>
      </c>
      <c r="G736" s="2">
        <f>INDEX($Q:$AC,MATCH($E736,$Q:$Q,0),MATCH(VLOOKUP($B736,卡牌国战属性!$B:$E,4,FALSE),军力值效果表!$Q$1:$AC$1,0)+IF(VLOOKUP($B736,卡牌国战属性!$B:$E,3,FALSE)=2,6,0)+1)</f>
        <v>24.4</v>
      </c>
    </row>
    <row r="737" spans="1:7">
      <c r="A737" s="2">
        <v>734</v>
      </c>
      <c r="B737" s="10">
        <v>1101015</v>
      </c>
      <c r="C737" s="2" t="str">
        <f>VLOOKUP(B737,卡牌国战属性!$B:$C,2,FALSE)</f>
        <v>阎巧巧</v>
      </c>
      <c r="D737" s="2" t="s">
        <v>64</v>
      </c>
      <c r="E737" s="2">
        <f t="shared" si="5"/>
        <v>34</v>
      </c>
      <c r="F737" s="2">
        <f>INDEX($Q:$AC,MATCH($E737,$Q:$Q,0),MATCH(VLOOKUP($B737,卡牌国战属性!$B:$E,4,FALSE),军力值效果表!$Q$1:$AC$1,0)+IF(VLOOKUP($B737,卡牌国战属性!$B:$E,3,FALSE)=2,6,0))</f>
        <v>8.7</v>
      </c>
      <c r="G737" s="2">
        <f>INDEX($Q:$AC,MATCH($E737,$Q:$Q,0),MATCH(VLOOKUP($B737,卡牌国战属性!$B:$E,4,FALSE),军力值效果表!$Q$1:$AC$1,0)+IF(VLOOKUP($B737,卡牌国战属性!$B:$E,3,FALSE)=2,6,0)+1)</f>
        <v>26.2</v>
      </c>
    </row>
    <row r="738" spans="1:7">
      <c r="A738" s="2">
        <v>735</v>
      </c>
      <c r="B738" s="10">
        <v>1101015</v>
      </c>
      <c r="C738" s="2" t="str">
        <f>VLOOKUP(B738,卡牌国战属性!$B:$C,2,FALSE)</f>
        <v>阎巧巧</v>
      </c>
      <c r="D738" s="2" t="s">
        <v>64</v>
      </c>
      <c r="E738" s="2">
        <f t="shared" si="5"/>
        <v>35</v>
      </c>
      <c r="F738" s="2">
        <f>INDEX($Q:$AC,MATCH($E738,$Q:$Q,0),MATCH(VLOOKUP($B738,卡牌国战属性!$B:$E,4,FALSE),军力值效果表!$Q$1:$AC$1,0)+IF(VLOOKUP($B738,卡牌国战属性!$B:$E,3,FALSE)=2,6,0))</f>
        <v>8.8</v>
      </c>
      <c r="G738" s="2">
        <f>INDEX($Q:$AC,MATCH($E738,$Q:$Q,0),MATCH(VLOOKUP($B738,卡牌国战属性!$B:$E,4,FALSE),军力值效果表!$Q$1:$AC$1,0)+IF(VLOOKUP($B738,卡牌国战属性!$B:$E,3,FALSE)=2,6,0)+1)</f>
        <v>26.3</v>
      </c>
    </row>
    <row r="739" spans="1:7">
      <c r="A739" s="2">
        <v>736</v>
      </c>
      <c r="B739" s="10">
        <v>1101015</v>
      </c>
      <c r="C739" s="2" t="str">
        <f>VLOOKUP(B739,卡牌国战属性!$B:$C,2,FALSE)</f>
        <v>阎巧巧</v>
      </c>
      <c r="D739" s="2" t="s">
        <v>64</v>
      </c>
      <c r="E739" s="2">
        <f t="shared" ref="E739:E802" si="6">E689</f>
        <v>36</v>
      </c>
      <c r="F739" s="2">
        <f>INDEX($Q:$AC,MATCH($E739,$Q:$Q,0),MATCH(VLOOKUP($B739,卡牌国战属性!$B:$E,4,FALSE),军力值效果表!$Q$1:$AC$1,0)+IF(VLOOKUP($B739,卡牌国战属性!$B:$E,3,FALSE)=2,6,0))</f>
        <v>9.5</v>
      </c>
      <c r="G739" s="2">
        <f>INDEX($Q:$AC,MATCH($E739,$Q:$Q,0),MATCH(VLOOKUP($B739,卡牌国战属性!$B:$E,4,FALSE),军力值效果表!$Q$1:$AC$1,0)+IF(VLOOKUP($B739,卡牌国战属性!$B:$E,3,FALSE)=2,6,0)+1)</f>
        <v>28.4</v>
      </c>
    </row>
    <row r="740" spans="1:7">
      <c r="A740" s="2">
        <v>737</v>
      </c>
      <c r="B740" s="10">
        <v>1101015</v>
      </c>
      <c r="C740" s="2" t="str">
        <f>VLOOKUP(B740,卡牌国战属性!$B:$C,2,FALSE)</f>
        <v>阎巧巧</v>
      </c>
      <c r="D740" s="2" t="s">
        <v>64</v>
      </c>
      <c r="E740" s="2">
        <f t="shared" si="6"/>
        <v>37</v>
      </c>
      <c r="F740" s="2">
        <f>INDEX($Q:$AC,MATCH($E740,$Q:$Q,0),MATCH(VLOOKUP($B740,卡牌国战属性!$B:$E,4,FALSE),军力值效果表!$Q$1:$AC$1,0)+IF(VLOOKUP($B740,卡牌国战属性!$B:$E,3,FALSE)=2,6,0))</f>
        <v>10.1</v>
      </c>
      <c r="G740" s="2">
        <f>INDEX($Q:$AC,MATCH($E740,$Q:$Q,0),MATCH(VLOOKUP($B740,卡牌国战属性!$B:$E,4,FALSE),军力值效果表!$Q$1:$AC$1,0)+IF(VLOOKUP($B740,卡牌国战属性!$B:$E,3,FALSE)=2,6,0)+1)</f>
        <v>30.4</v>
      </c>
    </row>
    <row r="741" spans="1:7">
      <c r="A741" s="2">
        <v>738</v>
      </c>
      <c r="B741" s="10">
        <v>1101015</v>
      </c>
      <c r="C741" s="2" t="str">
        <f>VLOOKUP(B741,卡牌国战属性!$B:$C,2,FALSE)</f>
        <v>阎巧巧</v>
      </c>
      <c r="D741" s="2" t="s">
        <v>64</v>
      </c>
      <c r="E741" s="2">
        <f t="shared" si="6"/>
        <v>38</v>
      </c>
      <c r="F741" s="2">
        <f>INDEX($Q:$AC,MATCH($E741,$Q:$Q,0),MATCH(VLOOKUP($B741,卡牌国战属性!$B:$E,4,FALSE),军力值效果表!$Q$1:$AC$1,0)+IF(VLOOKUP($B741,卡牌国战属性!$B:$E,3,FALSE)=2,6,0))</f>
        <v>11.4</v>
      </c>
      <c r="G741" s="2">
        <f>INDEX($Q:$AC,MATCH($E741,$Q:$Q,0),MATCH(VLOOKUP($B741,卡牌国战属性!$B:$E,4,FALSE),军力值效果表!$Q$1:$AC$1,0)+IF(VLOOKUP($B741,卡牌国战属性!$B:$E,3,FALSE)=2,6,0)+1)</f>
        <v>34.3</v>
      </c>
    </row>
    <row r="742" spans="1:7">
      <c r="A742" s="2">
        <v>739</v>
      </c>
      <c r="B742" s="10">
        <v>1101015</v>
      </c>
      <c r="C742" s="2" t="str">
        <f>VLOOKUP(B742,卡牌国战属性!$B:$C,2,FALSE)</f>
        <v>阎巧巧</v>
      </c>
      <c r="D742" s="2" t="s">
        <v>64</v>
      </c>
      <c r="E742" s="2">
        <f t="shared" si="6"/>
        <v>39</v>
      </c>
      <c r="F742" s="2">
        <f>INDEX($Q:$AC,MATCH($E742,$Q:$Q,0),MATCH(VLOOKUP($B742,卡牌国战属性!$B:$E,4,FALSE),军力值效果表!$Q$1:$AC$1,0)+IF(VLOOKUP($B742,卡牌国战属性!$B:$E,3,FALSE)=2,6,0))</f>
        <v>11.7</v>
      </c>
      <c r="G742" s="2">
        <f>INDEX($Q:$AC,MATCH($E742,$Q:$Q,0),MATCH(VLOOKUP($B742,卡牌国战属性!$B:$E,4,FALSE),军力值效果表!$Q$1:$AC$1,0)+IF(VLOOKUP($B742,卡牌国战属性!$B:$E,3,FALSE)=2,6,0)+1)</f>
        <v>35</v>
      </c>
    </row>
    <row r="743" spans="1:7">
      <c r="A743" s="2">
        <v>740</v>
      </c>
      <c r="B743" s="10">
        <v>1101015</v>
      </c>
      <c r="C743" s="2" t="str">
        <f>VLOOKUP(B743,卡牌国战属性!$B:$C,2,FALSE)</f>
        <v>阎巧巧</v>
      </c>
      <c r="D743" s="2" t="s">
        <v>64</v>
      </c>
      <c r="E743" s="2">
        <f t="shared" si="6"/>
        <v>40</v>
      </c>
      <c r="F743" s="2">
        <f>INDEX($Q:$AC,MATCH($E743,$Q:$Q,0),MATCH(VLOOKUP($B743,卡牌国战属性!$B:$E,4,FALSE),军力值效果表!$Q$1:$AC$1,0)+IF(VLOOKUP($B743,卡牌国战属性!$B:$E,3,FALSE)=2,6,0))</f>
        <v>12.3</v>
      </c>
      <c r="G743" s="2">
        <f>INDEX($Q:$AC,MATCH($E743,$Q:$Q,0),MATCH(VLOOKUP($B743,卡牌国战属性!$B:$E,4,FALSE),军力值效果表!$Q$1:$AC$1,0)+IF(VLOOKUP($B743,卡牌国战属性!$B:$E,3,FALSE)=2,6,0)+1)</f>
        <v>36.8</v>
      </c>
    </row>
    <row r="744" spans="1:7">
      <c r="A744" s="2">
        <v>741</v>
      </c>
      <c r="B744" s="10">
        <v>1101015</v>
      </c>
      <c r="C744" s="2" t="str">
        <f>VLOOKUP(B744,卡牌国战属性!$B:$C,2,FALSE)</f>
        <v>阎巧巧</v>
      </c>
      <c r="D744" s="2" t="s">
        <v>64</v>
      </c>
      <c r="E744" s="2">
        <f t="shared" si="6"/>
        <v>41</v>
      </c>
      <c r="F744" s="2">
        <f>INDEX($Q:$AC,MATCH($E744,$Q:$Q,0),MATCH(VLOOKUP($B744,卡牌国战属性!$B:$E,4,FALSE),军力值效果表!$Q$1:$AC$1,0)+IF(VLOOKUP($B744,卡牌国战属性!$B:$E,3,FALSE)=2,6,0))</f>
        <v>12.6</v>
      </c>
      <c r="G744" s="2">
        <f>INDEX($Q:$AC,MATCH($E744,$Q:$Q,0),MATCH(VLOOKUP($B744,卡牌国战属性!$B:$E,4,FALSE),军力值效果表!$Q$1:$AC$1,0)+IF(VLOOKUP($B744,卡牌国战属性!$B:$E,3,FALSE)=2,6,0)+1)</f>
        <v>38</v>
      </c>
    </row>
    <row r="745" spans="1:7">
      <c r="A745" s="2">
        <v>742</v>
      </c>
      <c r="B745" s="10">
        <v>1101015</v>
      </c>
      <c r="C745" s="2" t="str">
        <f>VLOOKUP(B745,卡牌国战属性!$B:$C,2,FALSE)</f>
        <v>阎巧巧</v>
      </c>
      <c r="D745" s="2" t="s">
        <v>64</v>
      </c>
      <c r="E745" s="2">
        <f t="shared" si="6"/>
        <v>42</v>
      </c>
      <c r="F745" s="2">
        <f>INDEX($Q:$AC,MATCH($E745,$Q:$Q,0),MATCH(VLOOKUP($B745,卡牌国战属性!$B:$E,4,FALSE),军力值效果表!$Q$1:$AC$1,0)+IF(VLOOKUP($B745,卡牌国战属性!$B:$E,3,FALSE)=2,6,0))</f>
        <v>13.6</v>
      </c>
      <c r="G745" s="2">
        <f>INDEX($Q:$AC,MATCH($E745,$Q:$Q,0),MATCH(VLOOKUP($B745,卡牌国战属性!$B:$E,4,FALSE),军力值效果表!$Q$1:$AC$1,0)+IF(VLOOKUP($B745,卡牌国战属性!$B:$E,3,FALSE)=2,6,0)+1)</f>
        <v>40.8</v>
      </c>
    </row>
    <row r="746" spans="1:7">
      <c r="A746" s="2">
        <v>743</v>
      </c>
      <c r="B746" s="10">
        <v>1101015</v>
      </c>
      <c r="C746" s="2" t="str">
        <f>VLOOKUP(B746,卡牌国战属性!$B:$C,2,FALSE)</f>
        <v>阎巧巧</v>
      </c>
      <c r="D746" s="2" t="s">
        <v>64</v>
      </c>
      <c r="E746" s="2">
        <f t="shared" si="6"/>
        <v>43</v>
      </c>
      <c r="F746" s="2">
        <f>INDEX($Q:$AC,MATCH($E746,$Q:$Q,0),MATCH(VLOOKUP($B746,卡牌国战属性!$B:$E,4,FALSE),军力值效果表!$Q$1:$AC$1,0)+IF(VLOOKUP($B746,卡牌国战属性!$B:$E,3,FALSE)=2,6,0))</f>
        <v>15.4</v>
      </c>
      <c r="G746" s="2">
        <f>INDEX($Q:$AC,MATCH($E746,$Q:$Q,0),MATCH(VLOOKUP($B746,卡牌国战属性!$B:$E,4,FALSE),军力值效果表!$Q$1:$AC$1,0)+IF(VLOOKUP($B746,卡牌国战属性!$B:$E,3,FALSE)=2,6,0)+1)</f>
        <v>46.2</v>
      </c>
    </row>
    <row r="747" spans="1:7">
      <c r="A747" s="2">
        <v>744</v>
      </c>
      <c r="B747" s="10">
        <v>1101015</v>
      </c>
      <c r="C747" s="2" t="str">
        <f>VLOOKUP(B747,卡牌国战属性!$B:$C,2,FALSE)</f>
        <v>阎巧巧</v>
      </c>
      <c r="D747" s="2" t="s">
        <v>64</v>
      </c>
      <c r="E747" s="2">
        <f t="shared" si="6"/>
        <v>44</v>
      </c>
      <c r="F747" s="2">
        <f>INDEX($Q:$AC,MATCH($E747,$Q:$Q,0),MATCH(VLOOKUP($B747,卡牌国战属性!$B:$E,4,FALSE),军力值效果表!$Q$1:$AC$1,0)+IF(VLOOKUP($B747,卡牌国战属性!$B:$E,3,FALSE)=2,6,0))</f>
        <v>16.6</v>
      </c>
      <c r="G747" s="2">
        <f>INDEX($Q:$AC,MATCH($E747,$Q:$Q,0),MATCH(VLOOKUP($B747,卡牌国战属性!$B:$E,4,FALSE),军力值效果表!$Q$1:$AC$1,0)+IF(VLOOKUP($B747,卡牌国战属性!$B:$E,3,FALSE)=2,6,0)+1)</f>
        <v>49.8</v>
      </c>
    </row>
    <row r="748" spans="1:7">
      <c r="A748" s="2">
        <v>745</v>
      </c>
      <c r="B748" s="10">
        <v>1101015</v>
      </c>
      <c r="C748" s="2" t="str">
        <f>VLOOKUP(B748,卡牌国战属性!$B:$C,2,FALSE)</f>
        <v>阎巧巧</v>
      </c>
      <c r="D748" s="2" t="s">
        <v>64</v>
      </c>
      <c r="E748" s="2">
        <f t="shared" si="6"/>
        <v>45</v>
      </c>
      <c r="F748" s="2">
        <f>INDEX($Q:$AC,MATCH($E748,$Q:$Q,0),MATCH(VLOOKUP($B748,卡牌国战属性!$B:$E,4,FALSE),军力值效果表!$Q$1:$AC$1,0)+IF(VLOOKUP($B748,卡牌国战属性!$B:$E,3,FALSE)=2,6,0))</f>
        <v>18.2</v>
      </c>
      <c r="G748" s="2">
        <f>INDEX($Q:$AC,MATCH($E748,$Q:$Q,0),MATCH(VLOOKUP($B748,卡牌国战属性!$B:$E,4,FALSE),军力值效果表!$Q$1:$AC$1,0)+IF(VLOOKUP($B748,卡牌国战属性!$B:$E,3,FALSE)=2,6,0)+1)</f>
        <v>54.5</v>
      </c>
    </row>
    <row r="749" spans="1:7">
      <c r="A749" s="2">
        <v>746</v>
      </c>
      <c r="B749" s="10">
        <v>1101015</v>
      </c>
      <c r="C749" s="2" t="str">
        <f>VLOOKUP(B749,卡牌国战属性!$B:$C,2,FALSE)</f>
        <v>阎巧巧</v>
      </c>
      <c r="D749" s="2" t="s">
        <v>64</v>
      </c>
      <c r="E749" s="2">
        <f t="shared" si="6"/>
        <v>46</v>
      </c>
      <c r="F749" s="2">
        <f>INDEX($Q:$AC,MATCH($E749,$Q:$Q,0),MATCH(VLOOKUP($B749,卡牌国战属性!$B:$E,4,FALSE),军力值效果表!$Q$1:$AC$1,0)+IF(VLOOKUP($B749,卡牌国战属性!$B:$E,3,FALSE)=2,6,0))</f>
        <v>19.7</v>
      </c>
      <c r="G749" s="2">
        <f>INDEX($Q:$AC,MATCH($E749,$Q:$Q,0),MATCH(VLOOKUP($B749,卡牌国战属性!$B:$E,4,FALSE),军力值效果表!$Q$1:$AC$1,0)+IF(VLOOKUP($B749,卡牌国战属性!$B:$E,3,FALSE)=2,6,0)+1)</f>
        <v>59.2</v>
      </c>
    </row>
    <row r="750" spans="1:7">
      <c r="A750" s="2">
        <v>747</v>
      </c>
      <c r="B750" s="10">
        <v>1101015</v>
      </c>
      <c r="C750" s="2" t="str">
        <f>VLOOKUP(B750,卡牌国战属性!$B:$C,2,FALSE)</f>
        <v>阎巧巧</v>
      </c>
      <c r="D750" s="2" t="s">
        <v>64</v>
      </c>
      <c r="E750" s="2">
        <f t="shared" si="6"/>
        <v>47</v>
      </c>
      <c r="F750" s="2">
        <f>INDEX($Q:$AC,MATCH($E750,$Q:$Q,0),MATCH(VLOOKUP($B750,卡牌国战属性!$B:$E,4,FALSE),军力值效果表!$Q$1:$AC$1,0)+IF(VLOOKUP($B750,卡牌国战属性!$B:$E,3,FALSE)=2,6,0))</f>
        <v>21.2</v>
      </c>
      <c r="G750" s="2">
        <f>INDEX($Q:$AC,MATCH($E750,$Q:$Q,0),MATCH(VLOOKUP($B750,卡牌国战属性!$B:$E,4,FALSE),军力值效果表!$Q$1:$AC$1,0)+IF(VLOOKUP($B750,卡牌国战属性!$B:$E,3,FALSE)=2,6,0)+1)</f>
        <v>63.7</v>
      </c>
    </row>
    <row r="751" spans="1:7">
      <c r="A751" s="2">
        <v>748</v>
      </c>
      <c r="B751" s="10">
        <v>1101015</v>
      </c>
      <c r="C751" s="2" t="str">
        <f>VLOOKUP(B751,卡牌国战属性!$B:$C,2,FALSE)</f>
        <v>阎巧巧</v>
      </c>
      <c r="D751" s="2" t="s">
        <v>64</v>
      </c>
      <c r="E751" s="2">
        <f t="shared" si="6"/>
        <v>48</v>
      </c>
      <c r="F751" s="2">
        <f>INDEX($Q:$AC,MATCH($E751,$Q:$Q,0),MATCH(VLOOKUP($B751,卡牌国战属性!$B:$E,4,FALSE),军力值效果表!$Q$1:$AC$1,0)+IF(VLOOKUP($B751,卡牌国战属性!$B:$E,3,FALSE)=2,6,0))</f>
        <v>24.1</v>
      </c>
      <c r="G751" s="2">
        <f>INDEX($Q:$AC,MATCH($E751,$Q:$Q,0),MATCH(VLOOKUP($B751,卡牌国战属性!$B:$E,4,FALSE),军力值效果表!$Q$1:$AC$1,0)+IF(VLOOKUP($B751,卡牌国战属性!$B:$E,3,FALSE)=2,6,0)+1)</f>
        <v>72.2</v>
      </c>
    </row>
    <row r="752" spans="1:7">
      <c r="A752" s="2">
        <v>749</v>
      </c>
      <c r="B752" s="10">
        <v>1101015</v>
      </c>
      <c r="C752" s="2" t="str">
        <f>VLOOKUP(B752,卡牌国战属性!$B:$C,2,FALSE)</f>
        <v>阎巧巧</v>
      </c>
      <c r="D752" s="2" t="s">
        <v>64</v>
      </c>
      <c r="E752" s="2">
        <f t="shared" si="6"/>
        <v>49</v>
      </c>
      <c r="F752" s="2">
        <f>INDEX($Q:$AC,MATCH($E752,$Q:$Q,0),MATCH(VLOOKUP($B752,卡牌国战属性!$B:$E,4,FALSE),军力值效果表!$Q$1:$AC$1,0)+IF(VLOOKUP($B752,卡牌国战属性!$B:$E,3,FALSE)=2,6,0))</f>
        <v>26</v>
      </c>
      <c r="G752" s="2">
        <f>INDEX($Q:$AC,MATCH($E752,$Q:$Q,0),MATCH(VLOOKUP($B752,卡牌国战属性!$B:$E,4,FALSE),军力值效果表!$Q$1:$AC$1,0)+IF(VLOOKUP($B752,卡牌国战属性!$B:$E,3,FALSE)=2,6,0)+1)</f>
        <v>78</v>
      </c>
    </row>
    <row r="753" spans="1:7">
      <c r="A753" s="2">
        <v>750</v>
      </c>
      <c r="B753" s="10">
        <v>1101015</v>
      </c>
      <c r="C753" s="2" t="str">
        <f>VLOOKUP(B753,卡牌国战属性!$B:$C,2,FALSE)</f>
        <v>阎巧巧</v>
      </c>
      <c r="D753" s="2" t="s">
        <v>64</v>
      </c>
      <c r="E753" s="2">
        <f t="shared" si="6"/>
        <v>50</v>
      </c>
      <c r="F753" s="2">
        <f>INDEX($Q:$AC,MATCH($E753,$Q:$Q,0),MATCH(VLOOKUP($B753,卡牌国战属性!$B:$E,4,FALSE),军力值效果表!$Q$1:$AC$1,0)+IF(VLOOKUP($B753,卡牌国战属性!$B:$E,3,FALSE)=2,6,0))</f>
        <v>27.2</v>
      </c>
      <c r="G753" s="2">
        <f>INDEX($Q:$AC,MATCH($E753,$Q:$Q,0),MATCH(VLOOKUP($B753,卡牌国战属性!$B:$E,4,FALSE),军力值效果表!$Q$1:$AC$1,0)+IF(VLOOKUP($B753,卡牌国战属性!$B:$E,3,FALSE)=2,6,0)+1)</f>
        <v>81.6</v>
      </c>
    </row>
    <row r="754" spans="1:7">
      <c r="A754" s="2">
        <v>751</v>
      </c>
      <c r="B754" s="9">
        <v>1101042</v>
      </c>
      <c r="C754" s="2" t="str">
        <f>VLOOKUP(B754,卡牌国战属性!$B:$C,2,FALSE)</f>
        <v>都市青年</v>
      </c>
      <c r="D754" s="2" t="s">
        <v>64</v>
      </c>
      <c r="E754" s="2">
        <f t="shared" si="6"/>
        <v>1</v>
      </c>
      <c r="F754" s="2">
        <f>INDEX($Q:$AC,MATCH($E754,$Q:$Q,0),MATCH(VLOOKUP($B754,卡牌国战属性!$B:$E,4,FALSE),军力值效果表!$Q$1:$AC$1,0)+IF(VLOOKUP($B754,卡牌国战属性!$B:$E,3,FALSE)=2,6,0))</f>
        <v>1.6</v>
      </c>
      <c r="G754" s="2">
        <f>INDEX($Q:$AC,MATCH($E754,$Q:$Q,0),MATCH(VLOOKUP($B754,卡牌国战属性!$B:$E,4,FALSE),军力值效果表!$Q$1:$AC$1,0)+IF(VLOOKUP($B754,卡牌国战属性!$B:$E,3,FALSE)=2,6,0)+1)</f>
        <v>6</v>
      </c>
    </row>
    <row r="755" spans="1:7">
      <c r="A755" s="2">
        <v>752</v>
      </c>
      <c r="B755" s="9">
        <v>1101042</v>
      </c>
      <c r="C755" s="2" t="str">
        <f>VLOOKUP(B755,卡牌国战属性!$B:$C,2,FALSE)</f>
        <v>都市青年</v>
      </c>
      <c r="D755" s="2" t="s">
        <v>64</v>
      </c>
      <c r="E755" s="2">
        <f t="shared" si="6"/>
        <v>2</v>
      </c>
      <c r="F755" s="2">
        <f>INDEX($Q:$AC,MATCH($E755,$Q:$Q,0),MATCH(VLOOKUP($B755,卡牌国战属性!$B:$E,4,FALSE),军力值效果表!$Q$1:$AC$1,0)+IF(VLOOKUP($B755,卡牌国战属性!$B:$E,3,FALSE)=2,6,0))</f>
        <v>1.7</v>
      </c>
      <c r="G755" s="2">
        <f>INDEX($Q:$AC,MATCH($E755,$Q:$Q,0),MATCH(VLOOKUP($B755,卡牌国战属性!$B:$E,4,FALSE),军力值效果表!$Q$1:$AC$1,0)+IF(VLOOKUP($B755,卡牌国战属性!$B:$E,3,FALSE)=2,6,0)+1)</f>
        <v>6.1</v>
      </c>
    </row>
    <row r="756" spans="1:7">
      <c r="A756" s="2">
        <v>753</v>
      </c>
      <c r="B756" s="9">
        <v>1101042</v>
      </c>
      <c r="C756" s="2" t="str">
        <f>VLOOKUP(B756,卡牌国战属性!$B:$C,2,FALSE)</f>
        <v>都市青年</v>
      </c>
      <c r="D756" s="2" t="s">
        <v>64</v>
      </c>
      <c r="E756" s="2">
        <f t="shared" si="6"/>
        <v>3</v>
      </c>
      <c r="F756" s="2">
        <f>INDEX($Q:$AC,MATCH($E756,$Q:$Q,0),MATCH(VLOOKUP($B756,卡牌国战属性!$B:$E,4,FALSE),军力值效果表!$Q$1:$AC$1,0)+IF(VLOOKUP($B756,卡牌国战属性!$B:$E,3,FALSE)=2,6,0))</f>
        <v>1.8</v>
      </c>
      <c r="G756" s="2">
        <f>INDEX($Q:$AC,MATCH($E756,$Q:$Q,0),MATCH(VLOOKUP($B756,卡牌国战属性!$B:$E,4,FALSE),军力值效果表!$Q$1:$AC$1,0)+IF(VLOOKUP($B756,卡牌国战属性!$B:$E,3,FALSE)=2,6,0)+1)</f>
        <v>6.2</v>
      </c>
    </row>
    <row r="757" spans="1:7">
      <c r="A757" s="2">
        <v>754</v>
      </c>
      <c r="B757" s="9">
        <v>1101042</v>
      </c>
      <c r="C757" s="2" t="str">
        <f>VLOOKUP(B757,卡牌国战属性!$B:$C,2,FALSE)</f>
        <v>都市青年</v>
      </c>
      <c r="D757" s="2" t="s">
        <v>64</v>
      </c>
      <c r="E757" s="2">
        <f t="shared" si="6"/>
        <v>4</v>
      </c>
      <c r="F757" s="2">
        <f>INDEX($Q:$AC,MATCH($E757,$Q:$Q,0),MATCH(VLOOKUP($B757,卡牌国战属性!$B:$E,4,FALSE),军力值效果表!$Q$1:$AC$1,0)+IF(VLOOKUP($B757,卡牌国战属性!$B:$E,3,FALSE)=2,6,0))</f>
        <v>1.9</v>
      </c>
      <c r="G757" s="2">
        <f>INDEX($Q:$AC,MATCH($E757,$Q:$Q,0),MATCH(VLOOKUP($B757,卡牌国战属性!$B:$E,4,FALSE),军力值效果表!$Q$1:$AC$1,0)+IF(VLOOKUP($B757,卡牌国战属性!$B:$E,3,FALSE)=2,6,0)+1)</f>
        <v>6.3</v>
      </c>
    </row>
    <row r="758" spans="1:7">
      <c r="A758" s="2">
        <v>755</v>
      </c>
      <c r="B758" s="9">
        <v>1101042</v>
      </c>
      <c r="C758" s="2" t="str">
        <f>VLOOKUP(B758,卡牌国战属性!$B:$C,2,FALSE)</f>
        <v>都市青年</v>
      </c>
      <c r="D758" s="2" t="s">
        <v>64</v>
      </c>
      <c r="E758" s="2">
        <f t="shared" si="6"/>
        <v>5</v>
      </c>
      <c r="F758" s="2">
        <f>INDEX($Q:$AC,MATCH($E758,$Q:$Q,0),MATCH(VLOOKUP($B758,卡牌国战属性!$B:$E,4,FALSE),军力值效果表!$Q$1:$AC$1,0)+IF(VLOOKUP($B758,卡牌国战属性!$B:$E,3,FALSE)=2,6,0))</f>
        <v>2</v>
      </c>
      <c r="G758" s="2">
        <f>INDEX($Q:$AC,MATCH($E758,$Q:$Q,0),MATCH(VLOOKUP($B758,卡牌国战属性!$B:$E,4,FALSE),军力值效果表!$Q$1:$AC$1,0)+IF(VLOOKUP($B758,卡牌国战属性!$B:$E,3,FALSE)=2,6,0)+1)</f>
        <v>6.4</v>
      </c>
    </row>
    <row r="759" spans="1:7">
      <c r="A759" s="2">
        <v>756</v>
      </c>
      <c r="B759" s="9">
        <v>1101042</v>
      </c>
      <c r="C759" s="2" t="str">
        <f>VLOOKUP(B759,卡牌国战属性!$B:$C,2,FALSE)</f>
        <v>都市青年</v>
      </c>
      <c r="D759" s="2" t="s">
        <v>64</v>
      </c>
      <c r="E759" s="2">
        <f t="shared" si="6"/>
        <v>6</v>
      </c>
      <c r="F759" s="2">
        <f>INDEX($Q:$AC,MATCH($E759,$Q:$Q,0),MATCH(VLOOKUP($B759,卡牌国战属性!$B:$E,4,FALSE),军力值效果表!$Q$1:$AC$1,0)+IF(VLOOKUP($B759,卡牌国战属性!$B:$E,3,FALSE)=2,6,0))</f>
        <v>2.1</v>
      </c>
      <c r="G759" s="2">
        <f>INDEX($Q:$AC,MATCH($E759,$Q:$Q,0),MATCH(VLOOKUP($B759,卡牌国战属性!$B:$E,4,FALSE),军力值效果表!$Q$1:$AC$1,0)+IF(VLOOKUP($B759,卡牌国战属性!$B:$E,3,FALSE)=2,6,0)+1)</f>
        <v>6.5</v>
      </c>
    </row>
    <row r="760" spans="1:7">
      <c r="A760" s="2">
        <v>757</v>
      </c>
      <c r="B760" s="9">
        <v>1101042</v>
      </c>
      <c r="C760" s="2" t="str">
        <f>VLOOKUP(B760,卡牌国战属性!$B:$C,2,FALSE)</f>
        <v>都市青年</v>
      </c>
      <c r="D760" s="2" t="s">
        <v>64</v>
      </c>
      <c r="E760" s="2">
        <f t="shared" si="6"/>
        <v>7</v>
      </c>
      <c r="F760" s="2">
        <f>INDEX($Q:$AC,MATCH($E760,$Q:$Q,0),MATCH(VLOOKUP($B760,卡牌国战属性!$B:$E,4,FALSE),军力值效果表!$Q$1:$AC$1,0)+IF(VLOOKUP($B760,卡牌国战属性!$B:$E,3,FALSE)=2,6,0))</f>
        <v>2.2</v>
      </c>
      <c r="G760" s="2">
        <f>INDEX($Q:$AC,MATCH($E760,$Q:$Q,0),MATCH(VLOOKUP($B760,卡牌国战属性!$B:$E,4,FALSE),军力值效果表!$Q$1:$AC$1,0)+IF(VLOOKUP($B760,卡牌国战属性!$B:$E,3,FALSE)=2,6,0)+1)</f>
        <v>6.6</v>
      </c>
    </row>
    <row r="761" spans="1:7">
      <c r="A761" s="2">
        <v>758</v>
      </c>
      <c r="B761" s="9">
        <v>1101042</v>
      </c>
      <c r="C761" s="2" t="str">
        <f>VLOOKUP(B761,卡牌国战属性!$B:$C,2,FALSE)</f>
        <v>都市青年</v>
      </c>
      <c r="D761" s="2" t="s">
        <v>64</v>
      </c>
      <c r="E761" s="2">
        <f t="shared" si="6"/>
        <v>8</v>
      </c>
      <c r="F761" s="2">
        <f>INDEX($Q:$AC,MATCH($E761,$Q:$Q,0),MATCH(VLOOKUP($B761,卡牌国战属性!$B:$E,4,FALSE),军力值效果表!$Q$1:$AC$1,0)+IF(VLOOKUP($B761,卡牌国战属性!$B:$E,3,FALSE)=2,6,0))</f>
        <v>2.3</v>
      </c>
      <c r="G761" s="2">
        <f>INDEX($Q:$AC,MATCH($E761,$Q:$Q,0),MATCH(VLOOKUP($B761,卡牌国战属性!$B:$E,4,FALSE),军力值效果表!$Q$1:$AC$1,0)+IF(VLOOKUP($B761,卡牌国战属性!$B:$E,3,FALSE)=2,6,0)+1)</f>
        <v>6.7</v>
      </c>
    </row>
    <row r="762" spans="1:7">
      <c r="A762" s="2">
        <v>759</v>
      </c>
      <c r="B762" s="9">
        <v>1101042</v>
      </c>
      <c r="C762" s="2" t="str">
        <f>VLOOKUP(B762,卡牌国战属性!$B:$C,2,FALSE)</f>
        <v>都市青年</v>
      </c>
      <c r="D762" s="2" t="s">
        <v>64</v>
      </c>
      <c r="E762" s="2">
        <f t="shared" si="6"/>
        <v>9</v>
      </c>
      <c r="F762" s="2">
        <f>INDEX($Q:$AC,MATCH($E762,$Q:$Q,0),MATCH(VLOOKUP($B762,卡牌国战属性!$B:$E,4,FALSE),军力值效果表!$Q$1:$AC$1,0)+IF(VLOOKUP($B762,卡牌国战属性!$B:$E,3,FALSE)=2,6,0))</f>
        <v>2.4</v>
      </c>
      <c r="G762" s="2">
        <f>INDEX($Q:$AC,MATCH($E762,$Q:$Q,0),MATCH(VLOOKUP($B762,卡牌国战属性!$B:$E,4,FALSE),军力值效果表!$Q$1:$AC$1,0)+IF(VLOOKUP($B762,卡牌国战属性!$B:$E,3,FALSE)=2,6,0)+1)</f>
        <v>6.8</v>
      </c>
    </row>
    <row r="763" spans="1:7">
      <c r="A763" s="2">
        <v>760</v>
      </c>
      <c r="B763" s="9">
        <v>1101042</v>
      </c>
      <c r="C763" s="2" t="str">
        <f>VLOOKUP(B763,卡牌国战属性!$B:$C,2,FALSE)</f>
        <v>都市青年</v>
      </c>
      <c r="D763" s="2" t="s">
        <v>64</v>
      </c>
      <c r="E763" s="2">
        <f t="shared" si="6"/>
        <v>10</v>
      </c>
      <c r="F763" s="2">
        <f>INDEX($Q:$AC,MATCH($E763,$Q:$Q,0),MATCH(VLOOKUP($B763,卡牌国战属性!$B:$E,4,FALSE),军力值效果表!$Q$1:$AC$1,0)+IF(VLOOKUP($B763,卡牌国战属性!$B:$E,3,FALSE)=2,6,0))</f>
        <v>2.5</v>
      </c>
      <c r="G763" s="2">
        <f>INDEX($Q:$AC,MATCH($E763,$Q:$Q,0),MATCH(VLOOKUP($B763,卡牌国战属性!$B:$E,4,FALSE),军力值效果表!$Q$1:$AC$1,0)+IF(VLOOKUP($B763,卡牌国战属性!$B:$E,3,FALSE)=2,6,0)+1)</f>
        <v>7.4</v>
      </c>
    </row>
    <row r="764" spans="1:7">
      <c r="A764" s="2">
        <v>761</v>
      </c>
      <c r="B764" s="9">
        <v>1101042</v>
      </c>
      <c r="C764" s="2" t="str">
        <f>VLOOKUP(B764,卡牌国战属性!$B:$C,2,FALSE)</f>
        <v>都市青年</v>
      </c>
      <c r="D764" s="2" t="s">
        <v>64</v>
      </c>
      <c r="E764" s="2">
        <f t="shared" si="6"/>
        <v>11</v>
      </c>
      <c r="F764" s="2">
        <f>INDEX($Q:$AC,MATCH($E764,$Q:$Q,0),MATCH(VLOOKUP($B764,卡牌国战属性!$B:$E,4,FALSE),军力值效果表!$Q$1:$AC$1,0)+IF(VLOOKUP($B764,卡牌国战属性!$B:$E,3,FALSE)=2,6,0))</f>
        <v>2.6</v>
      </c>
      <c r="G764" s="2">
        <f>INDEX($Q:$AC,MATCH($E764,$Q:$Q,0),MATCH(VLOOKUP($B764,卡牌国战属性!$B:$E,4,FALSE),军力值效果表!$Q$1:$AC$1,0)+IF(VLOOKUP($B764,卡牌国战属性!$B:$E,3,FALSE)=2,6,0)+1)</f>
        <v>7.5</v>
      </c>
    </row>
    <row r="765" spans="1:7">
      <c r="A765" s="2">
        <v>762</v>
      </c>
      <c r="B765" s="9">
        <v>1101042</v>
      </c>
      <c r="C765" s="2" t="str">
        <f>VLOOKUP(B765,卡牌国战属性!$B:$C,2,FALSE)</f>
        <v>都市青年</v>
      </c>
      <c r="D765" s="2" t="s">
        <v>64</v>
      </c>
      <c r="E765" s="2">
        <f t="shared" si="6"/>
        <v>12</v>
      </c>
      <c r="F765" s="2">
        <f>INDEX($Q:$AC,MATCH($E765,$Q:$Q,0),MATCH(VLOOKUP($B765,卡牌国战属性!$B:$E,4,FALSE),军力值效果表!$Q$1:$AC$1,0)+IF(VLOOKUP($B765,卡牌国战属性!$B:$E,3,FALSE)=2,6,0))</f>
        <v>2.7</v>
      </c>
      <c r="G765" s="2">
        <f>INDEX($Q:$AC,MATCH($E765,$Q:$Q,0),MATCH(VLOOKUP($B765,卡牌国战属性!$B:$E,4,FALSE),军力值效果表!$Q$1:$AC$1,0)+IF(VLOOKUP($B765,卡牌国战属性!$B:$E,3,FALSE)=2,6,0)+1)</f>
        <v>7.6</v>
      </c>
    </row>
    <row r="766" spans="1:7">
      <c r="A766" s="2">
        <v>763</v>
      </c>
      <c r="B766" s="9">
        <v>1101042</v>
      </c>
      <c r="C766" s="2" t="str">
        <f>VLOOKUP(B766,卡牌国战属性!$B:$C,2,FALSE)</f>
        <v>都市青年</v>
      </c>
      <c r="D766" s="2" t="s">
        <v>64</v>
      </c>
      <c r="E766" s="2">
        <f t="shared" si="6"/>
        <v>13</v>
      </c>
      <c r="F766" s="2">
        <f>INDEX($Q:$AC,MATCH($E766,$Q:$Q,0),MATCH(VLOOKUP($B766,卡牌国战属性!$B:$E,4,FALSE),军力值效果表!$Q$1:$AC$1,0)+IF(VLOOKUP($B766,卡牌国战属性!$B:$E,3,FALSE)=2,6,0))</f>
        <v>2.8</v>
      </c>
      <c r="G766" s="2">
        <f>INDEX($Q:$AC,MATCH($E766,$Q:$Q,0),MATCH(VLOOKUP($B766,卡牌国战属性!$B:$E,4,FALSE),军力值效果表!$Q$1:$AC$1,0)+IF(VLOOKUP($B766,卡牌国战属性!$B:$E,3,FALSE)=2,6,0)+1)</f>
        <v>8.6</v>
      </c>
    </row>
    <row r="767" spans="1:7">
      <c r="A767" s="2">
        <v>764</v>
      </c>
      <c r="B767" s="9">
        <v>1101042</v>
      </c>
      <c r="C767" s="2" t="str">
        <f>VLOOKUP(B767,卡牌国战属性!$B:$C,2,FALSE)</f>
        <v>都市青年</v>
      </c>
      <c r="D767" s="2" t="s">
        <v>64</v>
      </c>
      <c r="E767" s="2">
        <f t="shared" si="6"/>
        <v>14</v>
      </c>
      <c r="F767" s="2">
        <f>INDEX($Q:$AC,MATCH($E767,$Q:$Q,0),MATCH(VLOOKUP($B767,卡牌国战属性!$B:$E,4,FALSE),军力值效果表!$Q$1:$AC$1,0)+IF(VLOOKUP($B767,卡牌国战属性!$B:$E,3,FALSE)=2,6,0))</f>
        <v>2.9</v>
      </c>
      <c r="G767" s="2">
        <f>INDEX($Q:$AC,MATCH($E767,$Q:$Q,0),MATCH(VLOOKUP($B767,卡牌国战属性!$B:$E,4,FALSE),军力值效果表!$Q$1:$AC$1,0)+IF(VLOOKUP($B767,卡牌国战属性!$B:$E,3,FALSE)=2,6,0)+1)</f>
        <v>8.8</v>
      </c>
    </row>
    <row r="768" spans="1:7">
      <c r="A768" s="2">
        <v>765</v>
      </c>
      <c r="B768" s="9">
        <v>1101042</v>
      </c>
      <c r="C768" s="2" t="str">
        <f>VLOOKUP(B768,卡牌国战属性!$B:$C,2,FALSE)</f>
        <v>都市青年</v>
      </c>
      <c r="D768" s="2" t="s">
        <v>64</v>
      </c>
      <c r="E768" s="2">
        <f t="shared" si="6"/>
        <v>15</v>
      </c>
      <c r="F768" s="2">
        <f>INDEX($Q:$AC,MATCH($E768,$Q:$Q,0),MATCH(VLOOKUP($B768,卡牌国战属性!$B:$E,4,FALSE),军力值效果表!$Q$1:$AC$1,0)+IF(VLOOKUP($B768,卡牌国战属性!$B:$E,3,FALSE)=2,6,0))</f>
        <v>3.2</v>
      </c>
      <c r="G768" s="2">
        <f>INDEX($Q:$AC,MATCH($E768,$Q:$Q,0),MATCH(VLOOKUP($B768,卡牌国战属性!$B:$E,4,FALSE),军力值效果表!$Q$1:$AC$1,0)+IF(VLOOKUP($B768,卡牌国战属性!$B:$E,3,FALSE)=2,6,0)+1)</f>
        <v>9.7</v>
      </c>
    </row>
    <row r="769" spans="1:7">
      <c r="A769" s="2">
        <v>766</v>
      </c>
      <c r="B769" s="9">
        <v>1101042</v>
      </c>
      <c r="C769" s="2" t="str">
        <f>VLOOKUP(B769,卡牌国战属性!$B:$C,2,FALSE)</f>
        <v>都市青年</v>
      </c>
      <c r="D769" s="2" t="s">
        <v>64</v>
      </c>
      <c r="E769" s="2">
        <f t="shared" si="6"/>
        <v>16</v>
      </c>
      <c r="F769" s="2">
        <f>INDEX($Q:$AC,MATCH($E769,$Q:$Q,0),MATCH(VLOOKUP($B769,卡牌国战属性!$B:$E,4,FALSE),军力值效果表!$Q$1:$AC$1,0)+IF(VLOOKUP($B769,卡牌国战属性!$B:$E,3,FALSE)=2,6,0))</f>
        <v>3.3</v>
      </c>
      <c r="G769" s="2">
        <f>INDEX($Q:$AC,MATCH($E769,$Q:$Q,0),MATCH(VLOOKUP($B769,卡牌国战属性!$B:$E,4,FALSE),军力值效果表!$Q$1:$AC$1,0)+IF(VLOOKUP($B769,卡牌国战属性!$B:$E,3,FALSE)=2,6,0)+1)</f>
        <v>9.9</v>
      </c>
    </row>
    <row r="770" spans="1:7">
      <c r="A770" s="2">
        <v>767</v>
      </c>
      <c r="B770" s="9">
        <v>1101042</v>
      </c>
      <c r="C770" s="2" t="str">
        <f>VLOOKUP(B770,卡牌国战属性!$B:$C,2,FALSE)</f>
        <v>都市青年</v>
      </c>
      <c r="D770" s="2" t="s">
        <v>64</v>
      </c>
      <c r="E770" s="2">
        <f t="shared" si="6"/>
        <v>17</v>
      </c>
      <c r="F770" s="2">
        <f>INDEX($Q:$AC,MATCH($E770,$Q:$Q,0),MATCH(VLOOKUP($B770,卡牌国战属性!$B:$E,4,FALSE),军力值效果表!$Q$1:$AC$1,0)+IF(VLOOKUP($B770,卡牌国战属性!$B:$E,3,FALSE)=2,6,0))</f>
        <v>3.4</v>
      </c>
      <c r="G770" s="2">
        <f>INDEX($Q:$AC,MATCH($E770,$Q:$Q,0),MATCH(VLOOKUP($B770,卡牌国战属性!$B:$E,4,FALSE),军力值效果表!$Q$1:$AC$1,0)+IF(VLOOKUP($B770,卡牌国战属性!$B:$E,3,FALSE)=2,6,0)+1)</f>
        <v>10.1</v>
      </c>
    </row>
    <row r="771" spans="1:7">
      <c r="A771" s="2">
        <v>768</v>
      </c>
      <c r="B771" s="9">
        <v>1101042</v>
      </c>
      <c r="C771" s="2" t="str">
        <f>VLOOKUP(B771,卡牌国战属性!$B:$C,2,FALSE)</f>
        <v>都市青年</v>
      </c>
      <c r="D771" s="2" t="s">
        <v>64</v>
      </c>
      <c r="E771" s="2">
        <f t="shared" si="6"/>
        <v>18</v>
      </c>
      <c r="F771" s="2">
        <f>INDEX($Q:$AC,MATCH($E771,$Q:$Q,0),MATCH(VLOOKUP($B771,卡牌国战属性!$B:$E,4,FALSE),军力值效果表!$Q$1:$AC$1,0)+IF(VLOOKUP($B771,卡牌国战属性!$B:$E,3,FALSE)=2,6,0))</f>
        <v>3.5</v>
      </c>
      <c r="G771" s="2">
        <f>INDEX($Q:$AC,MATCH($E771,$Q:$Q,0),MATCH(VLOOKUP($B771,卡牌国战属性!$B:$E,4,FALSE),军力值效果表!$Q$1:$AC$1,0)+IF(VLOOKUP($B771,卡牌国战属性!$B:$E,3,FALSE)=2,6,0)+1)</f>
        <v>11.1</v>
      </c>
    </row>
    <row r="772" spans="1:7">
      <c r="A772" s="2">
        <v>769</v>
      </c>
      <c r="B772" s="9">
        <v>1101042</v>
      </c>
      <c r="C772" s="2" t="str">
        <f>VLOOKUP(B772,卡牌国战属性!$B:$C,2,FALSE)</f>
        <v>都市青年</v>
      </c>
      <c r="D772" s="2" t="s">
        <v>64</v>
      </c>
      <c r="E772" s="2">
        <f t="shared" si="6"/>
        <v>19</v>
      </c>
      <c r="F772" s="2">
        <f>INDEX($Q:$AC,MATCH($E772,$Q:$Q,0),MATCH(VLOOKUP($B772,卡牌国战属性!$B:$E,4,FALSE),军力值效果表!$Q$1:$AC$1,0)+IF(VLOOKUP($B772,卡牌国战属性!$B:$E,3,FALSE)=2,6,0))</f>
        <v>3.7</v>
      </c>
      <c r="G772" s="2">
        <f>INDEX($Q:$AC,MATCH($E772,$Q:$Q,0),MATCH(VLOOKUP($B772,卡牌国战属性!$B:$E,4,FALSE),军力值效果表!$Q$1:$AC$1,0)+IF(VLOOKUP($B772,卡牌国战属性!$B:$E,3,FALSE)=2,6,0)+1)</f>
        <v>11.3</v>
      </c>
    </row>
    <row r="773" spans="1:7">
      <c r="A773" s="2">
        <v>770</v>
      </c>
      <c r="B773" s="9">
        <v>1101042</v>
      </c>
      <c r="C773" s="2" t="str">
        <f>VLOOKUP(B773,卡牌国战属性!$B:$C,2,FALSE)</f>
        <v>都市青年</v>
      </c>
      <c r="D773" s="2" t="s">
        <v>64</v>
      </c>
      <c r="E773" s="2">
        <f t="shared" si="6"/>
        <v>20</v>
      </c>
      <c r="F773" s="2">
        <f>INDEX($Q:$AC,MATCH($E773,$Q:$Q,0),MATCH(VLOOKUP($B773,卡牌国战属性!$B:$E,4,FALSE),军力值效果表!$Q$1:$AC$1,0)+IF(VLOOKUP($B773,卡牌国战属性!$B:$E,3,FALSE)=2,6,0))</f>
        <v>3.7</v>
      </c>
      <c r="G773" s="2">
        <f>INDEX($Q:$AC,MATCH($E773,$Q:$Q,0),MATCH(VLOOKUP($B773,卡牌国战属性!$B:$E,4,FALSE),军力值效果表!$Q$1:$AC$1,0)+IF(VLOOKUP($B773,卡牌国战属性!$B:$E,3,FALSE)=2,6,0)+1)</f>
        <v>11.5</v>
      </c>
    </row>
    <row r="774" spans="1:7">
      <c r="A774" s="2">
        <v>771</v>
      </c>
      <c r="B774" s="9">
        <v>1101042</v>
      </c>
      <c r="C774" s="2" t="str">
        <f>VLOOKUP(B774,卡牌国战属性!$B:$C,2,FALSE)</f>
        <v>都市青年</v>
      </c>
      <c r="D774" s="2" t="s">
        <v>64</v>
      </c>
      <c r="E774" s="2">
        <f t="shared" si="6"/>
        <v>21</v>
      </c>
      <c r="F774" s="2">
        <f>INDEX($Q:$AC,MATCH($E774,$Q:$Q,0),MATCH(VLOOKUP($B774,卡牌国战属性!$B:$E,4,FALSE),军力值效果表!$Q$1:$AC$1,0)+IF(VLOOKUP($B774,卡牌国战属性!$B:$E,3,FALSE)=2,6,0))</f>
        <v>3.8</v>
      </c>
      <c r="G774" s="2">
        <f>INDEX($Q:$AC,MATCH($E774,$Q:$Q,0),MATCH(VLOOKUP($B774,卡牌国战属性!$B:$E,4,FALSE),军力值效果表!$Q$1:$AC$1,0)+IF(VLOOKUP($B774,卡牌国战属性!$B:$E,3,FALSE)=2,6,0)+1)</f>
        <v>11.6</v>
      </c>
    </row>
    <row r="775" spans="1:7">
      <c r="A775" s="2">
        <v>772</v>
      </c>
      <c r="B775" s="9">
        <v>1101042</v>
      </c>
      <c r="C775" s="2" t="str">
        <f>VLOOKUP(B775,卡牌国战属性!$B:$C,2,FALSE)</f>
        <v>都市青年</v>
      </c>
      <c r="D775" s="2" t="s">
        <v>64</v>
      </c>
      <c r="E775" s="2">
        <f t="shared" si="6"/>
        <v>22</v>
      </c>
      <c r="F775" s="2">
        <f>INDEX($Q:$AC,MATCH($E775,$Q:$Q,0),MATCH(VLOOKUP($B775,卡牌国战属性!$B:$E,4,FALSE),军力值效果表!$Q$1:$AC$1,0)+IF(VLOOKUP($B775,卡牌国战属性!$B:$E,3,FALSE)=2,6,0))</f>
        <v>3.9</v>
      </c>
      <c r="G775" s="2">
        <f>INDEX($Q:$AC,MATCH($E775,$Q:$Q,0),MATCH(VLOOKUP($B775,卡牌国战属性!$B:$E,4,FALSE),军力值效果表!$Q$1:$AC$1,0)+IF(VLOOKUP($B775,卡牌国战属性!$B:$E,3,FALSE)=2,6,0)+1)</f>
        <v>11.7</v>
      </c>
    </row>
    <row r="776" spans="1:7">
      <c r="A776" s="2">
        <v>773</v>
      </c>
      <c r="B776" s="9">
        <v>1101042</v>
      </c>
      <c r="C776" s="2" t="str">
        <f>VLOOKUP(B776,卡牌国战属性!$B:$C,2,FALSE)</f>
        <v>都市青年</v>
      </c>
      <c r="D776" s="2" t="s">
        <v>64</v>
      </c>
      <c r="E776" s="2">
        <f t="shared" si="6"/>
        <v>23</v>
      </c>
      <c r="F776" s="2">
        <f>INDEX($Q:$AC,MATCH($E776,$Q:$Q,0),MATCH(VLOOKUP($B776,卡牌国战属性!$B:$E,4,FALSE),军力值效果表!$Q$1:$AC$1,0)+IF(VLOOKUP($B776,卡牌国战属性!$B:$E,3,FALSE)=2,6,0))</f>
        <v>4.4</v>
      </c>
      <c r="G776" s="2">
        <f>INDEX($Q:$AC,MATCH($E776,$Q:$Q,0),MATCH(VLOOKUP($B776,卡牌国战属性!$B:$E,4,FALSE),军力值效果表!$Q$1:$AC$1,0)+IF(VLOOKUP($B776,卡牌国战属性!$B:$E,3,FALSE)=2,6,0)+1)</f>
        <v>13.2</v>
      </c>
    </row>
    <row r="777" spans="1:7">
      <c r="A777" s="2">
        <v>774</v>
      </c>
      <c r="B777" s="9">
        <v>1101042</v>
      </c>
      <c r="C777" s="2" t="str">
        <f>VLOOKUP(B777,卡牌国战属性!$B:$C,2,FALSE)</f>
        <v>都市青年</v>
      </c>
      <c r="D777" s="2" t="s">
        <v>64</v>
      </c>
      <c r="E777" s="2">
        <f t="shared" si="6"/>
        <v>24</v>
      </c>
      <c r="F777" s="2">
        <f>INDEX($Q:$AC,MATCH($E777,$Q:$Q,0),MATCH(VLOOKUP($B777,卡牌国战属性!$B:$E,4,FALSE),军力值效果表!$Q$1:$AC$1,0)+IF(VLOOKUP($B777,卡牌国战属性!$B:$E,3,FALSE)=2,6,0))</f>
        <v>4.5</v>
      </c>
      <c r="G777" s="2">
        <f>INDEX($Q:$AC,MATCH($E777,$Q:$Q,0),MATCH(VLOOKUP($B777,卡牌国战属性!$B:$E,4,FALSE),军力值效果表!$Q$1:$AC$1,0)+IF(VLOOKUP($B777,卡牌国战属性!$B:$E,3,FALSE)=2,6,0)+1)</f>
        <v>13.7</v>
      </c>
    </row>
    <row r="778" spans="1:7">
      <c r="A778" s="2">
        <v>775</v>
      </c>
      <c r="B778" s="9">
        <v>1101042</v>
      </c>
      <c r="C778" s="2" t="str">
        <f>VLOOKUP(B778,卡牌国战属性!$B:$C,2,FALSE)</f>
        <v>都市青年</v>
      </c>
      <c r="D778" s="2" t="s">
        <v>64</v>
      </c>
      <c r="E778" s="2">
        <f t="shared" si="6"/>
        <v>25</v>
      </c>
      <c r="F778" s="2">
        <f>INDEX($Q:$AC,MATCH($E778,$Q:$Q,0),MATCH(VLOOKUP($B778,卡牌国战属性!$B:$E,4,FALSE),军力值效果表!$Q$1:$AC$1,0)+IF(VLOOKUP($B778,卡牌国战属性!$B:$E,3,FALSE)=2,6,0))</f>
        <v>5</v>
      </c>
      <c r="G778" s="2">
        <f>INDEX($Q:$AC,MATCH($E778,$Q:$Q,0),MATCH(VLOOKUP($B778,卡牌国战属性!$B:$E,4,FALSE),军力值效果表!$Q$1:$AC$1,0)+IF(VLOOKUP($B778,卡牌国战属性!$B:$E,3,FALSE)=2,6,0)+1)</f>
        <v>15.1</v>
      </c>
    </row>
    <row r="779" spans="1:7">
      <c r="A779" s="2">
        <v>776</v>
      </c>
      <c r="B779" s="9">
        <v>1101042</v>
      </c>
      <c r="C779" s="2" t="str">
        <f>VLOOKUP(B779,卡牌国战属性!$B:$C,2,FALSE)</f>
        <v>都市青年</v>
      </c>
      <c r="D779" s="2" t="s">
        <v>64</v>
      </c>
      <c r="E779" s="2">
        <f t="shared" si="6"/>
        <v>26</v>
      </c>
      <c r="F779" s="2">
        <f>INDEX($Q:$AC,MATCH($E779,$Q:$Q,0),MATCH(VLOOKUP($B779,卡牌国战属性!$B:$E,4,FALSE),军力值效果表!$Q$1:$AC$1,0)+IF(VLOOKUP($B779,卡牌国战属性!$B:$E,3,FALSE)=2,6,0))</f>
        <v>5.3</v>
      </c>
      <c r="G779" s="2">
        <f>INDEX($Q:$AC,MATCH($E779,$Q:$Q,0),MATCH(VLOOKUP($B779,卡牌国战属性!$B:$E,4,FALSE),军力值效果表!$Q$1:$AC$1,0)+IF(VLOOKUP($B779,卡牌国战属性!$B:$E,3,FALSE)=2,6,0)+1)</f>
        <v>16.1</v>
      </c>
    </row>
    <row r="780" spans="1:7">
      <c r="A780" s="2">
        <v>777</v>
      </c>
      <c r="B780" s="9">
        <v>1101042</v>
      </c>
      <c r="C780" s="2" t="str">
        <f>VLOOKUP(B780,卡牌国战属性!$B:$C,2,FALSE)</f>
        <v>都市青年</v>
      </c>
      <c r="D780" s="2" t="s">
        <v>64</v>
      </c>
      <c r="E780" s="2">
        <f t="shared" si="6"/>
        <v>27</v>
      </c>
      <c r="F780" s="2">
        <f>INDEX($Q:$AC,MATCH($E780,$Q:$Q,0),MATCH(VLOOKUP($B780,卡牌国战属性!$B:$E,4,FALSE),军力值效果表!$Q$1:$AC$1,0)+IF(VLOOKUP($B780,卡牌国战属性!$B:$E,3,FALSE)=2,6,0))</f>
        <v>5.6</v>
      </c>
      <c r="G780" s="2">
        <f>INDEX($Q:$AC,MATCH($E780,$Q:$Q,0),MATCH(VLOOKUP($B780,卡牌国战属性!$B:$E,4,FALSE),军力值效果表!$Q$1:$AC$1,0)+IF(VLOOKUP($B780,卡牌国战属性!$B:$E,3,FALSE)=2,6,0)+1)</f>
        <v>17</v>
      </c>
    </row>
    <row r="781" spans="1:7">
      <c r="A781" s="2">
        <v>778</v>
      </c>
      <c r="B781" s="9">
        <v>1101042</v>
      </c>
      <c r="C781" s="2" t="str">
        <f>VLOOKUP(B781,卡牌国战属性!$B:$C,2,FALSE)</f>
        <v>都市青年</v>
      </c>
      <c r="D781" s="2" t="s">
        <v>64</v>
      </c>
      <c r="E781" s="2">
        <f t="shared" si="6"/>
        <v>28</v>
      </c>
      <c r="F781" s="2">
        <f>INDEX($Q:$AC,MATCH($E781,$Q:$Q,0),MATCH(VLOOKUP($B781,卡牌国战属性!$B:$E,4,FALSE),军力值效果表!$Q$1:$AC$1,0)+IF(VLOOKUP($B781,卡牌国战属性!$B:$E,3,FALSE)=2,6,0))</f>
        <v>6</v>
      </c>
      <c r="G781" s="2">
        <f>INDEX($Q:$AC,MATCH($E781,$Q:$Q,0),MATCH(VLOOKUP($B781,卡牌国战属性!$B:$E,4,FALSE),军力值效果表!$Q$1:$AC$1,0)+IF(VLOOKUP($B781,卡牌国战属性!$B:$E,3,FALSE)=2,6,0)+1)</f>
        <v>18</v>
      </c>
    </row>
    <row r="782" spans="1:7">
      <c r="A782" s="2">
        <v>779</v>
      </c>
      <c r="B782" s="9">
        <v>1101042</v>
      </c>
      <c r="C782" s="2" t="str">
        <f>VLOOKUP(B782,卡牌国战属性!$B:$C,2,FALSE)</f>
        <v>都市青年</v>
      </c>
      <c r="D782" s="2" t="s">
        <v>64</v>
      </c>
      <c r="E782" s="2">
        <f t="shared" si="6"/>
        <v>29</v>
      </c>
      <c r="F782" s="2">
        <f>INDEX($Q:$AC,MATCH($E782,$Q:$Q,0),MATCH(VLOOKUP($B782,卡牌国战属性!$B:$E,4,FALSE),军力值效果表!$Q$1:$AC$1,0)+IF(VLOOKUP($B782,卡牌国战属性!$B:$E,3,FALSE)=2,6,0))</f>
        <v>6.5</v>
      </c>
      <c r="G782" s="2">
        <f>INDEX($Q:$AC,MATCH($E782,$Q:$Q,0),MATCH(VLOOKUP($B782,卡牌国战属性!$B:$E,4,FALSE),军力值效果表!$Q$1:$AC$1,0)+IF(VLOOKUP($B782,卡牌国战属性!$B:$E,3,FALSE)=2,6,0)+1)</f>
        <v>19</v>
      </c>
    </row>
    <row r="783" spans="1:7">
      <c r="A783" s="2">
        <v>780</v>
      </c>
      <c r="B783" s="9">
        <v>1101042</v>
      </c>
      <c r="C783" s="2" t="str">
        <f>VLOOKUP(B783,卡牌国战属性!$B:$C,2,FALSE)</f>
        <v>都市青年</v>
      </c>
      <c r="D783" s="2" t="s">
        <v>64</v>
      </c>
      <c r="E783" s="2">
        <f t="shared" si="6"/>
        <v>30</v>
      </c>
      <c r="F783" s="2">
        <f>INDEX($Q:$AC,MATCH($E783,$Q:$Q,0),MATCH(VLOOKUP($B783,卡牌国战属性!$B:$E,4,FALSE),军力值效果表!$Q$1:$AC$1,0)+IF(VLOOKUP($B783,卡牌国战属性!$B:$E,3,FALSE)=2,6,0))</f>
        <v>6.7</v>
      </c>
      <c r="G783" s="2">
        <f>INDEX($Q:$AC,MATCH($E783,$Q:$Q,0),MATCH(VLOOKUP($B783,卡牌国战属性!$B:$E,4,FALSE),军力值效果表!$Q$1:$AC$1,0)+IF(VLOOKUP($B783,卡牌国战属性!$B:$E,3,FALSE)=2,6,0)+1)</f>
        <v>20.1</v>
      </c>
    </row>
    <row r="784" spans="1:7">
      <c r="A784" s="2">
        <v>781</v>
      </c>
      <c r="B784" s="9">
        <v>1101042</v>
      </c>
      <c r="C784" s="2" t="str">
        <f>VLOOKUP(B784,卡牌国战属性!$B:$C,2,FALSE)</f>
        <v>都市青年</v>
      </c>
      <c r="D784" s="2" t="s">
        <v>64</v>
      </c>
      <c r="E784" s="2">
        <f t="shared" si="6"/>
        <v>31</v>
      </c>
      <c r="F784" s="2">
        <f>INDEX($Q:$AC,MATCH($E784,$Q:$Q,0),MATCH(VLOOKUP($B784,卡牌国战属性!$B:$E,4,FALSE),军力值效果表!$Q$1:$AC$1,0)+IF(VLOOKUP($B784,卡牌国战属性!$B:$E,3,FALSE)=2,6,0))</f>
        <v>6.8</v>
      </c>
      <c r="G784" s="2">
        <f>INDEX($Q:$AC,MATCH($E784,$Q:$Q,0),MATCH(VLOOKUP($B784,卡牌国战属性!$B:$E,4,FALSE),军力值效果表!$Q$1:$AC$1,0)+IF(VLOOKUP($B784,卡牌国战属性!$B:$E,3,FALSE)=2,6,0)+1)</f>
        <v>20.4</v>
      </c>
    </row>
    <row r="785" spans="1:7">
      <c r="A785" s="2">
        <v>782</v>
      </c>
      <c r="B785" s="9">
        <v>1101042</v>
      </c>
      <c r="C785" s="2" t="str">
        <f>VLOOKUP(B785,卡牌国战属性!$B:$C,2,FALSE)</f>
        <v>都市青年</v>
      </c>
      <c r="D785" s="2" t="s">
        <v>64</v>
      </c>
      <c r="E785" s="2">
        <f t="shared" si="6"/>
        <v>32</v>
      </c>
      <c r="F785" s="2">
        <f>INDEX($Q:$AC,MATCH($E785,$Q:$Q,0),MATCH(VLOOKUP($B785,卡牌国战属性!$B:$E,4,FALSE),军力值效果表!$Q$1:$AC$1,0)+IF(VLOOKUP($B785,卡牌国战属性!$B:$E,3,FALSE)=2,6,0))</f>
        <v>7.2</v>
      </c>
      <c r="G785" s="2">
        <f>INDEX($Q:$AC,MATCH($E785,$Q:$Q,0),MATCH(VLOOKUP($B785,卡牌国战属性!$B:$E,4,FALSE),军力值效果表!$Q$1:$AC$1,0)+IF(VLOOKUP($B785,卡牌国战属性!$B:$E,3,FALSE)=2,6,0)+1)</f>
        <v>21.8</v>
      </c>
    </row>
    <row r="786" spans="1:7">
      <c r="A786" s="2">
        <v>783</v>
      </c>
      <c r="B786" s="9">
        <v>1101042</v>
      </c>
      <c r="C786" s="2" t="str">
        <f>VLOOKUP(B786,卡牌国战属性!$B:$C,2,FALSE)</f>
        <v>都市青年</v>
      </c>
      <c r="D786" s="2" t="s">
        <v>64</v>
      </c>
      <c r="E786" s="2">
        <f t="shared" si="6"/>
        <v>33</v>
      </c>
      <c r="F786" s="2">
        <f>INDEX($Q:$AC,MATCH($E786,$Q:$Q,0),MATCH(VLOOKUP($B786,卡牌国战属性!$B:$E,4,FALSE),军力值效果表!$Q$1:$AC$1,0)+IF(VLOOKUP($B786,卡牌国战属性!$B:$E,3,FALSE)=2,6,0))</f>
        <v>8.1</v>
      </c>
      <c r="G786" s="2">
        <f>INDEX($Q:$AC,MATCH($E786,$Q:$Q,0),MATCH(VLOOKUP($B786,卡牌国战属性!$B:$E,4,FALSE),军力值效果表!$Q$1:$AC$1,0)+IF(VLOOKUP($B786,卡牌国战属性!$B:$E,3,FALSE)=2,6,0)+1)</f>
        <v>24.4</v>
      </c>
    </row>
    <row r="787" spans="1:7">
      <c r="A787" s="2">
        <v>784</v>
      </c>
      <c r="B787" s="9">
        <v>1101042</v>
      </c>
      <c r="C787" s="2" t="str">
        <f>VLOOKUP(B787,卡牌国战属性!$B:$C,2,FALSE)</f>
        <v>都市青年</v>
      </c>
      <c r="D787" s="2" t="s">
        <v>64</v>
      </c>
      <c r="E787" s="2">
        <f t="shared" si="6"/>
        <v>34</v>
      </c>
      <c r="F787" s="2">
        <f>INDEX($Q:$AC,MATCH($E787,$Q:$Q,0),MATCH(VLOOKUP($B787,卡牌国战属性!$B:$E,4,FALSE),军力值效果表!$Q$1:$AC$1,0)+IF(VLOOKUP($B787,卡牌国战属性!$B:$E,3,FALSE)=2,6,0))</f>
        <v>8.7</v>
      </c>
      <c r="G787" s="2">
        <f>INDEX($Q:$AC,MATCH($E787,$Q:$Q,0),MATCH(VLOOKUP($B787,卡牌国战属性!$B:$E,4,FALSE),军力值效果表!$Q$1:$AC$1,0)+IF(VLOOKUP($B787,卡牌国战属性!$B:$E,3,FALSE)=2,6,0)+1)</f>
        <v>26.2</v>
      </c>
    </row>
    <row r="788" spans="1:7">
      <c r="A788" s="2">
        <v>785</v>
      </c>
      <c r="B788" s="9">
        <v>1101042</v>
      </c>
      <c r="C788" s="2" t="str">
        <f>VLOOKUP(B788,卡牌国战属性!$B:$C,2,FALSE)</f>
        <v>都市青年</v>
      </c>
      <c r="D788" s="2" t="s">
        <v>64</v>
      </c>
      <c r="E788" s="2">
        <f t="shared" si="6"/>
        <v>35</v>
      </c>
      <c r="F788" s="2">
        <f>INDEX($Q:$AC,MATCH($E788,$Q:$Q,0),MATCH(VLOOKUP($B788,卡牌国战属性!$B:$E,4,FALSE),军力值效果表!$Q$1:$AC$1,0)+IF(VLOOKUP($B788,卡牌国战属性!$B:$E,3,FALSE)=2,6,0))</f>
        <v>8.8</v>
      </c>
      <c r="G788" s="2">
        <f>INDEX($Q:$AC,MATCH($E788,$Q:$Q,0),MATCH(VLOOKUP($B788,卡牌国战属性!$B:$E,4,FALSE),军力值效果表!$Q$1:$AC$1,0)+IF(VLOOKUP($B788,卡牌国战属性!$B:$E,3,FALSE)=2,6,0)+1)</f>
        <v>26.3</v>
      </c>
    </row>
    <row r="789" spans="1:7">
      <c r="A789" s="2">
        <v>786</v>
      </c>
      <c r="B789" s="9">
        <v>1101042</v>
      </c>
      <c r="C789" s="2" t="str">
        <f>VLOOKUP(B789,卡牌国战属性!$B:$C,2,FALSE)</f>
        <v>都市青年</v>
      </c>
      <c r="D789" s="2" t="s">
        <v>64</v>
      </c>
      <c r="E789" s="2">
        <f t="shared" si="6"/>
        <v>36</v>
      </c>
      <c r="F789" s="2">
        <f>INDEX($Q:$AC,MATCH($E789,$Q:$Q,0),MATCH(VLOOKUP($B789,卡牌国战属性!$B:$E,4,FALSE),军力值效果表!$Q$1:$AC$1,0)+IF(VLOOKUP($B789,卡牌国战属性!$B:$E,3,FALSE)=2,6,0))</f>
        <v>9.5</v>
      </c>
      <c r="G789" s="2">
        <f>INDEX($Q:$AC,MATCH($E789,$Q:$Q,0),MATCH(VLOOKUP($B789,卡牌国战属性!$B:$E,4,FALSE),军力值效果表!$Q$1:$AC$1,0)+IF(VLOOKUP($B789,卡牌国战属性!$B:$E,3,FALSE)=2,6,0)+1)</f>
        <v>28.4</v>
      </c>
    </row>
    <row r="790" spans="1:7">
      <c r="A790" s="2">
        <v>787</v>
      </c>
      <c r="B790" s="9">
        <v>1101042</v>
      </c>
      <c r="C790" s="2" t="str">
        <f>VLOOKUP(B790,卡牌国战属性!$B:$C,2,FALSE)</f>
        <v>都市青年</v>
      </c>
      <c r="D790" s="2" t="s">
        <v>64</v>
      </c>
      <c r="E790" s="2">
        <f t="shared" si="6"/>
        <v>37</v>
      </c>
      <c r="F790" s="2">
        <f>INDEX($Q:$AC,MATCH($E790,$Q:$Q,0),MATCH(VLOOKUP($B790,卡牌国战属性!$B:$E,4,FALSE),军力值效果表!$Q$1:$AC$1,0)+IF(VLOOKUP($B790,卡牌国战属性!$B:$E,3,FALSE)=2,6,0))</f>
        <v>10.1</v>
      </c>
      <c r="G790" s="2">
        <f>INDEX($Q:$AC,MATCH($E790,$Q:$Q,0),MATCH(VLOOKUP($B790,卡牌国战属性!$B:$E,4,FALSE),军力值效果表!$Q$1:$AC$1,0)+IF(VLOOKUP($B790,卡牌国战属性!$B:$E,3,FALSE)=2,6,0)+1)</f>
        <v>30.4</v>
      </c>
    </row>
    <row r="791" spans="1:7">
      <c r="A791" s="2">
        <v>788</v>
      </c>
      <c r="B791" s="9">
        <v>1101042</v>
      </c>
      <c r="C791" s="2" t="str">
        <f>VLOOKUP(B791,卡牌国战属性!$B:$C,2,FALSE)</f>
        <v>都市青年</v>
      </c>
      <c r="D791" s="2" t="s">
        <v>64</v>
      </c>
      <c r="E791" s="2">
        <f t="shared" si="6"/>
        <v>38</v>
      </c>
      <c r="F791" s="2">
        <f>INDEX($Q:$AC,MATCH($E791,$Q:$Q,0),MATCH(VLOOKUP($B791,卡牌国战属性!$B:$E,4,FALSE),军力值效果表!$Q$1:$AC$1,0)+IF(VLOOKUP($B791,卡牌国战属性!$B:$E,3,FALSE)=2,6,0))</f>
        <v>11.4</v>
      </c>
      <c r="G791" s="2">
        <f>INDEX($Q:$AC,MATCH($E791,$Q:$Q,0),MATCH(VLOOKUP($B791,卡牌国战属性!$B:$E,4,FALSE),军力值效果表!$Q$1:$AC$1,0)+IF(VLOOKUP($B791,卡牌国战属性!$B:$E,3,FALSE)=2,6,0)+1)</f>
        <v>34.3</v>
      </c>
    </row>
    <row r="792" spans="1:7">
      <c r="A792" s="2">
        <v>789</v>
      </c>
      <c r="B792" s="9">
        <v>1101042</v>
      </c>
      <c r="C792" s="2" t="str">
        <f>VLOOKUP(B792,卡牌国战属性!$B:$C,2,FALSE)</f>
        <v>都市青年</v>
      </c>
      <c r="D792" s="2" t="s">
        <v>64</v>
      </c>
      <c r="E792" s="2">
        <f t="shared" si="6"/>
        <v>39</v>
      </c>
      <c r="F792" s="2">
        <f>INDEX($Q:$AC,MATCH($E792,$Q:$Q,0),MATCH(VLOOKUP($B792,卡牌国战属性!$B:$E,4,FALSE),军力值效果表!$Q$1:$AC$1,0)+IF(VLOOKUP($B792,卡牌国战属性!$B:$E,3,FALSE)=2,6,0))</f>
        <v>11.7</v>
      </c>
      <c r="G792" s="2">
        <f>INDEX($Q:$AC,MATCH($E792,$Q:$Q,0),MATCH(VLOOKUP($B792,卡牌国战属性!$B:$E,4,FALSE),军力值效果表!$Q$1:$AC$1,0)+IF(VLOOKUP($B792,卡牌国战属性!$B:$E,3,FALSE)=2,6,0)+1)</f>
        <v>35</v>
      </c>
    </row>
    <row r="793" spans="1:7">
      <c r="A793" s="2">
        <v>790</v>
      </c>
      <c r="B793" s="9">
        <v>1101042</v>
      </c>
      <c r="C793" s="2" t="str">
        <f>VLOOKUP(B793,卡牌国战属性!$B:$C,2,FALSE)</f>
        <v>都市青年</v>
      </c>
      <c r="D793" s="2" t="s">
        <v>64</v>
      </c>
      <c r="E793" s="2">
        <f t="shared" si="6"/>
        <v>40</v>
      </c>
      <c r="F793" s="2">
        <f>INDEX($Q:$AC,MATCH($E793,$Q:$Q,0),MATCH(VLOOKUP($B793,卡牌国战属性!$B:$E,4,FALSE),军力值效果表!$Q$1:$AC$1,0)+IF(VLOOKUP($B793,卡牌国战属性!$B:$E,3,FALSE)=2,6,0))</f>
        <v>12.3</v>
      </c>
      <c r="G793" s="2">
        <f>INDEX($Q:$AC,MATCH($E793,$Q:$Q,0),MATCH(VLOOKUP($B793,卡牌国战属性!$B:$E,4,FALSE),军力值效果表!$Q$1:$AC$1,0)+IF(VLOOKUP($B793,卡牌国战属性!$B:$E,3,FALSE)=2,6,0)+1)</f>
        <v>36.8</v>
      </c>
    </row>
    <row r="794" spans="1:7">
      <c r="A794" s="2">
        <v>791</v>
      </c>
      <c r="B794" s="9">
        <v>1101042</v>
      </c>
      <c r="C794" s="2" t="str">
        <f>VLOOKUP(B794,卡牌国战属性!$B:$C,2,FALSE)</f>
        <v>都市青年</v>
      </c>
      <c r="D794" s="2" t="s">
        <v>64</v>
      </c>
      <c r="E794" s="2">
        <f t="shared" si="6"/>
        <v>41</v>
      </c>
      <c r="F794" s="2">
        <f>INDEX($Q:$AC,MATCH($E794,$Q:$Q,0),MATCH(VLOOKUP($B794,卡牌国战属性!$B:$E,4,FALSE),军力值效果表!$Q$1:$AC$1,0)+IF(VLOOKUP($B794,卡牌国战属性!$B:$E,3,FALSE)=2,6,0))</f>
        <v>12.6</v>
      </c>
      <c r="G794" s="2">
        <f>INDEX($Q:$AC,MATCH($E794,$Q:$Q,0),MATCH(VLOOKUP($B794,卡牌国战属性!$B:$E,4,FALSE),军力值效果表!$Q$1:$AC$1,0)+IF(VLOOKUP($B794,卡牌国战属性!$B:$E,3,FALSE)=2,6,0)+1)</f>
        <v>38</v>
      </c>
    </row>
    <row r="795" spans="1:7">
      <c r="A795" s="2">
        <v>792</v>
      </c>
      <c r="B795" s="9">
        <v>1101042</v>
      </c>
      <c r="C795" s="2" t="str">
        <f>VLOOKUP(B795,卡牌国战属性!$B:$C,2,FALSE)</f>
        <v>都市青年</v>
      </c>
      <c r="D795" s="2" t="s">
        <v>64</v>
      </c>
      <c r="E795" s="2">
        <f t="shared" si="6"/>
        <v>42</v>
      </c>
      <c r="F795" s="2">
        <f>INDEX($Q:$AC,MATCH($E795,$Q:$Q,0),MATCH(VLOOKUP($B795,卡牌国战属性!$B:$E,4,FALSE),军力值效果表!$Q$1:$AC$1,0)+IF(VLOOKUP($B795,卡牌国战属性!$B:$E,3,FALSE)=2,6,0))</f>
        <v>13.6</v>
      </c>
      <c r="G795" s="2">
        <f>INDEX($Q:$AC,MATCH($E795,$Q:$Q,0),MATCH(VLOOKUP($B795,卡牌国战属性!$B:$E,4,FALSE),军力值效果表!$Q$1:$AC$1,0)+IF(VLOOKUP($B795,卡牌国战属性!$B:$E,3,FALSE)=2,6,0)+1)</f>
        <v>40.8</v>
      </c>
    </row>
    <row r="796" spans="1:7">
      <c r="A796" s="2">
        <v>793</v>
      </c>
      <c r="B796" s="9">
        <v>1101042</v>
      </c>
      <c r="C796" s="2" t="str">
        <f>VLOOKUP(B796,卡牌国战属性!$B:$C,2,FALSE)</f>
        <v>都市青年</v>
      </c>
      <c r="D796" s="2" t="s">
        <v>64</v>
      </c>
      <c r="E796" s="2">
        <f t="shared" si="6"/>
        <v>43</v>
      </c>
      <c r="F796" s="2">
        <f>INDEX($Q:$AC,MATCH($E796,$Q:$Q,0),MATCH(VLOOKUP($B796,卡牌国战属性!$B:$E,4,FALSE),军力值效果表!$Q$1:$AC$1,0)+IF(VLOOKUP($B796,卡牌国战属性!$B:$E,3,FALSE)=2,6,0))</f>
        <v>15.4</v>
      </c>
      <c r="G796" s="2">
        <f>INDEX($Q:$AC,MATCH($E796,$Q:$Q,0),MATCH(VLOOKUP($B796,卡牌国战属性!$B:$E,4,FALSE),军力值效果表!$Q$1:$AC$1,0)+IF(VLOOKUP($B796,卡牌国战属性!$B:$E,3,FALSE)=2,6,0)+1)</f>
        <v>46.2</v>
      </c>
    </row>
    <row r="797" spans="1:7">
      <c r="A797" s="2">
        <v>794</v>
      </c>
      <c r="B797" s="9">
        <v>1101042</v>
      </c>
      <c r="C797" s="2" t="str">
        <f>VLOOKUP(B797,卡牌国战属性!$B:$C,2,FALSE)</f>
        <v>都市青年</v>
      </c>
      <c r="D797" s="2" t="s">
        <v>64</v>
      </c>
      <c r="E797" s="2">
        <f t="shared" si="6"/>
        <v>44</v>
      </c>
      <c r="F797" s="2">
        <f>INDEX($Q:$AC,MATCH($E797,$Q:$Q,0),MATCH(VLOOKUP($B797,卡牌国战属性!$B:$E,4,FALSE),军力值效果表!$Q$1:$AC$1,0)+IF(VLOOKUP($B797,卡牌国战属性!$B:$E,3,FALSE)=2,6,0))</f>
        <v>16.6</v>
      </c>
      <c r="G797" s="2">
        <f>INDEX($Q:$AC,MATCH($E797,$Q:$Q,0),MATCH(VLOOKUP($B797,卡牌国战属性!$B:$E,4,FALSE),军力值效果表!$Q$1:$AC$1,0)+IF(VLOOKUP($B797,卡牌国战属性!$B:$E,3,FALSE)=2,6,0)+1)</f>
        <v>49.8</v>
      </c>
    </row>
    <row r="798" spans="1:7">
      <c r="A798" s="2">
        <v>795</v>
      </c>
      <c r="B798" s="9">
        <v>1101042</v>
      </c>
      <c r="C798" s="2" t="str">
        <f>VLOOKUP(B798,卡牌国战属性!$B:$C,2,FALSE)</f>
        <v>都市青年</v>
      </c>
      <c r="D798" s="2" t="s">
        <v>64</v>
      </c>
      <c r="E798" s="2">
        <f t="shared" si="6"/>
        <v>45</v>
      </c>
      <c r="F798" s="2">
        <f>INDEX($Q:$AC,MATCH($E798,$Q:$Q,0),MATCH(VLOOKUP($B798,卡牌国战属性!$B:$E,4,FALSE),军力值效果表!$Q$1:$AC$1,0)+IF(VLOOKUP($B798,卡牌国战属性!$B:$E,3,FALSE)=2,6,0))</f>
        <v>18.2</v>
      </c>
      <c r="G798" s="2">
        <f>INDEX($Q:$AC,MATCH($E798,$Q:$Q,0),MATCH(VLOOKUP($B798,卡牌国战属性!$B:$E,4,FALSE),军力值效果表!$Q$1:$AC$1,0)+IF(VLOOKUP($B798,卡牌国战属性!$B:$E,3,FALSE)=2,6,0)+1)</f>
        <v>54.5</v>
      </c>
    </row>
    <row r="799" spans="1:7">
      <c r="A799" s="2">
        <v>796</v>
      </c>
      <c r="B799" s="9">
        <v>1101042</v>
      </c>
      <c r="C799" s="2" t="str">
        <f>VLOOKUP(B799,卡牌国战属性!$B:$C,2,FALSE)</f>
        <v>都市青年</v>
      </c>
      <c r="D799" s="2" t="s">
        <v>64</v>
      </c>
      <c r="E799" s="2">
        <f t="shared" si="6"/>
        <v>46</v>
      </c>
      <c r="F799" s="2">
        <f>INDEX($Q:$AC,MATCH($E799,$Q:$Q,0),MATCH(VLOOKUP($B799,卡牌国战属性!$B:$E,4,FALSE),军力值效果表!$Q$1:$AC$1,0)+IF(VLOOKUP($B799,卡牌国战属性!$B:$E,3,FALSE)=2,6,0))</f>
        <v>19.7</v>
      </c>
      <c r="G799" s="2">
        <f>INDEX($Q:$AC,MATCH($E799,$Q:$Q,0),MATCH(VLOOKUP($B799,卡牌国战属性!$B:$E,4,FALSE),军力值效果表!$Q$1:$AC$1,0)+IF(VLOOKUP($B799,卡牌国战属性!$B:$E,3,FALSE)=2,6,0)+1)</f>
        <v>59.2</v>
      </c>
    </row>
    <row r="800" spans="1:7">
      <c r="A800" s="2">
        <v>797</v>
      </c>
      <c r="B800" s="9">
        <v>1101042</v>
      </c>
      <c r="C800" s="2" t="str">
        <f>VLOOKUP(B800,卡牌国战属性!$B:$C,2,FALSE)</f>
        <v>都市青年</v>
      </c>
      <c r="D800" s="2" t="s">
        <v>64</v>
      </c>
      <c r="E800" s="2">
        <f t="shared" si="6"/>
        <v>47</v>
      </c>
      <c r="F800" s="2">
        <f>INDEX($Q:$AC,MATCH($E800,$Q:$Q,0),MATCH(VLOOKUP($B800,卡牌国战属性!$B:$E,4,FALSE),军力值效果表!$Q$1:$AC$1,0)+IF(VLOOKUP($B800,卡牌国战属性!$B:$E,3,FALSE)=2,6,0))</f>
        <v>21.2</v>
      </c>
      <c r="G800" s="2">
        <f>INDEX($Q:$AC,MATCH($E800,$Q:$Q,0),MATCH(VLOOKUP($B800,卡牌国战属性!$B:$E,4,FALSE),军力值效果表!$Q$1:$AC$1,0)+IF(VLOOKUP($B800,卡牌国战属性!$B:$E,3,FALSE)=2,6,0)+1)</f>
        <v>63.7</v>
      </c>
    </row>
    <row r="801" spans="1:7">
      <c r="A801" s="2">
        <v>798</v>
      </c>
      <c r="B801" s="9">
        <v>1101042</v>
      </c>
      <c r="C801" s="2" t="str">
        <f>VLOOKUP(B801,卡牌国战属性!$B:$C,2,FALSE)</f>
        <v>都市青年</v>
      </c>
      <c r="D801" s="2" t="s">
        <v>64</v>
      </c>
      <c r="E801" s="2">
        <f t="shared" si="6"/>
        <v>48</v>
      </c>
      <c r="F801" s="2">
        <f>INDEX($Q:$AC,MATCH($E801,$Q:$Q,0),MATCH(VLOOKUP($B801,卡牌国战属性!$B:$E,4,FALSE),军力值效果表!$Q$1:$AC$1,0)+IF(VLOOKUP($B801,卡牌国战属性!$B:$E,3,FALSE)=2,6,0))</f>
        <v>24.1</v>
      </c>
      <c r="G801" s="2">
        <f>INDEX($Q:$AC,MATCH($E801,$Q:$Q,0),MATCH(VLOOKUP($B801,卡牌国战属性!$B:$E,4,FALSE),军力值效果表!$Q$1:$AC$1,0)+IF(VLOOKUP($B801,卡牌国战属性!$B:$E,3,FALSE)=2,6,0)+1)</f>
        <v>72.2</v>
      </c>
    </row>
    <row r="802" spans="1:7">
      <c r="A802" s="2">
        <v>799</v>
      </c>
      <c r="B802" s="9">
        <v>1101042</v>
      </c>
      <c r="C802" s="2" t="str">
        <f>VLOOKUP(B802,卡牌国战属性!$B:$C,2,FALSE)</f>
        <v>都市青年</v>
      </c>
      <c r="D802" s="2" t="s">
        <v>64</v>
      </c>
      <c r="E802" s="2">
        <f t="shared" si="6"/>
        <v>49</v>
      </c>
      <c r="F802" s="2">
        <f>INDEX($Q:$AC,MATCH($E802,$Q:$Q,0),MATCH(VLOOKUP($B802,卡牌国战属性!$B:$E,4,FALSE),军力值效果表!$Q$1:$AC$1,0)+IF(VLOOKUP($B802,卡牌国战属性!$B:$E,3,FALSE)=2,6,0))</f>
        <v>26</v>
      </c>
      <c r="G802" s="2">
        <f>INDEX($Q:$AC,MATCH($E802,$Q:$Q,0),MATCH(VLOOKUP($B802,卡牌国战属性!$B:$E,4,FALSE),军力值效果表!$Q$1:$AC$1,0)+IF(VLOOKUP($B802,卡牌国战属性!$B:$E,3,FALSE)=2,6,0)+1)</f>
        <v>78</v>
      </c>
    </row>
    <row r="803" spans="1:7">
      <c r="A803" s="2">
        <v>800</v>
      </c>
      <c r="B803" s="9">
        <v>1101042</v>
      </c>
      <c r="C803" s="2" t="str">
        <f>VLOOKUP(B803,卡牌国战属性!$B:$C,2,FALSE)</f>
        <v>都市青年</v>
      </c>
      <c r="D803" s="2" t="s">
        <v>64</v>
      </c>
      <c r="E803" s="2">
        <f t="shared" ref="E803:E866" si="7">E753</f>
        <v>50</v>
      </c>
      <c r="F803" s="2">
        <f>INDEX($Q:$AC,MATCH($E803,$Q:$Q,0),MATCH(VLOOKUP($B803,卡牌国战属性!$B:$E,4,FALSE),军力值效果表!$Q$1:$AC$1,0)+IF(VLOOKUP($B803,卡牌国战属性!$B:$E,3,FALSE)=2,6,0))</f>
        <v>27.2</v>
      </c>
      <c r="G803" s="2">
        <f>INDEX($Q:$AC,MATCH($E803,$Q:$Q,0),MATCH(VLOOKUP($B803,卡牌国战属性!$B:$E,4,FALSE),军力值效果表!$Q$1:$AC$1,0)+IF(VLOOKUP($B803,卡牌国战属性!$B:$E,3,FALSE)=2,6,0)+1)</f>
        <v>81.6</v>
      </c>
    </row>
    <row r="804" spans="1:7">
      <c r="A804" s="2">
        <v>801</v>
      </c>
      <c r="B804" s="9">
        <v>1101016</v>
      </c>
      <c r="C804" s="2" t="str">
        <f>VLOOKUP(B804,卡牌国战属性!$B:$C,2,FALSE)</f>
        <v>秦王攻</v>
      </c>
      <c r="D804" s="2" t="s">
        <v>64</v>
      </c>
      <c r="E804" s="2">
        <f t="shared" si="7"/>
        <v>1</v>
      </c>
      <c r="F804" s="2">
        <f>INDEX($Q:$AC,MATCH($E804,$Q:$Q,0),MATCH(VLOOKUP($B804,卡牌国战属性!$B:$E,4,FALSE),军力值效果表!$Q$1:$AC$1,0)+IF(VLOOKUP($B804,卡牌国战属性!$B:$E,3,FALSE)=2,6,0))</f>
        <v>2.7</v>
      </c>
      <c r="G804" s="2">
        <f>INDEX($Q:$AC,MATCH($E804,$Q:$Q,0),MATCH(VLOOKUP($B804,卡牌国战属性!$B:$E,4,FALSE),军力值效果表!$Q$1:$AC$1,0)+IF(VLOOKUP($B804,卡牌国战属性!$B:$E,3,FALSE)=2,6,0)+1)</f>
        <v>8.1</v>
      </c>
    </row>
    <row r="805" spans="1:7">
      <c r="A805" s="2">
        <v>802</v>
      </c>
      <c r="B805" s="9">
        <v>1101016</v>
      </c>
      <c r="C805" s="2" t="str">
        <f>VLOOKUP(B805,卡牌国战属性!$B:$C,2,FALSE)</f>
        <v>秦王攻</v>
      </c>
      <c r="D805" s="2" t="s">
        <v>64</v>
      </c>
      <c r="E805" s="2">
        <f t="shared" si="7"/>
        <v>2</v>
      </c>
      <c r="F805" s="2">
        <f>INDEX($Q:$AC,MATCH($E805,$Q:$Q,0),MATCH(VLOOKUP($B805,卡牌国战属性!$B:$E,4,FALSE),军力值效果表!$Q$1:$AC$1,0)+IF(VLOOKUP($B805,卡牌国战属性!$B:$E,3,FALSE)=2,6,0))</f>
        <v>2.8</v>
      </c>
      <c r="G805" s="2">
        <f>INDEX($Q:$AC,MATCH($E805,$Q:$Q,0),MATCH(VLOOKUP($B805,卡牌国战属性!$B:$E,4,FALSE),军力值效果表!$Q$1:$AC$1,0)+IF(VLOOKUP($B805,卡牌国战属性!$B:$E,3,FALSE)=2,6,0)+1)</f>
        <v>8.3</v>
      </c>
    </row>
    <row r="806" spans="1:7">
      <c r="A806" s="2">
        <v>803</v>
      </c>
      <c r="B806" s="9">
        <v>1101016</v>
      </c>
      <c r="C806" s="2" t="str">
        <f>VLOOKUP(B806,卡牌国战属性!$B:$C,2,FALSE)</f>
        <v>秦王攻</v>
      </c>
      <c r="D806" s="2" t="s">
        <v>64</v>
      </c>
      <c r="E806" s="2">
        <f t="shared" si="7"/>
        <v>3</v>
      </c>
      <c r="F806" s="2">
        <f>INDEX($Q:$AC,MATCH($E806,$Q:$Q,0),MATCH(VLOOKUP($B806,卡牌国战属性!$B:$E,4,FALSE),军力值效果表!$Q$1:$AC$1,0)+IF(VLOOKUP($B806,卡牌国战属性!$B:$E,3,FALSE)=2,6,0))</f>
        <v>2.9</v>
      </c>
      <c r="G806" s="2">
        <f>INDEX($Q:$AC,MATCH($E806,$Q:$Q,0),MATCH(VLOOKUP($B806,卡牌国战属性!$B:$E,4,FALSE),军力值效果表!$Q$1:$AC$1,0)+IF(VLOOKUP($B806,卡牌国战属性!$B:$E,3,FALSE)=2,6,0)+1)</f>
        <v>8.5</v>
      </c>
    </row>
    <row r="807" spans="1:7">
      <c r="A807" s="2">
        <v>804</v>
      </c>
      <c r="B807" s="9">
        <v>1101016</v>
      </c>
      <c r="C807" s="2" t="str">
        <f>VLOOKUP(B807,卡牌国战属性!$B:$C,2,FALSE)</f>
        <v>秦王攻</v>
      </c>
      <c r="D807" s="2" t="s">
        <v>64</v>
      </c>
      <c r="E807" s="2">
        <f t="shared" si="7"/>
        <v>4</v>
      </c>
      <c r="F807" s="2">
        <f>INDEX($Q:$AC,MATCH($E807,$Q:$Q,0),MATCH(VLOOKUP($B807,卡牌国战属性!$B:$E,4,FALSE),军力值效果表!$Q$1:$AC$1,0)+IF(VLOOKUP($B807,卡牌国战属性!$B:$E,3,FALSE)=2,6,0))</f>
        <v>3</v>
      </c>
      <c r="G807" s="2">
        <f>INDEX($Q:$AC,MATCH($E807,$Q:$Q,0),MATCH(VLOOKUP($B807,卡牌国战属性!$B:$E,4,FALSE),军力值效果表!$Q$1:$AC$1,0)+IF(VLOOKUP($B807,卡牌国战属性!$B:$E,3,FALSE)=2,6,0)+1)</f>
        <v>8.7</v>
      </c>
    </row>
    <row r="808" spans="1:7">
      <c r="A808" s="2">
        <v>805</v>
      </c>
      <c r="B808" s="9">
        <v>1101016</v>
      </c>
      <c r="C808" s="2" t="str">
        <f>VLOOKUP(B808,卡牌国战属性!$B:$C,2,FALSE)</f>
        <v>秦王攻</v>
      </c>
      <c r="D808" s="2" t="s">
        <v>64</v>
      </c>
      <c r="E808" s="2">
        <f t="shared" si="7"/>
        <v>5</v>
      </c>
      <c r="F808" s="2">
        <f>INDEX($Q:$AC,MATCH($E808,$Q:$Q,0),MATCH(VLOOKUP($B808,卡牌国战属性!$B:$E,4,FALSE),军力值效果表!$Q$1:$AC$1,0)+IF(VLOOKUP($B808,卡牌国战属性!$B:$E,3,FALSE)=2,6,0))</f>
        <v>3.1</v>
      </c>
      <c r="G808" s="2">
        <f>INDEX($Q:$AC,MATCH($E808,$Q:$Q,0),MATCH(VLOOKUP($B808,卡牌国战属性!$B:$E,4,FALSE),军力值效果表!$Q$1:$AC$1,0)+IF(VLOOKUP($B808,卡牌国战属性!$B:$E,3,FALSE)=2,6,0)+1)</f>
        <v>8.9</v>
      </c>
    </row>
    <row r="809" spans="1:7">
      <c r="A809" s="2">
        <v>806</v>
      </c>
      <c r="B809" s="9">
        <v>1101016</v>
      </c>
      <c r="C809" s="2" t="str">
        <f>VLOOKUP(B809,卡牌国战属性!$B:$C,2,FALSE)</f>
        <v>秦王攻</v>
      </c>
      <c r="D809" s="2" t="s">
        <v>64</v>
      </c>
      <c r="E809" s="2">
        <f t="shared" si="7"/>
        <v>6</v>
      </c>
      <c r="F809" s="2">
        <f>INDEX($Q:$AC,MATCH($E809,$Q:$Q,0),MATCH(VLOOKUP($B809,卡牌国战属性!$B:$E,4,FALSE),军力值效果表!$Q$1:$AC$1,0)+IF(VLOOKUP($B809,卡牌国战属性!$B:$E,3,FALSE)=2,6,0))</f>
        <v>3.2</v>
      </c>
      <c r="G809" s="2">
        <f>INDEX($Q:$AC,MATCH($E809,$Q:$Q,0),MATCH(VLOOKUP($B809,卡牌国战属性!$B:$E,4,FALSE),军力值效果表!$Q$1:$AC$1,0)+IF(VLOOKUP($B809,卡牌国战属性!$B:$E,3,FALSE)=2,6,0)+1)</f>
        <v>9.10000000000001</v>
      </c>
    </row>
    <row r="810" spans="1:7">
      <c r="A810" s="2">
        <v>807</v>
      </c>
      <c r="B810" s="9">
        <v>1101016</v>
      </c>
      <c r="C810" s="2" t="str">
        <f>VLOOKUP(B810,卡牌国战属性!$B:$C,2,FALSE)</f>
        <v>秦王攻</v>
      </c>
      <c r="D810" s="2" t="s">
        <v>64</v>
      </c>
      <c r="E810" s="2">
        <f t="shared" si="7"/>
        <v>7</v>
      </c>
      <c r="F810" s="2">
        <f>INDEX($Q:$AC,MATCH($E810,$Q:$Q,0),MATCH(VLOOKUP($B810,卡牌国战属性!$B:$E,4,FALSE),军力值效果表!$Q$1:$AC$1,0)+IF(VLOOKUP($B810,卡牌国战属性!$B:$E,3,FALSE)=2,6,0))</f>
        <v>3.3</v>
      </c>
      <c r="G810" s="2">
        <f>INDEX($Q:$AC,MATCH($E810,$Q:$Q,0),MATCH(VLOOKUP($B810,卡牌国战属性!$B:$E,4,FALSE),军力值效果表!$Q$1:$AC$1,0)+IF(VLOOKUP($B810,卡牌国战属性!$B:$E,3,FALSE)=2,6,0)+1)</f>
        <v>9.30000000000001</v>
      </c>
    </row>
    <row r="811" spans="1:7">
      <c r="A811" s="2">
        <v>808</v>
      </c>
      <c r="B811" s="9">
        <v>1101016</v>
      </c>
      <c r="C811" s="2" t="str">
        <f>VLOOKUP(B811,卡牌国战属性!$B:$C,2,FALSE)</f>
        <v>秦王攻</v>
      </c>
      <c r="D811" s="2" t="s">
        <v>64</v>
      </c>
      <c r="E811" s="2">
        <f t="shared" si="7"/>
        <v>8</v>
      </c>
      <c r="F811" s="2">
        <f>INDEX($Q:$AC,MATCH($E811,$Q:$Q,0),MATCH(VLOOKUP($B811,卡牌国战属性!$B:$E,4,FALSE),军力值效果表!$Q$1:$AC$1,0)+IF(VLOOKUP($B811,卡牌国战属性!$B:$E,3,FALSE)=2,6,0))</f>
        <v>3.4</v>
      </c>
      <c r="G811" s="2">
        <f>INDEX($Q:$AC,MATCH($E811,$Q:$Q,0),MATCH(VLOOKUP($B811,卡牌国战属性!$B:$E,4,FALSE),军力值效果表!$Q$1:$AC$1,0)+IF(VLOOKUP($B811,卡牌国战属性!$B:$E,3,FALSE)=2,6,0)+1)</f>
        <v>9.50000000000001</v>
      </c>
    </row>
    <row r="812" spans="1:7">
      <c r="A812" s="2">
        <v>809</v>
      </c>
      <c r="B812" s="9">
        <v>1101016</v>
      </c>
      <c r="C812" s="2" t="str">
        <f>VLOOKUP(B812,卡牌国战属性!$B:$C,2,FALSE)</f>
        <v>秦王攻</v>
      </c>
      <c r="D812" s="2" t="s">
        <v>64</v>
      </c>
      <c r="E812" s="2">
        <f t="shared" si="7"/>
        <v>9</v>
      </c>
      <c r="F812" s="2">
        <f>INDEX($Q:$AC,MATCH($E812,$Q:$Q,0),MATCH(VLOOKUP($B812,卡牌国战属性!$B:$E,4,FALSE),军力值效果表!$Q$1:$AC$1,0)+IF(VLOOKUP($B812,卡牌国战属性!$B:$E,3,FALSE)=2,6,0))</f>
        <v>3.5</v>
      </c>
      <c r="G812" s="2">
        <f>INDEX($Q:$AC,MATCH($E812,$Q:$Q,0),MATCH(VLOOKUP($B812,卡牌国战属性!$B:$E,4,FALSE),军力值效果表!$Q$1:$AC$1,0)+IF(VLOOKUP($B812,卡牌国战属性!$B:$E,3,FALSE)=2,6,0)+1)</f>
        <v>9.70000000000001</v>
      </c>
    </row>
    <row r="813" spans="1:7">
      <c r="A813" s="2">
        <v>810</v>
      </c>
      <c r="B813" s="9">
        <v>1101016</v>
      </c>
      <c r="C813" s="2" t="str">
        <f>VLOOKUP(B813,卡牌国战属性!$B:$C,2,FALSE)</f>
        <v>秦王攻</v>
      </c>
      <c r="D813" s="2" t="s">
        <v>64</v>
      </c>
      <c r="E813" s="2">
        <f t="shared" si="7"/>
        <v>10</v>
      </c>
      <c r="F813" s="2">
        <f>INDEX($Q:$AC,MATCH($E813,$Q:$Q,0),MATCH(VLOOKUP($B813,卡牌国战属性!$B:$E,4,FALSE),军力值效果表!$Q$1:$AC$1,0)+IF(VLOOKUP($B813,卡牌国战属性!$B:$E,3,FALSE)=2,6,0))</f>
        <v>3.6</v>
      </c>
      <c r="G813" s="2">
        <f>INDEX($Q:$AC,MATCH($E813,$Q:$Q,0),MATCH(VLOOKUP($B813,卡牌国战属性!$B:$E,4,FALSE),军力值效果表!$Q$1:$AC$1,0)+IF(VLOOKUP($B813,卡牌国战属性!$B:$E,3,FALSE)=2,6,0)+1)</f>
        <v>9.90000000000001</v>
      </c>
    </row>
    <row r="814" spans="1:7">
      <c r="A814" s="2">
        <v>811</v>
      </c>
      <c r="B814" s="9">
        <v>1101016</v>
      </c>
      <c r="C814" s="2" t="str">
        <f>VLOOKUP(B814,卡牌国战属性!$B:$C,2,FALSE)</f>
        <v>秦王攻</v>
      </c>
      <c r="D814" s="2" t="s">
        <v>64</v>
      </c>
      <c r="E814" s="2">
        <f t="shared" si="7"/>
        <v>11</v>
      </c>
      <c r="F814" s="2">
        <f>INDEX($Q:$AC,MATCH($E814,$Q:$Q,0),MATCH(VLOOKUP($B814,卡牌国战属性!$B:$E,4,FALSE),军力值效果表!$Q$1:$AC$1,0)+IF(VLOOKUP($B814,卡牌国战属性!$B:$E,3,FALSE)=2,6,0))</f>
        <v>3.7</v>
      </c>
      <c r="G814" s="2">
        <f>INDEX($Q:$AC,MATCH($E814,$Q:$Q,0),MATCH(VLOOKUP($B814,卡牌国战属性!$B:$E,4,FALSE),军力值效果表!$Q$1:$AC$1,0)+IF(VLOOKUP($B814,卡牌国战属性!$B:$E,3,FALSE)=2,6,0)+1)</f>
        <v>10.1</v>
      </c>
    </row>
    <row r="815" spans="1:7">
      <c r="A815" s="2">
        <v>812</v>
      </c>
      <c r="B815" s="9">
        <v>1101016</v>
      </c>
      <c r="C815" s="2" t="str">
        <f>VLOOKUP(B815,卡牌国战属性!$B:$C,2,FALSE)</f>
        <v>秦王攻</v>
      </c>
      <c r="D815" s="2" t="s">
        <v>64</v>
      </c>
      <c r="E815" s="2">
        <f t="shared" si="7"/>
        <v>12</v>
      </c>
      <c r="F815" s="2">
        <f>INDEX($Q:$AC,MATCH($E815,$Q:$Q,0),MATCH(VLOOKUP($B815,卡牌国战属性!$B:$E,4,FALSE),军力值效果表!$Q$1:$AC$1,0)+IF(VLOOKUP($B815,卡牌国战属性!$B:$E,3,FALSE)=2,6,0))</f>
        <v>3.8</v>
      </c>
      <c r="G815" s="2">
        <f>INDEX($Q:$AC,MATCH($E815,$Q:$Q,0),MATCH(VLOOKUP($B815,卡牌国战属性!$B:$E,4,FALSE),军力值效果表!$Q$1:$AC$1,0)+IF(VLOOKUP($B815,卡牌国战属性!$B:$E,3,FALSE)=2,6,0)+1)</f>
        <v>10.3</v>
      </c>
    </row>
    <row r="816" spans="1:7">
      <c r="A816" s="2">
        <v>813</v>
      </c>
      <c r="B816" s="9">
        <v>1101016</v>
      </c>
      <c r="C816" s="2" t="str">
        <f>VLOOKUP(B816,卡牌国战属性!$B:$C,2,FALSE)</f>
        <v>秦王攻</v>
      </c>
      <c r="D816" s="2" t="s">
        <v>64</v>
      </c>
      <c r="E816" s="2">
        <f t="shared" si="7"/>
        <v>13</v>
      </c>
      <c r="F816" s="2">
        <f>INDEX($Q:$AC,MATCH($E816,$Q:$Q,0),MATCH(VLOOKUP($B816,卡牌国战属性!$B:$E,4,FALSE),军力值效果表!$Q$1:$AC$1,0)+IF(VLOOKUP($B816,卡牌国战属性!$B:$E,3,FALSE)=2,6,0))</f>
        <v>3.9</v>
      </c>
      <c r="G816" s="2">
        <f>INDEX($Q:$AC,MATCH($E816,$Q:$Q,0),MATCH(VLOOKUP($B816,卡牌国战属性!$B:$E,4,FALSE),军力值效果表!$Q$1:$AC$1,0)+IF(VLOOKUP($B816,卡牌国战属性!$B:$E,3,FALSE)=2,6,0)+1)</f>
        <v>11.2</v>
      </c>
    </row>
    <row r="817" spans="1:7">
      <c r="A817" s="2">
        <v>814</v>
      </c>
      <c r="B817" s="9">
        <v>1101016</v>
      </c>
      <c r="C817" s="2" t="str">
        <f>VLOOKUP(B817,卡牌国战属性!$B:$C,2,FALSE)</f>
        <v>秦王攻</v>
      </c>
      <c r="D817" s="2" t="s">
        <v>64</v>
      </c>
      <c r="E817" s="2">
        <f t="shared" si="7"/>
        <v>14</v>
      </c>
      <c r="F817" s="2">
        <f>INDEX($Q:$AC,MATCH($E817,$Q:$Q,0),MATCH(VLOOKUP($B817,卡牌国战属性!$B:$E,4,FALSE),军力值效果表!$Q$1:$AC$1,0)+IF(VLOOKUP($B817,卡牌国战属性!$B:$E,3,FALSE)=2,6,0))</f>
        <v>4</v>
      </c>
      <c r="G817" s="2">
        <f>INDEX($Q:$AC,MATCH($E817,$Q:$Q,0),MATCH(VLOOKUP($B817,卡牌国战属性!$B:$E,4,FALSE),军力值效果表!$Q$1:$AC$1,0)+IF(VLOOKUP($B817,卡牌国战属性!$B:$E,3,FALSE)=2,6,0)+1)</f>
        <v>11.4</v>
      </c>
    </row>
    <row r="818" spans="1:7">
      <c r="A818" s="2">
        <v>815</v>
      </c>
      <c r="B818" s="9">
        <v>1101016</v>
      </c>
      <c r="C818" s="2" t="str">
        <f>VLOOKUP(B818,卡牌国战属性!$B:$C,2,FALSE)</f>
        <v>秦王攻</v>
      </c>
      <c r="D818" s="2" t="s">
        <v>64</v>
      </c>
      <c r="E818" s="2">
        <f t="shared" si="7"/>
        <v>15</v>
      </c>
      <c r="F818" s="2">
        <f>INDEX($Q:$AC,MATCH($E818,$Q:$Q,0),MATCH(VLOOKUP($B818,卡牌国战属性!$B:$E,4,FALSE),军力值效果表!$Q$1:$AC$1,0)+IF(VLOOKUP($B818,卡牌国战属性!$B:$E,3,FALSE)=2,6,0))</f>
        <v>4.2</v>
      </c>
      <c r="G818" s="2">
        <f>INDEX($Q:$AC,MATCH($E818,$Q:$Q,0),MATCH(VLOOKUP($B818,卡牌国战属性!$B:$E,4,FALSE),军力值效果表!$Q$1:$AC$1,0)+IF(VLOOKUP($B818,卡牌国战属性!$B:$E,3,FALSE)=2,6,0)+1)</f>
        <v>12.7</v>
      </c>
    </row>
    <row r="819" spans="1:7">
      <c r="A819" s="2">
        <v>816</v>
      </c>
      <c r="B819" s="9">
        <v>1101016</v>
      </c>
      <c r="C819" s="2" t="str">
        <f>VLOOKUP(B819,卡牌国战属性!$B:$C,2,FALSE)</f>
        <v>秦王攻</v>
      </c>
      <c r="D819" s="2" t="s">
        <v>64</v>
      </c>
      <c r="E819" s="2">
        <f t="shared" si="7"/>
        <v>16</v>
      </c>
      <c r="F819" s="2">
        <f>INDEX($Q:$AC,MATCH($E819,$Q:$Q,0),MATCH(VLOOKUP($B819,卡牌国战属性!$B:$E,4,FALSE),军力值效果表!$Q$1:$AC$1,0)+IF(VLOOKUP($B819,卡牌国战属性!$B:$E,3,FALSE)=2,6,0))</f>
        <v>4.3</v>
      </c>
      <c r="G819" s="2">
        <f>INDEX($Q:$AC,MATCH($E819,$Q:$Q,0),MATCH(VLOOKUP($B819,卡牌国战属性!$B:$E,4,FALSE),军力值效果表!$Q$1:$AC$1,0)+IF(VLOOKUP($B819,卡牌国战属性!$B:$E,3,FALSE)=2,6,0)+1)</f>
        <v>13</v>
      </c>
    </row>
    <row r="820" spans="1:7">
      <c r="A820" s="2">
        <v>817</v>
      </c>
      <c r="B820" s="9">
        <v>1101016</v>
      </c>
      <c r="C820" s="2" t="str">
        <f>VLOOKUP(B820,卡牌国战属性!$B:$C,2,FALSE)</f>
        <v>秦王攻</v>
      </c>
      <c r="D820" s="2" t="s">
        <v>64</v>
      </c>
      <c r="E820" s="2">
        <f t="shared" si="7"/>
        <v>17</v>
      </c>
      <c r="F820" s="2">
        <f>INDEX($Q:$AC,MATCH($E820,$Q:$Q,0),MATCH(VLOOKUP($B820,卡牌国战属性!$B:$E,4,FALSE),军力值效果表!$Q$1:$AC$1,0)+IF(VLOOKUP($B820,卡牌国战属性!$B:$E,3,FALSE)=2,6,0))</f>
        <v>4.4</v>
      </c>
      <c r="G820" s="2">
        <f>INDEX($Q:$AC,MATCH($E820,$Q:$Q,0),MATCH(VLOOKUP($B820,卡牌国战属性!$B:$E,4,FALSE),军力值效果表!$Q$1:$AC$1,0)+IF(VLOOKUP($B820,卡牌国战属性!$B:$E,3,FALSE)=2,6,0)+1)</f>
        <v>13.2</v>
      </c>
    </row>
    <row r="821" spans="1:7">
      <c r="A821" s="2">
        <v>818</v>
      </c>
      <c r="B821" s="9">
        <v>1101016</v>
      </c>
      <c r="C821" s="2" t="str">
        <f>VLOOKUP(B821,卡牌国战属性!$B:$C,2,FALSE)</f>
        <v>秦王攻</v>
      </c>
      <c r="D821" s="2" t="s">
        <v>64</v>
      </c>
      <c r="E821" s="2">
        <f t="shared" si="7"/>
        <v>18</v>
      </c>
      <c r="F821" s="2">
        <f>INDEX($Q:$AC,MATCH($E821,$Q:$Q,0),MATCH(VLOOKUP($B821,卡牌国战属性!$B:$E,4,FALSE),军力值效果表!$Q$1:$AC$1,0)+IF(VLOOKUP($B821,卡牌国战属性!$B:$E,3,FALSE)=2,6,0))</f>
        <v>4.6</v>
      </c>
      <c r="G821" s="2">
        <f>INDEX($Q:$AC,MATCH($E821,$Q:$Q,0),MATCH(VLOOKUP($B821,卡牌国战属性!$B:$E,4,FALSE),军力值效果表!$Q$1:$AC$1,0)+IF(VLOOKUP($B821,卡牌国战属性!$B:$E,3,FALSE)=2,6,0)+1)</f>
        <v>14</v>
      </c>
    </row>
    <row r="822" spans="1:7">
      <c r="A822" s="2">
        <v>819</v>
      </c>
      <c r="B822" s="9">
        <v>1101016</v>
      </c>
      <c r="C822" s="2" t="str">
        <f>VLOOKUP(B822,卡牌国战属性!$B:$C,2,FALSE)</f>
        <v>秦王攻</v>
      </c>
      <c r="D822" s="2" t="s">
        <v>64</v>
      </c>
      <c r="E822" s="2">
        <f t="shared" si="7"/>
        <v>19</v>
      </c>
      <c r="F822" s="2">
        <f>INDEX($Q:$AC,MATCH($E822,$Q:$Q,0),MATCH(VLOOKUP($B822,卡牌国战属性!$B:$E,4,FALSE),军力值效果表!$Q$1:$AC$1,0)+IF(VLOOKUP($B822,卡牌国战属性!$B:$E,3,FALSE)=2,6,0))</f>
        <v>4.7</v>
      </c>
      <c r="G822" s="2">
        <f>INDEX($Q:$AC,MATCH($E822,$Q:$Q,0),MATCH(VLOOKUP($B822,卡牌国战属性!$B:$E,4,FALSE),军力值效果表!$Q$1:$AC$1,0)+IF(VLOOKUP($B822,卡牌国战属性!$B:$E,3,FALSE)=2,6,0)+1)</f>
        <v>14.3</v>
      </c>
    </row>
    <row r="823" spans="1:7">
      <c r="A823" s="2">
        <v>820</v>
      </c>
      <c r="B823" s="9">
        <v>1101016</v>
      </c>
      <c r="C823" s="2" t="str">
        <f>VLOOKUP(B823,卡牌国战属性!$B:$C,2,FALSE)</f>
        <v>秦王攻</v>
      </c>
      <c r="D823" s="2" t="s">
        <v>64</v>
      </c>
      <c r="E823" s="2">
        <f t="shared" si="7"/>
        <v>20</v>
      </c>
      <c r="F823" s="2">
        <f>INDEX($Q:$AC,MATCH($E823,$Q:$Q,0),MATCH(VLOOKUP($B823,卡牌国战属性!$B:$E,4,FALSE),军力值效果表!$Q$1:$AC$1,0)+IF(VLOOKUP($B823,卡牌国战属性!$B:$E,3,FALSE)=2,6,0))</f>
        <v>4.8</v>
      </c>
      <c r="G823" s="2">
        <f>INDEX($Q:$AC,MATCH($E823,$Q:$Q,0),MATCH(VLOOKUP($B823,卡牌国战属性!$B:$E,4,FALSE),军力值效果表!$Q$1:$AC$1,0)+IF(VLOOKUP($B823,卡牌国战属性!$B:$E,3,FALSE)=2,6,0)+1)</f>
        <v>14.5</v>
      </c>
    </row>
    <row r="824" spans="1:7">
      <c r="A824" s="2">
        <v>821</v>
      </c>
      <c r="B824" s="9">
        <v>1101016</v>
      </c>
      <c r="C824" s="2" t="str">
        <f>VLOOKUP(B824,卡牌国战属性!$B:$C,2,FALSE)</f>
        <v>秦王攻</v>
      </c>
      <c r="D824" s="2" t="s">
        <v>64</v>
      </c>
      <c r="E824" s="2">
        <f t="shared" si="7"/>
        <v>21</v>
      </c>
      <c r="F824" s="2">
        <f>INDEX($Q:$AC,MATCH($E824,$Q:$Q,0),MATCH(VLOOKUP($B824,卡牌国战属性!$B:$E,4,FALSE),军力值效果表!$Q$1:$AC$1,0)+IF(VLOOKUP($B824,卡牌国战属性!$B:$E,3,FALSE)=2,6,0))</f>
        <v>4.9</v>
      </c>
      <c r="G824" s="2">
        <f>INDEX($Q:$AC,MATCH($E824,$Q:$Q,0),MATCH(VLOOKUP($B824,卡牌国战属性!$B:$E,4,FALSE),军力值效果表!$Q$1:$AC$1,0)+IF(VLOOKUP($B824,卡牌国战属性!$B:$E,3,FALSE)=2,6,0)+1)</f>
        <v>14.8</v>
      </c>
    </row>
    <row r="825" spans="1:7">
      <c r="A825" s="2">
        <v>822</v>
      </c>
      <c r="B825" s="9">
        <v>1101016</v>
      </c>
      <c r="C825" s="2" t="str">
        <f>VLOOKUP(B825,卡牌国战属性!$B:$C,2,FALSE)</f>
        <v>秦王攻</v>
      </c>
      <c r="D825" s="2" t="s">
        <v>64</v>
      </c>
      <c r="E825" s="2">
        <f t="shared" si="7"/>
        <v>22</v>
      </c>
      <c r="F825" s="2">
        <f>INDEX($Q:$AC,MATCH($E825,$Q:$Q,0),MATCH(VLOOKUP($B825,卡牌国战属性!$B:$E,4,FALSE),军力值效果表!$Q$1:$AC$1,0)+IF(VLOOKUP($B825,卡牌国战属性!$B:$E,3,FALSE)=2,6,0))</f>
        <v>5</v>
      </c>
      <c r="G825" s="2">
        <f>INDEX($Q:$AC,MATCH($E825,$Q:$Q,0),MATCH(VLOOKUP($B825,卡牌国战属性!$B:$E,4,FALSE),军力值效果表!$Q$1:$AC$1,0)+IF(VLOOKUP($B825,卡牌国战属性!$B:$E,3,FALSE)=2,6,0)+1)</f>
        <v>15.2</v>
      </c>
    </row>
    <row r="826" spans="1:7">
      <c r="A826" s="2">
        <v>823</v>
      </c>
      <c r="B826" s="9">
        <v>1101016</v>
      </c>
      <c r="C826" s="2" t="str">
        <f>VLOOKUP(B826,卡牌国战属性!$B:$C,2,FALSE)</f>
        <v>秦王攻</v>
      </c>
      <c r="D826" s="2" t="s">
        <v>64</v>
      </c>
      <c r="E826" s="2">
        <f t="shared" si="7"/>
        <v>23</v>
      </c>
      <c r="F826" s="2">
        <f>INDEX($Q:$AC,MATCH($E826,$Q:$Q,0),MATCH(VLOOKUP($B826,卡牌国战属性!$B:$E,4,FALSE),军力值效果表!$Q$1:$AC$1,0)+IF(VLOOKUP($B826,卡牌国战属性!$B:$E,3,FALSE)=2,6,0))</f>
        <v>5.7</v>
      </c>
      <c r="G826" s="2">
        <f>INDEX($Q:$AC,MATCH($E826,$Q:$Q,0),MATCH(VLOOKUP($B826,卡牌国战属性!$B:$E,4,FALSE),军力值效果表!$Q$1:$AC$1,0)+IF(VLOOKUP($B826,卡牌国战属性!$B:$E,3,FALSE)=2,6,0)+1)</f>
        <v>17.2</v>
      </c>
    </row>
    <row r="827" spans="1:7">
      <c r="A827" s="2">
        <v>824</v>
      </c>
      <c r="B827" s="9">
        <v>1101016</v>
      </c>
      <c r="C827" s="2" t="str">
        <f>VLOOKUP(B827,卡牌国战属性!$B:$C,2,FALSE)</f>
        <v>秦王攻</v>
      </c>
      <c r="D827" s="2" t="s">
        <v>64</v>
      </c>
      <c r="E827" s="2">
        <f t="shared" si="7"/>
        <v>24</v>
      </c>
      <c r="F827" s="2">
        <f>INDEX($Q:$AC,MATCH($E827,$Q:$Q,0),MATCH(VLOOKUP($B827,卡牌国战属性!$B:$E,4,FALSE),军力值效果表!$Q$1:$AC$1,0)+IF(VLOOKUP($B827,卡牌国战属性!$B:$E,3,FALSE)=2,6,0))</f>
        <v>5.9</v>
      </c>
      <c r="G827" s="2">
        <f>INDEX($Q:$AC,MATCH($E827,$Q:$Q,0),MATCH(VLOOKUP($B827,卡牌国战属性!$B:$E,4,FALSE),军力值效果表!$Q$1:$AC$1,0)+IF(VLOOKUP($B827,卡牌国战属性!$B:$E,3,FALSE)=2,6,0)+1)</f>
        <v>17.8</v>
      </c>
    </row>
    <row r="828" spans="1:7">
      <c r="A828" s="2">
        <v>825</v>
      </c>
      <c r="B828" s="9">
        <v>1101016</v>
      </c>
      <c r="C828" s="2" t="str">
        <f>VLOOKUP(B828,卡牌国战属性!$B:$C,2,FALSE)</f>
        <v>秦王攻</v>
      </c>
      <c r="D828" s="2" t="s">
        <v>64</v>
      </c>
      <c r="E828" s="2">
        <f t="shared" si="7"/>
        <v>25</v>
      </c>
      <c r="F828" s="2">
        <f>INDEX($Q:$AC,MATCH($E828,$Q:$Q,0),MATCH(VLOOKUP($B828,卡牌国战属性!$B:$E,4,FALSE),军力值效果表!$Q$1:$AC$1,0)+IF(VLOOKUP($B828,卡牌国战属性!$B:$E,3,FALSE)=2,6,0))</f>
        <v>6.6</v>
      </c>
      <c r="G828" s="2">
        <f>INDEX($Q:$AC,MATCH($E828,$Q:$Q,0),MATCH(VLOOKUP($B828,卡牌国战属性!$B:$E,4,FALSE),军力值效果表!$Q$1:$AC$1,0)+IF(VLOOKUP($B828,卡牌国战属性!$B:$E,3,FALSE)=2,6,0)+1)</f>
        <v>19.7</v>
      </c>
    </row>
    <row r="829" spans="1:7">
      <c r="A829" s="2">
        <v>826</v>
      </c>
      <c r="B829" s="9">
        <v>1101016</v>
      </c>
      <c r="C829" s="2" t="str">
        <f>VLOOKUP(B829,卡牌国战属性!$B:$C,2,FALSE)</f>
        <v>秦王攻</v>
      </c>
      <c r="D829" s="2" t="s">
        <v>64</v>
      </c>
      <c r="E829" s="2">
        <f t="shared" si="7"/>
        <v>26</v>
      </c>
      <c r="F829" s="2">
        <f>INDEX($Q:$AC,MATCH($E829,$Q:$Q,0),MATCH(VLOOKUP($B829,卡牌国战属性!$B:$E,4,FALSE),军力值效果表!$Q$1:$AC$1,0)+IF(VLOOKUP($B829,卡牌国战属性!$B:$E,3,FALSE)=2,6,0))</f>
        <v>7</v>
      </c>
      <c r="G829" s="2">
        <f>INDEX($Q:$AC,MATCH($E829,$Q:$Q,0),MATCH(VLOOKUP($B829,卡牌国战属性!$B:$E,4,FALSE),军力值效果表!$Q$1:$AC$1,0)+IF(VLOOKUP($B829,卡牌国战属性!$B:$E,3,FALSE)=2,6,0)+1)</f>
        <v>21</v>
      </c>
    </row>
    <row r="830" spans="1:7">
      <c r="A830" s="2">
        <v>827</v>
      </c>
      <c r="B830" s="9">
        <v>1101016</v>
      </c>
      <c r="C830" s="2" t="str">
        <f>VLOOKUP(B830,卡牌国战属性!$B:$C,2,FALSE)</f>
        <v>秦王攻</v>
      </c>
      <c r="D830" s="2" t="s">
        <v>64</v>
      </c>
      <c r="E830" s="2">
        <f t="shared" si="7"/>
        <v>27</v>
      </c>
      <c r="F830" s="2">
        <f>INDEX($Q:$AC,MATCH($E830,$Q:$Q,0),MATCH(VLOOKUP($B830,卡牌国战属性!$B:$E,4,FALSE),军力值效果表!$Q$1:$AC$1,0)+IF(VLOOKUP($B830,卡牌国战属性!$B:$E,3,FALSE)=2,6,0))</f>
        <v>7.4</v>
      </c>
      <c r="G830" s="2">
        <f>INDEX($Q:$AC,MATCH($E830,$Q:$Q,0),MATCH(VLOOKUP($B830,卡牌国战属性!$B:$E,4,FALSE),军力值效果表!$Q$1:$AC$1,0)+IF(VLOOKUP($B830,卡牌国战属性!$B:$E,3,FALSE)=2,6,0)+1)</f>
        <v>22.2</v>
      </c>
    </row>
    <row r="831" spans="1:7">
      <c r="A831" s="2">
        <v>828</v>
      </c>
      <c r="B831" s="9">
        <v>1101016</v>
      </c>
      <c r="C831" s="2" t="str">
        <f>VLOOKUP(B831,卡牌国战属性!$B:$C,2,FALSE)</f>
        <v>秦王攻</v>
      </c>
      <c r="D831" s="2" t="s">
        <v>64</v>
      </c>
      <c r="E831" s="2">
        <f t="shared" si="7"/>
        <v>28</v>
      </c>
      <c r="F831" s="2">
        <f>INDEX($Q:$AC,MATCH($E831,$Q:$Q,0),MATCH(VLOOKUP($B831,卡牌国战属性!$B:$E,4,FALSE),军力值效果表!$Q$1:$AC$1,0)+IF(VLOOKUP($B831,卡牌国战属性!$B:$E,3,FALSE)=2,6,0))</f>
        <v>8.2</v>
      </c>
      <c r="G831" s="2">
        <f>INDEX($Q:$AC,MATCH($E831,$Q:$Q,0),MATCH(VLOOKUP($B831,卡牌国战属性!$B:$E,4,FALSE),军力值效果表!$Q$1:$AC$1,0)+IF(VLOOKUP($B831,卡牌国战属性!$B:$E,3,FALSE)=2,6,0)+1)</f>
        <v>24</v>
      </c>
    </row>
    <row r="832" spans="1:7">
      <c r="A832" s="2">
        <v>829</v>
      </c>
      <c r="B832" s="9">
        <v>1101016</v>
      </c>
      <c r="C832" s="2" t="str">
        <f>VLOOKUP(B832,卡牌国战属性!$B:$C,2,FALSE)</f>
        <v>秦王攻</v>
      </c>
      <c r="D832" s="2" t="s">
        <v>64</v>
      </c>
      <c r="E832" s="2">
        <f t="shared" si="7"/>
        <v>29</v>
      </c>
      <c r="F832" s="2">
        <f>INDEX($Q:$AC,MATCH($E832,$Q:$Q,0),MATCH(VLOOKUP($B832,卡牌国战属性!$B:$E,4,FALSE),军力值效果表!$Q$1:$AC$1,0)+IF(VLOOKUP($B832,卡牌国战属性!$B:$E,3,FALSE)=2,6,0))</f>
        <v>8.5</v>
      </c>
      <c r="G832" s="2">
        <f>INDEX($Q:$AC,MATCH($E832,$Q:$Q,0),MATCH(VLOOKUP($B832,卡牌国战属性!$B:$E,4,FALSE),军力值效果表!$Q$1:$AC$1,0)+IF(VLOOKUP($B832,卡牌国战属性!$B:$E,3,FALSE)=2,6,0)+1)</f>
        <v>24.8</v>
      </c>
    </row>
    <row r="833" spans="1:7">
      <c r="A833" s="2">
        <v>830</v>
      </c>
      <c r="B833" s="9">
        <v>1101016</v>
      </c>
      <c r="C833" s="2" t="str">
        <f>VLOOKUP(B833,卡牌国战属性!$B:$C,2,FALSE)</f>
        <v>秦王攻</v>
      </c>
      <c r="D833" s="2" t="s">
        <v>64</v>
      </c>
      <c r="E833" s="2">
        <f t="shared" si="7"/>
        <v>30</v>
      </c>
      <c r="F833" s="2">
        <f>INDEX($Q:$AC,MATCH($E833,$Q:$Q,0),MATCH(VLOOKUP($B833,卡牌国战属性!$B:$E,4,FALSE),军力值效果表!$Q$1:$AC$1,0)+IF(VLOOKUP($B833,卡牌国战属性!$B:$E,3,FALSE)=2,6,0))</f>
        <v>8.7</v>
      </c>
      <c r="G833" s="2">
        <f>INDEX($Q:$AC,MATCH($E833,$Q:$Q,0),MATCH(VLOOKUP($B833,卡牌国战属性!$B:$E,4,FALSE),军力值效果表!$Q$1:$AC$1,0)+IF(VLOOKUP($B833,卡牌国战属性!$B:$E,3,FALSE)=2,6,0)+1)</f>
        <v>26</v>
      </c>
    </row>
    <row r="834" spans="1:7">
      <c r="A834" s="2">
        <v>831</v>
      </c>
      <c r="B834" s="9">
        <v>1101016</v>
      </c>
      <c r="C834" s="2" t="str">
        <f>VLOOKUP(B834,卡牌国战属性!$B:$C,2,FALSE)</f>
        <v>秦王攻</v>
      </c>
      <c r="D834" s="2" t="s">
        <v>64</v>
      </c>
      <c r="E834" s="2">
        <f t="shared" si="7"/>
        <v>31</v>
      </c>
      <c r="F834" s="2">
        <f>INDEX($Q:$AC,MATCH($E834,$Q:$Q,0),MATCH(VLOOKUP($B834,卡牌国战属性!$B:$E,4,FALSE),军力值效果表!$Q$1:$AC$1,0)+IF(VLOOKUP($B834,卡牌国战属性!$B:$E,3,FALSE)=2,6,0))</f>
        <v>8.9</v>
      </c>
      <c r="G834" s="2">
        <f>INDEX($Q:$AC,MATCH($E834,$Q:$Q,0),MATCH(VLOOKUP($B834,卡牌国战属性!$B:$E,4,FALSE),军力值效果表!$Q$1:$AC$1,0)+IF(VLOOKUP($B834,卡牌国战属性!$B:$E,3,FALSE)=2,6,0)+1)</f>
        <v>26.7</v>
      </c>
    </row>
    <row r="835" spans="1:7">
      <c r="A835" s="2">
        <v>832</v>
      </c>
      <c r="B835" s="9">
        <v>1101016</v>
      </c>
      <c r="C835" s="2" t="str">
        <f>VLOOKUP(B835,卡牌国战属性!$B:$C,2,FALSE)</f>
        <v>秦王攻</v>
      </c>
      <c r="D835" s="2" t="s">
        <v>64</v>
      </c>
      <c r="E835" s="2">
        <f t="shared" si="7"/>
        <v>32</v>
      </c>
      <c r="F835" s="2">
        <f>INDEX($Q:$AC,MATCH($E835,$Q:$Q,0),MATCH(VLOOKUP($B835,卡牌国战属性!$B:$E,4,FALSE),军力值效果表!$Q$1:$AC$1,0)+IF(VLOOKUP($B835,卡牌国战属性!$B:$E,3,FALSE)=2,6,0))</f>
        <v>9.4</v>
      </c>
      <c r="G835" s="2">
        <f>INDEX($Q:$AC,MATCH($E835,$Q:$Q,0),MATCH(VLOOKUP($B835,卡牌国战属性!$B:$E,4,FALSE),军力值效果表!$Q$1:$AC$1,0)+IF(VLOOKUP($B835,卡牌国战属性!$B:$E,3,FALSE)=2,6,0)+1)</f>
        <v>28.4</v>
      </c>
    </row>
    <row r="836" spans="1:7">
      <c r="A836" s="2">
        <v>833</v>
      </c>
      <c r="B836" s="9">
        <v>1101016</v>
      </c>
      <c r="C836" s="2" t="str">
        <f>VLOOKUP(B836,卡牌国战属性!$B:$C,2,FALSE)</f>
        <v>秦王攻</v>
      </c>
      <c r="D836" s="2" t="s">
        <v>64</v>
      </c>
      <c r="E836" s="2">
        <f t="shared" si="7"/>
        <v>33</v>
      </c>
      <c r="F836" s="2">
        <f>INDEX($Q:$AC,MATCH($E836,$Q:$Q,0),MATCH(VLOOKUP($B836,卡牌国战属性!$B:$E,4,FALSE),军力值效果表!$Q$1:$AC$1,0)+IF(VLOOKUP($B836,卡牌国战属性!$B:$E,3,FALSE)=2,6,0))</f>
        <v>10.6</v>
      </c>
      <c r="G836" s="2">
        <f>INDEX($Q:$AC,MATCH($E836,$Q:$Q,0),MATCH(VLOOKUP($B836,卡牌国战属性!$B:$E,4,FALSE),军力值效果表!$Q$1:$AC$1,0)+IF(VLOOKUP($B836,卡牌国战属性!$B:$E,3,FALSE)=2,6,0)+1)</f>
        <v>31.9</v>
      </c>
    </row>
    <row r="837" spans="1:7">
      <c r="A837" s="2">
        <v>834</v>
      </c>
      <c r="B837" s="9">
        <v>1101016</v>
      </c>
      <c r="C837" s="2" t="str">
        <f>VLOOKUP(B837,卡牌国战属性!$B:$C,2,FALSE)</f>
        <v>秦王攻</v>
      </c>
      <c r="D837" s="2" t="s">
        <v>64</v>
      </c>
      <c r="E837" s="2">
        <f t="shared" si="7"/>
        <v>34</v>
      </c>
      <c r="F837" s="2">
        <f>INDEX($Q:$AC,MATCH($E837,$Q:$Q,0),MATCH(VLOOKUP($B837,卡牌国战属性!$B:$E,4,FALSE),军力值效果表!$Q$1:$AC$1,0)+IF(VLOOKUP($B837,卡牌国战属性!$B:$E,3,FALSE)=2,6,0))</f>
        <v>11.4</v>
      </c>
      <c r="G837" s="2">
        <f>INDEX($Q:$AC,MATCH($E837,$Q:$Q,0),MATCH(VLOOKUP($B837,卡牌国战属性!$B:$E,4,FALSE),军力值效果表!$Q$1:$AC$1,0)+IF(VLOOKUP($B837,卡牌国战属性!$B:$E,3,FALSE)=2,6,0)+1)</f>
        <v>34.1</v>
      </c>
    </row>
    <row r="838" spans="1:7">
      <c r="A838" s="2">
        <v>835</v>
      </c>
      <c r="B838" s="9">
        <v>1101016</v>
      </c>
      <c r="C838" s="2" t="str">
        <f>VLOOKUP(B838,卡牌国战属性!$B:$C,2,FALSE)</f>
        <v>秦王攻</v>
      </c>
      <c r="D838" s="2" t="s">
        <v>64</v>
      </c>
      <c r="E838" s="2">
        <f t="shared" si="7"/>
        <v>35</v>
      </c>
      <c r="F838" s="2">
        <f>INDEX($Q:$AC,MATCH($E838,$Q:$Q,0),MATCH(VLOOKUP($B838,卡牌国战属性!$B:$E,4,FALSE),军力值效果表!$Q$1:$AC$1,0)+IF(VLOOKUP($B838,卡牌国战属性!$B:$E,3,FALSE)=2,6,0))</f>
        <v>11.8</v>
      </c>
      <c r="G838" s="2">
        <f>INDEX($Q:$AC,MATCH($E838,$Q:$Q,0),MATCH(VLOOKUP($B838,卡牌国战属性!$B:$E,4,FALSE),军力值效果表!$Q$1:$AC$1,0)+IF(VLOOKUP($B838,卡牌国战属性!$B:$E,3,FALSE)=2,6,0)+1)</f>
        <v>35</v>
      </c>
    </row>
    <row r="839" spans="1:7">
      <c r="A839" s="2">
        <v>836</v>
      </c>
      <c r="B839" s="9">
        <v>1101016</v>
      </c>
      <c r="C839" s="2" t="str">
        <f>VLOOKUP(B839,卡牌国战属性!$B:$C,2,FALSE)</f>
        <v>秦王攻</v>
      </c>
      <c r="D839" s="2" t="s">
        <v>64</v>
      </c>
      <c r="E839" s="2">
        <f t="shared" si="7"/>
        <v>36</v>
      </c>
      <c r="F839" s="2">
        <f>INDEX($Q:$AC,MATCH($E839,$Q:$Q,0),MATCH(VLOOKUP($B839,卡牌国战属性!$B:$E,4,FALSE),军力值效果表!$Q$1:$AC$1,0)+IF(VLOOKUP($B839,卡牌国战属性!$B:$E,3,FALSE)=2,6,0))</f>
        <v>12.3</v>
      </c>
      <c r="G839" s="2">
        <f>INDEX($Q:$AC,MATCH($E839,$Q:$Q,0),MATCH(VLOOKUP($B839,卡牌国战属性!$B:$E,4,FALSE),军力值效果表!$Q$1:$AC$1,0)+IF(VLOOKUP($B839,卡牌国战属性!$B:$E,3,FALSE)=2,6,0)+1)</f>
        <v>37.1</v>
      </c>
    </row>
    <row r="840" spans="1:7">
      <c r="A840" s="2">
        <v>837</v>
      </c>
      <c r="B840" s="9">
        <v>1101016</v>
      </c>
      <c r="C840" s="2" t="str">
        <f>VLOOKUP(B840,卡牌国战属性!$B:$C,2,FALSE)</f>
        <v>秦王攻</v>
      </c>
      <c r="D840" s="2" t="s">
        <v>64</v>
      </c>
      <c r="E840" s="2">
        <f t="shared" si="7"/>
        <v>37</v>
      </c>
      <c r="F840" s="2">
        <f>INDEX($Q:$AC,MATCH($E840,$Q:$Q,0),MATCH(VLOOKUP($B840,卡牌国战属性!$B:$E,4,FALSE),军力值效果表!$Q$1:$AC$1,0)+IF(VLOOKUP($B840,卡牌国战属性!$B:$E,3,FALSE)=2,6,0))</f>
        <v>13.2</v>
      </c>
      <c r="G840" s="2">
        <f>INDEX($Q:$AC,MATCH($E840,$Q:$Q,0),MATCH(VLOOKUP($B840,卡牌国战属性!$B:$E,4,FALSE),军力值效果表!$Q$1:$AC$1,0)+IF(VLOOKUP($B840,卡牌国战属性!$B:$E,3,FALSE)=2,6,0)+1)</f>
        <v>39.7</v>
      </c>
    </row>
    <row r="841" spans="1:7">
      <c r="A841" s="2">
        <v>838</v>
      </c>
      <c r="B841" s="9">
        <v>1101016</v>
      </c>
      <c r="C841" s="2" t="str">
        <f>VLOOKUP(B841,卡牌国战属性!$B:$C,2,FALSE)</f>
        <v>秦王攻</v>
      </c>
      <c r="D841" s="2" t="s">
        <v>64</v>
      </c>
      <c r="E841" s="2">
        <f t="shared" si="7"/>
        <v>38</v>
      </c>
      <c r="F841" s="2">
        <f>INDEX($Q:$AC,MATCH($E841,$Q:$Q,0),MATCH(VLOOKUP($B841,卡牌国战属性!$B:$E,4,FALSE),军力值效果表!$Q$1:$AC$1,0)+IF(VLOOKUP($B841,卡牌国战属性!$B:$E,3,FALSE)=2,6,0))</f>
        <v>14.9</v>
      </c>
      <c r="G841" s="2">
        <f>INDEX($Q:$AC,MATCH($E841,$Q:$Q,0),MATCH(VLOOKUP($B841,卡牌国战属性!$B:$E,4,FALSE),军力值效果表!$Q$1:$AC$1,0)+IF(VLOOKUP($B841,卡牌国战属性!$B:$E,3,FALSE)=2,6,0)+1)</f>
        <v>44.7</v>
      </c>
    </row>
    <row r="842" spans="1:7">
      <c r="A842" s="2">
        <v>839</v>
      </c>
      <c r="B842" s="9">
        <v>1101016</v>
      </c>
      <c r="C842" s="2" t="str">
        <f>VLOOKUP(B842,卡牌国战属性!$B:$C,2,FALSE)</f>
        <v>秦王攻</v>
      </c>
      <c r="D842" s="2" t="s">
        <v>64</v>
      </c>
      <c r="E842" s="2">
        <f t="shared" si="7"/>
        <v>39</v>
      </c>
      <c r="F842" s="2">
        <f>INDEX($Q:$AC,MATCH($E842,$Q:$Q,0),MATCH(VLOOKUP($B842,卡牌国战属性!$B:$E,4,FALSE),军力值效果表!$Q$1:$AC$1,0)+IF(VLOOKUP($B842,卡牌国战属性!$B:$E,3,FALSE)=2,6,0))</f>
        <v>15.2</v>
      </c>
      <c r="G842" s="2">
        <f>INDEX($Q:$AC,MATCH($E842,$Q:$Q,0),MATCH(VLOOKUP($B842,卡牌国战属性!$B:$E,4,FALSE),军力值效果表!$Q$1:$AC$1,0)+IF(VLOOKUP($B842,卡牌国战属性!$B:$E,3,FALSE)=2,6,0)+1)</f>
        <v>45.7</v>
      </c>
    </row>
    <row r="843" spans="1:7">
      <c r="A843" s="2">
        <v>840</v>
      </c>
      <c r="B843" s="9">
        <v>1101016</v>
      </c>
      <c r="C843" s="2" t="str">
        <f>VLOOKUP(B843,卡牌国战属性!$B:$C,2,FALSE)</f>
        <v>秦王攻</v>
      </c>
      <c r="D843" s="2" t="s">
        <v>64</v>
      </c>
      <c r="E843" s="2">
        <f t="shared" si="7"/>
        <v>40</v>
      </c>
      <c r="F843" s="2">
        <f>INDEX($Q:$AC,MATCH($E843,$Q:$Q,0),MATCH(VLOOKUP($B843,卡牌国战属性!$B:$E,4,FALSE),军力值效果表!$Q$1:$AC$1,0)+IF(VLOOKUP($B843,卡牌国战属性!$B:$E,3,FALSE)=2,6,0))</f>
        <v>16</v>
      </c>
      <c r="G843" s="2">
        <f>INDEX($Q:$AC,MATCH($E843,$Q:$Q,0),MATCH(VLOOKUP($B843,卡牌国战属性!$B:$E,4,FALSE),军力值效果表!$Q$1:$AC$1,0)+IF(VLOOKUP($B843,卡牌国战属性!$B:$E,3,FALSE)=2,6,0)+1)</f>
        <v>48.1</v>
      </c>
    </row>
    <row r="844" spans="1:7">
      <c r="A844" s="2">
        <v>841</v>
      </c>
      <c r="B844" s="9">
        <v>1101016</v>
      </c>
      <c r="C844" s="2" t="str">
        <f>VLOOKUP(B844,卡牌国战属性!$B:$C,2,FALSE)</f>
        <v>秦王攻</v>
      </c>
      <c r="D844" s="2" t="s">
        <v>64</v>
      </c>
      <c r="E844" s="2">
        <f t="shared" si="7"/>
        <v>41</v>
      </c>
      <c r="F844" s="2">
        <f>INDEX($Q:$AC,MATCH($E844,$Q:$Q,0),MATCH(VLOOKUP($B844,卡牌国战属性!$B:$E,4,FALSE),军力值效果表!$Q$1:$AC$1,0)+IF(VLOOKUP($B844,卡牌国战属性!$B:$E,3,FALSE)=2,6,0))</f>
        <v>16.5</v>
      </c>
      <c r="G844" s="2">
        <f>INDEX($Q:$AC,MATCH($E844,$Q:$Q,0),MATCH(VLOOKUP($B844,卡牌国战属性!$B:$E,4,FALSE),军力值效果表!$Q$1:$AC$1,0)+IF(VLOOKUP($B844,卡牌国战属性!$B:$E,3,FALSE)=2,6,0)+1)</f>
        <v>49.5</v>
      </c>
    </row>
    <row r="845" spans="1:7">
      <c r="A845" s="2">
        <v>842</v>
      </c>
      <c r="B845" s="9">
        <v>1101016</v>
      </c>
      <c r="C845" s="2" t="str">
        <f>VLOOKUP(B845,卡牌国战属性!$B:$C,2,FALSE)</f>
        <v>秦王攻</v>
      </c>
      <c r="D845" s="2" t="s">
        <v>64</v>
      </c>
      <c r="E845" s="2">
        <f t="shared" si="7"/>
        <v>42</v>
      </c>
      <c r="F845" s="2">
        <f>INDEX($Q:$AC,MATCH($E845,$Q:$Q,0),MATCH(VLOOKUP($B845,卡牌国战属性!$B:$E,4,FALSE),军力值效果表!$Q$1:$AC$1,0)+IF(VLOOKUP($B845,卡牌国战属性!$B:$E,3,FALSE)=2,6,0))</f>
        <v>17.7</v>
      </c>
      <c r="G845" s="2">
        <f>INDEX($Q:$AC,MATCH($E845,$Q:$Q,0),MATCH(VLOOKUP($B845,卡牌国战属性!$B:$E,4,FALSE),军力值效果表!$Q$1:$AC$1,0)+IF(VLOOKUP($B845,卡牌国战属性!$B:$E,3,FALSE)=2,6,0)+1)</f>
        <v>53.2</v>
      </c>
    </row>
    <row r="846" spans="1:7">
      <c r="A846" s="2">
        <v>843</v>
      </c>
      <c r="B846" s="9">
        <v>1101016</v>
      </c>
      <c r="C846" s="2" t="str">
        <f>VLOOKUP(B846,卡牌国战属性!$B:$C,2,FALSE)</f>
        <v>秦王攻</v>
      </c>
      <c r="D846" s="2" t="s">
        <v>64</v>
      </c>
      <c r="E846" s="2">
        <f t="shared" si="7"/>
        <v>43</v>
      </c>
      <c r="F846" s="2">
        <f>INDEX($Q:$AC,MATCH($E846,$Q:$Q,0),MATCH(VLOOKUP($B846,卡牌国战属性!$B:$E,4,FALSE),军力值效果表!$Q$1:$AC$1,0)+IF(VLOOKUP($B846,卡牌国战属性!$B:$E,3,FALSE)=2,6,0))</f>
        <v>20.1</v>
      </c>
      <c r="G846" s="2">
        <f>INDEX($Q:$AC,MATCH($E846,$Q:$Q,0),MATCH(VLOOKUP($B846,卡牌国战属性!$B:$E,4,FALSE),军力值效果表!$Q$1:$AC$1,0)+IF(VLOOKUP($B846,卡牌国战属性!$B:$E,3,FALSE)=2,6,0)+1)</f>
        <v>60.2</v>
      </c>
    </row>
    <row r="847" spans="1:7">
      <c r="A847" s="2">
        <v>844</v>
      </c>
      <c r="B847" s="9">
        <v>1101016</v>
      </c>
      <c r="C847" s="2" t="str">
        <f>VLOOKUP(B847,卡牌国战属性!$B:$C,2,FALSE)</f>
        <v>秦王攻</v>
      </c>
      <c r="D847" s="2" t="s">
        <v>64</v>
      </c>
      <c r="E847" s="2">
        <f t="shared" si="7"/>
        <v>44</v>
      </c>
      <c r="F847" s="2">
        <f>INDEX($Q:$AC,MATCH($E847,$Q:$Q,0),MATCH(VLOOKUP($B847,卡牌国战属性!$B:$E,4,FALSE),军力值效果表!$Q$1:$AC$1,0)+IF(VLOOKUP($B847,卡牌国战属性!$B:$E,3,FALSE)=2,6,0))</f>
        <v>21.7</v>
      </c>
      <c r="G847" s="2">
        <f>INDEX($Q:$AC,MATCH($E847,$Q:$Q,0),MATCH(VLOOKUP($B847,卡牌国战属性!$B:$E,4,FALSE),军力值效果表!$Q$1:$AC$1,0)+IF(VLOOKUP($B847,卡牌国战属性!$B:$E,3,FALSE)=2,6,0)+1)</f>
        <v>65</v>
      </c>
    </row>
    <row r="848" spans="1:7">
      <c r="A848" s="2">
        <v>845</v>
      </c>
      <c r="B848" s="9">
        <v>1101016</v>
      </c>
      <c r="C848" s="2" t="str">
        <f>VLOOKUP(B848,卡牌国战属性!$B:$C,2,FALSE)</f>
        <v>秦王攻</v>
      </c>
      <c r="D848" s="2" t="s">
        <v>64</v>
      </c>
      <c r="E848" s="2">
        <f t="shared" si="7"/>
        <v>45</v>
      </c>
      <c r="F848" s="2">
        <f>INDEX($Q:$AC,MATCH($E848,$Q:$Q,0),MATCH(VLOOKUP($B848,卡牌国战属性!$B:$E,4,FALSE),军力值效果表!$Q$1:$AC$1,0)+IF(VLOOKUP($B848,卡牌国战属性!$B:$E,3,FALSE)=2,6,0))</f>
        <v>23.7</v>
      </c>
      <c r="G848" s="2">
        <f>INDEX($Q:$AC,MATCH($E848,$Q:$Q,0),MATCH(VLOOKUP($B848,卡牌国战属性!$B:$E,4,FALSE),军力值效果表!$Q$1:$AC$1,0)+IF(VLOOKUP($B848,卡牌国战属性!$B:$E,3,FALSE)=2,6,0)+1)</f>
        <v>71.1</v>
      </c>
    </row>
    <row r="849" spans="1:7">
      <c r="A849" s="2">
        <v>846</v>
      </c>
      <c r="B849" s="9">
        <v>1101016</v>
      </c>
      <c r="C849" s="2" t="str">
        <f>VLOOKUP(B849,卡牌国战属性!$B:$C,2,FALSE)</f>
        <v>秦王攻</v>
      </c>
      <c r="D849" s="2" t="s">
        <v>64</v>
      </c>
      <c r="E849" s="2">
        <f t="shared" si="7"/>
        <v>46</v>
      </c>
      <c r="F849" s="2">
        <f>INDEX($Q:$AC,MATCH($E849,$Q:$Q,0),MATCH(VLOOKUP($B849,卡牌国战属性!$B:$E,4,FALSE),军力值效果表!$Q$1:$AC$1,0)+IF(VLOOKUP($B849,卡牌国战属性!$B:$E,3,FALSE)=2,6,0))</f>
        <v>25.7</v>
      </c>
      <c r="G849" s="2">
        <f>INDEX($Q:$AC,MATCH($E849,$Q:$Q,0),MATCH(VLOOKUP($B849,卡牌国战属性!$B:$E,4,FALSE),军力值效果表!$Q$1:$AC$1,0)+IF(VLOOKUP($B849,卡牌国战属性!$B:$E,3,FALSE)=2,6,0)+1)</f>
        <v>77.2</v>
      </c>
    </row>
    <row r="850" spans="1:7">
      <c r="A850" s="2">
        <v>847</v>
      </c>
      <c r="B850" s="9">
        <v>1101016</v>
      </c>
      <c r="C850" s="2" t="str">
        <f>VLOOKUP(B850,卡牌国战属性!$B:$C,2,FALSE)</f>
        <v>秦王攻</v>
      </c>
      <c r="D850" s="2" t="s">
        <v>64</v>
      </c>
      <c r="E850" s="2">
        <f t="shared" si="7"/>
        <v>47</v>
      </c>
      <c r="F850" s="2">
        <f>INDEX($Q:$AC,MATCH($E850,$Q:$Q,0),MATCH(VLOOKUP($B850,卡牌国战属性!$B:$E,4,FALSE),军力值效果表!$Q$1:$AC$1,0)+IF(VLOOKUP($B850,卡牌国战属性!$B:$E,3,FALSE)=2,6,0))</f>
        <v>27.7</v>
      </c>
      <c r="G850" s="2">
        <f>INDEX($Q:$AC,MATCH($E850,$Q:$Q,0),MATCH(VLOOKUP($B850,卡牌国战属性!$B:$E,4,FALSE),军力值效果表!$Q$1:$AC$1,0)+IF(VLOOKUP($B850,卡牌国战属性!$B:$E,3,FALSE)=2,6,0)+1)</f>
        <v>83.1</v>
      </c>
    </row>
    <row r="851" spans="1:7">
      <c r="A851" s="2">
        <v>848</v>
      </c>
      <c r="B851" s="9">
        <v>1101016</v>
      </c>
      <c r="C851" s="2" t="str">
        <f>VLOOKUP(B851,卡牌国战属性!$B:$C,2,FALSE)</f>
        <v>秦王攻</v>
      </c>
      <c r="D851" s="2" t="s">
        <v>64</v>
      </c>
      <c r="E851" s="2">
        <f t="shared" si="7"/>
        <v>48</v>
      </c>
      <c r="F851" s="2">
        <f>INDEX($Q:$AC,MATCH($E851,$Q:$Q,0),MATCH(VLOOKUP($B851,卡牌国战属性!$B:$E,4,FALSE),军力值效果表!$Q$1:$AC$1,0)+IF(VLOOKUP($B851,卡牌国战属性!$B:$E,3,FALSE)=2,6,0))</f>
        <v>31.4</v>
      </c>
      <c r="G851" s="2">
        <f>INDEX($Q:$AC,MATCH($E851,$Q:$Q,0),MATCH(VLOOKUP($B851,卡牌国战属性!$B:$E,4,FALSE),军力值效果表!$Q$1:$AC$1,0)+IF(VLOOKUP($B851,卡牌国战属性!$B:$E,3,FALSE)=2,6,0)+1)</f>
        <v>94.2</v>
      </c>
    </row>
    <row r="852" spans="1:7">
      <c r="A852" s="2">
        <v>849</v>
      </c>
      <c r="B852" s="9">
        <v>1101016</v>
      </c>
      <c r="C852" s="2" t="str">
        <f>VLOOKUP(B852,卡牌国战属性!$B:$C,2,FALSE)</f>
        <v>秦王攻</v>
      </c>
      <c r="D852" s="2" t="s">
        <v>64</v>
      </c>
      <c r="E852" s="2">
        <f t="shared" si="7"/>
        <v>49</v>
      </c>
      <c r="F852" s="2">
        <f>INDEX($Q:$AC,MATCH($E852,$Q:$Q,0),MATCH(VLOOKUP($B852,卡牌国战属性!$B:$E,4,FALSE),军力值效果表!$Q$1:$AC$1,0)+IF(VLOOKUP($B852,卡牌国战属性!$B:$E,3,FALSE)=2,6,0))</f>
        <v>33.9</v>
      </c>
      <c r="G852" s="2">
        <f>INDEX($Q:$AC,MATCH($E852,$Q:$Q,0),MATCH(VLOOKUP($B852,卡牌国战属性!$B:$E,4,FALSE),军力值效果表!$Q$1:$AC$1,0)+IF(VLOOKUP($B852,卡牌国战属性!$B:$E,3,FALSE)=2,6,0)+1)</f>
        <v>101.8</v>
      </c>
    </row>
    <row r="853" spans="1:7">
      <c r="A853" s="2">
        <v>850</v>
      </c>
      <c r="B853" s="9">
        <v>1101016</v>
      </c>
      <c r="C853" s="2" t="str">
        <f>VLOOKUP(B853,卡牌国战属性!$B:$C,2,FALSE)</f>
        <v>秦王攻</v>
      </c>
      <c r="D853" s="2" t="s">
        <v>64</v>
      </c>
      <c r="E853" s="2">
        <f t="shared" si="7"/>
        <v>50</v>
      </c>
      <c r="F853" s="2">
        <f>INDEX($Q:$AC,MATCH($E853,$Q:$Q,0),MATCH(VLOOKUP($B853,卡牌国战属性!$B:$E,4,FALSE),军力值效果表!$Q$1:$AC$1,0)+IF(VLOOKUP($B853,卡牌国战属性!$B:$E,3,FALSE)=2,6,0))</f>
        <v>35.5</v>
      </c>
      <c r="G853" s="2">
        <f>INDEX($Q:$AC,MATCH($E853,$Q:$Q,0),MATCH(VLOOKUP($B853,卡牌国战属性!$B:$E,4,FALSE),军力值效果表!$Q$1:$AC$1,0)+IF(VLOOKUP($B853,卡牌国战属性!$B:$E,3,FALSE)=2,6,0)+1)</f>
        <v>106.5</v>
      </c>
    </row>
    <row r="854" spans="1:7">
      <c r="A854" s="2">
        <v>851</v>
      </c>
      <c r="B854" s="9">
        <v>1101020</v>
      </c>
      <c r="C854" s="2" t="str">
        <f>VLOOKUP(B854,卡牌国战属性!$B:$C,2,FALSE)</f>
        <v>姬烟华</v>
      </c>
      <c r="D854" s="2" t="s">
        <v>64</v>
      </c>
      <c r="E854" s="2">
        <f t="shared" si="7"/>
        <v>1</v>
      </c>
      <c r="F854" s="2">
        <f>INDEX($Q:$AC,MATCH($E854,$Q:$Q,0),MATCH(VLOOKUP($B854,卡牌国战属性!$B:$E,4,FALSE),军力值效果表!$Q$1:$AC$1,0)+IF(VLOOKUP($B854,卡牌国战属性!$B:$E,3,FALSE)=2,6,0))</f>
        <v>2.1</v>
      </c>
      <c r="G854" s="2">
        <f>INDEX($Q:$AC,MATCH($E854,$Q:$Q,0),MATCH(VLOOKUP($B854,卡牌国战属性!$B:$E,4,FALSE),军力值效果表!$Q$1:$AC$1,0)+IF(VLOOKUP($B854,卡牌国战属性!$B:$E,3,FALSE)=2,6,0)+1)</f>
        <v>7.2</v>
      </c>
    </row>
    <row r="855" spans="1:7">
      <c r="A855" s="2">
        <v>852</v>
      </c>
      <c r="B855" s="9">
        <v>1101020</v>
      </c>
      <c r="C855" s="2" t="str">
        <f>VLOOKUP(B855,卡牌国战属性!$B:$C,2,FALSE)</f>
        <v>姬烟华</v>
      </c>
      <c r="D855" s="2" t="s">
        <v>64</v>
      </c>
      <c r="E855" s="2">
        <f t="shared" si="7"/>
        <v>2</v>
      </c>
      <c r="F855" s="2">
        <f>INDEX($Q:$AC,MATCH($E855,$Q:$Q,0),MATCH(VLOOKUP($B855,卡牌国战属性!$B:$E,4,FALSE),军力值效果表!$Q$1:$AC$1,0)+IF(VLOOKUP($B855,卡牌国战属性!$B:$E,3,FALSE)=2,6,0))</f>
        <v>2.2</v>
      </c>
      <c r="G855" s="2">
        <f>INDEX($Q:$AC,MATCH($E855,$Q:$Q,0),MATCH(VLOOKUP($B855,卡牌国战属性!$B:$E,4,FALSE),军力值效果表!$Q$1:$AC$1,0)+IF(VLOOKUP($B855,卡牌国战属性!$B:$E,3,FALSE)=2,6,0)+1)</f>
        <v>7.3</v>
      </c>
    </row>
    <row r="856" spans="1:7">
      <c r="A856" s="2">
        <v>853</v>
      </c>
      <c r="B856" s="9">
        <v>1101020</v>
      </c>
      <c r="C856" s="2" t="str">
        <f>VLOOKUP(B856,卡牌国战属性!$B:$C,2,FALSE)</f>
        <v>姬烟华</v>
      </c>
      <c r="D856" s="2" t="s">
        <v>64</v>
      </c>
      <c r="E856" s="2">
        <f t="shared" si="7"/>
        <v>3</v>
      </c>
      <c r="F856" s="2">
        <f>INDEX($Q:$AC,MATCH($E856,$Q:$Q,0),MATCH(VLOOKUP($B856,卡牌国战属性!$B:$E,4,FALSE),军力值效果表!$Q$1:$AC$1,0)+IF(VLOOKUP($B856,卡牌国战属性!$B:$E,3,FALSE)=2,6,0))</f>
        <v>2.3</v>
      </c>
      <c r="G856" s="2">
        <f>INDEX($Q:$AC,MATCH($E856,$Q:$Q,0),MATCH(VLOOKUP($B856,卡牌国战属性!$B:$E,4,FALSE),军力值效果表!$Q$1:$AC$1,0)+IF(VLOOKUP($B856,卡牌国战属性!$B:$E,3,FALSE)=2,6,0)+1)</f>
        <v>7.4</v>
      </c>
    </row>
    <row r="857" spans="1:7">
      <c r="A857" s="2">
        <v>854</v>
      </c>
      <c r="B857" s="9">
        <v>1101020</v>
      </c>
      <c r="C857" s="2" t="str">
        <f>VLOOKUP(B857,卡牌国战属性!$B:$C,2,FALSE)</f>
        <v>姬烟华</v>
      </c>
      <c r="D857" s="2" t="s">
        <v>64</v>
      </c>
      <c r="E857" s="2">
        <f t="shared" si="7"/>
        <v>4</v>
      </c>
      <c r="F857" s="2">
        <f>INDEX($Q:$AC,MATCH($E857,$Q:$Q,0),MATCH(VLOOKUP($B857,卡牌国战属性!$B:$E,4,FALSE),军力值效果表!$Q$1:$AC$1,0)+IF(VLOOKUP($B857,卡牌国战属性!$B:$E,3,FALSE)=2,6,0))</f>
        <v>2.4</v>
      </c>
      <c r="G857" s="2">
        <f>INDEX($Q:$AC,MATCH($E857,$Q:$Q,0),MATCH(VLOOKUP($B857,卡牌国战属性!$B:$E,4,FALSE),军力值效果表!$Q$1:$AC$1,0)+IF(VLOOKUP($B857,卡牌国战属性!$B:$E,3,FALSE)=2,6,0)+1)</f>
        <v>7.5</v>
      </c>
    </row>
    <row r="858" spans="1:7">
      <c r="A858" s="2">
        <v>855</v>
      </c>
      <c r="B858" s="9">
        <v>1101020</v>
      </c>
      <c r="C858" s="2" t="str">
        <f>VLOOKUP(B858,卡牌国战属性!$B:$C,2,FALSE)</f>
        <v>姬烟华</v>
      </c>
      <c r="D858" s="2" t="s">
        <v>64</v>
      </c>
      <c r="E858" s="2">
        <f t="shared" si="7"/>
        <v>5</v>
      </c>
      <c r="F858" s="2">
        <f>INDEX($Q:$AC,MATCH($E858,$Q:$Q,0),MATCH(VLOOKUP($B858,卡牌国战属性!$B:$E,4,FALSE),军力值效果表!$Q$1:$AC$1,0)+IF(VLOOKUP($B858,卡牌国战属性!$B:$E,3,FALSE)=2,6,0))</f>
        <v>2.5</v>
      </c>
      <c r="G858" s="2">
        <f>INDEX($Q:$AC,MATCH($E858,$Q:$Q,0),MATCH(VLOOKUP($B858,卡牌国战属性!$B:$E,4,FALSE),军力值效果表!$Q$1:$AC$1,0)+IF(VLOOKUP($B858,卡牌国战属性!$B:$E,3,FALSE)=2,6,0)+1)</f>
        <v>7.6</v>
      </c>
    </row>
    <row r="859" spans="1:7">
      <c r="A859" s="2">
        <v>856</v>
      </c>
      <c r="B859" s="9">
        <v>1101020</v>
      </c>
      <c r="C859" s="2" t="str">
        <f>VLOOKUP(B859,卡牌国战属性!$B:$C,2,FALSE)</f>
        <v>姬烟华</v>
      </c>
      <c r="D859" s="2" t="s">
        <v>64</v>
      </c>
      <c r="E859" s="2">
        <f t="shared" si="7"/>
        <v>6</v>
      </c>
      <c r="F859" s="2">
        <f>INDEX($Q:$AC,MATCH($E859,$Q:$Q,0),MATCH(VLOOKUP($B859,卡牌国战属性!$B:$E,4,FALSE),军力值效果表!$Q$1:$AC$1,0)+IF(VLOOKUP($B859,卡牌国战属性!$B:$E,3,FALSE)=2,6,0))</f>
        <v>2.6</v>
      </c>
      <c r="G859" s="2">
        <f>INDEX($Q:$AC,MATCH($E859,$Q:$Q,0),MATCH(VLOOKUP($B859,卡牌国战属性!$B:$E,4,FALSE),军力值效果表!$Q$1:$AC$1,0)+IF(VLOOKUP($B859,卡牌国战属性!$B:$E,3,FALSE)=2,6,0)+1)</f>
        <v>7.7</v>
      </c>
    </row>
    <row r="860" spans="1:7">
      <c r="A860" s="2">
        <v>857</v>
      </c>
      <c r="B860" s="9">
        <v>1101020</v>
      </c>
      <c r="C860" s="2" t="str">
        <f>VLOOKUP(B860,卡牌国战属性!$B:$C,2,FALSE)</f>
        <v>姬烟华</v>
      </c>
      <c r="D860" s="2" t="s">
        <v>64</v>
      </c>
      <c r="E860" s="2">
        <f t="shared" si="7"/>
        <v>7</v>
      </c>
      <c r="F860" s="2">
        <f>INDEX($Q:$AC,MATCH($E860,$Q:$Q,0),MATCH(VLOOKUP($B860,卡牌国战属性!$B:$E,4,FALSE),军力值效果表!$Q$1:$AC$1,0)+IF(VLOOKUP($B860,卡牌国战属性!$B:$E,3,FALSE)=2,6,0))</f>
        <v>2.7</v>
      </c>
      <c r="G860" s="2">
        <f>INDEX($Q:$AC,MATCH($E860,$Q:$Q,0),MATCH(VLOOKUP($B860,卡牌国战属性!$B:$E,4,FALSE),军力值效果表!$Q$1:$AC$1,0)+IF(VLOOKUP($B860,卡牌国战属性!$B:$E,3,FALSE)=2,6,0)+1)</f>
        <v>7.8</v>
      </c>
    </row>
    <row r="861" spans="1:7">
      <c r="A861" s="2">
        <v>858</v>
      </c>
      <c r="B861" s="9">
        <v>1101020</v>
      </c>
      <c r="C861" s="2" t="str">
        <f>VLOOKUP(B861,卡牌国战属性!$B:$C,2,FALSE)</f>
        <v>姬烟华</v>
      </c>
      <c r="D861" s="2" t="s">
        <v>64</v>
      </c>
      <c r="E861" s="2">
        <f t="shared" si="7"/>
        <v>8</v>
      </c>
      <c r="F861" s="2">
        <f>INDEX($Q:$AC,MATCH($E861,$Q:$Q,0),MATCH(VLOOKUP($B861,卡牌国战属性!$B:$E,4,FALSE),军力值效果表!$Q$1:$AC$1,0)+IF(VLOOKUP($B861,卡牌国战属性!$B:$E,3,FALSE)=2,6,0))</f>
        <v>2.8</v>
      </c>
      <c r="G861" s="2">
        <f>INDEX($Q:$AC,MATCH($E861,$Q:$Q,0),MATCH(VLOOKUP($B861,卡牌国战属性!$B:$E,4,FALSE),军力值效果表!$Q$1:$AC$1,0)+IF(VLOOKUP($B861,卡牌国战属性!$B:$E,3,FALSE)=2,6,0)+1)</f>
        <v>7.9</v>
      </c>
    </row>
    <row r="862" spans="1:7">
      <c r="A862" s="2">
        <v>859</v>
      </c>
      <c r="B862" s="9">
        <v>1101020</v>
      </c>
      <c r="C862" s="2" t="str">
        <f>VLOOKUP(B862,卡牌国战属性!$B:$C,2,FALSE)</f>
        <v>姬烟华</v>
      </c>
      <c r="D862" s="2" t="s">
        <v>64</v>
      </c>
      <c r="E862" s="2">
        <f t="shared" si="7"/>
        <v>9</v>
      </c>
      <c r="F862" s="2">
        <f>INDEX($Q:$AC,MATCH($E862,$Q:$Q,0),MATCH(VLOOKUP($B862,卡牌国战属性!$B:$E,4,FALSE),军力值效果表!$Q$1:$AC$1,0)+IF(VLOOKUP($B862,卡牌国战属性!$B:$E,3,FALSE)=2,6,0))</f>
        <v>2.9</v>
      </c>
      <c r="G862" s="2">
        <f>INDEX($Q:$AC,MATCH($E862,$Q:$Q,0),MATCH(VLOOKUP($B862,卡牌国战属性!$B:$E,4,FALSE),军力值效果表!$Q$1:$AC$1,0)+IF(VLOOKUP($B862,卡牌国战属性!$B:$E,3,FALSE)=2,6,0)+1)</f>
        <v>8</v>
      </c>
    </row>
    <row r="863" spans="1:7">
      <c r="A863" s="2">
        <v>860</v>
      </c>
      <c r="B863" s="9">
        <v>1101020</v>
      </c>
      <c r="C863" s="2" t="str">
        <f>VLOOKUP(B863,卡牌国战属性!$B:$C,2,FALSE)</f>
        <v>姬烟华</v>
      </c>
      <c r="D863" s="2" t="s">
        <v>64</v>
      </c>
      <c r="E863" s="2">
        <f t="shared" si="7"/>
        <v>10</v>
      </c>
      <c r="F863" s="2">
        <f>INDEX($Q:$AC,MATCH($E863,$Q:$Q,0),MATCH(VLOOKUP($B863,卡牌国战属性!$B:$E,4,FALSE),军力值效果表!$Q$1:$AC$1,0)+IF(VLOOKUP($B863,卡牌国战属性!$B:$E,3,FALSE)=2,6,0))</f>
        <v>3</v>
      </c>
      <c r="G863" s="2">
        <f>INDEX($Q:$AC,MATCH($E863,$Q:$Q,0),MATCH(VLOOKUP($B863,卡牌国战属性!$B:$E,4,FALSE),军力值效果表!$Q$1:$AC$1,0)+IF(VLOOKUP($B863,卡牌国战属性!$B:$E,3,FALSE)=2,6,0)+1)</f>
        <v>8.3</v>
      </c>
    </row>
    <row r="864" spans="1:7">
      <c r="A864" s="2">
        <v>861</v>
      </c>
      <c r="B864" s="9">
        <v>1101020</v>
      </c>
      <c r="C864" s="2" t="str">
        <f>VLOOKUP(B864,卡牌国战属性!$B:$C,2,FALSE)</f>
        <v>姬烟华</v>
      </c>
      <c r="D864" s="2" t="s">
        <v>64</v>
      </c>
      <c r="E864" s="2">
        <f t="shared" si="7"/>
        <v>11</v>
      </c>
      <c r="F864" s="2">
        <f>INDEX($Q:$AC,MATCH($E864,$Q:$Q,0),MATCH(VLOOKUP($B864,卡牌国战属性!$B:$E,4,FALSE),军力值效果表!$Q$1:$AC$1,0)+IF(VLOOKUP($B864,卡牌国战属性!$B:$E,3,FALSE)=2,6,0))</f>
        <v>3.1</v>
      </c>
      <c r="G864" s="2">
        <f>INDEX($Q:$AC,MATCH($E864,$Q:$Q,0),MATCH(VLOOKUP($B864,卡牌国战属性!$B:$E,4,FALSE),军力值效果表!$Q$1:$AC$1,0)+IF(VLOOKUP($B864,卡牌国战属性!$B:$E,3,FALSE)=2,6,0)+1)</f>
        <v>8.5</v>
      </c>
    </row>
    <row r="865" spans="1:7">
      <c r="A865" s="2">
        <v>862</v>
      </c>
      <c r="B865" s="9">
        <v>1101020</v>
      </c>
      <c r="C865" s="2" t="str">
        <f>VLOOKUP(B865,卡牌国战属性!$B:$C,2,FALSE)</f>
        <v>姬烟华</v>
      </c>
      <c r="D865" s="2" t="s">
        <v>64</v>
      </c>
      <c r="E865" s="2">
        <f t="shared" si="7"/>
        <v>12</v>
      </c>
      <c r="F865" s="2">
        <f>INDEX($Q:$AC,MATCH($E865,$Q:$Q,0),MATCH(VLOOKUP($B865,卡牌国战属性!$B:$E,4,FALSE),军力值效果表!$Q$1:$AC$1,0)+IF(VLOOKUP($B865,卡牌国战属性!$B:$E,3,FALSE)=2,6,0))</f>
        <v>3.2</v>
      </c>
      <c r="G865" s="2">
        <f>INDEX($Q:$AC,MATCH($E865,$Q:$Q,0),MATCH(VLOOKUP($B865,卡牌国战属性!$B:$E,4,FALSE),军力值效果表!$Q$1:$AC$1,0)+IF(VLOOKUP($B865,卡牌国战属性!$B:$E,3,FALSE)=2,6,0)+1)</f>
        <v>8.6</v>
      </c>
    </row>
    <row r="866" spans="1:7">
      <c r="A866" s="2">
        <v>863</v>
      </c>
      <c r="B866" s="9">
        <v>1101020</v>
      </c>
      <c r="C866" s="2" t="str">
        <f>VLOOKUP(B866,卡牌国战属性!$B:$C,2,FALSE)</f>
        <v>姬烟华</v>
      </c>
      <c r="D866" s="2" t="s">
        <v>64</v>
      </c>
      <c r="E866" s="2">
        <f t="shared" si="7"/>
        <v>13</v>
      </c>
      <c r="F866" s="2">
        <f>INDEX($Q:$AC,MATCH($E866,$Q:$Q,0),MATCH(VLOOKUP($B866,卡牌国战属性!$B:$E,4,FALSE),军力值效果表!$Q$1:$AC$1,0)+IF(VLOOKUP($B866,卡牌国战属性!$B:$E,3,FALSE)=2,6,0))</f>
        <v>3.3</v>
      </c>
      <c r="G866" s="2">
        <f>INDEX($Q:$AC,MATCH($E866,$Q:$Q,0),MATCH(VLOOKUP($B866,卡牌国战属性!$B:$E,4,FALSE),军力值效果表!$Q$1:$AC$1,0)+IF(VLOOKUP($B866,卡牌国战属性!$B:$E,3,FALSE)=2,6,0)+1)</f>
        <v>9.7</v>
      </c>
    </row>
    <row r="867" spans="1:7">
      <c r="A867" s="2">
        <v>864</v>
      </c>
      <c r="B867" s="9">
        <v>1101020</v>
      </c>
      <c r="C867" s="2" t="str">
        <f>VLOOKUP(B867,卡牌国战属性!$B:$C,2,FALSE)</f>
        <v>姬烟华</v>
      </c>
      <c r="D867" s="2" t="s">
        <v>64</v>
      </c>
      <c r="E867" s="2">
        <f t="shared" ref="E867:E930" si="8">E817</f>
        <v>14</v>
      </c>
      <c r="F867" s="2">
        <f>INDEX($Q:$AC,MATCH($E867,$Q:$Q,0),MATCH(VLOOKUP($B867,卡牌国战属性!$B:$E,4,FALSE),军力值效果表!$Q$1:$AC$1,0)+IF(VLOOKUP($B867,卡牌国战属性!$B:$E,3,FALSE)=2,6,0))</f>
        <v>3.4</v>
      </c>
      <c r="G867" s="2">
        <f>INDEX($Q:$AC,MATCH($E867,$Q:$Q,0),MATCH(VLOOKUP($B867,卡牌国战属性!$B:$E,4,FALSE),军力值效果表!$Q$1:$AC$1,0)+IF(VLOOKUP($B867,卡牌国战属性!$B:$E,3,FALSE)=2,6,0)+1)</f>
        <v>9.9</v>
      </c>
    </row>
    <row r="868" spans="1:7">
      <c r="A868" s="2">
        <v>865</v>
      </c>
      <c r="B868" s="9">
        <v>1101020</v>
      </c>
      <c r="C868" s="2" t="str">
        <f>VLOOKUP(B868,卡牌国战属性!$B:$C,2,FALSE)</f>
        <v>姬烟华</v>
      </c>
      <c r="D868" s="2" t="s">
        <v>64</v>
      </c>
      <c r="E868" s="2">
        <f t="shared" si="8"/>
        <v>15</v>
      </c>
      <c r="F868" s="2">
        <f>INDEX($Q:$AC,MATCH($E868,$Q:$Q,0),MATCH(VLOOKUP($B868,卡牌国战属性!$B:$E,4,FALSE),军力值效果表!$Q$1:$AC$1,0)+IF(VLOOKUP($B868,卡牌国战属性!$B:$E,3,FALSE)=2,6,0))</f>
        <v>3.6</v>
      </c>
      <c r="G868" s="2">
        <f>INDEX($Q:$AC,MATCH($E868,$Q:$Q,0),MATCH(VLOOKUP($B868,卡牌国战属性!$B:$E,4,FALSE),军力值效果表!$Q$1:$AC$1,0)+IF(VLOOKUP($B868,卡牌国战属性!$B:$E,3,FALSE)=2,6,0)+1)</f>
        <v>11</v>
      </c>
    </row>
    <row r="869" spans="1:7">
      <c r="A869" s="2">
        <v>866</v>
      </c>
      <c r="B869" s="9">
        <v>1101020</v>
      </c>
      <c r="C869" s="2" t="str">
        <f>VLOOKUP(B869,卡牌国战属性!$B:$C,2,FALSE)</f>
        <v>姬烟华</v>
      </c>
      <c r="D869" s="2" t="s">
        <v>64</v>
      </c>
      <c r="E869" s="2">
        <f t="shared" si="8"/>
        <v>16</v>
      </c>
      <c r="F869" s="2">
        <f>INDEX($Q:$AC,MATCH($E869,$Q:$Q,0),MATCH(VLOOKUP($B869,卡牌国战属性!$B:$E,4,FALSE),军力值效果表!$Q$1:$AC$1,0)+IF(VLOOKUP($B869,卡牌国战属性!$B:$E,3,FALSE)=2,6,0))</f>
        <v>3.7</v>
      </c>
      <c r="G869" s="2">
        <f>INDEX($Q:$AC,MATCH($E869,$Q:$Q,0),MATCH(VLOOKUP($B869,卡牌国战属性!$B:$E,4,FALSE),军力值效果表!$Q$1:$AC$1,0)+IF(VLOOKUP($B869,卡牌国战属性!$B:$E,3,FALSE)=2,6,0)+1)</f>
        <v>11.2</v>
      </c>
    </row>
    <row r="870" spans="1:7">
      <c r="A870" s="2">
        <v>867</v>
      </c>
      <c r="B870" s="9">
        <v>1101020</v>
      </c>
      <c r="C870" s="2" t="str">
        <f>VLOOKUP(B870,卡牌国战属性!$B:$C,2,FALSE)</f>
        <v>姬烟华</v>
      </c>
      <c r="D870" s="2" t="s">
        <v>64</v>
      </c>
      <c r="E870" s="2">
        <f t="shared" si="8"/>
        <v>17</v>
      </c>
      <c r="F870" s="2">
        <f>INDEX($Q:$AC,MATCH($E870,$Q:$Q,0),MATCH(VLOOKUP($B870,卡牌国战属性!$B:$E,4,FALSE),军力值效果表!$Q$1:$AC$1,0)+IF(VLOOKUP($B870,卡牌国战属性!$B:$E,3,FALSE)=2,6,0))</f>
        <v>3.8</v>
      </c>
      <c r="G870" s="2">
        <f>INDEX($Q:$AC,MATCH($E870,$Q:$Q,0),MATCH(VLOOKUP($B870,卡牌国战属性!$B:$E,4,FALSE),军力值效果表!$Q$1:$AC$1,0)+IF(VLOOKUP($B870,卡牌国战属性!$B:$E,3,FALSE)=2,6,0)+1)</f>
        <v>11.4</v>
      </c>
    </row>
    <row r="871" spans="1:7">
      <c r="A871" s="2">
        <v>868</v>
      </c>
      <c r="B871" s="9">
        <v>1101020</v>
      </c>
      <c r="C871" s="2" t="str">
        <f>VLOOKUP(B871,卡牌国战属性!$B:$C,2,FALSE)</f>
        <v>姬烟华</v>
      </c>
      <c r="D871" s="2" t="s">
        <v>64</v>
      </c>
      <c r="E871" s="2">
        <f t="shared" si="8"/>
        <v>18</v>
      </c>
      <c r="F871" s="2">
        <f>INDEX($Q:$AC,MATCH($E871,$Q:$Q,0),MATCH(VLOOKUP($B871,卡牌国战属性!$B:$E,4,FALSE),军力值效果表!$Q$1:$AC$1,0)+IF(VLOOKUP($B871,卡牌国战属性!$B:$E,3,FALSE)=2,6,0))</f>
        <v>4.1</v>
      </c>
      <c r="G871" s="2">
        <f>INDEX($Q:$AC,MATCH($E871,$Q:$Q,0),MATCH(VLOOKUP($B871,卡牌国战属性!$B:$E,4,FALSE),军力值效果表!$Q$1:$AC$1,0)+IF(VLOOKUP($B871,卡牌国战属性!$B:$E,3,FALSE)=2,6,0)+1)</f>
        <v>12</v>
      </c>
    </row>
    <row r="872" spans="1:7">
      <c r="A872" s="2">
        <v>869</v>
      </c>
      <c r="B872" s="9">
        <v>1101020</v>
      </c>
      <c r="C872" s="2" t="str">
        <f>VLOOKUP(B872,卡牌国战属性!$B:$C,2,FALSE)</f>
        <v>姬烟华</v>
      </c>
      <c r="D872" s="2" t="s">
        <v>64</v>
      </c>
      <c r="E872" s="2">
        <f t="shared" si="8"/>
        <v>19</v>
      </c>
      <c r="F872" s="2">
        <f>INDEX($Q:$AC,MATCH($E872,$Q:$Q,0),MATCH(VLOOKUP($B872,卡牌国战属性!$B:$E,4,FALSE),军力值效果表!$Q$1:$AC$1,0)+IF(VLOOKUP($B872,卡牌国战属性!$B:$E,3,FALSE)=2,6,0))</f>
        <v>4.2</v>
      </c>
      <c r="G872" s="2">
        <f>INDEX($Q:$AC,MATCH($E872,$Q:$Q,0),MATCH(VLOOKUP($B872,卡牌国战属性!$B:$E,4,FALSE),军力值效果表!$Q$1:$AC$1,0)+IF(VLOOKUP($B872,卡牌国战属性!$B:$E,3,FALSE)=2,6,0)+1)</f>
        <v>12.4</v>
      </c>
    </row>
    <row r="873" spans="1:7">
      <c r="A873" s="2">
        <v>870</v>
      </c>
      <c r="B873" s="9">
        <v>1101020</v>
      </c>
      <c r="C873" s="2" t="str">
        <f>VLOOKUP(B873,卡牌国战属性!$B:$C,2,FALSE)</f>
        <v>姬烟华</v>
      </c>
      <c r="D873" s="2" t="s">
        <v>64</v>
      </c>
      <c r="E873" s="2">
        <f t="shared" si="8"/>
        <v>20</v>
      </c>
      <c r="F873" s="2">
        <f>INDEX($Q:$AC,MATCH($E873,$Q:$Q,0),MATCH(VLOOKUP($B873,卡牌国战属性!$B:$E,4,FALSE),军力值效果表!$Q$1:$AC$1,0)+IF(VLOOKUP($B873,卡牌国战属性!$B:$E,3,FALSE)=2,6,0))</f>
        <v>4.3</v>
      </c>
      <c r="G873" s="2">
        <f>INDEX($Q:$AC,MATCH($E873,$Q:$Q,0),MATCH(VLOOKUP($B873,卡牌国战属性!$B:$E,4,FALSE),军力值效果表!$Q$1:$AC$1,0)+IF(VLOOKUP($B873,卡牌国战属性!$B:$E,3,FALSE)=2,6,0)+1)</f>
        <v>12.6</v>
      </c>
    </row>
    <row r="874" spans="1:7">
      <c r="A874" s="2">
        <v>871</v>
      </c>
      <c r="B874" s="9">
        <v>1101020</v>
      </c>
      <c r="C874" s="2" t="str">
        <f>VLOOKUP(B874,卡牌国战属性!$B:$C,2,FALSE)</f>
        <v>姬烟华</v>
      </c>
      <c r="D874" s="2" t="s">
        <v>64</v>
      </c>
      <c r="E874" s="2">
        <f t="shared" si="8"/>
        <v>21</v>
      </c>
      <c r="F874" s="2">
        <f>INDEX($Q:$AC,MATCH($E874,$Q:$Q,0),MATCH(VLOOKUP($B874,卡牌国战属性!$B:$E,4,FALSE),军力值效果表!$Q$1:$AC$1,0)+IF(VLOOKUP($B874,卡牌国战属性!$B:$E,3,FALSE)=2,6,0))</f>
        <v>4.5</v>
      </c>
      <c r="G874" s="2">
        <f>INDEX($Q:$AC,MATCH($E874,$Q:$Q,0),MATCH(VLOOKUP($B874,卡牌国战属性!$B:$E,4,FALSE),军力值效果表!$Q$1:$AC$1,0)+IF(VLOOKUP($B874,卡牌国战属性!$B:$E,3,FALSE)=2,6,0)+1)</f>
        <v>12.8</v>
      </c>
    </row>
    <row r="875" spans="1:7">
      <c r="A875" s="2">
        <v>872</v>
      </c>
      <c r="B875" s="9">
        <v>1101020</v>
      </c>
      <c r="C875" s="2" t="str">
        <f>VLOOKUP(B875,卡牌国战属性!$B:$C,2,FALSE)</f>
        <v>姬烟华</v>
      </c>
      <c r="D875" s="2" t="s">
        <v>64</v>
      </c>
      <c r="E875" s="2">
        <f t="shared" si="8"/>
        <v>22</v>
      </c>
      <c r="F875" s="2">
        <f>INDEX($Q:$AC,MATCH($E875,$Q:$Q,0),MATCH(VLOOKUP($B875,卡牌国战属性!$B:$E,4,FALSE),军力值效果表!$Q$1:$AC$1,0)+IF(VLOOKUP($B875,卡牌国战属性!$B:$E,3,FALSE)=2,6,0))</f>
        <v>4.6</v>
      </c>
      <c r="G875" s="2">
        <f>INDEX($Q:$AC,MATCH($E875,$Q:$Q,0),MATCH(VLOOKUP($B875,卡牌国战属性!$B:$E,4,FALSE),军力值效果表!$Q$1:$AC$1,0)+IF(VLOOKUP($B875,卡牌国战属性!$B:$E,3,FALSE)=2,6,0)+1)</f>
        <v>13.2</v>
      </c>
    </row>
    <row r="876" spans="1:7">
      <c r="A876" s="2">
        <v>873</v>
      </c>
      <c r="B876" s="9">
        <v>1101020</v>
      </c>
      <c r="C876" s="2" t="str">
        <f>VLOOKUP(B876,卡牌国战属性!$B:$C,2,FALSE)</f>
        <v>姬烟华</v>
      </c>
      <c r="D876" s="2" t="s">
        <v>64</v>
      </c>
      <c r="E876" s="2">
        <f t="shared" si="8"/>
        <v>23</v>
      </c>
      <c r="F876" s="2">
        <f>INDEX($Q:$AC,MATCH($E876,$Q:$Q,0),MATCH(VLOOKUP($B876,卡牌国战属性!$B:$E,4,FALSE),军力值效果表!$Q$1:$AC$1,0)+IF(VLOOKUP($B876,卡牌国战属性!$B:$E,3,FALSE)=2,6,0))</f>
        <v>4.9</v>
      </c>
      <c r="G876" s="2">
        <f>INDEX($Q:$AC,MATCH($E876,$Q:$Q,0),MATCH(VLOOKUP($B876,卡牌国战属性!$B:$E,4,FALSE),军力值效果表!$Q$1:$AC$1,0)+IF(VLOOKUP($B876,卡牌国战属性!$B:$E,3,FALSE)=2,6,0)+1)</f>
        <v>14.9</v>
      </c>
    </row>
    <row r="877" spans="1:7">
      <c r="A877" s="2">
        <v>874</v>
      </c>
      <c r="B877" s="9">
        <v>1101020</v>
      </c>
      <c r="C877" s="2" t="str">
        <f>VLOOKUP(B877,卡牌国战属性!$B:$C,2,FALSE)</f>
        <v>姬烟华</v>
      </c>
      <c r="D877" s="2" t="s">
        <v>64</v>
      </c>
      <c r="E877" s="2">
        <f t="shared" si="8"/>
        <v>24</v>
      </c>
      <c r="F877" s="2">
        <f>INDEX($Q:$AC,MATCH($E877,$Q:$Q,0),MATCH(VLOOKUP($B877,卡牌国战属性!$B:$E,4,FALSE),军力值效果表!$Q$1:$AC$1,0)+IF(VLOOKUP($B877,卡牌国战属性!$B:$E,3,FALSE)=2,6,0))</f>
        <v>5.1</v>
      </c>
      <c r="G877" s="2">
        <f>INDEX($Q:$AC,MATCH($E877,$Q:$Q,0),MATCH(VLOOKUP($B877,卡牌国战属性!$B:$E,4,FALSE),军力值效果表!$Q$1:$AC$1,0)+IF(VLOOKUP($B877,卡牌国战属性!$B:$E,3,FALSE)=2,6,0)+1)</f>
        <v>15.5</v>
      </c>
    </row>
    <row r="878" spans="1:7">
      <c r="A878" s="2">
        <v>875</v>
      </c>
      <c r="B878" s="9">
        <v>1101020</v>
      </c>
      <c r="C878" s="2" t="str">
        <f>VLOOKUP(B878,卡牌国战属性!$B:$C,2,FALSE)</f>
        <v>姬烟华</v>
      </c>
      <c r="D878" s="2" t="s">
        <v>64</v>
      </c>
      <c r="E878" s="2">
        <f t="shared" si="8"/>
        <v>25</v>
      </c>
      <c r="F878" s="2">
        <f>INDEX($Q:$AC,MATCH($E878,$Q:$Q,0),MATCH(VLOOKUP($B878,卡牌国战属性!$B:$E,4,FALSE),军力值效果表!$Q$1:$AC$1,0)+IF(VLOOKUP($B878,卡牌国战属性!$B:$E,3,FALSE)=2,6,0))</f>
        <v>5.7</v>
      </c>
      <c r="G878" s="2">
        <f>INDEX($Q:$AC,MATCH($E878,$Q:$Q,0),MATCH(VLOOKUP($B878,卡牌国战属性!$B:$E,4,FALSE),军力值效果表!$Q$1:$AC$1,0)+IF(VLOOKUP($B878,卡牌国战属性!$B:$E,3,FALSE)=2,6,0)+1)</f>
        <v>17.1</v>
      </c>
    </row>
    <row r="879" spans="1:7">
      <c r="A879" s="2">
        <v>876</v>
      </c>
      <c r="B879" s="9">
        <v>1101020</v>
      </c>
      <c r="C879" s="2" t="str">
        <f>VLOOKUP(B879,卡牌国战属性!$B:$C,2,FALSE)</f>
        <v>姬烟华</v>
      </c>
      <c r="D879" s="2" t="s">
        <v>64</v>
      </c>
      <c r="E879" s="2">
        <f t="shared" si="8"/>
        <v>26</v>
      </c>
      <c r="F879" s="2">
        <f>INDEX($Q:$AC,MATCH($E879,$Q:$Q,0),MATCH(VLOOKUP($B879,卡牌国战属性!$B:$E,4,FALSE),军力值效果表!$Q$1:$AC$1,0)+IF(VLOOKUP($B879,卡牌国战属性!$B:$E,3,FALSE)=2,6,0))</f>
        <v>6</v>
      </c>
      <c r="G879" s="2">
        <f>INDEX($Q:$AC,MATCH($E879,$Q:$Q,0),MATCH(VLOOKUP($B879,卡牌国战属性!$B:$E,4,FALSE),军力值效果表!$Q$1:$AC$1,0)+IF(VLOOKUP($B879,卡牌国战属性!$B:$E,3,FALSE)=2,6,0)+1)</f>
        <v>18.2</v>
      </c>
    </row>
    <row r="880" spans="1:7">
      <c r="A880" s="2">
        <v>877</v>
      </c>
      <c r="B880" s="9">
        <v>1101020</v>
      </c>
      <c r="C880" s="2" t="str">
        <f>VLOOKUP(B880,卡牌国战属性!$B:$C,2,FALSE)</f>
        <v>姬烟华</v>
      </c>
      <c r="D880" s="2" t="s">
        <v>64</v>
      </c>
      <c r="E880" s="2">
        <f t="shared" si="8"/>
        <v>27</v>
      </c>
      <c r="F880" s="2">
        <f>INDEX($Q:$AC,MATCH($E880,$Q:$Q,0),MATCH(VLOOKUP($B880,卡牌国战属性!$B:$E,4,FALSE),军力值效果表!$Q$1:$AC$1,0)+IF(VLOOKUP($B880,卡牌国战属性!$B:$E,3,FALSE)=2,6,0))</f>
        <v>6.4</v>
      </c>
      <c r="G880" s="2">
        <f>INDEX($Q:$AC,MATCH($E880,$Q:$Q,0),MATCH(VLOOKUP($B880,卡牌国战属性!$B:$E,4,FALSE),军力值效果表!$Q$1:$AC$1,0)+IF(VLOOKUP($B880,卡牌国战属性!$B:$E,3,FALSE)=2,6,0)+1)</f>
        <v>19.2</v>
      </c>
    </row>
    <row r="881" spans="1:7">
      <c r="A881" s="2">
        <v>878</v>
      </c>
      <c r="B881" s="9">
        <v>1101020</v>
      </c>
      <c r="C881" s="2" t="str">
        <f>VLOOKUP(B881,卡牌国战属性!$B:$C,2,FALSE)</f>
        <v>姬烟华</v>
      </c>
      <c r="D881" s="2" t="s">
        <v>64</v>
      </c>
      <c r="E881" s="2">
        <f t="shared" si="8"/>
        <v>28</v>
      </c>
      <c r="F881" s="2">
        <f>INDEX($Q:$AC,MATCH($E881,$Q:$Q,0),MATCH(VLOOKUP($B881,卡牌国战属性!$B:$E,4,FALSE),军力值效果表!$Q$1:$AC$1,0)+IF(VLOOKUP($B881,卡牌国战属性!$B:$E,3,FALSE)=2,6,0))</f>
        <v>6.8</v>
      </c>
      <c r="G881" s="2">
        <f>INDEX($Q:$AC,MATCH($E881,$Q:$Q,0),MATCH(VLOOKUP($B881,卡牌国战属性!$B:$E,4,FALSE),军力值效果表!$Q$1:$AC$1,0)+IF(VLOOKUP($B881,卡牌国战属性!$B:$E,3,FALSE)=2,6,0)+1)</f>
        <v>20</v>
      </c>
    </row>
    <row r="882" spans="1:7">
      <c r="A882" s="2">
        <v>879</v>
      </c>
      <c r="B882" s="9">
        <v>1101020</v>
      </c>
      <c r="C882" s="2" t="str">
        <f>VLOOKUP(B882,卡牌国战属性!$B:$C,2,FALSE)</f>
        <v>姬烟华</v>
      </c>
      <c r="D882" s="2" t="s">
        <v>64</v>
      </c>
      <c r="E882" s="2">
        <f t="shared" si="8"/>
        <v>29</v>
      </c>
      <c r="F882" s="2">
        <f>INDEX($Q:$AC,MATCH($E882,$Q:$Q,0),MATCH(VLOOKUP($B882,卡牌国战属性!$B:$E,4,FALSE),军力值效果表!$Q$1:$AC$1,0)+IF(VLOOKUP($B882,卡牌国战属性!$B:$E,3,FALSE)=2,6,0))</f>
        <v>7.2</v>
      </c>
      <c r="G882" s="2">
        <f>INDEX($Q:$AC,MATCH($E882,$Q:$Q,0),MATCH(VLOOKUP($B882,卡牌国战属性!$B:$E,4,FALSE),军力值效果表!$Q$1:$AC$1,0)+IF(VLOOKUP($B882,卡牌国战属性!$B:$E,3,FALSE)=2,6,0)+1)</f>
        <v>21.5</v>
      </c>
    </row>
    <row r="883" spans="1:7">
      <c r="A883" s="2">
        <v>880</v>
      </c>
      <c r="B883" s="9">
        <v>1101020</v>
      </c>
      <c r="C883" s="2" t="str">
        <f>VLOOKUP(B883,卡牌国战属性!$B:$C,2,FALSE)</f>
        <v>姬烟华</v>
      </c>
      <c r="D883" s="2" t="s">
        <v>64</v>
      </c>
      <c r="E883" s="2">
        <f t="shared" si="8"/>
        <v>30</v>
      </c>
      <c r="F883" s="2">
        <f>INDEX($Q:$AC,MATCH($E883,$Q:$Q,0),MATCH(VLOOKUP($B883,卡牌国战属性!$B:$E,4,FALSE),军力值效果表!$Q$1:$AC$1,0)+IF(VLOOKUP($B883,卡牌国战属性!$B:$E,3,FALSE)=2,6,0))</f>
        <v>7.5</v>
      </c>
      <c r="G883" s="2">
        <f>INDEX($Q:$AC,MATCH($E883,$Q:$Q,0),MATCH(VLOOKUP($B883,卡牌国战属性!$B:$E,4,FALSE),军力值效果表!$Q$1:$AC$1,0)+IF(VLOOKUP($B883,卡牌国战属性!$B:$E,3,FALSE)=2,6,0)+1)</f>
        <v>22.7</v>
      </c>
    </row>
    <row r="884" spans="1:7">
      <c r="A884" s="2">
        <v>881</v>
      </c>
      <c r="B884" s="9">
        <v>1101020</v>
      </c>
      <c r="C884" s="2" t="str">
        <f>VLOOKUP(B884,卡牌国战属性!$B:$C,2,FALSE)</f>
        <v>姬烟华</v>
      </c>
      <c r="D884" s="2" t="s">
        <v>64</v>
      </c>
      <c r="E884" s="2">
        <f t="shared" si="8"/>
        <v>31</v>
      </c>
      <c r="F884" s="2">
        <f>INDEX($Q:$AC,MATCH($E884,$Q:$Q,0),MATCH(VLOOKUP($B884,卡牌国战属性!$B:$E,4,FALSE),军力值效果表!$Q$1:$AC$1,0)+IF(VLOOKUP($B884,卡牌国战属性!$B:$E,3,FALSE)=2,6,0))</f>
        <v>7.7</v>
      </c>
      <c r="G884" s="2">
        <f>INDEX($Q:$AC,MATCH($E884,$Q:$Q,0),MATCH(VLOOKUP($B884,卡牌国战属性!$B:$E,4,FALSE),军力值效果表!$Q$1:$AC$1,0)+IF(VLOOKUP($B884,卡牌国战属性!$B:$E,3,FALSE)=2,6,0)+1)</f>
        <v>23.1</v>
      </c>
    </row>
    <row r="885" spans="1:7">
      <c r="A885" s="2">
        <v>882</v>
      </c>
      <c r="B885" s="9">
        <v>1101020</v>
      </c>
      <c r="C885" s="2" t="str">
        <f>VLOOKUP(B885,卡牌国战属性!$B:$C,2,FALSE)</f>
        <v>姬烟华</v>
      </c>
      <c r="D885" s="2" t="s">
        <v>64</v>
      </c>
      <c r="E885" s="2">
        <f t="shared" si="8"/>
        <v>32</v>
      </c>
      <c r="F885" s="2">
        <f>INDEX($Q:$AC,MATCH($E885,$Q:$Q,0),MATCH(VLOOKUP($B885,卡牌国战属性!$B:$E,4,FALSE),军力值效果表!$Q$1:$AC$1,0)+IF(VLOOKUP($B885,卡牌国战属性!$B:$E,3,FALSE)=2,6,0))</f>
        <v>8.2</v>
      </c>
      <c r="G885" s="2">
        <f>INDEX($Q:$AC,MATCH($E885,$Q:$Q,0),MATCH(VLOOKUP($B885,卡牌国战属性!$B:$E,4,FALSE),军力值效果表!$Q$1:$AC$1,0)+IF(VLOOKUP($B885,卡牌国战属性!$B:$E,3,FALSE)=2,6,0)+1)</f>
        <v>24.6</v>
      </c>
    </row>
    <row r="886" spans="1:7">
      <c r="A886" s="2">
        <v>883</v>
      </c>
      <c r="B886" s="9">
        <v>1101020</v>
      </c>
      <c r="C886" s="2" t="str">
        <f>VLOOKUP(B886,卡牌国战属性!$B:$C,2,FALSE)</f>
        <v>姬烟华</v>
      </c>
      <c r="D886" s="2" t="s">
        <v>64</v>
      </c>
      <c r="E886" s="2">
        <f t="shared" si="8"/>
        <v>33</v>
      </c>
      <c r="F886" s="2">
        <f>INDEX($Q:$AC,MATCH($E886,$Q:$Q,0),MATCH(VLOOKUP($B886,卡牌国战属性!$B:$E,4,FALSE),军力值效果表!$Q$1:$AC$1,0)+IF(VLOOKUP($B886,卡牌国战属性!$B:$E,3,FALSE)=2,6,0))</f>
        <v>9.2</v>
      </c>
      <c r="G886" s="2">
        <f>INDEX($Q:$AC,MATCH($E886,$Q:$Q,0),MATCH(VLOOKUP($B886,卡牌国战属性!$B:$E,4,FALSE),军力值效果表!$Q$1:$AC$1,0)+IF(VLOOKUP($B886,卡牌国战属性!$B:$E,3,FALSE)=2,6,0)+1)</f>
        <v>27.6</v>
      </c>
    </row>
    <row r="887" spans="1:7">
      <c r="A887" s="2">
        <v>884</v>
      </c>
      <c r="B887" s="9">
        <v>1101020</v>
      </c>
      <c r="C887" s="2" t="str">
        <f>VLOOKUP(B887,卡牌国战属性!$B:$C,2,FALSE)</f>
        <v>姬烟华</v>
      </c>
      <c r="D887" s="2" t="s">
        <v>64</v>
      </c>
      <c r="E887" s="2">
        <f t="shared" si="8"/>
        <v>34</v>
      </c>
      <c r="F887" s="2">
        <f>INDEX($Q:$AC,MATCH($E887,$Q:$Q,0),MATCH(VLOOKUP($B887,卡牌国战属性!$B:$E,4,FALSE),军力值效果表!$Q$1:$AC$1,0)+IF(VLOOKUP($B887,卡牌国战属性!$B:$E,3,FALSE)=2,6,0))</f>
        <v>9.8</v>
      </c>
      <c r="G887" s="2">
        <f>INDEX($Q:$AC,MATCH($E887,$Q:$Q,0),MATCH(VLOOKUP($B887,卡牌国战属性!$B:$E,4,FALSE),军力值效果表!$Q$1:$AC$1,0)+IF(VLOOKUP($B887,卡牌国战属性!$B:$E,3,FALSE)=2,6,0)+1)</f>
        <v>29.6</v>
      </c>
    </row>
    <row r="888" spans="1:7">
      <c r="A888" s="2">
        <v>885</v>
      </c>
      <c r="B888" s="9">
        <v>1101020</v>
      </c>
      <c r="C888" s="2" t="str">
        <f>VLOOKUP(B888,卡牌国战属性!$B:$C,2,FALSE)</f>
        <v>姬烟华</v>
      </c>
      <c r="D888" s="2" t="s">
        <v>64</v>
      </c>
      <c r="E888" s="2">
        <f t="shared" si="8"/>
        <v>35</v>
      </c>
      <c r="F888" s="2">
        <f>INDEX($Q:$AC,MATCH($E888,$Q:$Q,0),MATCH(VLOOKUP($B888,卡牌国战属性!$B:$E,4,FALSE),军力值效果表!$Q$1:$AC$1,0)+IF(VLOOKUP($B888,卡牌国战属性!$B:$E,3,FALSE)=2,6,0))</f>
        <v>9.9</v>
      </c>
      <c r="G888" s="2">
        <f>INDEX($Q:$AC,MATCH($E888,$Q:$Q,0),MATCH(VLOOKUP($B888,卡牌国战属性!$B:$E,4,FALSE),军力值效果表!$Q$1:$AC$1,0)+IF(VLOOKUP($B888,卡牌国战属性!$B:$E,3,FALSE)=2,6,0)+1)</f>
        <v>29.8</v>
      </c>
    </row>
    <row r="889" spans="1:7">
      <c r="A889" s="2">
        <v>886</v>
      </c>
      <c r="B889" s="9">
        <v>1101020</v>
      </c>
      <c r="C889" s="2" t="str">
        <f>VLOOKUP(B889,卡牌国战属性!$B:$C,2,FALSE)</f>
        <v>姬烟华</v>
      </c>
      <c r="D889" s="2" t="s">
        <v>64</v>
      </c>
      <c r="E889" s="2">
        <f t="shared" si="8"/>
        <v>36</v>
      </c>
      <c r="F889" s="2">
        <f>INDEX($Q:$AC,MATCH($E889,$Q:$Q,0),MATCH(VLOOKUP($B889,卡牌国战属性!$B:$E,4,FALSE),军力值效果表!$Q$1:$AC$1,0)+IF(VLOOKUP($B889,卡牌国战属性!$B:$E,3,FALSE)=2,6,0))</f>
        <v>10.7</v>
      </c>
      <c r="G889" s="2">
        <f>INDEX($Q:$AC,MATCH($E889,$Q:$Q,0),MATCH(VLOOKUP($B889,卡牌国战属性!$B:$E,4,FALSE),军力值效果表!$Q$1:$AC$1,0)+IF(VLOOKUP($B889,卡牌国战属性!$B:$E,3,FALSE)=2,6,0)+1)</f>
        <v>32.1</v>
      </c>
    </row>
    <row r="890" spans="1:7">
      <c r="A890" s="2">
        <v>887</v>
      </c>
      <c r="B890" s="9">
        <v>1101020</v>
      </c>
      <c r="C890" s="2" t="str">
        <f>VLOOKUP(B890,卡牌国战属性!$B:$C,2,FALSE)</f>
        <v>姬烟华</v>
      </c>
      <c r="D890" s="2" t="s">
        <v>64</v>
      </c>
      <c r="E890" s="2">
        <f t="shared" si="8"/>
        <v>37</v>
      </c>
      <c r="F890" s="2">
        <f>INDEX($Q:$AC,MATCH($E890,$Q:$Q,0),MATCH(VLOOKUP($B890,卡牌国战属性!$B:$E,4,FALSE),军力值效果表!$Q$1:$AC$1,0)+IF(VLOOKUP($B890,卡牌国战属性!$B:$E,3,FALSE)=2,6,0))</f>
        <v>11.4</v>
      </c>
      <c r="G890" s="2">
        <f>INDEX($Q:$AC,MATCH($E890,$Q:$Q,0),MATCH(VLOOKUP($B890,卡牌国战属性!$B:$E,4,FALSE),军力值效果表!$Q$1:$AC$1,0)+IF(VLOOKUP($B890,卡牌国战属性!$B:$E,3,FALSE)=2,6,0)+1)</f>
        <v>34.4</v>
      </c>
    </row>
    <row r="891" spans="1:7">
      <c r="A891" s="2">
        <v>888</v>
      </c>
      <c r="B891" s="9">
        <v>1101020</v>
      </c>
      <c r="C891" s="2" t="str">
        <f>VLOOKUP(B891,卡牌国战属性!$B:$C,2,FALSE)</f>
        <v>姬烟华</v>
      </c>
      <c r="D891" s="2" t="s">
        <v>64</v>
      </c>
      <c r="E891" s="2">
        <f t="shared" si="8"/>
        <v>38</v>
      </c>
      <c r="F891" s="2">
        <f>INDEX($Q:$AC,MATCH($E891,$Q:$Q,0),MATCH(VLOOKUP($B891,卡牌国战属性!$B:$E,4,FALSE),军力值效果表!$Q$1:$AC$1,0)+IF(VLOOKUP($B891,卡牌国战属性!$B:$E,3,FALSE)=2,6,0))</f>
        <v>12.9</v>
      </c>
      <c r="G891" s="2">
        <f>INDEX($Q:$AC,MATCH($E891,$Q:$Q,0),MATCH(VLOOKUP($B891,卡牌国战属性!$B:$E,4,FALSE),军力值效果表!$Q$1:$AC$1,0)+IF(VLOOKUP($B891,卡牌国战属性!$B:$E,3,FALSE)=2,6,0)+1)</f>
        <v>38.7</v>
      </c>
    </row>
    <row r="892" spans="1:7">
      <c r="A892" s="2">
        <v>889</v>
      </c>
      <c r="B892" s="9">
        <v>1101020</v>
      </c>
      <c r="C892" s="2" t="str">
        <f>VLOOKUP(B892,卡牌国战属性!$B:$C,2,FALSE)</f>
        <v>姬烟华</v>
      </c>
      <c r="D892" s="2" t="s">
        <v>64</v>
      </c>
      <c r="E892" s="2">
        <f t="shared" si="8"/>
        <v>39</v>
      </c>
      <c r="F892" s="2">
        <f>INDEX($Q:$AC,MATCH($E892,$Q:$Q,0),MATCH(VLOOKUP($B892,卡牌国战属性!$B:$E,4,FALSE),军力值效果表!$Q$1:$AC$1,0)+IF(VLOOKUP($B892,卡牌国战属性!$B:$E,3,FALSE)=2,6,0))</f>
        <v>13.2</v>
      </c>
      <c r="G892" s="2">
        <f>INDEX($Q:$AC,MATCH($E892,$Q:$Q,0),MATCH(VLOOKUP($B892,卡牌国战属性!$B:$E,4,FALSE),军力值效果表!$Q$1:$AC$1,0)+IF(VLOOKUP($B892,卡牌国战属性!$B:$E,3,FALSE)=2,6,0)+1)</f>
        <v>39.6</v>
      </c>
    </row>
    <row r="893" spans="1:7">
      <c r="A893" s="2">
        <v>890</v>
      </c>
      <c r="B893" s="9">
        <v>1101020</v>
      </c>
      <c r="C893" s="2" t="str">
        <f>VLOOKUP(B893,卡牌国战属性!$B:$C,2,FALSE)</f>
        <v>姬烟华</v>
      </c>
      <c r="D893" s="2" t="s">
        <v>64</v>
      </c>
      <c r="E893" s="2">
        <f t="shared" si="8"/>
        <v>40</v>
      </c>
      <c r="F893" s="2">
        <f>INDEX($Q:$AC,MATCH($E893,$Q:$Q,0),MATCH(VLOOKUP($B893,卡牌国战属性!$B:$E,4,FALSE),军力值效果表!$Q$1:$AC$1,0)+IF(VLOOKUP($B893,卡牌国战属性!$B:$E,3,FALSE)=2,6,0))</f>
        <v>13.9</v>
      </c>
      <c r="G893" s="2">
        <f>INDEX($Q:$AC,MATCH($E893,$Q:$Q,0),MATCH(VLOOKUP($B893,卡牌国战属性!$B:$E,4,FALSE),军力值效果表!$Q$1:$AC$1,0)+IF(VLOOKUP($B893,卡牌国战属性!$B:$E,3,FALSE)=2,6,0)+1)</f>
        <v>41.6</v>
      </c>
    </row>
    <row r="894" spans="1:7">
      <c r="A894" s="2">
        <v>891</v>
      </c>
      <c r="B894" s="9">
        <v>1101020</v>
      </c>
      <c r="C894" s="2" t="str">
        <f>VLOOKUP(B894,卡牌国战属性!$B:$C,2,FALSE)</f>
        <v>姬烟华</v>
      </c>
      <c r="D894" s="2" t="s">
        <v>64</v>
      </c>
      <c r="E894" s="2">
        <f t="shared" si="8"/>
        <v>41</v>
      </c>
      <c r="F894" s="2">
        <f>INDEX($Q:$AC,MATCH($E894,$Q:$Q,0),MATCH(VLOOKUP($B894,卡牌国战属性!$B:$E,4,FALSE),军力值效果表!$Q$1:$AC$1,0)+IF(VLOOKUP($B894,卡牌国战属性!$B:$E,3,FALSE)=2,6,0))</f>
        <v>14.3</v>
      </c>
      <c r="G894" s="2">
        <f>INDEX($Q:$AC,MATCH($E894,$Q:$Q,0),MATCH(VLOOKUP($B894,卡牌国战属性!$B:$E,4,FALSE),军力值效果表!$Q$1:$AC$1,0)+IF(VLOOKUP($B894,卡牌国战属性!$B:$E,3,FALSE)=2,6,0)+1)</f>
        <v>42.9</v>
      </c>
    </row>
    <row r="895" spans="1:7">
      <c r="A895" s="2">
        <v>892</v>
      </c>
      <c r="B895" s="9">
        <v>1101020</v>
      </c>
      <c r="C895" s="2" t="str">
        <f>VLOOKUP(B895,卡牌国战属性!$B:$C,2,FALSE)</f>
        <v>姬烟华</v>
      </c>
      <c r="D895" s="2" t="s">
        <v>64</v>
      </c>
      <c r="E895" s="2">
        <f t="shared" si="8"/>
        <v>42</v>
      </c>
      <c r="F895" s="2">
        <f>INDEX($Q:$AC,MATCH($E895,$Q:$Q,0),MATCH(VLOOKUP($B895,卡牌国战属性!$B:$E,4,FALSE),军力值效果表!$Q$1:$AC$1,0)+IF(VLOOKUP($B895,卡牌国战属性!$B:$E,3,FALSE)=2,6,0))</f>
        <v>15.4</v>
      </c>
      <c r="G895" s="2">
        <f>INDEX($Q:$AC,MATCH($E895,$Q:$Q,0),MATCH(VLOOKUP($B895,卡牌国战属性!$B:$E,4,FALSE),军力值效果表!$Q$1:$AC$1,0)+IF(VLOOKUP($B895,卡牌国战属性!$B:$E,3,FALSE)=2,6,0)+1)</f>
        <v>46.1</v>
      </c>
    </row>
    <row r="896" spans="1:7">
      <c r="A896" s="2">
        <v>893</v>
      </c>
      <c r="B896" s="9">
        <v>1101020</v>
      </c>
      <c r="C896" s="2" t="str">
        <f>VLOOKUP(B896,卡牌国战属性!$B:$C,2,FALSE)</f>
        <v>姬烟华</v>
      </c>
      <c r="D896" s="2" t="s">
        <v>64</v>
      </c>
      <c r="E896" s="2">
        <f t="shared" si="8"/>
        <v>43</v>
      </c>
      <c r="F896" s="2">
        <f>INDEX($Q:$AC,MATCH($E896,$Q:$Q,0),MATCH(VLOOKUP($B896,卡牌国战属性!$B:$E,4,FALSE),军力值效果表!$Q$1:$AC$1,0)+IF(VLOOKUP($B896,卡牌国战属性!$B:$E,3,FALSE)=2,6,0))</f>
        <v>17.4</v>
      </c>
      <c r="G896" s="2">
        <f>INDEX($Q:$AC,MATCH($E896,$Q:$Q,0),MATCH(VLOOKUP($B896,卡牌国战属性!$B:$E,4,FALSE),军力值效果表!$Q$1:$AC$1,0)+IF(VLOOKUP($B896,卡牌国战属性!$B:$E,3,FALSE)=2,6,0)+1)</f>
        <v>52.2</v>
      </c>
    </row>
    <row r="897" spans="1:7">
      <c r="A897" s="2">
        <v>894</v>
      </c>
      <c r="B897" s="9">
        <v>1101020</v>
      </c>
      <c r="C897" s="2" t="str">
        <f>VLOOKUP(B897,卡牌国战属性!$B:$C,2,FALSE)</f>
        <v>姬烟华</v>
      </c>
      <c r="D897" s="2" t="s">
        <v>64</v>
      </c>
      <c r="E897" s="2">
        <f t="shared" si="8"/>
        <v>44</v>
      </c>
      <c r="F897" s="2">
        <f>INDEX($Q:$AC,MATCH($E897,$Q:$Q,0),MATCH(VLOOKUP($B897,卡牌国战属性!$B:$E,4,FALSE),军力值效果表!$Q$1:$AC$1,0)+IF(VLOOKUP($B897,卡牌国战属性!$B:$E,3,FALSE)=2,6,0))</f>
        <v>18.8</v>
      </c>
      <c r="G897" s="2">
        <f>INDEX($Q:$AC,MATCH($E897,$Q:$Q,0),MATCH(VLOOKUP($B897,卡牌国战属性!$B:$E,4,FALSE),军力值效果表!$Q$1:$AC$1,0)+IF(VLOOKUP($B897,卡牌国战属性!$B:$E,3,FALSE)=2,6,0)+1)</f>
        <v>56.3</v>
      </c>
    </row>
    <row r="898" spans="1:7">
      <c r="A898" s="2">
        <v>895</v>
      </c>
      <c r="B898" s="9">
        <v>1101020</v>
      </c>
      <c r="C898" s="2" t="str">
        <f>VLOOKUP(B898,卡牌国战属性!$B:$C,2,FALSE)</f>
        <v>姬烟华</v>
      </c>
      <c r="D898" s="2" t="s">
        <v>64</v>
      </c>
      <c r="E898" s="2">
        <f t="shared" si="8"/>
        <v>45</v>
      </c>
      <c r="F898" s="2">
        <f>INDEX($Q:$AC,MATCH($E898,$Q:$Q,0),MATCH(VLOOKUP($B898,卡牌国战属性!$B:$E,4,FALSE),军力值效果表!$Q$1:$AC$1,0)+IF(VLOOKUP($B898,卡牌国战属性!$B:$E,3,FALSE)=2,6,0))</f>
        <v>20.5</v>
      </c>
      <c r="G898" s="2">
        <f>INDEX($Q:$AC,MATCH($E898,$Q:$Q,0),MATCH(VLOOKUP($B898,卡牌国战属性!$B:$E,4,FALSE),军力值效果表!$Q$1:$AC$1,0)+IF(VLOOKUP($B898,卡牌国战属性!$B:$E,3,FALSE)=2,6,0)+1)</f>
        <v>61.7</v>
      </c>
    </row>
    <row r="899" spans="1:7">
      <c r="A899" s="2">
        <v>896</v>
      </c>
      <c r="B899" s="9">
        <v>1101020</v>
      </c>
      <c r="C899" s="2" t="str">
        <f>VLOOKUP(B899,卡牌国战属性!$B:$C,2,FALSE)</f>
        <v>姬烟华</v>
      </c>
      <c r="D899" s="2" t="s">
        <v>64</v>
      </c>
      <c r="E899" s="2">
        <f t="shared" si="8"/>
        <v>46</v>
      </c>
      <c r="F899" s="2">
        <f>INDEX($Q:$AC,MATCH($E899,$Q:$Q,0),MATCH(VLOOKUP($B899,卡牌国战属性!$B:$E,4,FALSE),军力值效果表!$Q$1:$AC$1,0)+IF(VLOOKUP($B899,卡牌国战属性!$B:$E,3,FALSE)=2,6,0))</f>
        <v>22.3</v>
      </c>
      <c r="G899" s="2">
        <f>INDEX($Q:$AC,MATCH($E899,$Q:$Q,0),MATCH(VLOOKUP($B899,卡牌国战属性!$B:$E,4,FALSE),军力值效果表!$Q$1:$AC$1,0)+IF(VLOOKUP($B899,卡牌国战属性!$B:$E,3,FALSE)=2,6,0)+1)</f>
        <v>66.9</v>
      </c>
    </row>
    <row r="900" spans="1:7">
      <c r="A900" s="2">
        <v>897</v>
      </c>
      <c r="B900" s="9">
        <v>1101020</v>
      </c>
      <c r="C900" s="2" t="str">
        <f>VLOOKUP(B900,卡牌国战属性!$B:$C,2,FALSE)</f>
        <v>姬烟华</v>
      </c>
      <c r="D900" s="2" t="s">
        <v>64</v>
      </c>
      <c r="E900" s="2">
        <f t="shared" si="8"/>
        <v>47</v>
      </c>
      <c r="F900" s="2">
        <f>INDEX($Q:$AC,MATCH($E900,$Q:$Q,0),MATCH(VLOOKUP($B900,卡牌国战属性!$B:$E,4,FALSE),军力值效果表!$Q$1:$AC$1,0)+IF(VLOOKUP($B900,卡牌国战属性!$B:$E,3,FALSE)=2,6,0))</f>
        <v>24</v>
      </c>
      <c r="G900" s="2">
        <f>INDEX($Q:$AC,MATCH($E900,$Q:$Q,0),MATCH(VLOOKUP($B900,卡牌国战属性!$B:$E,4,FALSE),军力值效果表!$Q$1:$AC$1,0)+IF(VLOOKUP($B900,卡牌国战属性!$B:$E,3,FALSE)=2,6,0)+1)</f>
        <v>72</v>
      </c>
    </row>
    <row r="901" spans="1:7">
      <c r="A901" s="2">
        <v>898</v>
      </c>
      <c r="B901" s="9">
        <v>1101020</v>
      </c>
      <c r="C901" s="2" t="str">
        <f>VLOOKUP(B901,卡牌国战属性!$B:$C,2,FALSE)</f>
        <v>姬烟华</v>
      </c>
      <c r="D901" s="2" t="s">
        <v>64</v>
      </c>
      <c r="E901" s="2">
        <f t="shared" si="8"/>
        <v>48</v>
      </c>
      <c r="F901" s="2">
        <f>INDEX($Q:$AC,MATCH($E901,$Q:$Q,0),MATCH(VLOOKUP($B901,卡牌国战属性!$B:$E,4,FALSE),军力值效果表!$Q$1:$AC$1,0)+IF(VLOOKUP($B901,卡牌国战属性!$B:$E,3,FALSE)=2,6,0))</f>
        <v>27.2</v>
      </c>
      <c r="G901" s="2">
        <f>INDEX($Q:$AC,MATCH($E901,$Q:$Q,0),MATCH(VLOOKUP($B901,卡牌国战属性!$B:$E,4,FALSE),军力值效果表!$Q$1:$AC$1,0)+IF(VLOOKUP($B901,卡牌国战属性!$B:$E,3,FALSE)=2,6,0)+1)</f>
        <v>81.6</v>
      </c>
    </row>
    <row r="902" spans="1:7">
      <c r="A902" s="2">
        <v>899</v>
      </c>
      <c r="B902" s="9">
        <v>1101020</v>
      </c>
      <c r="C902" s="2" t="str">
        <f>VLOOKUP(B902,卡牌国战属性!$B:$C,2,FALSE)</f>
        <v>姬烟华</v>
      </c>
      <c r="D902" s="2" t="s">
        <v>64</v>
      </c>
      <c r="E902" s="2">
        <f t="shared" si="8"/>
        <v>49</v>
      </c>
      <c r="F902" s="2">
        <f>INDEX($Q:$AC,MATCH($E902,$Q:$Q,0),MATCH(VLOOKUP($B902,卡牌国战属性!$B:$E,4,FALSE),军力值效果表!$Q$1:$AC$1,0)+IF(VLOOKUP($B902,卡牌国战属性!$B:$E,3,FALSE)=2,6,0))</f>
        <v>29.4</v>
      </c>
      <c r="G902" s="2">
        <f>INDEX($Q:$AC,MATCH($E902,$Q:$Q,0),MATCH(VLOOKUP($B902,卡牌国战属性!$B:$E,4,FALSE),军力值效果表!$Q$1:$AC$1,0)+IF(VLOOKUP($B902,卡牌国战属性!$B:$E,3,FALSE)=2,6,0)+1)</f>
        <v>88.2</v>
      </c>
    </row>
    <row r="903" spans="1:7">
      <c r="A903" s="2">
        <v>900</v>
      </c>
      <c r="B903" s="9">
        <v>1101020</v>
      </c>
      <c r="C903" s="2" t="str">
        <f>VLOOKUP(B903,卡牌国战属性!$B:$C,2,FALSE)</f>
        <v>姬烟华</v>
      </c>
      <c r="D903" s="2" t="s">
        <v>64</v>
      </c>
      <c r="E903" s="2">
        <f t="shared" si="8"/>
        <v>50</v>
      </c>
      <c r="F903" s="2">
        <f>INDEX($Q:$AC,MATCH($E903,$Q:$Q,0),MATCH(VLOOKUP($B903,卡牌国战属性!$B:$E,4,FALSE),军力值效果表!$Q$1:$AC$1,0)+IF(VLOOKUP($B903,卡牌国战属性!$B:$E,3,FALSE)=2,6,0))</f>
        <v>30.8</v>
      </c>
      <c r="G903" s="2">
        <f>INDEX($Q:$AC,MATCH($E903,$Q:$Q,0),MATCH(VLOOKUP($B903,卡牌国战属性!$B:$E,4,FALSE),军力值效果表!$Q$1:$AC$1,0)+IF(VLOOKUP($B903,卡牌国战属性!$B:$E,3,FALSE)=2,6,0)+1)</f>
        <v>92.3</v>
      </c>
    </row>
    <row r="904" spans="1:7">
      <c r="A904" s="2">
        <v>901</v>
      </c>
      <c r="B904" s="14">
        <v>1101022</v>
      </c>
      <c r="C904" s="2" t="str">
        <f>VLOOKUP(B904,卡牌国战属性!$B:$C,2,FALSE)</f>
        <v>幻</v>
      </c>
      <c r="D904" s="2" t="s">
        <v>64</v>
      </c>
      <c r="E904" s="2">
        <f t="shared" si="8"/>
        <v>1</v>
      </c>
      <c r="F904" s="2">
        <f>INDEX($Q:$AC,MATCH($E904,$Q:$Q,0),MATCH(VLOOKUP($B904,卡牌国战属性!$B:$E,4,FALSE),军力值效果表!$Q$1:$AC$1,0)+IF(VLOOKUP($B904,卡牌国战属性!$B:$E,3,FALSE)=2,6,0))</f>
        <v>1.6</v>
      </c>
      <c r="G904" s="2">
        <f>INDEX($Q:$AC,MATCH($E904,$Q:$Q,0),MATCH(VLOOKUP($B904,卡牌国战属性!$B:$E,4,FALSE),军力值效果表!$Q$1:$AC$1,0)+IF(VLOOKUP($B904,卡牌国战属性!$B:$E,3,FALSE)=2,6,0)+1)</f>
        <v>6</v>
      </c>
    </row>
    <row r="905" spans="1:7">
      <c r="A905" s="2">
        <v>902</v>
      </c>
      <c r="B905" s="14">
        <v>1101022</v>
      </c>
      <c r="C905" s="2" t="str">
        <f>VLOOKUP(B905,卡牌国战属性!$B:$C,2,FALSE)</f>
        <v>幻</v>
      </c>
      <c r="D905" s="2" t="s">
        <v>64</v>
      </c>
      <c r="E905" s="2">
        <f t="shared" si="8"/>
        <v>2</v>
      </c>
      <c r="F905" s="2">
        <f>INDEX($Q:$AC,MATCH($E905,$Q:$Q,0),MATCH(VLOOKUP($B905,卡牌国战属性!$B:$E,4,FALSE),军力值效果表!$Q$1:$AC$1,0)+IF(VLOOKUP($B905,卡牌国战属性!$B:$E,3,FALSE)=2,6,0))</f>
        <v>1.7</v>
      </c>
      <c r="G905" s="2">
        <f>INDEX($Q:$AC,MATCH($E905,$Q:$Q,0),MATCH(VLOOKUP($B905,卡牌国战属性!$B:$E,4,FALSE),军力值效果表!$Q$1:$AC$1,0)+IF(VLOOKUP($B905,卡牌国战属性!$B:$E,3,FALSE)=2,6,0)+1)</f>
        <v>6.1</v>
      </c>
    </row>
    <row r="906" spans="1:7">
      <c r="A906" s="2">
        <v>903</v>
      </c>
      <c r="B906" s="14">
        <v>1101022</v>
      </c>
      <c r="C906" s="2" t="str">
        <f>VLOOKUP(B906,卡牌国战属性!$B:$C,2,FALSE)</f>
        <v>幻</v>
      </c>
      <c r="D906" s="2" t="s">
        <v>64</v>
      </c>
      <c r="E906" s="2">
        <f t="shared" si="8"/>
        <v>3</v>
      </c>
      <c r="F906" s="2">
        <f>INDEX($Q:$AC,MATCH($E906,$Q:$Q,0),MATCH(VLOOKUP($B906,卡牌国战属性!$B:$E,4,FALSE),军力值效果表!$Q$1:$AC$1,0)+IF(VLOOKUP($B906,卡牌国战属性!$B:$E,3,FALSE)=2,6,0))</f>
        <v>1.8</v>
      </c>
      <c r="G906" s="2">
        <f>INDEX($Q:$AC,MATCH($E906,$Q:$Q,0),MATCH(VLOOKUP($B906,卡牌国战属性!$B:$E,4,FALSE),军力值效果表!$Q$1:$AC$1,0)+IF(VLOOKUP($B906,卡牌国战属性!$B:$E,3,FALSE)=2,6,0)+1)</f>
        <v>6.2</v>
      </c>
    </row>
    <row r="907" spans="1:7">
      <c r="A907" s="2">
        <v>904</v>
      </c>
      <c r="B907" s="14">
        <v>1101022</v>
      </c>
      <c r="C907" s="2" t="str">
        <f>VLOOKUP(B907,卡牌国战属性!$B:$C,2,FALSE)</f>
        <v>幻</v>
      </c>
      <c r="D907" s="2" t="s">
        <v>64</v>
      </c>
      <c r="E907" s="2">
        <f t="shared" si="8"/>
        <v>4</v>
      </c>
      <c r="F907" s="2">
        <f>INDEX($Q:$AC,MATCH($E907,$Q:$Q,0),MATCH(VLOOKUP($B907,卡牌国战属性!$B:$E,4,FALSE),军力值效果表!$Q$1:$AC$1,0)+IF(VLOOKUP($B907,卡牌国战属性!$B:$E,3,FALSE)=2,6,0))</f>
        <v>1.9</v>
      </c>
      <c r="G907" s="2">
        <f>INDEX($Q:$AC,MATCH($E907,$Q:$Q,0),MATCH(VLOOKUP($B907,卡牌国战属性!$B:$E,4,FALSE),军力值效果表!$Q$1:$AC$1,0)+IF(VLOOKUP($B907,卡牌国战属性!$B:$E,3,FALSE)=2,6,0)+1)</f>
        <v>6.3</v>
      </c>
    </row>
    <row r="908" spans="1:7">
      <c r="A908" s="2">
        <v>905</v>
      </c>
      <c r="B908" s="14">
        <v>1101022</v>
      </c>
      <c r="C908" s="2" t="str">
        <f>VLOOKUP(B908,卡牌国战属性!$B:$C,2,FALSE)</f>
        <v>幻</v>
      </c>
      <c r="D908" s="2" t="s">
        <v>64</v>
      </c>
      <c r="E908" s="2">
        <f t="shared" si="8"/>
        <v>5</v>
      </c>
      <c r="F908" s="2">
        <f>INDEX($Q:$AC,MATCH($E908,$Q:$Q,0),MATCH(VLOOKUP($B908,卡牌国战属性!$B:$E,4,FALSE),军力值效果表!$Q$1:$AC$1,0)+IF(VLOOKUP($B908,卡牌国战属性!$B:$E,3,FALSE)=2,6,0))</f>
        <v>2</v>
      </c>
      <c r="G908" s="2">
        <f>INDEX($Q:$AC,MATCH($E908,$Q:$Q,0),MATCH(VLOOKUP($B908,卡牌国战属性!$B:$E,4,FALSE),军力值效果表!$Q$1:$AC$1,0)+IF(VLOOKUP($B908,卡牌国战属性!$B:$E,3,FALSE)=2,6,0)+1)</f>
        <v>6.4</v>
      </c>
    </row>
    <row r="909" spans="1:7">
      <c r="A909" s="2">
        <v>906</v>
      </c>
      <c r="B909" s="14">
        <v>1101022</v>
      </c>
      <c r="C909" s="2" t="str">
        <f>VLOOKUP(B909,卡牌国战属性!$B:$C,2,FALSE)</f>
        <v>幻</v>
      </c>
      <c r="D909" s="2" t="s">
        <v>64</v>
      </c>
      <c r="E909" s="2">
        <f t="shared" si="8"/>
        <v>6</v>
      </c>
      <c r="F909" s="2">
        <f>INDEX($Q:$AC,MATCH($E909,$Q:$Q,0),MATCH(VLOOKUP($B909,卡牌国战属性!$B:$E,4,FALSE),军力值效果表!$Q$1:$AC$1,0)+IF(VLOOKUP($B909,卡牌国战属性!$B:$E,3,FALSE)=2,6,0))</f>
        <v>2.1</v>
      </c>
      <c r="G909" s="2">
        <f>INDEX($Q:$AC,MATCH($E909,$Q:$Q,0),MATCH(VLOOKUP($B909,卡牌国战属性!$B:$E,4,FALSE),军力值效果表!$Q$1:$AC$1,0)+IF(VLOOKUP($B909,卡牌国战属性!$B:$E,3,FALSE)=2,6,0)+1)</f>
        <v>6.5</v>
      </c>
    </row>
    <row r="910" spans="1:7">
      <c r="A910" s="2">
        <v>907</v>
      </c>
      <c r="B910" s="14">
        <v>1101022</v>
      </c>
      <c r="C910" s="2" t="str">
        <f>VLOOKUP(B910,卡牌国战属性!$B:$C,2,FALSE)</f>
        <v>幻</v>
      </c>
      <c r="D910" s="2" t="s">
        <v>64</v>
      </c>
      <c r="E910" s="2">
        <f t="shared" si="8"/>
        <v>7</v>
      </c>
      <c r="F910" s="2">
        <f>INDEX($Q:$AC,MATCH($E910,$Q:$Q,0),MATCH(VLOOKUP($B910,卡牌国战属性!$B:$E,4,FALSE),军力值效果表!$Q$1:$AC$1,0)+IF(VLOOKUP($B910,卡牌国战属性!$B:$E,3,FALSE)=2,6,0))</f>
        <v>2.2</v>
      </c>
      <c r="G910" s="2">
        <f>INDEX($Q:$AC,MATCH($E910,$Q:$Q,0),MATCH(VLOOKUP($B910,卡牌国战属性!$B:$E,4,FALSE),军力值效果表!$Q$1:$AC$1,0)+IF(VLOOKUP($B910,卡牌国战属性!$B:$E,3,FALSE)=2,6,0)+1)</f>
        <v>6.6</v>
      </c>
    </row>
    <row r="911" spans="1:7">
      <c r="A911" s="2">
        <v>908</v>
      </c>
      <c r="B911" s="14">
        <v>1101022</v>
      </c>
      <c r="C911" s="2" t="str">
        <f>VLOOKUP(B911,卡牌国战属性!$B:$C,2,FALSE)</f>
        <v>幻</v>
      </c>
      <c r="D911" s="2" t="s">
        <v>64</v>
      </c>
      <c r="E911" s="2">
        <f t="shared" si="8"/>
        <v>8</v>
      </c>
      <c r="F911" s="2">
        <f>INDEX($Q:$AC,MATCH($E911,$Q:$Q,0),MATCH(VLOOKUP($B911,卡牌国战属性!$B:$E,4,FALSE),军力值效果表!$Q$1:$AC$1,0)+IF(VLOOKUP($B911,卡牌国战属性!$B:$E,3,FALSE)=2,6,0))</f>
        <v>2.3</v>
      </c>
      <c r="G911" s="2">
        <f>INDEX($Q:$AC,MATCH($E911,$Q:$Q,0),MATCH(VLOOKUP($B911,卡牌国战属性!$B:$E,4,FALSE),军力值效果表!$Q$1:$AC$1,0)+IF(VLOOKUP($B911,卡牌国战属性!$B:$E,3,FALSE)=2,6,0)+1)</f>
        <v>6.7</v>
      </c>
    </row>
    <row r="912" spans="1:7">
      <c r="A912" s="2">
        <v>909</v>
      </c>
      <c r="B912" s="14">
        <v>1101022</v>
      </c>
      <c r="C912" s="2" t="str">
        <f>VLOOKUP(B912,卡牌国战属性!$B:$C,2,FALSE)</f>
        <v>幻</v>
      </c>
      <c r="D912" s="2" t="s">
        <v>64</v>
      </c>
      <c r="E912" s="2">
        <f t="shared" si="8"/>
        <v>9</v>
      </c>
      <c r="F912" s="2">
        <f>INDEX($Q:$AC,MATCH($E912,$Q:$Q,0),MATCH(VLOOKUP($B912,卡牌国战属性!$B:$E,4,FALSE),军力值效果表!$Q$1:$AC$1,0)+IF(VLOOKUP($B912,卡牌国战属性!$B:$E,3,FALSE)=2,6,0))</f>
        <v>2.4</v>
      </c>
      <c r="G912" s="2">
        <f>INDEX($Q:$AC,MATCH($E912,$Q:$Q,0),MATCH(VLOOKUP($B912,卡牌国战属性!$B:$E,4,FALSE),军力值效果表!$Q$1:$AC$1,0)+IF(VLOOKUP($B912,卡牌国战属性!$B:$E,3,FALSE)=2,6,0)+1)</f>
        <v>6.8</v>
      </c>
    </row>
    <row r="913" spans="1:7">
      <c r="A913" s="2">
        <v>910</v>
      </c>
      <c r="B913" s="14">
        <v>1101022</v>
      </c>
      <c r="C913" s="2" t="str">
        <f>VLOOKUP(B913,卡牌国战属性!$B:$C,2,FALSE)</f>
        <v>幻</v>
      </c>
      <c r="D913" s="2" t="s">
        <v>64</v>
      </c>
      <c r="E913" s="2">
        <f t="shared" si="8"/>
        <v>10</v>
      </c>
      <c r="F913" s="2">
        <f>INDEX($Q:$AC,MATCH($E913,$Q:$Q,0),MATCH(VLOOKUP($B913,卡牌国战属性!$B:$E,4,FALSE),军力值效果表!$Q$1:$AC$1,0)+IF(VLOOKUP($B913,卡牌国战属性!$B:$E,3,FALSE)=2,6,0))</f>
        <v>2.5</v>
      </c>
      <c r="G913" s="2">
        <f>INDEX($Q:$AC,MATCH($E913,$Q:$Q,0),MATCH(VLOOKUP($B913,卡牌国战属性!$B:$E,4,FALSE),军力值效果表!$Q$1:$AC$1,0)+IF(VLOOKUP($B913,卡牌国战属性!$B:$E,3,FALSE)=2,6,0)+1)</f>
        <v>7.4</v>
      </c>
    </row>
    <row r="914" spans="1:7">
      <c r="A914" s="2">
        <v>911</v>
      </c>
      <c r="B914" s="14">
        <v>1101022</v>
      </c>
      <c r="C914" s="2" t="str">
        <f>VLOOKUP(B914,卡牌国战属性!$B:$C,2,FALSE)</f>
        <v>幻</v>
      </c>
      <c r="D914" s="2" t="s">
        <v>64</v>
      </c>
      <c r="E914" s="2">
        <f t="shared" si="8"/>
        <v>11</v>
      </c>
      <c r="F914" s="2">
        <f>INDEX($Q:$AC,MATCH($E914,$Q:$Q,0),MATCH(VLOOKUP($B914,卡牌国战属性!$B:$E,4,FALSE),军力值效果表!$Q$1:$AC$1,0)+IF(VLOOKUP($B914,卡牌国战属性!$B:$E,3,FALSE)=2,6,0))</f>
        <v>2.6</v>
      </c>
      <c r="G914" s="2">
        <f>INDEX($Q:$AC,MATCH($E914,$Q:$Q,0),MATCH(VLOOKUP($B914,卡牌国战属性!$B:$E,4,FALSE),军力值效果表!$Q$1:$AC$1,0)+IF(VLOOKUP($B914,卡牌国战属性!$B:$E,3,FALSE)=2,6,0)+1)</f>
        <v>7.5</v>
      </c>
    </row>
    <row r="915" spans="1:7">
      <c r="A915" s="2">
        <v>912</v>
      </c>
      <c r="B915" s="14">
        <v>1101022</v>
      </c>
      <c r="C915" s="2" t="str">
        <f>VLOOKUP(B915,卡牌国战属性!$B:$C,2,FALSE)</f>
        <v>幻</v>
      </c>
      <c r="D915" s="2" t="s">
        <v>64</v>
      </c>
      <c r="E915" s="2">
        <f t="shared" si="8"/>
        <v>12</v>
      </c>
      <c r="F915" s="2">
        <f>INDEX($Q:$AC,MATCH($E915,$Q:$Q,0),MATCH(VLOOKUP($B915,卡牌国战属性!$B:$E,4,FALSE),军力值效果表!$Q$1:$AC$1,0)+IF(VLOOKUP($B915,卡牌国战属性!$B:$E,3,FALSE)=2,6,0))</f>
        <v>2.7</v>
      </c>
      <c r="G915" s="2">
        <f>INDEX($Q:$AC,MATCH($E915,$Q:$Q,0),MATCH(VLOOKUP($B915,卡牌国战属性!$B:$E,4,FALSE),军力值效果表!$Q$1:$AC$1,0)+IF(VLOOKUP($B915,卡牌国战属性!$B:$E,3,FALSE)=2,6,0)+1)</f>
        <v>7.6</v>
      </c>
    </row>
    <row r="916" spans="1:7">
      <c r="A916" s="2">
        <v>913</v>
      </c>
      <c r="B916" s="14">
        <v>1101022</v>
      </c>
      <c r="C916" s="2" t="str">
        <f>VLOOKUP(B916,卡牌国战属性!$B:$C,2,FALSE)</f>
        <v>幻</v>
      </c>
      <c r="D916" s="2" t="s">
        <v>64</v>
      </c>
      <c r="E916" s="2">
        <f t="shared" si="8"/>
        <v>13</v>
      </c>
      <c r="F916" s="2">
        <f>INDEX($Q:$AC,MATCH($E916,$Q:$Q,0),MATCH(VLOOKUP($B916,卡牌国战属性!$B:$E,4,FALSE),军力值效果表!$Q$1:$AC$1,0)+IF(VLOOKUP($B916,卡牌国战属性!$B:$E,3,FALSE)=2,6,0))</f>
        <v>2.8</v>
      </c>
      <c r="G916" s="2">
        <f>INDEX($Q:$AC,MATCH($E916,$Q:$Q,0),MATCH(VLOOKUP($B916,卡牌国战属性!$B:$E,4,FALSE),军力值效果表!$Q$1:$AC$1,0)+IF(VLOOKUP($B916,卡牌国战属性!$B:$E,3,FALSE)=2,6,0)+1)</f>
        <v>8.6</v>
      </c>
    </row>
    <row r="917" spans="1:7">
      <c r="A917" s="2">
        <v>914</v>
      </c>
      <c r="B917" s="14">
        <v>1101022</v>
      </c>
      <c r="C917" s="2" t="str">
        <f>VLOOKUP(B917,卡牌国战属性!$B:$C,2,FALSE)</f>
        <v>幻</v>
      </c>
      <c r="D917" s="2" t="s">
        <v>64</v>
      </c>
      <c r="E917" s="2">
        <f t="shared" si="8"/>
        <v>14</v>
      </c>
      <c r="F917" s="2">
        <f>INDEX($Q:$AC,MATCH($E917,$Q:$Q,0),MATCH(VLOOKUP($B917,卡牌国战属性!$B:$E,4,FALSE),军力值效果表!$Q$1:$AC$1,0)+IF(VLOOKUP($B917,卡牌国战属性!$B:$E,3,FALSE)=2,6,0))</f>
        <v>2.9</v>
      </c>
      <c r="G917" s="2">
        <f>INDEX($Q:$AC,MATCH($E917,$Q:$Q,0),MATCH(VLOOKUP($B917,卡牌国战属性!$B:$E,4,FALSE),军力值效果表!$Q$1:$AC$1,0)+IF(VLOOKUP($B917,卡牌国战属性!$B:$E,3,FALSE)=2,6,0)+1)</f>
        <v>8.8</v>
      </c>
    </row>
    <row r="918" spans="1:7">
      <c r="A918" s="2">
        <v>915</v>
      </c>
      <c r="B918" s="14">
        <v>1101022</v>
      </c>
      <c r="C918" s="2" t="str">
        <f>VLOOKUP(B918,卡牌国战属性!$B:$C,2,FALSE)</f>
        <v>幻</v>
      </c>
      <c r="D918" s="2" t="s">
        <v>64</v>
      </c>
      <c r="E918" s="2">
        <f t="shared" si="8"/>
        <v>15</v>
      </c>
      <c r="F918" s="2">
        <f>INDEX($Q:$AC,MATCH($E918,$Q:$Q,0),MATCH(VLOOKUP($B918,卡牌国战属性!$B:$E,4,FALSE),军力值效果表!$Q$1:$AC$1,0)+IF(VLOOKUP($B918,卡牌国战属性!$B:$E,3,FALSE)=2,6,0))</f>
        <v>3.2</v>
      </c>
      <c r="G918" s="2">
        <f>INDEX($Q:$AC,MATCH($E918,$Q:$Q,0),MATCH(VLOOKUP($B918,卡牌国战属性!$B:$E,4,FALSE),军力值效果表!$Q$1:$AC$1,0)+IF(VLOOKUP($B918,卡牌国战属性!$B:$E,3,FALSE)=2,6,0)+1)</f>
        <v>9.7</v>
      </c>
    </row>
    <row r="919" spans="1:7">
      <c r="A919" s="2">
        <v>916</v>
      </c>
      <c r="B919" s="14">
        <v>1101022</v>
      </c>
      <c r="C919" s="2" t="str">
        <f>VLOOKUP(B919,卡牌国战属性!$B:$C,2,FALSE)</f>
        <v>幻</v>
      </c>
      <c r="D919" s="2" t="s">
        <v>64</v>
      </c>
      <c r="E919" s="2">
        <f t="shared" si="8"/>
        <v>16</v>
      </c>
      <c r="F919" s="2">
        <f>INDEX($Q:$AC,MATCH($E919,$Q:$Q,0),MATCH(VLOOKUP($B919,卡牌国战属性!$B:$E,4,FALSE),军力值效果表!$Q$1:$AC$1,0)+IF(VLOOKUP($B919,卡牌国战属性!$B:$E,3,FALSE)=2,6,0))</f>
        <v>3.3</v>
      </c>
      <c r="G919" s="2">
        <f>INDEX($Q:$AC,MATCH($E919,$Q:$Q,0),MATCH(VLOOKUP($B919,卡牌国战属性!$B:$E,4,FALSE),军力值效果表!$Q$1:$AC$1,0)+IF(VLOOKUP($B919,卡牌国战属性!$B:$E,3,FALSE)=2,6,0)+1)</f>
        <v>9.9</v>
      </c>
    </row>
    <row r="920" spans="1:7">
      <c r="A920" s="2">
        <v>917</v>
      </c>
      <c r="B920" s="14">
        <v>1101022</v>
      </c>
      <c r="C920" s="2" t="str">
        <f>VLOOKUP(B920,卡牌国战属性!$B:$C,2,FALSE)</f>
        <v>幻</v>
      </c>
      <c r="D920" s="2" t="s">
        <v>64</v>
      </c>
      <c r="E920" s="2">
        <f t="shared" si="8"/>
        <v>17</v>
      </c>
      <c r="F920" s="2">
        <f>INDEX($Q:$AC,MATCH($E920,$Q:$Q,0),MATCH(VLOOKUP($B920,卡牌国战属性!$B:$E,4,FALSE),军力值效果表!$Q$1:$AC$1,0)+IF(VLOOKUP($B920,卡牌国战属性!$B:$E,3,FALSE)=2,6,0))</f>
        <v>3.4</v>
      </c>
      <c r="G920" s="2">
        <f>INDEX($Q:$AC,MATCH($E920,$Q:$Q,0),MATCH(VLOOKUP($B920,卡牌国战属性!$B:$E,4,FALSE),军力值效果表!$Q$1:$AC$1,0)+IF(VLOOKUP($B920,卡牌国战属性!$B:$E,3,FALSE)=2,6,0)+1)</f>
        <v>10.1</v>
      </c>
    </row>
    <row r="921" spans="1:7">
      <c r="A921" s="2">
        <v>918</v>
      </c>
      <c r="B921" s="14">
        <v>1101022</v>
      </c>
      <c r="C921" s="2" t="str">
        <f>VLOOKUP(B921,卡牌国战属性!$B:$C,2,FALSE)</f>
        <v>幻</v>
      </c>
      <c r="D921" s="2" t="s">
        <v>64</v>
      </c>
      <c r="E921" s="2">
        <f t="shared" si="8"/>
        <v>18</v>
      </c>
      <c r="F921" s="2">
        <f>INDEX($Q:$AC,MATCH($E921,$Q:$Q,0),MATCH(VLOOKUP($B921,卡牌国战属性!$B:$E,4,FALSE),军力值效果表!$Q$1:$AC$1,0)+IF(VLOOKUP($B921,卡牌国战属性!$B:$E,3,FALSE)=2,6,0))</f>
        <v>3.5</v>
      </c>
      <c r="G921" s="2">
        <f>INDEX($Q:$AC,MATCH($E921,$Q:$Q,0),MATCH(VLOOKUP($B921,卡牌国战属性!$B:$E,4,FALSE),军力值效果表!$Q$1:$AC$1,0)+IF(VLOOKUP($B921,卡牌国战属性!$B:$E,3,FALSE)=2,6,0)+1)</f>
        <v>11.1</v>
      </c>
    </row>
    <row r="922" spans="1:7">
      <c r="A922" s="2">
        <v>919</v>
      </c>
      <c r="B922" s="14">
        <v>1101022</v>
      </c>
      <c r="C922" s="2" t="str">
        <f>VLOOKUP(B922,卡牌国战属性!$B:$C,2,FALSE)</f>
        <v>幻</v>
      </c>
      <c r="D922" s="2" t="s">
        <v>64</v>
      </c>
      <c r="E922" s="2">
        <f t="shared" si="8"/>
        <v>19</v>
      </c>
      <c r="F922" s="2">
        <f>INDEX($Q:$AC,MATCH($E922,$Q:$Q,0),MATCH(VLOOKUP($B922,卡牌国战属性!$B:$E,4,FALSE),军力值效果表!$Q$1:$AC$1,0)+IF(VLOOKUP($B922,卡牌国战属性!$B:$E,3,FALSE)=2,6,0))</f>
        <v>3.7</v>
      </c>
      <c r="G922" s="2">
        <f>INDEX($Q:$AC,MATCH($E922,$Q:$Q,0),MATCH(VLOOKUP($B922,卡牌国战属性!$B:$E,4,FALSE),军力值效果表!$Q$1:$AC$1,0)+IF(VLOOKUP($B922,卡牌国战属性!$B:$E,3,FALSE)=2,6,0)+1)</f>
        <v>11.3</v>
      </c>
    </row>
    <row r="923" spans="1:7">
      <c r="A923" s="2">
        <v>920</v>
      </c>
      <c r="B923" s="14">
        <v>1101022</v>
      </c>
      <c r="C923" s="2" t="str">
        <f>VLOOKUP(B923,卡牌国战属性!$B:$C,2,FALSE)</f>
        <v>幻</v>
      </c>
      <c r="D923" s="2" t="s">
        <v>64</v>
      </c>
      <c r="E923" s="2">
        <f t="shared" si="8"/>
        <v>20</v>
      </c>
      <c r="F923" s="2">
        <f>INDEX($Q:$AC,MATCH($E923,$Q:$Q,0),MATCH(VLOOKUP($B923,卡牌国战属性!$B:$E,4,FALSE),军力值效果表!$Q$1:$AC$1,0)+IF(VLOOKUP($B923,卡牌国战属性!$B:$E,3,FALSE)=2,6,0))</f>
        <v>3.7</v>
      </c>
      <c r="G923" s="2">
        <f>INDEX($Q:$AC,MATCH($E923,$Q:$Q,0),MATCH(VLOOKUP($B923,卡牌国战属性!$B:$E,4,FALSE),军力值效果表!$Q$1:$AC$1,0)+IF(VLOOKUP($B923,卡牌国战属性!$B:$E,3,FALSE)=2,6,0)+1)</f>
        <v>11.5</v>
      </c>
    </row>
    <row r="924" spans="1:7">
      <c r="A924" s="2">
        <v>921</v>
      </c>
      <c r="B924" s="14">
        <v>1101022</v>
      </c>
      <c r="C924" s="2" t="str">
        <f>VLOOKUP(B924,卡牌国战属性!$B:$C,2,FALSE)</f>
        <v>幻</v>
      </c>
      <c r="D924" s="2" t="s">
        <v>64</v>
      </c>
      <c r="E924" s="2">
        <f t="shared" si="8"/>
        <v>21</v>
      </c>
      <c r="F924" s="2">
        <f>INDEX($Q:$AC,MATCH($E924,$Q:$Q,0),MATCH(VLOOKUP($B924,卡牌国战属性!$B:$E,4,FALSE),军力值效果表!$Q$1:$AC$1,0)+IF(VLOOKUP($B924,卡牌国战属性!$B:$E,3,FALSE)=2,6,0))</f>
        <v>3.8</v>
      </c>
      <c r="G924" s="2">
        <f>INDEX($Q:$AC,MATCH($E924,$Q:$Q,0),MATCH(VLOOKUP($B924,卡牌国战属性!$B:$E,4,FALSE),军力值效果表!$Q$1:$AC$1,0)+IF(VLOOKUP($B924,卡牌国战属性!$B:$E,3,FALSE)=2,6,0)+1)</f>
        <v>11.6</v>
      </c>
    </row>
    <row r="925" spans="1:7">
      <c r="A925" s="2">
        <v>922</v>
      </c>
      <c r="B925" s="14">
        <v>1101022</v>
      </c>
      <c r="C925" s="2" t="str">
        <f>VLOOKUP(B925,卡牌国战属性!$B:$C,2,FALSE)</f>
        <v>幻</v>
      </c>
      <c r="D925" s="2" t="s">
        <v>64</v>
      </c>
      <c r="E925" s="2">
        <f t="shared" si="8"/>
        <v>22</v>
      </c>
      <c r="F925" s="2">
        <f>INDEX($Q:$AC,MATCH($E925,$Q:$Q,0),MATCH(VLOOKUP($B925,卡牌国战属性!$B:$E,4,FALSE),军力值效果表!$Q$1:$AC$1,0)+IF(VLOOKUP($B925,卡牌国战属性!$B:$E,3,FALSE)=2,6,0))</f>
        <v>3.9</v>
      </c>
      <c r="G925" s="2">
        <f>INDEX($Q:$AC,MATCH($E925,$Q:$Q,0),MATCH(VLOOKUP($B925,卡牌国战属性!$B:$E,4,FALSE),军力值效果表!$Q$1:$AC$1,0)+IF(VLOOKUP($B925,卡牌国战属性!$B:$E,3,FALSE)=2,6,0)+1)</f>
        <v>11.7</v>
      </c>
    </row>
    <row r="926" spans="1:7">
      <c r="A926" s="2">
        <v>923</v>
      </c>
      <c r="B926" s="14">
        <v>1101022</v>
      </c>
      <c r="C926" s="2" t="str">
        <f>VLOOKUP(B926,卡牌国战属性!$B:$C,2,FALSE)</f>
        <v>幻</v>
      </c>
      <c r="D926" s="2" t="s">
        <v>64</v>
      </c>
      <c r="E926" s="2">
        <f t="shared" si="8"/>
        <v>23</v>
      </c>
      <c r="F926" s="2">
        <f>INDEX($Q:$AC,MATCH($E926,$Q:$Q,0),MATCH(VLOOKUP($B926,卡牌国战属性!$B:$E,4,FALSE),军力值效果表!$Q$1:$AC$1,0)+IF(VLOOKUP($B926,卡牌国战属性!$B:$E,3,FALSE)=2,6,0))</f>
        <v>4.4</v>
      </c>
      <c r="G926" s="2">
        <f>INDEX($Q:$AC,MATCH($E926,$Q:$Q,0),MATCH(VLOOKUP($B926,卡牌国战属性!$B:$E,4,FALSE),军力值效果表!$Q$1:$AC$1,0)+IF(VLOOKUP($B926,卡牌国战属性!$B:$E,3,FALSE)=2,6,0)+1)</f>
        <v>13.2</v>
      </c>
    </row>
    <row r="927" spans="1:7">
      <c r="A927" s="2">
        <v>924</v>
      </c>
      <c r="B927" s="14">
        <v>1101022</v>
      </c>
      <c r="C927" s="2" t="str">
        <f>VLOOKUP(B927,卡牌国战属性!$B:$C,2,FALSE)</f>
        <v>幻</v>
      </c>
      <c r="D927" s="2" t="s">
        <v>64</v>
      </c>
      <c r="E927" s="2">
        <f t="shared" si="8"/>
        <v>24</v>
      </c>
      <c r="F927" s="2">
        <f>INDEX($Q:$AC,MATCH($E927,$Q:$Q,0),MATCH(VLOOKUP($B927,卡牌国战属性!$B:$E,4,FALSE),军力值效果表!$Q$1:$AC$1,0)+IF(VLOOKUP($B927,卡牌国战属性!$B:$E,3,FALSE)=2,6,0))</f>
        <v>4.5</v>
      </c>
      <c r="G927" s="2">
        <f>INDEX($Q:$AC,MATCH($E927,$Q:$Q,0),MATCH(VLOOKUP($B927,卡牌国战属性!$B:$E,4,FALSE),军力值效果表!$Q$1:$AC$1,0)+IF(VLOOKUP($B927,卡牌国战属性!$B:$E,3,FALSE)=2,6,0)+1)</f>
        <v>13.7</v>
      </c>
    </row>
    <row r="928" spans="1:7">
      <c r="A928" s="2">
        <v>925</v>
      </c>
      <c r="B928" s="14">
        <v>1101022</v>
      </c>
      <c r="C928" s="2" t="str">
        <f>VLOOKUP(B928,卡牌国战属性!$B:$C,2,FALSE)</f>
        <v>幻</v>
      </c>
      <c r="D928" s="2" t="s">
        <v>64</v>
      </c>
      <c r="E928" s="2">
        <f t="shared" si="8"/>
        <v>25</v>
      </c>
      <c r="F928" s="2">
        <f>INDEX($Q:$AC,MATCH($E928,$Q:$Q,0),MATCH(VLOOKUP($B928,卡牌国战属性!$B:$E,4,FALSE),军力值效果表!$Q$1:$AC$1,0)+IF(VLOOKUP($B928,卡牌国战属性!$B:$E,3,FALSE)=2,6,0))</f>
        <v>5</v>
      </c>
      <c r="G928" s="2">
        <f>INDEX($Q:$AC,MATCH($E928,$Q:$Q,0),MATCH(VLOOKUP($B928,卡牌国战属性!$B:$E,4,FALSE),军力值效果表!$Q$1:$AC$1,0)+IF(VLOOKUP($B928,卡牌国战属性!$B:$E,3,FALSE)=2,6,0)+1)</f>
        <v>15.1</v>
      </c>
    </row>
    <row r="929" spans="1:7">
      <c r="A929" s="2">
        <v>926</v>
      </c>
      <c r="B929" s="14">
        <v>1101022</v>
      </c>
      <c r="C929" s="2" t="str">
        <f>VLOOKUP(B929,卡牌国战属性!$B:$C,2,FALSE)</f>
        <v>幻</v>
      </c>
      <c r="D929" s="2" t="s">
        <v>64</v>
      </c>
      <c r="E929" s="2">
        <f t="shared" si="8"/>
        <v>26</v>
      </c>
      <c r="F929" s="2">
        <f>INDEX($Q:$AC,MATCH($E929,$Q:$Q,0),MATCH(VLOOKUP($B929,卡牌国战属性!$B:$E,4,FALSE),军力值效果表!$Q$1:$AC$1,0)+IF(VLOOKUP($B929,卡牌国战属性!$B:$E,3,FALSE)=2,6,0))</f>
        <v>5.3</v>
      </c>
      <c r="G929" s="2">
        <f>INDEX($Q:$AC,MATCH($E929,$Q:$Q,0),MATCH(VLOOKUP($B929,卡牌国战属性!$B:$E,4,FALSE),军力值效果表!$Q$1:$AC$1,0)+IF(VLOOKUP($B929,卡牌国战属性!$B:$E,3,FALSE)=2,6,0)+1)</f>
        <v>16.1</v>
      </c>
    </row>
    <row r="930" spans="1:7">
      <c r="A930" s="2">
        <v>927</v>
      </c>
      <c r="B930" s="14">
        <v>1101022</v>
      </c>
      <c r="C930" s="2" t="str">
        <f>VLOOKUP(B930,卡牌国战属性!$B:$C,2,FALSE)</f>
        <v>幻</v>
      </c>
      <c r="D930" s="2" t="s">
        <v>64</v>
      </c>
      <c r="E930" s="2">
        <f t="shared" si="8"/>
        <v>27</v>
      </c>
      <c r="F930" s="2">
        <f>INDEX($Q:$AC,MATCH($E930,$Q:$Q,0),MATCH(VLOOKUP($B930,卡牌国战属性!$B:$E,4,FALSE),军力值效果表!$Q$1:$AC$1,0)+IF(VLOOKUP($B930,卡牌国战属性!$B:$E,3,FALSE)=2,6,0))</f>
        <v>5.6</v>
      </c>
      <c r="G930" s="2">
        <f>INDEX($Q:$AC,MATCH($E930,$Q:$Q,0),MATCH(VLOOKUP($B930,卡牌国战属性!$B:$E,4,FALSE),军力值效果表!$Q$1:$AC$1,0)+IF(VLOOKUP($B930,卡牌国战属性!$B:$E,3,FALSE)=2,6,0)+1)</f>
        <v>17</v>
      </c>
    </row>
    <row r="931" spans="1:7">
      <c r="A931" s="2">
        <v>928</v>
      </c>
      <c r="B931" s="14">
        <v>1101022</v>
      </c>
      <c r="C931" s="2" t="str">
        <f>VLOOKUP(B931,卡牌国战属性!$B:$C,2,FALSE)</f>
        <v>幻</v>
      </c>
      <c r="D931" s="2" t="s">
        <v>64</v>
      </c>
      <c r="E931" s="2">
        <f t="shared" ref="E931:E994" si="9">E881</f>
        <v>28</v>
      </c>
      <c r="F931" s="2">
        <f>INDEX($Q:$AC,MATCH($E931,$Q:$Q,0),MATCH(VLOOKUP($B931,卡牌国战属性!$B:$E,4,FALSE),军力值效果表!$Q$1:$AC$1,0)+IF(VLOOKUP($B931,卡牌国战属性!$B:$E,3,FALSE)=2,6,0))</f>
        <v>6</v>
      </c>
      <c r="G931" s="2">
        <f>INDEX($Q:$AC,MATCH($E931,$Q:$Q,0),MATCH(VLOOKUP($B931,卡牌国战属性!$B:$E,4,FALSE),军力值效果表!$Q$1:$AC$1,0)+IF(VLOOKUP($B931,卡牌国战属性!$B:$E,3,FALSE)=2,6,0)+1)</f>
        <v>18</v>
      </c>
    </row>
    <row r="932" spans="1:7">
      <c r="A932" s="2">
        <v>929</v>
      </c>
      <c r="B932" s="14">
        <v>1101022</v>
      </c>
      <c r="C932" s="2" t="str">
        <f>VLOOKUP(B932,卡牌国战属性!$B:$C,2,FALSE)</f>
        <v>幻</v>
      </c>
      <c r="D932" s="2" t="s">
        <v>64</v>
      </c>
      <c r="E932" s="2">
        <f t="shared" si="9"/>
        <v>29</v>
      </c>
      <c r="F932" s="2">
        <f>INDEX($Q:$AC,MATCH($E932,$Q:$Q,0),MATCH(VLOOKUP($B932,卡牌国战属性!$B:$E,4,FALSE),军力值效果表!$Q$1:$AC$1,0)+IF(VLOOKUP($B932,卡牌国战属性!$B:$E,3,FALSE)=2,6,0))</f>
        <v>6.5</v>
      </c>
      <c r="G932" s="2">
        <f>INDEX($Q:$AC,MATCH($E932,$Q:$Q,0),MATCH(VLOOKUP($B932,卡牌国战属性!$B:$E,4,FALSE),军力值效果表!$Q$1:$AC$1,0)+IF(VLOOKUP($B932,卡牌国战属性!$B:$E,3,FALSE)=2,6,0)+1)</f>
        <v>19</v>
      </c>
    </row>
    <row r="933" spans="1:7">
      <c r="A933" s="2">
        <v>930</v>
      </c>
      <c r="B933" s="14">
        <v>1101022</v>
      </c>
      <c r="C933" s="2" t="str">
        <f>VLOOKUP(B933,卡牌国战属性!$B:$C,2,FALSE)</f>
        <v>幻</v>
      </c>
      <c r="D933" s="2" t="s">
        <v>64</v>
      </c>
      <c r="E933" s="2">
        <f t="shared" si="9"/>
        <v>30</v>
      </c>
      <c r="F933" s="2">
        <f>INDEX($Q:$AC,MATCH($E933,$Q:$Q,0),MATCH(VLOOKUP($B933,卡牌国战属性!$B:$E,4,FALSE),军力值效果表!$Q$1:$AC$1,0)+IF(VLOOKUP($B933,卡牌国战属性!$B:$E,3,FALSE)=2,6,0))</f>
        <v>6.7</v>
      </c>
      <c r="G933" s="2">
        <f>INDEX($Q:$AC,MATCH($E933,$Q:$Q,0),MATCH(VLOOKUP($B933,卡牌国战属性!$B:$E,4,FALSE),军力值效果表!$Q$1:$AC$1,0)+IF(VLOOKUP($B933,卡牌国战属性!$B:$E,3,FALSE)=2,6,0)+1)</f>
        <v>20.1</v>
      </c>
    </row>
    <row r="934" spans="1:7">
      <c r="A934" s="2">
        <v>931</v>
      </c>
      <c r="B934" s="14">
        <v>1101022</v>
      </c>
      <c r="C934" s="2" t="str">
        <f>VLOOKUP(B934,卡牌国战属性!$B:$C,2,FALSE)</f>
        <v>幻</v>
      </c>
      <c r="D934" s="2" t="s">
        <v>64</v>
      </c>
      <c r="E934" s="2">
        <f t="shared" si="9"/>
        <v>31</v>
      </c>
      <c r="F934" s="2">
        <f>INDEX($Q:$AC,MATCH($E934,$Q:$Q,0),MATCH(VLOOKUP($B934,卡牌国战属性!$B:$E,4,FALSE),军力值效果表!$Q$1:$AC$1,0)+IF(VLOOKUP($B934,卡牌国战属性!$B:$E,3,FALSE)=2,6,0))</f>
        <v>6.8</v>
      </c>
      <c r="G934" s="2">
        <f>INDEX($Q:$AC,MATCH($E934,$Q:$Q,0),MATCH(VLOOKUP($B934,卡牌国战属性!$B:$E,4,FALSE),军力值效果表!$Q$1:$AC$1,0)+IF(VLOOKUP($B934,卡牌国战属性!$B:$E,3,FALSE)=2,6,0)+1)</f>
        <v>20.4</v>
      </c>
    </row>
    <row r="935" spans="1:7">
      <c r="A935" s="2">
        <v>932</v>
      </c>
      <c r="B935" s="14">
        <v>1101022</v>
      </c>
      <c r="C935" s="2" t="str">
        <f>VLOOKUP(B935,卡牌国战属性!$B:$C,2,FALSE)</f>
        <v>幻</v>
      </c>
      <c r="D935" s="2" t="s">
        <v>64</v>
      </c>
      <c r="E935" s="2">
        <f t="shared" si="9"/>
        <v>32</v>
      </c>
      <c r="F935" s="2">
        <f>INDEX($Q:$AC,MATCH($E935,$Q:$Q,0),MATCH(VLOOKUP($B935,卡牌国战属性!$B:$E,4,FALSE),军力值效果表!$Q$1:$AC$1,0)+IF(VLOOKUP($B935,卡牌国战属性!$B:$E,3,FALSE)=2,6,0))</f>
        <v>7.2</v>
      </c>
      <c r="G935" s="2">
        <f>INDEX($Q:$AC,MATCH($E935,$Q:$Q,0),MATCH(VLOOKUP($B935,卡牌国战属性!$B:$E,4,FALSE),军力值效果表!$Q$1:$AC$1,0)+IF(VLOOKUP($B935,卡牌国战属性!$B:$E,3,FALSE)=2,6,0)+1)</f>
        <v>21.8</v>
      </c>
    </row>
    <row r="936" spans="1:7">
      <c r="A936" s="2">
        <v>933</v>
      </c>
      <c r="B936" s="14">
        <v>1101022</v>
      </c>
      <c r="C936" s="2" t="str">
        <f>VLOOKUP(B936,卡牌国战属性!$B:$C,2,FALSE)</f>
        <v>幻</v>
      </c>
      <c r="D936" s="2" t="s">
        <v>64</v>
      </c>
      <c r="E936" s="2">
        <f t="shared" si="9"/>
        <v>33</v>
      </c>
      <c r="F936" s="2">
        <f>INDEX($Q:$AC,MATCH($E936,$Q:$Q,0),MATCH(VLOOKUP($B936,卡牌国战属性!$B:$E,4,FALSE),军力值效果表!$Q$1:$AC$1,0)+IF(VLOOKUP($B936,卡牌国战属性!$B:$E,3,FALSE)=2,6,0))</f>
        <v>8.1</v>
      </c>
      <c r="G936" s="2">
        <f>INDEX($Q:$AC,MATCH($E936,$Q:$Q,0),MATCH(VLOOKUP($B936,卡牌国战属性!$B:$E,4,FALSE),军力值效果表!$Q$1:$AC$1,0)+IF(VLOOKUP($B936,卡牌国战属性!$B:$E,3,FALSE)=2,6,0)+1)</f>
        <v>24.4</v>
      </c>
    </row>
    <row r="937" spans="1:7">
      <c r="A937" s="2">
        <v>934</v>
      </c>
      <c r="B937" s="14">
        <v>1101022</v>
      </c>
      <c r="C937" s="2" t="str">
        <f>VLOOKUP(B937,卡牌国战属性!$B:$C,2,FALSE)</f>
        <v>幻</v>
      </c>
      <c r="D937" s="2" t="s">
        <v>64</v>
      </c>
      <c r="E937" s="2">
        <f t="shared" si="9"/>
        <v>34</v>
      </c>
      <c r="F937" s="2">
        <f>INDEX($Q:$AC,MATCH($E937,$Q:$Q,0),MATCH(VLOOKUP($B937,卡牌国战属性!$B:$E,4,FALSE),军力值效果表!$Q$1:$AC$1,0)+IF(VLOOKUP($B937,卡牌国战属性!$B:$E,3,FALSE)=2,6,0))</f>
        <v>8.7</v>
      </c>
      <c r="G937" s="2">
        <f>INDEX($Q:$AC,MATCH($E937,$Q:$Q,0),MATCH(VLOOKUP($B937,卡牌国战属性!$B:$E,4,FALSE),军力值效果表!$Q$1:$AC$1,0)+IF(VLOOKUP($B937,卡牌国战属性!$B:$E,3,FALSE)=2,6,0)+1)</f>
        <v>26.2</v>
      </c>
    </row>
    <row r="938" spans="1:7">
      <c r="A938" s="2">
        <v>935</v>
      </c>
      <c r="B938" s="14">
        <v>1101022</v>
      </c>
      <c r="C938" s="2" t="str">
        <f>VLOOKUP(B938,卡牌国战属性!$B:$C,2,FALSE)</f>
        <v>幻</v>
      </c>
      <c r="D938" s="2" t="s">
        <v>64</v>
      </c>
      <c r="E938" s="2">
        <f t="shared" si="9"/>
        <v>35</v>
      </c>
      <c r="F938" s="2">
        <f>INDEX($Q:$AC,MATCH($E938,$Q:$Q,0),MATCH(VLOOKUP($B938,卡牌国战属性!$B:$E,4,FALSE),军力值效果表!$Q$1:$AC$1,0)+IF(VLOOKUP($B938,卡牌国战属性!$B:$E,3,FALSE)=2,6,0))</f>
        <v>8.8</v>
      </c>
      <c r="G938" s="2">
        <f>INDEX($Q:$AC,MATCH($E938,$Q:$Q,0),MATCH(VLOOKUP($B938,卡牌国战属性!$B:$E,4,FALSE),军力值效果表!$Q$1:$AC$1,0)+IF(VLOOKUP($B938,卡牌国战属性!$B:$E,3,FALSE)=2,6,0)+1)</f>
        <v>26.3</v>
      </c>
    </row>
    <row r="939" spans="1:7">
      <c r="A939" s="2">
        <v>936</v>
      </c>
      <c r="B939" s="14">
        <v>1101022</v>
      </c>
      <c r="C939" s="2" t="str">
        <f>VLOOKUP(B939,卡牌国战属性!$B:$C,2,FALSE)</f>
        <v>幻</v>
      </c>
      <c r="D939" s="2" t="s">
        <v>64</v>
      </c>
      <c r="E939" s="2">
        <f t="shared" si="9"/>
        <v>36</v>
      </c>
      <c r="F939" s="2">
        <f>INDEX($Q:$AC,MATCH($E939,$Q:$Q,0),MATCH(VLOOKUP($B939,卡牌国战属性!$B:$E,4,FALSE),军力值效果表!$Q$1:$AC$1,0)+IF(VLOOKUP($B939,卡牌国战属性!$B:$E,3,FALSE)=2,6,0))</f>
        <v>9.5</v>
      </c>
      <c r="G939" s="2">
        <f>INDEX($Q:$AC,MATCH($E939,$Q:$Q,0),MATCH(VLOOKUP($B939,卡牌国战属性!$B:$E,4,FALSE),军力值效果表!$Q$1:$AC$1,0)+IF(VLOOKUP($B939,卡牌国战属性!$B:$E,3,FALSE)=2,6,0)+1)</f>
        <v>28.4</v>
      </c>
    </row>
    <row r="940" spans="1:7">
      <c r="A940" s="2">
        <v>937</v>
      </c>
      <c r="B940" s="14">
        <v>1101022</v>
      </c>
      <c r="C940" s="2" t="str">
        <f>VLOOKUP(B940,卡牌国战属性!$B:$C,2,FALSE)</f>
        <v>幻</v>
      </c>
      <c r="D940" s="2" t="s">
        <v>64</v>
      </c>
      <c r="E940" s="2">
        <f t="shared" si="9"/>
        <v>37</v>
      </c>
      <c r="F940" s="2">
        <f>INDEX($Q:$AC,MATCH($E940,$Q:$Q,0),MATCH(VLOOKUP($B940,卡牌国战属性!$B:$E,4,FALSE),军力值效果表!$Q$1:$AC$1,0)+IF(VLOOKUP($B940,卡牌国战属性!$B:$E,3,FALSE)=2,6,0))</f>
        <v>10.1</v>
      </c>
      <c r="G940" s="2">
        <f>INDEX($Q:$AC,MATCH($E940,$Q:$Q,0),MATCH(VLOOKUP($B940,卡牌国战属性!$B:$E,4,FALSE),军力值效果表!$Q$1:$AC$1,0)+IF(VLOOKUP($B940,卡牌国战属性!$B:$E,3,FALSE)=2,6,0)+1)</f>
        <v>30.4</v>
      </c>
    </row>
    <row r="941" spans="1:7">
      <c r="A941" s="2">
        <v>938</v>
      </c>
      <c r="B941" s="14">
        <v>1101022</v>
      </c>
      <c r="C941" s="2" t="str">
        <f>VLOOKUP(B941,卡牌国战属性!$B:$C,2,FALSE)</f>
        <v>幻</v>
      </c>
      <c r="D941" s="2" t="s">
        <v>64</v>
      </c>
      <c r="E941" s="2">
        <f t="shared" si="9"/>
        <v>38</v>
      </c>
      <c r="F941" s="2">
        <f>INDEX($Q:$AC,MATCH($E941,$Q:$Q,0),MATCH(VLOOKUP($B941,卡牌国战属性!$B:$E,4,FALSE),军力值效果表!$Q$1:$AC$1,0)+IF(VLOOKUP($B941,卡牌国战属性!$B:$E,3,FALSE)=2,6,0))</f>
        <v>11.4</v>
      </c>
      <c r="G941" s="2">
        <f>INDEX($Q:$AC,MATCH($E941,$Q:$Q,0),MATCH(VLOOKUP($B941,卡牌国战属性!$B:$E,4,FALSE),军力值效果表!$Q$1:$AC$1,0)+IF(VLOOKUP($B941,卡牌国战属性!$B:$E,3,FALSE)=2,6,0)+1)</f>
        <v>34.3</v>
      </c>
    </row>
    <row r="942" spans="1:7">
      <c r="A942" s="2">
        <v>939</v>
      </c>
      <c r="B942" s="14">
        <v>1101022</v>
      </c>
      <c r="C942" s="2" t="str">
        <f>VLOOKUP(B942,卡牌国战属性!$B:$C,2,FALSE)</f>
        <v>幻</v>
      </c>
      <c r="D942" s="2" t="s">
        <v>64</v>
      </c>
      <c r="E942" s="2">
        <f t="shared" si="9"/>
        <v>39</v>
      </c>
      <c r="F942" s="2">
        <f>INDEX($Q:$AC,MATCH($E942,$Q:$Q,0),MATCH(VLOOKUP($B942,卡牌国战属性!$B:$E,4,FALSE),军力值效果表!$Q$1:$AC$1,0)+IF(VLOOKUP($B942,卡牌国战属性!$B:$E,3,FALSE)=2,6,0))</f>
        <v>11.7</v>
      </c>
      <c r="G942" s="2">
        <f>INDEX($Q:$AC,MATCH($E942,$Q:$Q,0),MATCH(VLOOKUP($B942,卡牌国战属性!$B:$E,4,FALSE),军力值效果表!$Q$1:$AC$1,0)+IF(VLOOKUP($B942,卡牌国战属性!$B:$E,3,FALSE)=2,6,0)+1)</f>
        <v>35</v>
      </c>
    </row>
    <row r="943" spans="1:7">
      <c r="A943" s="2">
        <v>940</v>
      </c>
      <c r="B943" s="14">
        <v>1101022</v>
      </c>
      <c r="C943" s="2" t="str">
        <f>VLOOKUP(B943,卡牌国战属性!$B:$C,2,FALSE)</f>
        <v>幻</v>
      </c>
      <c r="D943" s="2" t="s">
        <v>64</v>
      </c>
      <c r="E943" s="2">
        <f t="shared" si="9"/>
        <v>40</v>
      </c>
      <c r="F943" s="2">
        <f>INDEX($Q:$AC,MATCH($E943,$Q:$Q,0),MATCH(VLOOKUP($B943,卡牌国战属性!$B:$E,4,FALSE),军力值效果表!$Q$1:$AC$1,0)+IF(VLOOKUP($B943,卡牌国战属性!$B:$E,3,FALSE)=2,6,0))</f>
        <v>12.3</v>
      </c>
      <c r="G943" s="2">
        <f>INDEX($Q:$AC,MATCH($E943,$Q:$Q,0),MATCH(VLOOKUP($B943,卡牌国战属性!$B:$E,4,FALSE),军力值效果表!$Q$1:$AC$1,0)+IF(VLOOKUP($B943,卡牌国战属性!$B:$E,3,FALSE)=2,6,0)+1)</f>
        <v>36.8</v>
      </c>
    </row>
    <row r="944" spans="1:7">
      <c r="A944" s="2">
        <v>941</v>
      </c>
      <c r="B944" s="14">
        <v>1101022</v>
      </c>
      <c r="C944" s="2" t="str">
        <f>VLOOKUP(B944,卡牌国战属性!$B:$C,2,FALSE)</f>
        <v>幻</v>
      </c>
      <c r="D944" s="2" t="s">
        <v>64</v>
      </c>
      <c r="E944" s="2">
        <f t="shared" si="9"/>
        <v>41</v>
      </c>
      <c r="F944" s="2">
        <f>INDEX($Q:$AC,MATCH($E944,$Q:$Q,0),MATCH(VLOOKUP($B944,卡牌国战属性!$B:$E,4,FALSE),军力值效果表!$Q$1:$AC$1,0)+IF(VLOOKUP($B944,卡牌国战属性!$B:$E,3,FALSE)=2,6,0))</f>
        <v>12.6</v>
      </c>
      <c r="G944" s="2">
        <f>INDEX($Q:$AC,MATCH($E944,$Q:$Q,0),MATCH(VLOOKUP($B944,卡牌国战属性!$B:$E,4,FALSE),军力值效果表!$Q$1:$AC$1,0)+IF(VLOOKUP($B944,卡牌国战属性!$B:$E,3,FALSE)=2,6,0)+1)</f>
        <v>38</v>
      </c>
    </row>
    <row r="945" spans="1:7">
      <c r="A945" s="2">
        <v>942</v>
      </c>
      <c r="B945" s="14">
        <v>1101022</v>
      </c>
      <c r="C945" s="2" t="str">
        <f>VLOOKUP(B945,卡牌国战属性!$B:$C,2,FALSE)</f>
        <v>幻</v>
      </c>
      <c r="D945" s="2" t="s">
        <v>64</v>
      </c>
      <c r="E945" s="2">
        <f t="shared" si="9"/>
        <v>42</v>
      </c>
      <c r="F945" s="2">
        <f>INDEX($Q:$AC,MATCH($E945,$Q:$Q,0),MATCH(VLOOKUP($B945,卡牌国战属性!$B:$E,4,FALSE),军力值效果表!$Q$1:$AC$1,0)+IF(VLOOKUP($B945,卡牌国战属性!$B:$E,3,FALSE)=2,6,0))</f>
        <v>13.6</v>
      </c>
      <c r="G945" s="2">
        <f>INDEX($Q:$AC,MATCH($E945,$Q:$Q,0),MATCH(VLOOKUP($B945,卡牌国战属性!$B:$E,4,FALSE),军力值效果表!$Q$1:$AC$1,0)+IF(VLOOKUP($B945,卡牌国战属性!$B:$E,3,FALSE)=2,6,0)+1)</f>
        <v>40.8</v>
      </c>
    </row>
    <row r="946" spans="1:7">
      <c r="A946" s="2">
        <v>943</v>
      </c>
      <c r="B946" s="14">
        <v>1101022</v>
      </c>
      <c r="C946" s="2" t="str">
        <f>VLOOKUP(B946,卡牌国战属性!$B:$C,2,FALSE)</f>
        <v>幻</v>
      </c>
      <c r="D946" s="2" t="s">
        <v>64</v>
      </c>
      <c r="E946" s="2">
        <f t="shared" si="9"/>
        <v>43</v>
      </c>
      <c r="F946" s="2">
        <f>INDEX($Q:$AC,MATCH($E946,$Q:$Q,0),MATCH(VLOOKUP($B946,卡牌国战属性!$B:$E,4,FALSE),军力值效果表!$Q$1:$AC$1,0)+IF(VLOOKUP($B946,卡牌国战属性!$B:$E,3,FALSE)=2,6,0))</f>
        <v>15.4</v>
      </c>
      <c r="G946" s="2">
        <f>INDEX($Q:$AC,MATCH($E946,$Q:$Q,0),MATCH(VLOOKUP($B946,卡牌国战属性!$B:$E,4,FALSE),军力值效果表!$Q$1:$AC$1,0)+IF(VLOOKUP($B946,卡牌国战属性!$B:$E,3,FALSE)=2,6,0)+1)</f>
        <v>46.2</v>
      </c>
    </row>
    <row r="947" spans="1:7">
      <c r="A947" s="2">
        <v>944</v>
      </c>
      <c r="B947" s="14">
        <v>1101022</v>
      </c>
      <c r="C947" s="2" t="str">
        <f>VLOOKUP(B947,卡牌国战属性!$B:$C,2,FALSE)</f>
        <v>幻</v>
      </c>
      <c r="D947" s="2" t="s">
        <v>64</v>
      </c>
      <c r="E947" s="2">
        <f t="shared" si="9"/>
        <v>44</v>
      </c>
      <c r="F947" s="2">
        <f>INDEX($Q:$AC,MATCH($E947,$Q:$Q,0),MATCH(VLOOKUP($B947,卡牌国战属性!$B:$E,4,FALSE),军力值效果表!$Q$1:$AC$1,0)+IF(VLOOKUP($B947,卡牌国战属性!$B:$E,3,FALSE)=2,6,0))</f>
        <v>16.6</v>
      </c>
      <c r="G947" s="2">
        <f>INDEX($Q:$AC,MATCH($E947,$Q:$Q,0),MATCH(VLOOKUP($B947,卡牌国战属性!$B:$E,4,FALSE),军力值效果表!$Q$1:$AC$1,0)+IF(VLOOKUP($B947,卡牌国战属性!$B:$E,3,FALSE)=2,6,0)+1)</f>
        <v>49.8</v>
      </c>
    </row>
    <row r="948" spans="1:7">
      <c r="A948" s="2">
        <v>945</v>
      </c>
      <c r="B948" s="14">
        <v>1101022</v>
      </c>
      <c r="C948" s="2" t="str">
        <f>VLOOKUP(B948,卡牌国战属性!$B:$C,2,FALSE)</f>
        <v>幻</v>
      </c>
      <c r="D948" s="2" t="s">
        <v>64</v>
      </c>
      <c r="E948" s="2">
        <f t="shared" si="9"/>
        <v>45</v>
      </c>
      <c r="F948" s="2">
        <f>INDEX($Q:$AC,MATCH($E948,$Q:$Q,0),MATCH(VLOOKUP($B948,卡牌国战属性!$B:$E,4,FALSE),军力值效果表!$Q$1:$AC$1,0)+IF(VLOOKUP($B948,卡牌国战属性!$B:$E,3,FALSE)=2,6,0))</f>
        <v>18.2</v>
      </c>
      <c r="G948" s="2">
        <f>INDEX($Q:$AC,MATCH($E948,$Q:$Q,0),MATCH(VLOOKUP($B948,卡牌国战属性!$B:$E,4,FALSE),军力值效果表!$Q$1:$AC$1,0)+IF(VLOOKUP($B948,卡牌国战属性!$B:$E,3,FALSE)=2,6,0)+1)</f>
        <v>54.5</v>
      </c>
    </row>
    <row r="949" spans="1:7">
      <c r="A949" s="2">
        <v>946</v>
      </c>
      <c r="B949" s="14">
        <v>1101022</v>
      </c>
      <c r="C949" s="2" t="str">
        <f>VLOOKUP(B949,卡牌国战属性!$B:$C,2,FALSE)</f>
        <v>幻</v>
      </c>
      <c r="D949" s="2" t="s">
        <v>64</v>
      </c>
      <c r="E949" s="2">
        <f t="shared" si="9"/>
        <v>46</v>
      </c>
      <c r="F949" s="2">
        <f>INDEX($Q:$AC,MATCH($E949,$Q:$Q,0),MATCH(VLOOKUP($B949,卡牌国战属性!$B:$E,4,FALSE),军力值效果表!$Q$1:$AC$1,0)+IF(VLOOKUP($B949,卡牌国战属性!$B:$E,3,FALSE)=2,6,0))</f>
        <v>19.7</v>
      </c>
      <c r="G949" s="2">
        <f>INDEX($Q:$AC,MATCH($E949,$Q:$Q,0),MATCH(VLOOKUP($B949,卡牌国战属性!$B:$E,4,FALSE),军力值效果表!$Q$1:$AC$1,0)+IF(VLOOKUP($B949,卡牌国战属性!$B:$E,3,FALSE)=2,6,0)+1)</f>
        <v>59.2</v>
      </c>
    </row>
    <row r="950" spans="1:7">
      <c r="A950" s="2">
        <v>947</v>
      </c>
      <c r="B950" s="14">
        <v>1101022</v>
      </c>
      <c r="C950" s="2" t="str">
        <f>VLOOKUP(B950,卡牌国战属性!$B:$C,2,FALSE)</f>
        <v>幻</v>
      </c>
      <c r="D950" s="2" t="s">
        <v>64</v>
      </c>
      <c r="E950" s="2">
        <f t="shared" si="9"/>
        <v>47</v>
      </c>
      <c r="F950" s="2">
        <f>INDEX($Q:$AC,MATCH($E950,$Q:$Q,0),MATCH(VLOOKUP($B950,卡牌国战属性!$B:$E,4,FALSE),军力值效果表!$Q$1:$AC$1,0)+IF(VLOOKUP($B950,卡牌国战属性!$B:$E,3,FALSE)=2,6,0))</f>
        <v>21.2</v>
      </c>
      <c r="G950" s="2">
        <f>INDEX($Q:$AC,MATCH($E950,$Q:$Q,0),MATCH(VLOOKUP($B950,卡牌国战属性!$B:$E,4,FALSE),军力值效果表!$Q$1:$AC$1,0)+IF(VLOOKUP($B950,卡牌国战属性!$B:$E,3,FALSE)=2,6,0)+1)</f>
        <v>63.7</v>
      </c>
    </row>
    <row r="951" spans="1:7">
      <c r="A951" s="2">
        <v>948</v>
      </c>
      <c r="B951" s="14">
        <v>1101022</v>
      </c>
      <c r="C951" s="2" t="str">
        <f>VLOOKUP(B951,卡牌国战属性!$B:$C,2,FALSE)</f>
        <v>幻</v>
      </c>
      <c r="D951" s="2" t="s">
        <v>64</v>
      </c>
      <c r="E951" s="2">
        <f t="shared" si="9"/>
        <v>48</v>
      </c>
      <c r="F951" s="2">
        <f>INDEX($Q:$AC,MATCH($E951,$Q:$Q,0),MATCH(VLOOKUP($B951,卡牌国战属性!$B:$E,4,FALSE),军力值效果表!$Q$1:$AC$1,0)+IF(VLOOKUP($B951,卡牌国战属性!$B:$E,3,FALSE)=2,6,0))</f>
        <v>24.1</v>
      </c>
      <c r="G951" s="2">
        <f>INDEX($Q:$AC,MATCH($E951,$Q:$Q,0),MATCH(VLOOKUP($B951,卡牌国战属性!$B:$E,4,FALSE),军力值效果表!$Q$1:$AC$1,0)+IF(VLOOKUP($B951,卡牌国战属性!$B:$E,3,FALSE)=2,6,0)+1)</f>
        <v>72.2</v>
      </c>
    </row>
    <row r="952" spans="1:7">
      <c r="A952" s="2">
        <v>949</v>
      </c>
      <c r="B952" s="14">
        <v>1101022</v>
      </c>
      <c r="C952" s="2" t="str">
        <f>VLOOKUP(B952,卡牌国战属性!$B:$C,2,FALSE)</f>
        <v>幻</v>
      </c>
      <c r="D952" s="2" t="s">
        <v>64</v>
      </c>
      <c r="E952" s="2">
        <f t="shared" si="9"/>
        <v>49</v>
      </c>
      <c r="F952" s="2">
        <f>INDEX($Q:$AC,MATCH($E952,$Q:$Q,0),MATCH(VLOOKUP($B952,卡牌国战属性!$B:$E,4,FALSE),军力值效果表!$Q$1:$AC$1,0)+IF(VLOOKUP($B952,卡牌国战属性!$B:$E,3,FALSE)=2,6,0))</f>
        <v>26</v>
      </c>
      <c r="G952" s="2">
        <f>INDEX($Q:$AC,MATCH($E952,$Q:$Q,0),MATCH(VLOOKUP($B952,卡牌国战属性!$B:$E,4,FALSE),军力值效果表!$Q$1:$AC$1,0)+IF(VLOOKUP($B952,卡牌国战属性!$B:$E,3,FALSE)=2,6,0)+1)</f>
        <v>78</v>
      </c>
    </row>
    <row r="953" spans="1:7">
      <c r="A953" s="2">
        <v>950</v>
      </c>
      <c r="B953" s="14">
        <v>1101022</v>
      </c>
      <c r="C953" s="2" t="str">
        <f>VLOOKUP(B953,卡牌国战属性!$B:$C,2,FALSE)</f>
        <v>幻</v>
      </c>
      <c r="D953" s="2" t="s">
        <v>64</v>
      </c>
      <c r="E953" s="2">
        <f t="shared" si="9"/>
        <v>50</v>
      </c>
      <c r="F953" s="2">
        <f>INDEX($Q:$AC,MATCH($E953,$Q:$Q,0),MATCH(VLOOKUP($B953,卡牌国战属性!$B:$E,4,FALSE),军力值效果表!$Q$1:$AC$1,0)+IF(VLOOKUP($B953,卡牌国战属性!$B:$E,3,FALSE)=2,6,0))</f>
        <v>27.2</v>
      </c>
      <c r="G953" s="2">
        <f>INDEX($Q:$AC,MATCH($E953,$Q:$Q,0),MATCH(VLOOKUP($B953,卡牌国战属性!$B:$E,4,FALSE),军力值效果表!$Q$1:$AC$1,0)+IF(VLOOKUP($B953,卡牌国战属性!$B:$E,3,FALSE)=2,6,0)+1)</f>
        <v>81.6</v>
      </c>
    </row>
    <row r="954" spans="1:7">
      <c r="A954" s="2">
        <v>951</v>
      </c>
      <c r="B954" s="9">
        <v>1101023</v>
      </c>
      <c r="C954" s="2" t="str">
        <f>VLOOKUP(B954,卡牌国战属性!$B:$C,2,FALSE)</f>
        <v>朱童</v>
      </c>
      <c r="D954" s="2" t="s">
        <v>64</v>
      </c>
      <c r="E954" s="2">
        <f t="shared" si="9"/>
        <v>1</v>
      </c>
      <c r="F954" s="2">
        <f>INDEX($Q:$AC,MATCH($E954,$Q:$Q,0),MATCH(VLOOKUP($B954,卡牌国战属性!$B:$E,4,FALSE),军力值效果表!$Q$1:$AC$1,0)+IF(VLOOKUP($B954,卡牌国战属性!$B:$E,3,FALSE)=2,6,0))</f>
        <v>2.1</v>
      </c>
      <c r="G954" s="2">
        <f>INDEX($Q:$AC,MATCH($E954,$Q:$Q,0),MATCH(VLOOKUP($B954,卡牌国战属性!$B:$E,4,FALSE),军力值效果表!$Q$1:$AC$1,0)+IF(VLOOKUP($B954,卡牌国战属性!$B:$E,3,FALSE)=2,6,0)+1)</f>
        <v>7.2</v>
      </c>
    </row>
    <row r="955" spans="1:7">
      <c r="A955" s="2">
        <v>952</v>
      </c>
      <c r="B955" s="9">
        <v>1101023</v>
      </c>
      <c r="C955" s="2" t="str">
        <f>VLOOKUP(B955,卡牌国战属性!$B:$C,2,FALSE)</f>
        <v>朱童</v>
      </c>
      <c r="D955" s="2" t="s">
        <v>64</v>
      </c>
      <c r="E955" s="2">
        <f t="shared" si="9"/>
        <v>2</v>
      </c>
      <c r="F955" s="2">
        <f>INDEX($Q:$AC,MATCH($E955,$Q:$Q,0),MATCH(VLOOKUP($B955,卡牌国战属性!$B:$E,4,FALSE),军力值效果表!$Q$1:$AC$1,0)+IF(VLOOKUP($B955,卡牌国战属性!$B:$E,3,FALSE)=2,6,0))</f>
        <v>2.2</v>
      </c>
      <c r="G955" s="2">
        <f>INDEX($Q:$AC,MATCH($E955,$Q:$Q,0),MATCH(VLOOKUP($B955,卡牌国战属性!$B:$E,4,FALSE),军力值效果表!$Q$1:$AC$1,0)+IF(VLOOKUP($B955,卡牌国战属性!$B:$E,3,FALSE)=2,6,0)+1)</f>
        <v>7.3</v>
      </c>
    </row>
    <row r="956" spans="1:7">
      <c r="A956" s="2">
        <v>953</v>
      </c>
      <c r="B956" s="9">
        <v>1101023</v>
      </c>
      <c r="C956" s="2" t="str">
        <f>VLOOKUP(B956,卡牌国战属性!$B:$C,2,FALSE)</f>
        <v>朱童</v>
      </c>
      <c r="D956" s="2" t="s">
        <v>64</v>
      </c>
      <c r="E956" s="2">
        <f t="shared" si="9"/>
        <v>3</v>
      </c>
      <c r="F956" s="2">
        <f>INDEX($Q:$AC,MATCH($E956,$Q:$Q,0),MATCH(VLOOKUP($B956,卡牌国战属性!$B:$E,4,FALSE),军力值效果表!$Q$1:$AC$1,0)+IF(VLOOKUP($B956,卡牌国战属性!$B:$E,3,FALSE)=2,6,0))</f>
        <v>2.3</v>
      </c>
      <c r="G956" s="2">
        <f>INDEX($Q:$AC,MATCH($E956,$Q:$Q,0),MATCH(VLOOKUP($B956,卡牌国战属性!$B:$E,4,FALSE),军力值效果表!$Q$1:$AC$1,0)+IF(VLOOKUP($B956,卡牌国战属性!$B:$E,3,FALSE)=2,6,0)+1)</f>
        <v>7.4</v>
      </c>
    </row>
    <row r="957" spans="1:7">
      <c r="A957" s="2">
        <v>954</v>
      </c>
      <c r="B957" s="9">
        <v>1101023</v>
      </c>
      <c r="C957" s="2" t="str">
        <f>VLOOKUP(B957,卡牌国战属性!$B:$C,2,FALSE)</f>
        <v>朱童</v>
      </c>
      <c r="D957" s="2" t="s">
        <v>64</v>
      </c>
      <c r="E957" s="2">
        <f t="shared" si="9"/>
        <v>4</v>
      </c>
      <c r="F957" s="2">
        <f>INDEX($Q:$AC,MATCH($E957,$Q:$Q,0),MATCH(VLOOKUP($B957,卡牌国战属性!$B:$E,4,FALSE),军力值效果表!$Q$1:$AC$1,0)+IF(VLOOKUP($B957,卡牌国战属性!$B:$E,3,FALSE)=2,6,0))</f>
        <v>2.4</v>
      </c>
      <c r="G957" s="2">
        <f>INDEX($Q:$AC,MATCH($E957,$Q:$Q,0),MATCH(VLOOKUP($B957,卡牌国战属性!$B:$E,4,FALSE),军力值效果表!$Q$1:$AC$1,0)+IF(VLOOKUP($B957,卡牌国战属性!$B:$E,3,FALSE)=2,6,0)+1)</f>
        <v>7.5</v>
      </c>
    </row>
    <row r="958" spans="1:7">
      <c r="A958" s="2">
        <v>955</v>
      </c>
      <c r="B958" s="9">
        <v>1101023</v>
      </c>
      <c r="C958" s="2" t="str">
        <f>VLOOKUP(B958,卡牌国战属性!$B:$C,2,FALSE)</f>
        <v>朱童</v>
      </c>
      <c r="D958" s="2" t="s">
        <v>64</v>
      </c>
      <c r="E958" s="2">
        <f t="shared" si="9"/>
        <v>5</v>
      </c>
      <c r="F958" s="2">
        <f>INDEX($Q:$AC,MATCH($E958,$Q:$Q,0),MATCH(VLOOKUP($B958,卡牌国战属性!$B:$E,4,FALSE),军力值效果表!$Q$1:$AC$1,0)+IF(VLOOKUP($B958,卡牌国战属性!$B:$E,3,FALSE)=2,6,0))</f>
        <v>2.5</v>
      </c>
      <c r="G958" s="2">
        <f>INDEX($Q:$AC,MATCH($E958,$Q:$Q,0),MATCH(VLOOKUP($B958,卡牌国战属性!$B:$E,4,FALSE),军力值效果表!$Q$1:$AC$1,0)+IF(VLOOKUP($B958,卡牌国战属性!$B:$E,3,FALSE)=2,6,0)+1)</f>
        <v>7.6</v>
      </c>
    </row>
    <row r="959" spans="1:7">
      <c r="A959" s="2">
        <v>956</v>
      </c>
      <c r="B959" s="9">
        <v>1101023</v>
      </c>
      <c r="C959" s="2" t="str">
        <f>VLOOKUP(B959,卡牌国战属性!$B:$C,2,FALSE)</f>
        <v>朱童</v>
      </c>
      <c r="D959" s="2" t="s">
        <v>64</v>
      </c>
      <c r="E959" s="2">
        <f t="shared" si="9"/>
        <v>6</v>
      </c>
      <c r="F959" s="2">
        <f>INDEX($Q:$AC,MATCH($E959,$Q:$Q,0),MATCH(VLOOKUP($B959,卡牌国战属性!$B:$E,4,FALSE),军力值效果表!$Q$1:$AC$1,0)+IF(VLOOKUP($B959,卡牌国战属性!$B:$E,3,FALSE)=2,6,0))</f>
        <v>2.6</v>
      </c>
      <c r="G959" s="2">
        <f>INDEX($Q:$AC,MATCH($E959,$Q:$Q,0),MATCH(VLOOKUP($B959,卡牌国战属性!$B:$E,4,FALSE),军力值效果表!$Q$1:$AC$1,0)+IF(VLOOKUP($B959,卡牌国战属性!$B:$E,3,FALSE)=2,6,0)+1)</f>
        <v>7.7</v>
      </c>
    </row>
    <row r="960" spans="1:7">
      <c r="A960" s="2">
        <v>957</v>
      </c>
      <c r="B960" s="9">
        <v>1101023</v>
      </c>
      <c r="C960" s="2" t="str">
        <f>VLOOKUP(B960,卡牌国战属性!$B:$C,2,FALSE)</f>
        <v>朱童</v>
      </c>
      <c r="D960" s="2" t="s">
        <v>64</v>
      </c>
      <c r="E960" s="2">
        <f t="shared" si="9"/>
        <v>7</v>
      </c>
      <c r="F960" s="2">
        <f>INDEX($Q:$AC,MATCH($E960,$Q:$Q,0),MATCH(VLOOKUP($B960,卡牌国战属性!$B:$E,4,FALSE),军力值效果表!$Q$1:$AC$1,0)+IF(VLOOKUP($B960,卡牌国战属性!$B:$E,3,FALSE)=2,6,0))</f>
        <v>2.7</v>
      </c>
      <c r="G960" s="2">
        <f>INDEX($Q:$AC,MATCH($E960,$Q:$Q,0),MATCH(VLOOKUP($B960,卡牌国战属性!$B:$E,4,FALSE),军力值效果表!$Q$1:$AC$1,0)+IF(VLOOKUP($B960,卡牌国战属性!$B:$E,3,FALSE)=2,6,0)+1)</f>
        <v>7.8</v>
      </c>
    </row>
    <row r="961" spans="1:7">
      <c r="A961" s="2">
        <v>958</v>
      </c>
      <c r="B961" s="9">
        <v>1101023</v>
      </c>
      <c r="C961" s="2" t="str">
        <f>VLOOKUP(B961,卡牌国战属性!$B:$C,2,FALSE)</f>
        <v>朱童</v>
      </c>
      <c r="D961" s="2" t="s">
        <v>64</v>
      </c>
      <c r="E961" s="2">
        <f t="shared" si="9"/>
        <v>8</v>
      </c>
      <c r="F961" s="2">
        <f>INDEX($Q:$AC,MATCH($E961,$Q:$Q,0),MATCH(VLOOKUP($B961,卡牌国战属性!$B:$E,4,FALSE),军力值效果表!$Q$1:$AC$1,0)+IF(VLOOKUP($B961,卡牌国战属性!$B:$E,3,FALSE)=2,6,0))</f>
        <v>2.8</v>
      </c>
      <c r="G961" s="2">
        <f>INDEX($Q:$AC,MATCH($E961,$Q:$Q,0),MATCH(VLOOKUP($B961,卡牌国战属性!$B:$E,4,FALSE),军力值效果表!$Q$1:$AC$1,0)+IF(VLOOKUP($B961,卡牌国战属性!$B:$E,3,FALSE)=2,6,0)+1)</f>
        <v>7.9</v>
      </c>
    </row>
    <row r="962" spans="1:7">
      <c r="A962" s="2">
        <v>959</v>
      </c>
      <c r="B962" s="9">
        <v>1101023</v>
      </c>
      <c r="C962" s="2" t="str">
        <f>VLOOKUP(B962,卡牌国战属性!$B:$C,2,FALSE)</f>
        <v>朱童</v>
      </c>
      <c r="D962" s="2" t="s">
        <v>64</v>
      </c>
      <c r="E962" s="2">
        <f t="shared" si="9"/>
        <v>9</v>
      </c>
      <c r="F962" s="2">
        <f>INDEX($Q:$AC,MATCH($E962,$Q:$Q,0),MATCH(VLOOKUP($B962,卡牌国战属性!$B:$E,4,FALSE),军力值效果表!$Q$1:$AC$1,0)+IF(VLOOKUP($B962,卡牌国战属性!$B:$E,3,FALSE)=2,6,0))</f>
        <v>2.9</v>
      </c>
      <c r="G962" s="2">
        <f>INDEX($Q:$AC,MATCH($E962,$Q:$Q,0),MATCH(VLOOKUP($B962,卡牌国战属性!$B:$E,4,FALSE),军力值效果表!$Q$1:$AC$1,0)+IF(VLOOKUP($B962,卡牌国战属性!$B:$E,3,FALSE)=2,6,0)+1)</f>
        <v>8</v>
      </c>
    </row>
    <row r="963" spans="1:7">
      <c r="A963" s="2">
        <v>960</v>
      </c>
      <c r="B963" s="9">
        <v>1101023</v>
      </c>
      <c r="C963" s="2" t="str">
        <f>VLOOKUP(B963,卡牌国战属性!$B:$C,2,FALSE)</f>
        <v>朱童</v>
      </c>
      <c r="D963" s="2" t="s">
        <v>64</v>
      </c>
      <c r="E963" s="2">
        <f t="shared" si="9"/>
        <v>10</v>
      </c>
      <c r="F963" s="2">
        <f>INDEX($Q:$AC,MATCH($E963,$Q:$Q,0),MATCH(VLOOKUP($B963,卡牌国战属性!$B:$E,4,FALSE),军力值效果表!$Q$1:$AC$1,0)+IF(VLOOKUP($B963,卡牌国战属性!$B:$E,3,FALSE)=2,6,0))</f>
        <v>3</v>
      </c>
      <c r="G963" s="2">
        <f>INDEX($Q:$AC,MATCH($E963,$Q:$Q,0),MATCH(VLOOKUP($B963,卡牌国战属性!$B:$E,4,FALSE),军力值效果表!$Q$1:$AC$1,0)+IF(VLOOKUP($B963,卡牌国战属性!$B:$E,3,FALSE)=2,6,0)+1)</f>
        <v>8.3</v>
      </c>
    </row>
    <row r="964" spans="1:7">
      <c r="A964" s="2">
        <v>961</v>
      </c>
      <c r="B964" s="9">
        <v>1101023</v>
      </c>
      <c r="C964" s="2" t="str">
        <f>VLOOKUP(B964,卡牌国战属性!$B:$C,2,FALSE)</f>
        <v>朱童</v>
      </c>
      <c r="D964" s="2" t="s">
        <v>64</v>
      </c>
      <c r="E964" s="2">
        <f t="shared" si="9"/>
        <v>11</v>
      </c>
      <c r="F964" s="2">
        <f>INDEX($Q:$AC,MATCH($E964,$Q:$Q,0),MATCH(VLOOKUP($B964,卡牌国战属性!$B:$E,4,FALSE),军力值效果表!$Q$1:$AC$1,0)+IF(VLOOKUP($B964,卡牌国战属性!$B:$E,3,FALSE)=2,6,0))</f>
        <v>3.1</v>
      </c>
      <c r="G964" s="2">
        <f>INDEX($Q:$AC,MATCH($E964,$Q:$Q,0),MATCH(VLOOKUP($B964,卡牌国战属性!$B:$E,4,FALSE),军力值效果表!$Q$1:$AC$1,0)+IF(VLOOKUP($B964,卡牌国战属性!$B:$E,3,FALSE)=2,6,0)+1)</f>
        <v>8.5</v>
      </c>
    </row>
    <row r="965" spans="1:7">
      <c r="A965" s="2">
        <v>962</v>
      </c>
      <c r="B965" s="9">
        <v>1101023</v>
      </c>
      <c r="C965" s="2" t="str">
        <f>VLOOKUP(B965,卡牌国战属性!$B:$C,2,FALSE)</f>
        <v>朱童</v>
      </c>
      <c r="D965" s="2" t="s">
        <v>64</v>
      </c>
      <c r="E965" s="2">
        <f t="shared" si="9"/>
        <v>12</v>
      </c>
      <c r="F965" s="2">
        <f>INDEX($Q:$AC,MATCH($E965,$Q:$Q,0),MATCH(VLOOKUP($B965,卡牌国战属性!$B:$E,4,FALSE),军力值效果表!$Q$1:$AC$1,0)+IF(VLOOKUP($B965,卡牌国战属性!$B:$E,3,FALSE)=2,6,0))</f>
        <v>3.2</v>
      </c>
      <c r="G965" s="2">
        <f>INDEX($Q:$AC,MATCH($E965,$Q:$Q,0),MATCH(VLOOKUP($B965,卡牌国战属性!$B:$E,4,FALSE),军力值效果表!$Q$1:$AC$1,0)+IF(VLOOKUP($B965,卡牌国战属性!$B:$E,3,FALSE)=2,6,0)+1)</f>
        <v>8.6</v>
      </c>
    </row>
    <row r="966" spans="1:7">
      <c r="A966" s="2">
        <v>963</v>
      </c>
      <c r="B966" s="9">
        <v>1101023</v>
      </c>
      <c r="C966" s="2" t="str">
        <f>VLOOKUP(B966,卡牌国战属性!$B:$C,2,FALSE)</f>
        <v>朱童</v>
      </c>
      <c r="D966" s="2" t="s">
        <v>64</v>
      </c>
      <c r="E966" s="2">
        <f t="shared" si="9"/>
        <v>13</v>
      </c>
      <c r="F966" s="2">
        <f>INDEX($Q:$AC,MATCH($E966,$Q:$Q,0),MATCH(VLOOKUP($B966,卡牌国战属性!$B:$E,4,FALSE),军力值效果表!$Q$1:$AC$1,0)+IF(VLOOKUP($B966,卡牌国战属性!$B:$E,3,FALSE)=2,6,0))</f>
        <v>3.3</v>
      </c>
      <c r="G966" s="2">
        <f>INDEX($Q:$AC,MATCH($E966,$Q:$Q,0),MATCH(VLOOKUP($B966,卡牌国战属性!$B:$E,4,FALSE),军力值效果表!$Q$1:$AC$1,0)+IF(VLOOKUP($B966,卡牌国战属性!$B:$E,3,FALSE)=2,6,0)+1)</f>
        <v>9.7</v>
      </c>
    </row>
    <row r="967" spans="1:7">
      <c r="A967" s="2">
        <v>964</v>
      </c>
      <c r="B967" s="9">
        <v>1101023</v>
      </c>
      <c r="C967" s="2" t="str">
        <f>VLOOKUP(B967,卡牌国战属性!$B:$C,2,FALSE)</f>
        <v>朱童</v>
      </c>
      <c r="D967" s="2" t="s">
        <v>64</v>
      </c>
      <c r="E967" s="2">
        <f t="shared" si="9"/>
        <v>14</v>
      </c>
      <c r="F967" s="2">
        <f>INDEX($Q:$AC,MATCH($E967,$Q:$Q,0),MATCH(VLOOKUP($B967,卡牌国战属性!$B:$E,4,FALSE),军力值效果表!$Q$1:$AC$1,0)+IF(VLOOKUP($B967,卡牌国战属性!$B:$E,3,FALSE)=2,6,0))</f>
        <v>3.4</v>
      </c>
      <c r="G967" s="2">
        <f>INDEX($Q:$AC,MATCH($E967,$Q:$Q,0),MATCH(VLOOKUP($B967,卡牌国战属性!$B:$E,4,FALSE),军力值效果表!$Q$1:$AC$1,0)+IF(VLOOKUP($B967,卡牌国战属性!$B:$E,3,FALSE)=2,6,0)+1)</f>
        <v>9.9</v>
      </c>
    </row>
    <row r="968" spans="1:7">
      <c r="A968" s="2">
        <v>965</v>
      </c>
      <c r="B968" s="9">
        <v>1101023</v>
      </c>
      <c r="C968" s="2" t="str">
        <f>VLOOKUP(B968,卡牌国战属性!$B:$C,2,FALSE)</f>
        <v>朱童</v>
      </c>
      <c r="D968" s="2" t="s">
        <v>64</v>
      </c>
      <c r="E968" s="2">
        <f t="shared" si="9"/>
        <v>15</v>
      </c>
      <c r="F968" s="2">
        <f>INDEX($Q:$AC,MATCH($E968,$Q:$Q,0),MATCH(VLOOKUP($B968,卡牌国战属性!$B:$E,4,FALSE),军力值效果表!$Q$1:$AC$1,0)+IF(VLOOKUP($B968,卡牌国战属性!$B:$E,3,FALSE)=2,6,0))</f>
        <v>3.6</v>
      </c>
      <c r="G968" s="2">
        <f>INDEX($Q:$AC,MATCH($E968,$Q:$Q,0),MATCH(VLOOKUP($B968,卡牌国战属性!$B:$E,4,FALSE),军力值效果表!$Q$1:$AC$1,0)+IF(VLOOKUP($B968,卡牌国战属性!$B:$E,3,FALSE)=2,6,0)+1)</f>
        <v>11</v>
      </c>
    </row>
    <row r="969" spans="1:7">
      <c r="A969" s="2">
        <v>966</v>
      </c>
      <c r="B969" s="9">
        <v>1101023</v>
      </c>
      <c r="C969" s="2" t="str">
        <f>VLOOKUP(B969,卡牌国战属性!$B:$C,2,FALSE)</f>
        <v>朱童</v>
      </c>
      <c r="D969" s="2" t="s">
        <v>64</v>
      </c>
      <c r="E969" s="2">
        <f t="shared" si="9"/>
        <v>16</v>
      </c>
      <c r="F969" s="2">
        <f>INDEX($Q:$AC,MATCH($E969,$Q:$Q,0),MATCH(VLOOKUP($B969,卡牌国战属性!$B:$E,4,FALSE),军力值效果表!$Q$1:$AC$1,0)+IF(VLOOKUP($B969,卡牌国战属性!$B:$E,3,FALSE)=2,6,0))</f>
        <v>3.7</v>
      </c>
      <c r="G969" s="2">
        <f>INDEX($Q:$AC,MATCH($E969,$Q:$Q,0),MATCH(VLOOKUP($B969,卡牌国战属性!$B:$E,4,FALSE),军力值效果表!$Q$1:$AC$1,0)+IF(VLOOKUP($B969,卡牌国战属性!$B:$E,3,FALSE)=2,6,0)+1)</f>
        <v>11.2</v>
      </c>
    </row>
    <row r="970" spans="1:7">
      <c r="A970" s="2">
        <v>967</v>
      </c>
      <c r="B970" s="9">
        <v>1101023</v>
      </c>
      <c r="C970" s="2" t="str">
        <f>VLOOKUP(B970,卡牌国战属性!$B:$C,2,FALSE)</f>
        <v>朱童</v>
      </c>
      <c r="D970" s="2" t="s">
        <v>64</v>
      </c>
      <c r="E970" s="2">
        <f t="shared" si="9"/>
        <v>17</v>
      </c>
      <c r="F970" s="2">
        <f>INDEX($Q:$AC,MATCH($E970,$Q:$Q,0),MATCH(VLOOKUP($B970,卡牌国战属性!$B:$E,4,FALSE),军力值效果表!$Q$1:$AC$1,0)+IF(VLOOKUP($B970,卡牌国战属性!$B:$E,3,FALSE)=2,6,0))</f>
        <v>3.8</v>
      </c>
      <c r="G970" s="2">
        <f>INDEX($Q:$AC,MATCH($E970,$Q:$Q,0),MATCH(VLOOKUP($B970,卡牌国战属性!$B:$E,4,FALSE),军力值效果表!$Q$1:$AC$1,0)+IF(VLOOKUP($B970,卡牌国战属性!$B:$E,3,FALSE)=2,6,0)+1)</f>
        <v>11.4</v>
      </c>
    </row>
    <row r="971" spans="1:7">
      <c r="A971" s="2">
        <v>968</v>
      </c>
      <c r="B971" s="9">
        <v>1101023</v>
      </c>
      <c r="C971" s="2" t="str">
        <f>VLOOKUP(B971,卡牌国战属性!$B:$C,2,FALSE)</f>
        <v>朱童</v>
      </c>
      <c r="D971" s="2" t="s">
        <v>64</v>
      </c>
      <c r="E971" s="2">
        <f t="shared" si="9"/>
        <v>18</v>
      </c>
      <c r="F971" s="2">
        <f>INDEX($Q:$AC,MATCH($E971,$Q:$Q,0),MATCH(VLOOKUP($B971,卡牌国战属性!$B:$E,4,FALSE),军力值效果表!$Q$1:$AC$1,0)+IF(VLOOKUP($B971,卡牌国战属性!$B:$E,3,FALSE)=2,6,0))</f>
        <v>4.1</v>
      </c>
      <c r="G971" s="2">
        <f>INDEX($Q:$AC,MATCH($E971,$Q:$Q,0),MATCH(VLOOKUP($B971,卡牌国战属性!$B:$E,4,FALSE),军力值效果表!$Q$1:$AC$1,0)+IF(VLOOKUP($B971,卡牌国战属性!$B:$E,3,FALSE)=2,6,0)+1)</f>
        <v>12</v>
      </c>
    </row>
    <row r="972" spans="1:7">
      <c r="A972" s="2">
        <v>969</v>
      </c>
      <c r="B972" s="9">
        <v>1101023</v>
      </c>
      <c r="C972" s="2" t="str">
        <f>VLOOKUP(B972,卡牌国战属性!$B:$C,2,FALSE)</f>
        <v>朱童</v>
      </c>
      <c r="D972" s="2" t="s">
        <v>64</v>
      </c>
      <c r="E972" s="2">
        <f t="shared" si="9"/>
        <v>19</v>
      </c>
      <c r="F972" s="2">
        <f>INDEX($Q:$AC,MATCH($E972,$Q:$Q,0),MATCH(VLOOKUP($B972,卡牌国战属性!$B:$E,4,FALSE),军力值效果表!$Q$1:$AC$1,0)+IF(VLOOKUP($B972,卡牌国战属性!$B:$E,3,FALSE)=2,6,0))</f>
        <v>4.2</v>
      </c>
      <c r="G972" s="2">
        <f>INDEX($Q:$AC,MATCH($E972,$Q:$Q,0),MATCH(VLOOKUP($B972,卡牌国战属性!$B:$E,4,FALSE),军力值效果表!$Q$1:$AC$1,0)+IF(VLOOKUP($B972,卡牌国战属性!$B:$E,3,FALSE)=2,6,0)+1)</f>
        <v>12.4</v>
      </c>
    </row>
    <row r="973" spans="1:7">
      <c r="A973" s="2">
        <v>970</v>
      </c>
      <c r="B973" s="9">
        <v>1101023</v>
      </c>
      <c r="C973" s="2" t="str">
        <f>VLOOKUP(B973,卡牌国战属性!$B:$C,2,FALSE)</f>
        <v>朱童</v>
      </c>
      <c r="D973" s="2" t="s">
        <v>64</v>
      </c>
      <c r="E973" s="2">
        <f t="shared" si="9"/>
        <v>20</v>
      </c>
      <c r="F973" s="2">
        <f>INDEX($Q:$AC,MATCH($E973,$Q:$Q,0),MATCH(VLOOKUP($B973,卡牌国战属性!$B:$E,4,FALSE),军力值效果表!$Q$1:$AC$1,0)+IF(VLOOKUP($B973,卡牌国战属性!$B:$E,3,FALSE)=2,6,0))</f>
        <v>4.3</v>
      </c>
      <c r="G973" s="2">
        <f>INDEX($Q:$AC,MATCH($E973,$Q:$Q,0),MATCH(VLOOKUP($B973,卡牌国战属性!$B:$E,4,FALSE),军力值效果表!$Q$1:$AC$1,0)+IF(VLOOKUP($B973,卡牌国战属性!$B:$E,3,FALSE)=2,6,0)+1)</f>
        <v>12.6</v>
      </c>
    </row>
    <row r="974" spans="1:7">
      <c r="A974" s="2">
        <v>971</v>
      </c>
      <c r="B974" s="9">
        <v>1101023</v>
      </c>
      <c r="C974" s="2" t="str">
        <f>VLOOKUP(B974,卡牌国战属性!$B:$C,2,FALSE)</f>
        <v>朱童</v>
      </c>
      <c r="D974" s="2" t="s">
        <v>64</v>
      </c>
      <c r="E974" s="2">
        <f t="shared" si="9"/>
        <v>21</v>
      </c>
      <c r="F974" s="2">
        <f>INDEX($Q:$AC,MATCH($E974,$Q:$Q,0),MATCH(VLOOKUP($B974,卡牌国战属性!$B:$E,4,FALSE),军力值效果表!$Q$1:$AC$1,0)+IF(VLOOKUP($B974,卡牌国战属性!$B:$E,3,FALSE)=2,6,0))</f>
        <v>4.5</v>
      </c>
      <c r="G974" s="2">
        <f>INDEX($Q:$AC,MATCH($E974,$Q:$Q,0),MATCH(VLOOKUP($B974,卡牌国战属性!$B:$E,4,FALSE),军力值效果表!$Q$1:$AC$1,0)+IF(VLOOKUP($B974,卡牌国战属性!$B:$E,3,FALSE)=2,6,0)+1)</f>
        <v>12.8</v>
      </c>
    </row>
    <row r="975" spans="1:7">
      <c r="A975" s="2">
        <v>972</v>
      </c>
      <c r="B975" s="9">
        <v>1101023</v>
      </c>
      <c r="C975" s="2" t="str">
        <f>VLOOKUP(B975,卡牌国战属性!$B:$C,2,FALSE)</f>
        <v>朱童</v>
      </c>
      <c r="D975" s="2" t="s">
        <v>64</v>
      </c>
      <c r="E975" s="2">
        <f t="shared" si="9"/>
        <v>22</v>
      </c>
      <c r="F975" s="2">
        <f>INDEX($Q:$AC,MATCH($E975,$Q:$Q,0),MATCH(VLOOKUP($B975,卡牌国战属性!$B:$E,4,FALSE),军力值效果表!$Q$1:$AC$1,0)+IF(VLOOKUP($B975,卡牌国战属性!$B:$E,3,FALSE)=2,6,0))</f>
        <v>4.6</v>
      </c>
      <c r="G975" s="2">
        <f>INDEX($Q:$AC,MATCH($E975,$Q:$Q,0),MATCH(VLOOKUP($B975,卡牌国战属性!$B:$E,4,FALSE),军力值效果表!$Q$1:$AC$1,0)+IF(VLOOKUP($B975,卡牌国战属性!$B:$E,3,FALSE)=2,6,0)+1)</f>
        <v>13.2</v>
      </c>
    </row>
    <row r="976" spans="1:7">
      <c r="A976" s="2">
        <v>973</v>
      </c>
      <c r="B976" s="9">
        <v>1101023</v>
      </c>
      <c r="C976" s="2" t="str">
        <f>VLOOKUP(B976,卡牌国战属性!$B:$C,2,FALSE)</f>
        <v>朱童</v>
      </c>
      <c r="D976" s="2" t="s">
        <v>64</v>
      </c>
      <c r="E976" s="2">
        <f t="shared" si="9"/>
        <v>23</v>
      </c>
      <c r="F976" s="2">
        <f>INDEX($Q:$AC,MATCH($E976,$Q:$Q,0),MATCH(VLOOKUP($B976,卡牌国战属性!$B:$E,4,FALSE),军力值效果表!$Q$1:$AC$1,0)+IF(VLOOKUP($B976,卡牌国战属性!$B:$E,3,FALSE)=2,6,0))</f>
        <v>4.9</v>
      </c>
      <c r="G976" s="2">
        <f>INDEX($Q:$AC,MATCH($E976,$Q:$Q,0),MATCH(VLOOKUP($B976,卡牌国战属性!$B:$E,4,FALSE),军力值效果表!$Q$1:$AC$1,0)+IF(VLOOKUP($B976,卡牌国战属性!$B:$E,3,FALSE)=2,6,0)+1)</f>
        <v>14.9</v>
      </c>
    </row>
    <row r="977" spans="1:7">
      <c r="A977" s="2">
        <v>974</v>
      </c>
      <c r="B977" s="9">
        <v>1101023</v>
      </c>
      <c r="C977" s="2" t="str">
        <f>VLOOKUP(B977,卡牌国战属性!$B:$C,2,FALSE)</f>
        <v>朱童</v>
      </c>
      <c r="D977" s="2" t="s">
        <v>64</v>
      </c>
      <c r="E977" s="2">
        <f t="shared" si="9"/>
        <v>24</v>
      </c>
      <c r="F977" s="2">
        <f>INDEX($Q:$AC,MATCH($E977,$Q:$Q,0),MATCH(VLOOKUP($B977,卡牌国战属性!$B:$E,4,FALSE),军力值效果表!$Q$1:$AC$1,0)+IF(VLOOKUP($B977,卡牌国战属性!$B:$E,3,FALSE)=2,6,0))</f>
        <v>5.1</v>
      </c>
      <c r="G977" s="2">
        <f>INDEX($Q:$AC,MATCH($E977,$Q:$Q,0),MATCH(VLOOKUP($B977,卡牌国战属性!$B:$E,4,FALSE),军力值效果表!$Q$1:$AC$1,0)+IF(VLOOKUP($B977,卡牌国战属性!$B:$E,3,FALSE)=2,6,0)+1)</f>
        <v>15.5</v>
      </c>
    </row>
    <row r="978" spans="1:7">
      <c r="A978" s="2">
        <v>975</v>
      </c>
      <c r="B978" s="9">
        <v>1101023</v>
      </c>
      <c r="C978" s="2" t="str">
        <f>VLOOKUP(B978,卡牌国战属性!$B:$C,2,FALSE)</f>
        <v>朱童</v>
      </c>
      <c r="D978" s="2" t="s">
        <v>64</v>
      </c>
      <c r="E978" s="2">
        <f t="shared" si="9"/>
        <v>25</v>
      </c>
      <c r="F978" s="2">
        <f>INDEX($Q:$AC,MATCH($E978,$Q:$Q,0),MATCH(VLOOKUP($B978,卡牌国战属性!$B:$E,4,FALSE),军力值效果表!$Q$1:$AC$1,0)+IF(VLOOKUP($B978,卡牌国战属性!$B:$E,3,FALSE)=2,6,0))</f>
        <v>5.7</v>
      </c>
      <c r="G978" s="2">
        <f>INDEX($Q:$AC,MATCH($E978,$Q:$Q,0),MATCH(VLOOKUP($B978,卡牌国战属性!$B:$E,4,FALSE),军力值效果表!$Q$1:$AC$1,0)+IF(VLOOKUP($B978,卡牌国战属性!$B:$E,3,FALSE)=2,6,0)+1)</f>
        <v>17.1</v>
      </c>
    </row>
    <row r="979" spans="1:7">
      <c r="A979" s="2">
        <v>976</v>
      </c>
      <c r="B979" s="9">
        <v>1101023</v>
      </c>
      <c r="C979" s="2" t="str">
        <f>VLOOKUP(B979,卡牌国战属性!$B:$C,2,FALSE)</f>
        <v>朱童</v>
      </c>
      <c r="D979" s="2" t="s">
        <v>64</v>
      </c>
      <c r="E979" s="2">
        <f t="shared" si="9"/>
        <v>26</v>
      </c>
      <c r="F979" s="2">
        <f>INDEX($Q:$AC,MATCH($E979,$Q:$Q,0),MATCH(VLOOKUP($B979,卡牌国战属性!$B:$E,4,FALSE),军力值效果表!$Q$1:$AC$1,0)+IF(VLOOKUP($B979,卡牌国战属性!$B:$E,3,FALSE)=2,6,0))</f>
        <v>6</v>
      </c>
      <c r="G979" s="2">
        <f>INDEX($Q:$AC,MATCH($E979,$Q:$Q,0),MATCH(VLOOKUP($B979,卡牌国战属性!$B:$E,4,FALSE),军力值效果表!$Q$1:$AC$1,0)+IF(VLOOKUP($B979,卡牌国战属性!$B:$E,3,FALSE)=2,6,0)+1)</f>
        <v>18.2</v>
      </c>
    </row>
    <row r="980" spans="1:7">
      <c r="A980" s="2">
        <v>977</v>
      </c>
      <c r="B980" s="9">
        <v>1101023</v>
      </c>
      <c r="C980" s="2" t="str">
        <f>VLOOKUP(B980,卡牌国战属性!$B:$C,2,FALSE)</f>
        <v>朱童</v>
      </c>
      <c r="D980" s="2" t="s">
        <v>64</v>
      </c>
      <c r="E980" s="2">
        <f t="shared" si="9"/>
        <v>27</v>
      </c>
      <c r="F980" s="2">
        <f>INDEX($Q:$AC,MATCH($E980,$Q:$Q,0),MATCH(VLOOKUP($B980,卡牌国战属性!$B:$E,4,FALSE),军力值效果表!$Q$1:$AC$1,0)+IF(VLOOKUP($B980,卡牌国战属性!$B:$E,3,FALSE)=2,6,0))</f>
        <v>6.4</v>
      </c>
      <c r="G980" s="2">
        <f>INDEX($Q:$AC,MATCH($E980,$Q:$Q,0),MATCH(VLOOKUP($B980,卡牌国战属性!$B:$E,4,FALSE),军力值效果表!$Q$1:$AC$1,0)+IF(VLOOKUP($B980,卡牌国战属性!$B:$E,3,FALSE)=2,6,0)+1)</f>
        <v>19.2</v>
      </c>
    </row>
    <row r="981" spans="1:7">
      <c r="A981" s="2">
        <v>978</v>
      </c>
      <c r="B981" s="9">
        <v>1101023</v>
      </c>
      <c r="C981" s="2" t="str">
        <f>VLOOKUP(B981,卡牌国战属性!$B:$C,2,FALSE)</f>
        <v>朱童</v>
      </c>
      <c r="D981" s="2" t="s">
        <v>64</v>
      </c>
      <c r="E981" s="2">
        <f t="shared" si="9"/>
        <v>28</v>
      </c>
      <c r="F981" s="2">
        <f>INDEX($Q:$AC,MATCH($E981,$Q:$Q,0),MATCH(VLOOKUP($B981,卡牌国战属性!$B:$E,4,FALSE),军力值效果表!$Q$1:$AC$1,0)+IF(VLOOKUP($B981,卡牌国战属性!$B:$E,3,FALSE)=2,6,0))</f>
        <v>6.8</v>
      </c>
      <c r="G981" s="2">
        <f>INDEX($Q:$AC,MATCH($E981,$Q:$Q,0),MATCH(VLOOKUP($B981,卡牌国战属性!$B:$E,4,FALSE),军力值效果表!$Q$1:$AC$1,0)+IF(VLOOKUP($B981,卡牌国战属性!$B:$E,3,FALSE)=2,6,0)+1)</f>
        <v>20</v>
      </c>
    </row>
    <row r="982" spans="1:7">
      <c r="A982" s="2">
        <v>979</v>
      </c>
      <c r="B982" s="9">
        <v>1101023</v>
      </c>
      <c r="C982" s="2" t="str">
        <f>VLOOKUP(B982,卡牌国战属性!$B:$C,2,FALSE)</f>
        <v>朱童</v>
      </c>
      <c r="D982" s="2" t="s">
        <v>64</v>
      </c>
      <c r="E982" s="2">
        <f t="shared" si="9"/>
        <v>29</v>
      </c>
      <c r="F982" s="2">
        <f>INDEX($Q:$AC,MATCH($E982,$Q:$Q,0),MATCH(VLOOKUP($B982,卡牌国战属性!$B:$E,4,FALSE),军力值效果表!$Q$1:$AC$1,0)+IF(VLOOKUP($B982,卡牌国战属性!$B:$E,3,FALSE)=2,6,0))</f>
        <v>7.2</v>
      </c>
      <c r="G982" s="2">
        <f>INDEX($Q:$AC,MATCH($E982,$Q:$Q,0),MATCH(VLOOKUP($B982,卡牌国战属性!$B:$E,4,FALSE),军力值效果表!$Q$1:$AC$1,0)+IF(VLOOKUP($B982,卡牌国战属性!$B:$E,3,FALSE)=2,6,0)+1)</f>
        <v>21.5</v>
      </c>
    </row>
    <row r="983" spans="1:7">
      <c r="A983" s="2">
        <v>980</v>
      </c>
      <c r="B983" s="9">
        <v>1101023</v>
      </c>
      <c r="C983" s="2" t="str">
        <f>VLOOKUP(B983,卡牌国战属性!$B:$C,2,FALSE)</f>
        <v>朱童</v>
      </c>
      <c r="D983" s="2" t="s">
        <v>64</v>
      </c>
      <c r="E983" s="2">
        <f t="shared" si="9"/>
        <v>30</v>
      </c>
      <c r="F983" s="2">
        <f>INDEX($Q:$AC,MATCH($E983,$Q:$Q,0),MATCH(VLOOKUP($B983,卡牌国战属性!$B:$E,4,FALSE),军力值效果表!$Q$1:$AC$1,0)+IF(VLOOKUP($B983,卡牌国战属性!$B:$E,3,FALSE)=2,6,0))</f>
        <v>7.5</v>
      </c>
      <c r="G983" s="2">
        <f>INDEX($Q:$AC,MATCH($E983,$Q:$Q,0),MATCH(VLOOKUP($B983,卡牌国战属性!$B:$E,4,FALSE),军力值效果表!$Q$1:$AC$1,0)+IF(VLOOKUP($B983,卡牌国战属性!$B:$E,3,FALSE)=2,6,0)+1)</f>
        <v>22.7</v>
      </c>
    </row>
    <row r="984" spans="1:7">
      <c r="A984" s="2">
        <v>981</v>
      </c>
      <c r="B984" s="9">
        <v>1101023</v>
      </c>
      <c r="C984" s="2" t="str">
        <f>VLOOKUP(B984,卡牌国战属性!$B:$C,2,FALSE)</f>
        <v>朱童</v>
      </c>
      <c r="D984" s="2" t="s">
        <v>64</v>
      </c>
      <c r="E984" s="2">
        <f t="shared" si="9"/>
        <v>31</v>
      </c>
      <c r="F984" s="2">
        <f>INDEX($Q:$AC,MATCH($E984,$Q:$Q,0),MATCH(VLOOKUP($B984,卡牌国战属性!$B:$E,4,FALSE),军力值效果表!$Q$1:$AC$1,0)+IF(VLOOKUP($B984,卡牌国战属性!$B:$E,3,FALSE)=2,6,0))</f>
        <v>7.7</v>
      </c>
      <c r="G984" s="2">
        <f>INDEX($Q:$AC,MATCH($E984,$Q:$Q,0),MATCH(VLOOKUP($B984,卡牌国战属性!$B:$E,4,FALSE),军力值效果表!$Q$1:$AC$1,0)+IF(VLOOKUP($B984,卡牌国战属性!$B:$E,3,FALSE)=2,6,0)+1)</f>
        <v>23.1</v>
      </c>
    </row>
    <row r="985" spans="1:7">
      <c r="A985" s="2">
        <v>982</v>
      </c>
      <c r="B985" s="9">
        <v>1101023</v>
      </c>
      <c r="C985" s="2" t="str">
        <f>VLOOKUP(B985,卡牌国战属性!$B:$C,2,FALSE)</f>
        <v>朱童</v>
      </c>
      <c r="D985" s="2" t="s">
        <v>64</v>
      </c>
      <c r="E985" s="2">
        <f t="shared" si="9"/>
        <v>32</v>
      </c>
      <c r="F985" s="2">
        <f>INDEX($Q:$AC,MATCH($E985,$Q:$Q,0),MATCH(VLOOKUP($B985,卡牌国战属性!$B:$E,4,FALSE),军力值效果表!$Q$1:$AC$1,0)+IF(VLOOKUP($B985,卡牌国战属性!$B:$E,3,FALSE)=2,6,0))</f>
        <v>8.2</v>
      </c>
      <c r="G985" s="2">
        <f>INDEX($Q:$AC,MATCH($E985,$Q:$Q,0),MATCH(VLOOKUP($B985,卡牌国战属性!$B:$E,4,FALSE),军力值效果表!$Q$1:$AC$1,0)+IF(VLOOKUP($B985,卡牌国战属性!$B:$E,3,FALSE)=2,6,0)+1)</f>
        <v>24.6</v>
      </c>
    </row>
    <row r="986" spans="1:7">
      <c r="A986" s="2">
        <v>983</v>
      </c>
      <c r="B986" s="9">
        <v>1101023</v>
      </c>
      <c r="C986" s="2" t="str">
        <f>VLOOKUP(B986,卡牌国战属性!$B:$C,2,FALSE)</f>
        <v>朱童</v>
      </c>
      <c r="D986" s="2" t="s">
        <v>64</v>
      </c>
      <c r="E986" s="2">
        <f t="shared" si="9"/>
        <v>33</v>
      </c>
      <c r="F986" s="2">
        <f>INDEX($Q:$AC,MATCH($E986,$Q:$Q,0),MATCH(VLOOKUP($B986,卡牌国战属性!$B:$E,4,FALSE),军力值效果表!$Q$1:$AC$1,0)+IF(VLOOKUP($B986,卡牌国战属性!$B:$E,3,FALSE)=2,6,0))</f>
        <v>9.2</v>
      </c>
      <c r="G986" s="2">
        <f>INDEX($Q:$AC,MATCH($E986,$Q:$Q,0),MATCH(VLOOKUP($B986,卡牌国战属性!$B:$E,4,FALSE),军力值效果表!$Q$1:$AC$1,0)+IF(VLOOKUP($B986,卡牌国战属性!$B:$E,3,FALSE)=2,6,0)+1)</f>
        <v>27.6</v>
      </c>
    </row>
    <row r="987" spans="1:7">
      <c r="A987" s="2">
        <v>984</v>
      </c>
      <c r="B987" s="9">
        <v>1101023</v>
      </c>
      <c r="C987" s="2" t="str">
        <f>VLOOKUP(B987,卡牌国战属性!$B:$C,2,FALSE)</f>
        <v>朱童</v>
      </c>
      <c r="D987" s="2" t="s">
        <v>64</v>
      </c>
      <c r="E987" s="2">
        <f t="shared" si="9"/>
        <v>34</v>
      </c>
      <c r="F987" s="2">
        <f>INDEX($Q:$AC,MATCH($E987,$Q:$Q,0),MATCH(VLOOKUP($B987,卡牌国战属性!$B:$E,4,FALSE),军力值效果表!$Q$1:$AC$1,0)+IF(VLOOKUP($B987,卡牌国战属性!$B:$E,3,FALSE)=2,6,0))</f>
        <v>9.8</v>
      </c>
      <c r="G987" s="2">
        <f>INDEX($Q:$AC,MATCH($E987,$Q:$Q,0),MATCH(VLOOKUP($B987,卡牌国战属性!$B:$E,4,FALSE),军力值效果表!$Q$1:$AC$1,0)+IF(VLOOKUP($B987,卡牌国战属性!$B:$E,3,FALSE)=2,6,0)+1)</f>
        <v>29.6</v>
      </c>
    </row>
    <row r="988" spans="1:7">
      <c r="A988" s="2">
        <v>985</v>
      </c>
      <c r="B988" s="9">
        <v>1101023</v>
      </c>
      <c r="C988" s="2" t="str">
        <f>VLOOKUP(B988,卡牌国战属性!$B:$C,2,FALSE)</f>
        <v>朱童</v>
      </c>
      <c r="D988" s="2" t="s">
        <v>64</v>
      </c>
      <c r="E988" s="2">
        <f t="shared" si="9"/>
        <v>35</v>
      </c>
      <c r="F988" s="2">
        <f>INDEX($Q:$AC,MATCH($E988,$Q:$Q,0),MATCH(VLOOKUP($B988,卡牌国战属性!$B:$E,4,FALSE),军力值效果表!$Q$1:$AC$1,0)+IF(VLOOKUP($B988,卡牌国战属性!$B:$E,3,FALSE)=2,6,0))</f>
        <v>9.9</v>
      </c>
      <c r="G988" s="2">
        <f>INDEX($Q:$AC,MATCH($E988,$Q:$Q,0),MATCH(VLOOKUP($B988,卡牌国战属性!$B:$E,4,FALSE),军力值效果表!$Q$1:$AC$1,0)+IF(VLOOKUP($B988,卡牌国战属性!$B:$E,3,FALSE)=2,6,0)+1)</f>
        <v>29.8</v>
      </c>
    </row>
    <row r="989" spans="1:7">
      <c r="A989" s="2">
        <v>986</v>
      </c>
      <c r="B989" s="9">
        <v>1101023</v>
      </c>
      <c r="C989" s="2" t="str">
        <f>VLOOKUP(B989,卡牌国战属性!$B:$C,2,FALSE)</f>
        <v>朱童</v>
      </c>
      <c r="D989" s="2" t="s">
        <v>64</v>
      </c>
      <c r="E989" s="2">
        <f t="shared" si="9"/>
        <v>36</v>
      </c>
      <c r="F989" s="2">
        <f>INDEX($Q:$AC,MATCH($E989,$Q:$Q,0),MATCH(VLOOKUP($B989,卡牌国战属性!$B:$E,4,FALSE),军力值效果表!$Q$1:$AC$1,0)+IF(VLOOKUP($B989,卡牌国战属性!$B:$E,3,FALSE)=2,6,0))</f>
        <v>10.7</v>
      </c>
      <c r="G989" s="2">
        <f>INDEX($Q:$AC,MATCH($E989,$Q:$Q,0),MATCH(VLOOKUP($B989,卡牌国战属性!$B:$E,4,FALSE),军力值效果表!$Q$1:$AC$1,0)+IF(VLOOKUP($B989,卡牌国战属性!$B:$E,3,FALSE)=2,6,0)+1)</f>
        <v>32.1</v>
      </c>
    </row>
    <row r="990" spans="1:7">
      <c r="A990" s="2">
        <v>987</v>
      </c>
      <c r="B990" s="9">
        <v>1101023</v>
      </c>
      <c r="C990" s="2" t="str">
        <f>VLOOKUP(B990,卡牌国战属性!$B:$C,2,FALSE)</f>
        <v>朱童</v>
      </c>
      <c r="D990" s="2" t="s">
        <v>64</v>
      </c>
      <c r="E990" s="2">
        <f t="shared" si="9"/>
        <v>37</v>
      </c>
      <c r="F990" s="2">
        <f>INDEX($Q:$AC,MATCH($E990,$Q:$Q,0),MATCH(VLOOKUP($B990,卡牌国战属性!$B:$E,4,FALSE),军力值效果表!$Q$1:$AC$1,0)+IF(VLOOKUP($B990,卡牌国战属性!$B:$E,3,FALSE)=2,6,0))</f>
        <v>11.4</v>
      </c>
      <c r="G990" s="2">
        <f>INDEX($Q:$AC,MATCH($E990,$Q:$Q,0),MATCH(VLOOKUP($B990,卡牌国战属性!$B:$E,4,FALSE),军力值效果表!$Q$1:$AC$1,0)+IF(VLOOKUP($B990,卡牌国战属性!$B:$E,3,FALSE)=2,6,0)+1)</f>
        <v>34.4</v>
      </c>
    </row>
    <row r="991" spans="1:7">
      <c r="A991" s="2">
        <v>988</v>
      </c>
      <c r="B991" s="9">
        <v>1101023</v>
      </c>
      <c r="C991" s="2" t="str">
        <f>VLOOKUP(B991,卡牌国战属性!$B:$C,2,FALSE)</f>
        <v>朱童</v>
      </c>
      <c r="D991" s="2" t="s">
        <v>64</v>
      </c>
      <c r="E991" s="2">
        <f t="shared" si="9"/>
        <v>38</v>
      </c>
      <c r="F991" s="2">
        <f>INDEX($Q:$AC,MATCH($E991,$Q:$Q,0),MATCH(VLOOKUP($B991,卡牌国战属性!$B:$E,4,FALSE),军力值效果表!$Q$1:$AC$1,0)+IF(VLOOKUP($B991,卡牌国战属性!$B:$E,3,FALSE)=2,6,0))</f>
        <v>12.9</v>
      </c>
      <c r="G991" s="2">
        <f>INDEX($Q:$AC,MATCH($E991,$Q:$Q,0),MATCH(VLOOKUP($B991,卡牌国战属性!$B:$E,4,FALSE),军力值效果表!$Q$1:$AC$1,0)+IF(VLOOKUP($B991,卡牌国战属性!$B:$E,3,FALSE)=2,6,0)+1)</f>
        <v>38.7</v>
      </c>
    </row>
    <row r="992" spans="1:7">
      <c r="A992" s="2">
        <v>989</v>
      </c>
      <c r="B992" s="9">
        <v>1101023</v>
      </c>
      <c r="C992" s="2" t="str">
        <f>VLOOKUP(B992,卡牌国战属性!$B:$C,2,FALSE)</f>
        <v>朱童</v>
      </c>
      <c r="D992" s="2" t="s">
        <v>64</v>
      </c>
      <c r="E992" s="2">
        <f t="shared" si="9"/>
        <v>39</v>
      </c>
      <c r="F992" s="2">
        <f>INDEX($Q:$AC,MATCH($E992,$Q:$Q,0),MATCH(VLOOKUP($B992,卡牌国战属性!$B:$E,4,FALSE),军力值效果表!$Q$1:$AC$1,0)+IF(VLOOKUP($B992,卡牌国战属性!$B:$E,3,FALSE)=2,6,0))</f>
        <v>13.2</v>
      </c>
      <c r="G992" s="2">
        <f>INDEX($Q:$AC,MATCH($E992,$Q:$Q,0),MATCH(VLOOKUP($B992,卡牌国战属性!$B:$E,4,FALSE),军力值效果表!$Q$1:$AC$1,0)+IF(VLOOKUP($B992,卡牌国战属性!$B:$E,3,FALSE)=2,6,0)+1)</f>
        <v>39.6</v>
      </c>
    </row>
    <row r="993" spans="1:7">
      <c r="A993" s="2">
        <v>990</v>
      </c>
      <c r="B993" s="9">
        <v>1101023</v>
      </c>
      <c r="C993" s="2" t="str">
        <f>VLOOKUP(B993,卡牌国战属性!$B:$C,2,FALSE)</f>
        <v>朱童</v>
      </c>
      <c r="D993" s="2" t="s">
        <v>64</v>
      </c>
      <c r="E993" s="2">
        <f t="shared" si="9"/>
        <v>40</v>
      </c>
      <c r="F993" s="2">
        <f>INDEX($Q:$AC,MATCH($E993,$Q:$Q,0),MATCH(VLOOKUP($B993,卡牌国战属性!$B:$E,4,FALSE),军力值效果表!$Q$1:$AC$1,0)+IF(VLOOKUP($B993,卡牌国战属性!$B:$E,3,FALSE)=2,6,0))</f>
        <v>13.9</v>
      </c>
      <c r="G993" s="2">
        <f>INDEX($Q:$AC,MATCH($E993,$Q:$Q,0),MATCH(VLOOKUP($B993,卡牌国战属性!$B:$E,4,FALSE),军力值效果表!$Q$1:$AC$1,0)+IF(VLOOKUP($B993,卡牌国战属性!$B:$E,3,FALSE)=2,6,0)+1)</f>
        <v>41.6</v>
      </c>
    </row>
    <row r="994" spans="1:7">
      <c r="A994" s="2">
        <v>991</v>
      </c>
      <c r="B994" s="9">
        <v>1101023</v>
      </c>
      <c r="C994" s="2" t="str">
        <f>VLOOKUP(B994,卡牌国战属性!$B:$C,2,FALSE)</f>
        <v>朱童</v>
      </c>
      <c r="D994" s="2" t="s">
        <v>64</v>
      </c>
      <c r="E994" s="2">
        <f t="shared" si="9"/>
        <v>41</v>
      </c>
      <c r="F994" s="2">
        <f>INDEX($Q:$AC,MATCH($E994,$Q:$Q,0),MATCH(VLOOKUP($B994,卡牌国战属性!$B:$E,4,FALSE),军力值效果表!$Q$1:$AC$1,0)+IF(VLOOKUP($B994,卡牌国战属性!$B:$E,3,FALSE)=2,6,0))</f>
        <v>14.3</v>
      </c>
      <c r="G994" s="2">
        <f>INDEX($Q:$AC,MATCH($E994,$Q:$Q,0),MATCH(VLOOKUP($B994,卡牌国战属性!$B:$E,4,FALSE),军力值效果表!$Q$1:$AC$1,0)+IF(VLOOKUP($B994,卡牌国战属性!$B:$E,3,FALSE)=2,6,0)+1)</f>
        <v>42.9</v>
      </c>
    </row>
    <row r="995" spans="1:7">
      <c r="A995" s="2">
        <v>992</v>
      </c>
      <c r="B995" s="9">
        <v>1101023</v>
      </c>
      <c r="C995" s="2" t="str">
        <f>VLOOKUP(B995,卡牌国战属性!$B:$C,2,FALSE)</f>
        <v>朱童</v>
      </c>
      <c r="D995" s="2" t="s">
        <v>64</v>
      </c>
      <c r="E995" s="2">
        <f t="shared" ref="E995:E1058" si="10">E945</f>
        <v>42</v>
      </c>
      <c r="F995" s="2">
        <f>INDEX($Q:$AC,MATCH($E995,$Q:$Q,0),MATCH(VLOOKUP($B995,卡牌国战属性!$B:$E,4,FALSE),军力值效果表!$Q$1:$AC$1,0)+IF(VLOOKUP($B995,卡牌国战属性!$B:$E,3,FALSE)=2,6,0))</f>
        <v>15.4</v>
      </c>
      <c r="G995" s="2">
        <f>INDEX($Q:$AC,MATCH($E995,$Q:$Q,0),MATCH(VLOOKUP($B995,卡牌国战属性!$B:$E,4,FALSE),军力值效果表!$Q$1:$AC$1,0)+IF(VLOOKUP($B995,卡牌国战属性!$B:$E,3,FALSE)=2,6,0)+1)</f>
        <v>46.1</v>
      </c>
    </row>
    <row r="996" spans="1:7">
      <c r="A996" s="2">
        <v>993</v>
      </c>
      <c r="B996" s="9">
        <v>1101023</v>
      </c>
      <c r="C996" s="2" t="str">
        <f>VLOOKUP(B996,卡牌国战属性!$B:$C,2,FALSE)</f>
        <v>朱童</v>
      </c>
      <c r="D996" s="2" t="s">
        <v>64</v>
      </c>
      <c r="E996" s="2">
        <f t="shared" si="10"/>
        <v>43</v>
      </c>
      <c r="F996" s="2">
        <f>INDEX($Q:$AC,MATCH($E996,$Q:$Q,0),MATCH(VLOOKUP($B996,卡牌国战属性!$B:$E,4,FALSE),军力值效果表!$Q$1:$AC$1,0)+IF(VLOOKUP($B996,卡牌国战属性!$B:$E,3,FALSE)=2,6,0))</f>
        <v>17.4</v>
      </c>
      <c r="G996" s="2">
        <f>INDEX($Q:$AC,MATCH($E996,$Q:$Q,0),MATCH(VLOOKUP($B996,卡牌国战属性!$B:$E,4,FALSE),军力值效果表!$Q$1:$AC$1,0)+IF(VLOOKUP($B996,卡牌国战属性!$B:$E,3,FALSE)=2,6,0)+1)</f>
        <v>52.2</v>
      </c>
    </row>
    <row r="997" spans="1:7">
      <c r="A997" s="2">
        <v>994</v>
      </c>
      <c r="B997" s="9">
        <v>1101023</v>
      </c>
      <c r="C997" s="2" t="str">
        <f>VLOOKUP(B997,卡牌国战属性!$B:$C,2,FALSE)</f>
        <v>朱童</v>
      </c>
      <c r="D997" s="2" t="s">
        <v>64</v>
      </c>
      <c r="E997" s="2">
        <f t="shared" si="10"/>
        <v>44</v>
      </c>
      <c r="F997" s="2">
        <f>INDEX($Q:$AC,MATCH($E997,$Q:$Q,0),MATCH(VLOOKUP($B997,卡牌国战属性!$B:$E,4,FALSE),军力值效果表!$Q$1:$AC$1,0)+IF(VLOOKUP($B997,卡牌国战属性!$B:$E,3,FALSE)=2,6,0))</f>
        <v>18.8</v>
      </c>
      <c r="G997" s="2">
        <f>INDEX($Q:$AC,MATCH($E997,$Q:$Q,0),MATCH(VLOOKUP($B997,卡牌国战属性!$B:$E,4,FALSE),军力值效果表!$Q$1:$AC$1,0)+IF(VLOOKUP($B997,卡牌国战属性!$B:$E,3,FALSE)=2,6,0)+1)</f>
        <v>56.3</v>
      </c>
    </row>
    <row r="998" spans="1:7">
      <c r="A998" s="2">
        <v>995</v>
      </c>
      <c r="B998" s="9">
        <v>1101023</v>
      </c>
      <c r="C998" s="2" t="str">
        <f>VLOOKUP(B998,卡牌国战属性!$B:$C,2,FALSE)</f>
        <v>朱童</v>
      </c>
      <c r="D998" s="2" t="s">
        <v>64</v>
      </c>
      <c r="E998" s="2">
        <f t="shared" si="10"/>
        <v>45</v>
      </c>
      <c r="F998" s="2">
        <f>INDEX($Q:$AC,MATCH($E998,$Q:$Q,0),MATCH(VLOOKUP($B998,卡牌国战属性!$B:$E,4,FALSE),军力值效果表!$Q$1:$AC$1,0)+IF(VLOOKUP($B998,卡牌国战属性!$B:$E,3,FALSE)=2,6,0))</f>
        <v>20.5</v>
      </c>
      <c r="G998" s="2">
        <f>INDEX($Q:$AC,MATCH($E998,$Q:$Q,0),MATCH(VLOOKUP($B998,卡牌国战属性!$B:$E,4,FALSE),军力值效果表!$Q$1:$AC$1,0)+IF(VLOOKUP($B998,卡牌国战属性!$B:$E,3,FALSE)=2,6,0)+1)</f>
        <v>61.7</v>
      </c>
    </row>
    <row r="999" spans="1:7">
      <c r="A999" s="2">
        <v>996</v>
      </c>
      <c r="B999" s="9">
        <v>1101023</v>
      </c>
      <c r="C999" s="2" t="str">
        <f>VLOOKUP(B999,卡牌国战属性!$B:$C,2,FALSE)</f>
        <v>朱童</v>
      </c>
      <c r="D999" s="2" t="s">
        <v>64</v>
      </c>
      <c r="E999" s="2">
        <f t="shared" si="10"/>
        <v>46</v>
      </c>
      <c r="F999" s="2">
        <f>INDEX($Q:$AC,MATCH($E999,$Q:$Q,0),MATCH(VLOOKUP($B999,卡牌国战属性!$B:$E,4,FALSE),军力值效果表!$Q$1:$AC$1,0)+IF(VLOOKUP($B999,卡牌国战属性!$B:$E,3,FALSE)=2,6,0))</f>
        <v>22.3</v>
      </c>
      <c r="G999" s="2">
        <f>INDEX($Q:$AC,MATCH($E999,$Q:$Q,0),MATCH(VLOOKUP($B999,卡牌国战属性!$B:$E,4,FALSE),军力值效果表!$Q$1:$AC$1,0)+IF(VLOOKUP($B999,卡牌国战属性!$B:$E,3,FALSE)=2,6,0)+1)</f>
        <v>66.9</v>
      </c>
    </row>
    <row r="1000" spans="1:7">
      <c r="A1000" s="2">
        <v>997</v>
      </c>
      <c r="B1000" s="9">
        <v>1101023</v>
      </c>
      <c r="C1000" s="2" t="str">
        <f>VLOOKUP(B1000,卡牌国战属性!$B:$C,2,FALSE)</f>
        <v>朱童</v>
      </c>
      <c r="D1000" s="2" t="s">
        <v>64</v>
      </c>
      <c r="E1000" s="2">
        <f t="shared" si="10"/>
        <v>47</v>
      </c>
      <c r="F1000" s="2">
        <f>INDEX($Q:$AC,MATCH($E1000,$Q:$Q,0),MATCH(VLOOKUP($B1000,卡牌国战属性!$B:$E,4,FALSE),军力值效果表!$Q$1:$AC$1,0)+IF(VLOOKUP($B1000,卡牌国战属性!$B:$E,3,FALSE)=2,6,0))</f>
        <v>24</v>
      </c>
      <c r="G1000" s="2">
        <f>INDEX($Q:$AC,MATCH($E1000,$Q:$Q,0),MATCH(VLOOKUP($B1000,卡牌国战属性!$B:$E,4,FALSE),军力值效果表!$Q$1:$AC$1,0)+IF(VLOOKUP($B1000,卡牌国战属性!$B:$E,3,FALSE)=2,6,0)+1)</f>
        <v>72</v>
      </c>
    </row>
    <row r="1001" spans="1:7">
      <c r="A1001" s="2">
        <v>998</v>
      </c>
      <c r="B1001" s="9">
        <v>1101023</v>
      </c>
      <c r="C1001" s="2" t="str">
        <f>VLOOKUP(B1001,卡牌国战属性!$B:$C,2,FALSE)</f>
        <v>朱童</v>
      </c>
      <c r="D1001" s="2" t="s">
        <v>64</v>
      </c>
      <c r="E1001" s="2">
        <f t="shared" si="10"/>
        <v>48</v>
      </c>
      <c r="F1001" s="2">
        <f>INDEX($Q:$AC,MATCH($E1001,$Q:$Q,0),MATCH(VLOOKUP($B1001,卡牌国战属性!$B:$E,4,FALSE),军力值效果表!$Q$1:$AC$1,0)+IF(VLOOKUP($B1001,卡牌国战属性!$B:$E,3,FALSE)=2,6,0))</f>
        <v>27.2</v>
      </c>
      <c r="G1001" s="2">
        <f>INDEX($Q:$AC,MATCH($E1001,$Q:$Q,0),MATCH(VLOOKUP($B1001,卡牌国战属性!$B:$E,4,FALSE),军力值效果表!$Q$1:$AC$1,0)+IF(VLOOKUP($B1001,卡牌国战属性!$B:$E,3,FALSE)=2,6,0)+1)</f>
        <v>81.6</v>
      </c>
    </row>
    <row r="1002" spans="1:7">
      <c r="A1002" s="2">
        <v>999</v>
      </c>
      <c r="B1002" s="9">
        <v>1101023</v>
      </c>
      <c r="C1002" s="2" t="str">
        <f>VLOOKUP(B1002,卡牌国战属性!$B:$C,2,FALSE)</f>
        <v>朱童</v>
      </c>
      <c r="D1002" s="2" t="s">
        <v>64</v>
      </c>
      <c r="E1002" s="2">
        <f t="shared" si="10"/>
        <v>49</v>
      </c>
      <c r="F1002" s="2">
        <f>INDEX($Q:$AC,MATCH($E1002,$Q:$Q,0),MATCH(VLOOKUP($B1002,卡牌国战属性!$B:$E,4,FALSE),军力值效果表!$Q$1:$AC$1,0)+IF(VLOOKUP($B1002,卡牌国战属性!$B:$E,3,FALSE)=2,6,0))</f>
        <v>29.4</v>
      </c>
      <c r="G1002" s="2">
        <f>INDEX($Q:$AC,MATCH($E1002,$Q:$Q,0),MATCH(VLOOKUP($B1002,卡牌国战属性!$B:$E,4,FALSE),军力值效果表!$Q$1:$AC$1,0)+IF(VLOOKUP($B1002,卡牌国战属性!$B:$E,3,FALSE)=2,6,0)+1)</f>
        <v>88.2</v>
      </c>
    </row>
    <row r="1003" spans="1:7">
      <c r="A1003" s="2">
        <v>1000</v>
      </c>
      <c r="B1003" s="9">
        <v>1101023</v>
      </c>
      <c r="C1003" s="2" t="str">
        <f>VLOOKUP(B1003,卡牌国战属性!$B:$C,2,FALSE)</f>
        <v>朱童</v>
      </c>
      <c r="D1003" s="2" t="s">
        <v>64</v>
      </c>
      <c r="E1003" s="2">
        <f t="shared" si="10"/>
        <v>50</v>
      </c>
      <c r="F1003" s="2">
        <f>INDEX($Q:$AC,MATCH($E1003,$Q:$Q,0),MATCH(VLOOKUP($B1003,卡牌国战属性!$B:$E,4,FALSE),军力值效果表!$Q$1:$AC$1,0)+IF(VLOOKUP($B1003,卡牌国战属性!$B:$E,3,FALSE)=2,6,0))</f>
        <v>30.8</v>
      </c>
      <c r="G1003" s="2">
        <f>INDEX($Q:$AC,MATCH($E1003,$Q:$Q,0),MATCH(VLOOKUP($B1003,卡牌国战属性!$B:$E,4,FALSE),军力值效果表!$Q$1:$AC$1,0)+IF(VLOOKUP($B1003,卡牌国战属性!$B:$E,3,FALSE)=2,6,0)+1)</f>
        <v>92.3</v>
      </c>
    </row>
    <row r="1004" spans="1:7">
      <c r="A1004" s="2">
        <v>1001</v>
      </c>
      <c r="B1004" s="9">
        <v>1101026</v>
      </c>
      <c r="C1004" s="2" t="str">
        <f>VLOOKUP(B1004,卡牌国战属性!$B:$C,2,FALSE)</f>
        <v>貂灵芸</v>
      </c>
      <c r="D1004" s="2" t="s">
        <v>64</v>
      </c>
      <c r="E1004" s="2">
        <f t="shared" si="10"/>
        <v>1</v>
      </c>
      <c r="F1004" s="2">
        <f>INDEX($Q:$AC,MATCH($E1004,$Q:$Q,0),MATCH(VLOOKUP($B1004,卡牌国战属性!$B:$E,4,FALSE),军力值效果表!$Q$1:$AC$1,0)+IF(VLOOKUP($B1004,卡牌国战属性!$B:$E,3,FALSE)=2,6,0))</f>
        <v>2.7</v>
      </c>
      <c r="G1004" s="2">
        <f>INDEX($Q:$AC,MATCH($E1004,$Q:$Q,0),MATCH(VLOOKUP($B1004,卡牌国战属性!$B:$E,4,FALSE),军力值效果表!$Q$1:$AC$1,0)+IF(VLOOKUP($B1004,卡牌国战属性!$B:$E,3,FALSE)=2,6,0)+1)</f>
        <v>8.1</v>
      </c>
    </row>
    <row r="1005" spans="1:7">
      <c r="A1005" s="2">
        <v>1002</v>
      </c>
      <c r="B1005" s="9">
        <v>1101026</v>
      </c>
      <c r="C1005" s="2" t="str">
        <f>VLOOKUP(B1005,卡牌国战属性!$B:$C,2,FALSE)</f>
        <v>貂灵芸</v>
      </c>
      <c r="D1005" s="2" t="s">
        <v>64</v>
      </c>
      <c r="E1005" s="2">
        <f t="shared" si="10"/>
        <v>2</v>
      </c>
      <c r="F1005" s="2">
        <f>INDEX($Q:$AC,MATCH($E1005,$Q:$Q,0),MATCH(VLOOKUP($B1005,卡牌国战属性!$B:$E,4,FALSE),军力值效果表!$Q$1:$AC$1,0)+IF(VLOOKUP($B1005,卡牌国战属性!$B:$E,3,FALSE)=2,6,0))</f>
        <v>2.8</v>
      </c>
      <c r="G1005" s="2">
        <f>INDEX($Q:$AC,MATCH($E1005,$Q:$Q,0),MATCH(VLOOKUP($B1005,卡牌国战属性!$B:$E,4,FALSE),军力值效果表!$Q$1:$AC$1,0)+IF(VLOOKUP($B1005,卡牌国战属性!$B:$E,3,FALSE)=2,6,0)+1)</f>
        <v>8.3</v>
      </c>
    </row>
    <row r="1006" spans="1:7">
      <c r="A1006" s="2">
        <v>1003</v>
      </c>
      <c r="B1006" s="9">
        <v>1101026</v>
      </c>
      <c r="C1006" s="2" t="str">
        <f>VLOOKUP(B1006,卡牌国战属性!$B:$C,2,FALSE)</f>
        <v>貂灵芸</v>
      </c>
      <c r="D1006" s="2" t="s">
        <v>64</v>
      </c>
      <c r="E1006" s="2">
        <f t="shared" si="10"/>
        <v>3</v>
      </c>
      <c r="F1006" s="2">
        <f>INDEX($Q:$AC,MATCH($E1006,$Q:$Q,0),MATCH(VLOOKUP($B1006,卡牌国战属性!$B:$E,4,FALSE),军力值效果表!$Q$1:$AC$1,0)+IF(VLOOKUP($B1006,卡牌国战属性!$B:$E,3,FALSE)=2,6,0))</f>
        <v>2.9</v>
      </c>
      <c r="G1006" s="2">
        <f>INDEX($Q:$AC,MATCH($E1006,$Q:$Q,0),MATCH(VLOOKUP($B1006,卡牌国战属性!$B:$E,4,FALSE),军力值效果表!$Q$1:$AC$1,0)+IF(VLOOKUP($B1006,卡牌国战属性!$B:$E,3,FALSE)=2,6,0)+1)</f>
        <v>8.5</v>
      </c>
    </row>
    <row r="1007" spans="1:7">
      <c r="A1007" s="2">
        <v>1004</v>
      </c>
      <c r="B1007" s="9">
        <v>1101026</v>
      </c>
      <c r="C1007" s="2" t="str">
        <f>VLOOKUP(B1007,卡牌国战属性!$B:$C,2,FALSE)</f>
        <v>貂灵芸</v>
      </c>
      <c r="D1007" s="2" t="s">
        <v>64</v>
      </c>
      <c r="E1007" s="2">
        <f t="shared" si="10"/>
        <v>4</v>
      </c>
      <c r="F1007" s="2">
        <f>INDEX($Q:$AC,MATCH($E1007,$Q:$Q,0),MATCH(VLOOKUP($B1007,卡牌国战属性!$B:$E,4,FALSE),军力值效果表!$Q$1:$AC$1,0)+IF(VLOOKUP($B1007,卡牌国战属性!$B:$E,3,FALSE)=2,6,0))</f>
        <v>3</v>
      </c>
      <c r="G1007" s="2">
        <f>INDEX($Q:$AC,MATCH($E1007,$Q:$Q,0),MATCH(VLOOKUP($B1007,卡牌国战属性!$B:$E,4,FALSE),军力值效果表!$Q$1:$AC$1,0)+IF(VLOOKUP($B1007,卡牌国战属性!$B:$E,3,FALSE)=2,6,0)+1)</f>
        <v>8.7</v>
      </c>
    </row>
    <row r="1008" spans="1:7">
      <c r="A1008" s="2">
        <v>1005</v>
      </c>
      <c r="B1008" s="9">
        <v>1101026</v>
      </c>
      <c r="C1008" s="2" t="str">
        <f>VLOOKUP(B1008,卡牌国战属性!$B:$C,2,FALSE)</f>
        <v>貂灵芸</v>
      </c>
      <c r="D1008" s="2" t="s">
        <v>64</v>
      </c>
      <c r="E1008" s="2">
        <f t="shared" si="10"/>
        <v>5</v>
      </c>
      <c r="F1008" s="2">
        <f>INDEX($Q:$AC,MATCH($E1008,$Q:$Q,0),MATCH(VLOOKUP($B1008,卡牌国战属性!$B:$E,4,FALSE),军力值效果表!$Q$1:$AC$1,0)+IF(VLOOKUP($B1008,卡牌国战属性!$B:$E,3,FALSE)=2,6,0))</f>
        <v>3.1</v>
      </c>
      <c r="G1008" s="2">
        <f>INDEX($Q:$AC,MATCH($E1008,$Q:$Q,0),MATCH(VLOOKUP($B1008,卡牌国战属性!$B:$E,4,FALSE),军力值效果表!$Q$1:$AC$1,0)+IF(VLOOKUP($B1008,卡牌国战属性!$B:$E,3,FALSE)=2,6,0)+1)</f>
        <v>8.9</v>
      </c>
    </row>
    <row r="1009" spans="1:7">
      <c r="A1009" s="2">
        <v>1006</v>
      </c>
      <c r="B1009" s="9">
        <v>1101026</v>
      </c>
      <c r="C1009" s="2" t="str">
        <f>VLOOKUP(B1009,卡牌国战属性!$B:$C,2,FALSE)</f>
        <v>貂灵芸</v>
      </c>
      <c r="D1009" s="2" t="s">
        <v>64</v>
      </c>
      <c r="E1009" s="2">
        <f t="shared" si="10"/>
        <v>6</v>
      </c>
      <c r="F1009" s="2">
        <f>INDEX($Q:$AC,MATCH($E1009,$Q:$Q,0),MATCH(VLOOKUP($B1009,卡牌国战属性!$B:$E,4,FALSE),军力值效果表!$Q$1:$AC$1,0)+IF(VLOOKUP($B1009,卡牌国战属性!$B:$E,3,FALSE)=2,6,0))</f>
        <v>3.2</v>
      </c>
      <c r="G1009" s="2">
        <f>INDEX($Q:$AC,MATCH($E1009,$Q:$Q,0),MATCH(VLOOKUP($B1009,卡牌国战属性!$B:$E,4,FALSE),军力值效果表!$Q$1:$AC$1,0)+IF(VLOOKUP($B1009,卡牌国战属性!$B:$E,3,FALSE)=2,6,0)+1)</f>
        <v>9.10000000000001</v>
      </c>
    </row>
    <row r="1010" spans="1:7">
      <c r="A1010" s="2">
        <v>1007</v>
      </c>
      <c r="B1010" s="9">
        <v>1101026</v>
      </c>
      <c r="C1010" s="2" t="str">
        <f>VLOOKUP(B1010,卡牌国战属性!$B:$C,2,FALSE)</f>
        <v>貂灵芸</v>
      </c>
      <c r="D1010" s="2" t="s">
        <v>64</v>
      </c>
      <c r="E1010" s="2">
        <f t="shared" si="10"/>
        <v>7</v>
      </c>
      <c r="F1010" s="2">
        <f>INDEX($Q:$AC,MATCH($E1010,$Q:$Q,0),MATCH(VLOOKUP($B1010,卡牌国战属性!$B:$E,4,FALSE),军力值效果表!$Q$1:$AC$1,0)+IF(VLOOKUP($B1010,卡牌国战属性!$B:$E,3,FALSE)=2,6,0))</f>
        <v>3.3</v>
      </c>
      <c r="G1010" s="2">
        <f>INDEX($Q:$AC,MATCH($E1010,$Q:$Q,0),MATCH(VLOOKUP($B1010,卡牌国战属性!$B:$E,4,FALSE),军力值效果表!$Q$1:$AC$1,0)+IF(VLOOKUP($B1010,卡牌国战属性!$B:$E,3,FALSE)=2,6,0)+1)</f>
        <v>9.30000000000001</v>
      </c>
    </row>
    <row r="1011" spans="1:7">
      <c r="A1011" s="2">
        <v>1008</v>
      </c>
      <c r="B1011" s="9">
        <v>1101026</v>
      </c>
      <c r="C1011" s="2" t="str">
        <f>VLOOKUP(B1011,卡牌国战属性!$B:$C,2,FALSE)</f>
        <v>貂灵芸</v>
      </c>
      <c r="D1011" s="2" t="s">
        <v>64</v>
      </c>
      <c r="E1011" s="2">
        <f t="shared" si="10"/>
        <v>8</v>
      </c>
      <c r="F1011" s="2">
        <f>INDEX($Q:$AC,MATCH($E1011,$Q:$Q,0),MATCH(VLOOKUP($B1011,卡牌国战属性!$B:$E,4,FALSE),军力值效果表!$Q$1:$AC$1,0)+IF(VLOOKUP($B1011,卡牌国战属性!$B:$E,3,FALSE)=2,6,0))</f>
        <v>3.4</v>
      </c>
      <c r="G1011" s="2">
        <f>INDEX($Q:$AC,MATCH($E1011,$Q:$Q,0),MATCH(VLOOKUP($B1011,卡牌国战属性!$B:$E,4,FALSE),军力值效果表!$Q$1:$AC$1,0)+IF(VLOOKUP($B1011,卡牌国战属性!$B:$E,3,FALSE)=2,6,0)+1)</f>
        <v>9.50000000000001</v>
      </c>
    </row>
    <row r="1012" spans="1:7">
      <c r="A1012" s="2">
        <v>1009</v>
      </c>
      <c r="B1012" s="9">
        <v>1101026</v>
      </c>
      <c r="C1012" s="2" t="str">
        <f>VLOOKUP(B1012,卡牌国战属性!$B:$C,2,FALSE)</f>
        <v>貂灵芸</v>
      </c>
      <c r="D1012" s="2" t="s">
        <v>64</v>
      </c>
      <c r="E1012" s="2">
        <f t="shared" si="10"/>
        <v>9</v>
      </c>
      <c r="F1012" s="2">
        <f>INDEX($Q:$AC,MATCH($E1012,$Q:$Q,0),MATCH(VLOOKUP($B1012,卡牌国战属性!$B:$E,4,FALSE),军力值效果表!$Q$1:$AC$1,0)+IF(VLOOKUP($B1012,卡牌国战属性!$B:$E,3,FALSE)=2,6,0))</f>
        <v>3.5</v>
      </c>
      <c r="G1012" s="2">
        <f>INDEX($Q:$AC,MATCH($E1012,$Q:$Q,0),MATCH(VLOOKUP($B1012,卡牌国战属性!$B:$E,4,FALSE),军力值效果表!$Q$1:$AC$1,0)+IF(VLOOKUP($B1012,卡牌国战属性!$B:$E,3,FALSE)=2,6,0)+1)</f>
        <v>9.70000000000001</v>
      </c>
    </row>
    <row r="1013" spans="1:7">
      <c r="A1013" s="2">
        <v>1010</v>
      </c>
      <c r="B1013" s="9">
        <v>1101026</v>
      </c>
      <c r="C1013" s="2" t="str">
        <f>VLOOKUP(B1013,卡牌国战属性!$B:$C,2,FALSE)</f>
        <v>貂灵芸</v>
      </c>
      <c r="D1013" s="2" t="s">
        <v>64</v>
      </c>
      <c r="E1013" s="2">
        <f t="shared" si="10"/>
        <v>10</v>
      </c>
      <c r="F1013" s="2">
        <f>INDEX($Q:$AC,MATCH($E1013,$Q:$Q,0),MATCH(VLOOKUP($B1013,卡牌国战属性!$B:$E,4,FALSE),军力值效果表!$Q$1:$AC$1,0)+IF(VLOOKUP($B1013,卡牌国战属性!$B:$E,3,FALSE)=2,6,0))</f>
        <v>3.6</v>
      </c>
      <c r="G1013" s="2">
        <f>INDEX($Q:$AC,MATCH($E1013,$Q:$Q,0),MATCH(VLOOKUP($B1013,卡牌国战属性!$B:$E,4,FALSE),军力值效果表!$Q$1:$AC$1,0)+IF(VLOOKUP($B1013,卡牌国战属性!$B:$E,3,FALSE)=2,6,0)+1)</f>
        <v>9.90000000000001</v>
      </c>
    </row>
    <row r="1014" spans="1:7">
      <c r="A1014" s="2">
        <v>1011</v>
      </c>
      <c r="B1014" s="9">
        <v>1101026</v>
      </c>
      <c r="C1014" s="2" t="str">
        <f>VLOOKUP(B1014,卡牌国战属性!$B:$C,2,FALSE)</f>
        <v>貂灵芸</v>
      </c>
      <c r="D1014" s="2" t="s">
        <v>64</v>
      </c>
      <c r="E1014" s="2">
        <f t="shared" si="10"/>
        <v>11</v>
      </c>
      <c r="F1014" s="2">
        <f>INDEX($Q:$AC,MATCH($E1014,$Q:$Q,0),MATCH(VLOOKUP($B1014,卡牌国战属性!$B:$E,4,FALSE),军力值效果表!$Q$1:$AC$1,0)+IF(VLOOKUP($B1014,卡牌国战属性!$B:$E,3,FALSE)=2,6,0))</f>
        <v>3.7</v>
      </c>
      <c r="G1014" s="2">
        <f>INDEX($Q:$AC,MATCH($E1014,$Q:$Q,0),MATCH(VLOOKUP($B1014,卡牌国战属性!$B:$E,4,FALSE),军力值效果表!$Q$1:$AC$1,0)+IF(VLOOKUP($B1014,卡牌国战属性!$B:$E,3,FALSE)=2,6,0)+1)</f>
        <v>10.1</v>
      </c>
    </row>
    <row r="1015" spans="1:7">
      <c r="A1015" s="2">
        <v>1012</v>
      </c>
      <c r="B1015" s="9">
        <v>1101026</v>
      </c>
      <c r="C1015" s="2" t="str">
        <f>VLOOKUP(B1015,卡牌国战属性!$B:$C,2,FALSE)</f>
        <v>貂灵芸</v>
      </c>
      <c r="D1015" s="2" t="s">
        <v>64</v>
      </c>
      <c r="E1015" s="2">
        <f t="shared" si="10"/>
        <v>12</v>
      </c>
      <c r="F1015" s="2">
        <f>INDEX($Q:$AC,MATCH($E1015,$Q:$Q,0),MATCH(VLOOKUP($B1015,卡牌国战属性!$B:$E,4,FALSE),军力值效果表!$Q$1:$AC$1,0)+IF(VLOOKUP($B1015,卡牌国战属性!$B:$E,3,FALSE)=2,6,0))</f>
        <v>3.8</v>
      </c>
      <c r="G1015" s="2">
        <f>INDEX($Q:$AC,MATCH($E1015,$Q:$Q,0),MATCH(VLOOKUP($B1015,卡牌国战属性!$B:$E,4,FALSE),军力值效果表!$Q$1:$AC$1,0)+IF(VLOOKUP($B1015,卡牌国战属性!$B:$E,3,FALSE)=2,6,0)+1)</f>
        <v>10.3</v>
      </c>
    </row>
    <row r="1016" spans="1:7">
      <c r="A1016" s="2">
        <v>1013</v>
      </c>
      <c r="B1016" s="9">
        <v>1101026</v>
      </c>
      <c r="C1016" s="2" t="str">
        <f>VLOOKUP(B1016,卡牌国战属性!$B:$C,2,FALSE)</f>
        <v>貂灵芸</v>
      </c>
      <c r="D1016" s="2" t="s">
        <v>64</v>
      </c>
      <c r="E1016" s="2">
        <f t="shared" si="10"/>
        <v>13</v>
      </c>
      <c r="F1016" s="2">
        <f>INDEX($Q:$AC,MATCH($E1016,$Q:$Q,0),MATCH(VLOOKUP($B1016,卡牌国战属性!$B:$E,4,FALSE),军力值效果表!$Q$1:$AC$1,0)+IF(VLOOKUP($B1016,卡牌国战属性!$B:$E,3,FALSE)=2,6,0))</f>
        <v>3.9</v>
      </c>
      <c r="G1016" s="2">
        <f>INDEX($Q:$AC,MATCH($E1016,$Q:$Q,0),MATCH(VLOOKUP($B1016,卡牌国战属性!$B:$E,4,FALSE),军力值效果表!$Q$1:$AC$1,0)+IF(VLOOKUP($B1016,卡牌国战属性!$B:$E,3,FALSE)=2,6,0)+1)</f>
        <v>11.2</v>
      </c>
    </row>
    <row r="1017" spans="1:7">
      <c r="A1017" s="2">
        <v>1014</v>
      </c>
      <c r="B1017" s="9">
        <v>1101026</v>
      </c>
      <c r="C1017" s="2" t="str">
        <f>VLOOKUP(B1017,卡牌国战属性!$B:$C,2,FALSE)</f>
        <v>貂灵芸</v>
      </c>
      <c r="D1017" s="2" t="s">
        <v>64</v>
      </c>
      <c r="E1017" s="2">
        <f t="shared" si="10"/>
        <v>14</v>
      </c>
      <c r="F1017" s="2">
        <f>INDEX($Q:$AC,MATCH($E1017,$Q:$Q,0),MATCH(VLOOKUP($B1017,卡牌国战属性!$B:$E,4,FALSE),军力值效果表!$Q$1:$AC$1,0)+IF(VLOOKUP($B1017,卡牌国战属性!$B:$E,3,FALSE)=2,6,0))</f>
        <v>4</v>
      </c>
      <c r="G1017" s="2">
        <f>INDEX($Q:$AC,MATCH($E1017,$Q:$Q,0),MATCH(VLOOKUP($B1017,卡牌国战属性!$B:$E,4,FALSE),军力值效果表!$Q$1:$AC$1,0)+IF(VLOOKUP($B1017,卡牌国战属性!$B:$E,3,FALSE)=2,6,0)+1)</f>
        <v>11.4</v>
      </c>
    </row>
    <row r="1018" spans="1:7">
      <c r="A1018" s="2">
        <v>1015</v>
      </c>
      <c r="B1018" s="9">
        <v>1101026</v>
      </c>
      <c r="C1018" s="2" t="str">
        <f>VLOOKUP(B1018,卡牌国战属性!$B:$C,2,FALSE)</f>
        <v>貂灵芸</v>
      </c>
      <c r="D1018" s="2" t="s">
        <v>64</v>
      </c>
      <c r="E1018" s="2">
        <f t="shared" si="10"/>
        <v>15</v>
      </c>
      <c r="F1018" s="2">
        <f>INDEX($Q:$AC,MATCH($E1018,$Q:$Q,0),MATCH(VLOOKUP($B1018,卡牌国战属性!$B:$E,4,FALSE),军力值效果表!$Q$1:$AC$1,0)+IF(VLOOKUP($B1018,卡牌国战属性!$B:$E,3,FALSE)=2,6,0))</f>
        <v>4.2</v>
      </c>
      <c r="G1018" s="2">
        <f>INDEX($Q:$AC,MATCH($E1018,$Q:$Q,0),MATCH(VLOOKUP($B1018,卡牌国战属性!$B:$E,4,FALSE),军力值效果表!$Q$1:$AC$1,0)+IF(VLOOKUP($B1018,卡牌国战属性!$B:$E,3,FALSE)=2,6,0)+1)</f>
        <v>12.7</v>
      </c>
    </row>
    <row r="1019" spans="1:7">
      <c r="A1019" s="2">
        <v>1016</v>
      </c>
      <c r="B1019" s="9">
        <v>1101026</v>
      </c>
      <c r="C1019" s="2" t="str">
        <f>VLOOKUP(B1019,卡牌国战属性!$B:$C,2,FALSE)</f>
        <v>貂灵芸</v>
      </c>
      <c r="D1019" s="2" t="s">
        <v>64</v>
      </c>
      <c r="E1019" s="2">
        <f t="shared" si="10"/>
        <v>16</v>
      </c>
      <c r="F1019" s="2">
        <f>INDEX($Q:$AC,MATCH($E1019,$Q:$Q,0),MATCH(VLOOKUP($B1019,卡牌国战属性!$B:$E,4,FALSE),军力值效果表!$Q$1:$AC$1,0)+IF(VLOOKUP($B1019,卡牌国战属性!$B:$E,3,FALSE)=2,6,0))</f>
        <v>4.3</v>
      </c>
      <c r="G1019" s="2">
        <f>INDEX($Q:$AC,MATCH($E1019,$Q:$Q,0),MATCH(VLOOKUP($B1019,卡牌国战属性!$B:$E,4,FALSE),军力值效果表!$Q$1:$AC$1,0)+IF(VLOOKUP($B1019,卡牌国战属性!$B:$E,3,FALSE)=2,6,0)+1)</f>
        <v>13</v>
      </c>
    </row>
    <row r="1020" spans="1:7">
      <c r="A1020" s="2">
        <v>1017</v>
      </c>
      <c r="B1020" s="9">
        <v>1101026</v>
      </c>
      <c r="C1020" s="2" t="str">
        <f>VLOOKUP(B1020,卡牌国战属性!$B:$C,2,FALSE)</f>
        <v>貂灵芸</v>
      </c>
      <c r="D1020" s="2" t="s">
        <v>64</v>
      </c>
      <c r="E1020" s="2">
        <f t="shared" si="10"/>
        <v>17</v>
      </c>
      <c r="F1020" s="2">
        <f>INDEX($Q:$AC,MATCH($E1020,$Q:$Q,0),MATCH(VLOOKUP($B1020,卡牌国战属性!$B:$E,4,FALSE),军力值效果表!$Q$1:$AC$1,0)+IF(VLOOKUP($B1020,卡牌国战属性!$B:$E,3,FALSE)=2,6,0))</f>
        <v>4.4</v>
      </c>
      <c r="G1020" s="2">
        <f>INDEX($Q:$AC,MATCH($E1020,$Q:$Q,0),MATCH(VLOOKUP($B1020,卡牌国战属性!$B:$E,4,FALSE),军力值效果表!$Q$1:$AC$1,0)+IF(VLOOKUP($B1020,卡牌国战属性!$B:$E,3,FALSE)=2,6,0)+1)</f>
        <v>13.2</v>
      </c>
    </row>
    <row r="1021" spans="1:7">
      <c r="A1021" s="2">
        <v>1018</v>
      </c>
      <c r="B1021" s="9">
        <v>1101026</v>
      </c>
      <c r="C1021" s="2" t="str">
        <f>VLOOKUP(B1021,卡牌国战属性!$B:$C,2,FALSE)</f>
        <v>貂灵芸</v>
      </c>
      <c r="D1021" s="2" t="s">
        <v>64</v>
      </c>
      <c r="E1021" s="2">
        <f t="shared" si="10"/>
        <v>18</v>
      </c>
      <c r="F1021" s="2">
        <f>INDEX($Q:$AC,MATCH($E1021,$Q:$Q,0),MATCH(VLOOKUP($B1021,卡牌国战属性!$B:$E,4,FALSE),军力值效果表!$Q$1:$AC$1,0)+IF(VLOOKUP($B1021,卡牌国战属性!$B:$E,3,FALSE)=2,6,0))</f>
        <v>4.6</v>
      </c>
      <c r="G1021" s="2">
        <f>INDEX($Q:$AC,MATCH($E1021,$Q:$Q,0),MATCH(VLOOKUP($B1021,卡牌国战属性!$B:$E,4,FALSE),军力值效果表!$Q$1:$AC$1,0)+IF(VLOOKUP($B1021,卡牌国战属性!$B:$E,3,FALSE)=2,6,0)+1)</f>
        <v>14</v>
      </c>
    </row>
    <row r="1022" spans="1:7">
      <c r="A1022" s="2">
        <v>1019</v>
      </c>
      <c r="B1022" s="9">
        <v>1101026</v>
      </c>
      <c r="C1022" s="2" t="str">
        <f>VLOOKUP(B1022,卡牌国战属性!$B:$C,2,FALSE)</f>
        <v>貂灵芸</v>
      </c>
      <c r="D1022" s="2" t="s">
        <v>64</v>
      </c>
      <c r="E1022" s="2">
        <f t="shared" si="10"/>
        <v>19</v>
      </c>
      <c r="F1022" s="2">
        <f>INDEX($Q:$AC,MATCH($E1022,$Q:$Q,0),MATCH(VLOOKUP($B1022,卡牌国战属性!$B:$E,4,FALSE),军力值效果表!$Q$1:$AC$1,0)+IF(VLOOKUP($B1022,卡牌国战属性!$B:$E,3,FALSE)=2,6,0))</f>
        <v>4.7</v>
      </c>
      <c r="G1022" s="2">
        <f>INDEX($Q:$AC,MATCH($E1022,$Q:$Q,0),MATCH(VLOOKUP($B1022,卡牌国战属性!$B:$E,4,FALSE),军力值效果表!$Q$1:$AC$1,0)+IF(VLOOKUP($B1022,卡牌国战属性!$B:$E,3,FALSE)=2,6,0)+1)</f>
        <v>14.3</v>
      </c>
    </row>
    <row r="1023" spans="1:7">
      <c r="A1023" s="2">
        <v>1020</v>
      </c>
      <c r="B1023" s="9">
        <v>1101026</v>
      </c>
      <c r="C1023" s="2" t="str">
        <f>VLOOKUP(B1023,卡牌国战属性!$B:$C,2,FALSE)</f>
        <v>貂灵芸</v>
      </c>
      <c r="D1023" s="2" t="s">
        <v>64</v>
      </c>
      <c r="E1023" s="2">
        <f t="shared" si="10"/>
        <v>20</v>
      </c>
      <c r="F1023" s="2">
        <f>INDEX($Q:$AC,MATCH($E1023,$Q:$Q,0),MATCH(VLOOKUP($B1023,卡牌国战属性!$B:$E,4,FALSE),军力值效果表!$Q$1:$AC$1,0)+IF(VLOOKUP($B1023,卡牌国战属性!$B:$E,3,FALSE)=2,6,0))</f>
        <v>4.8</v>
      </c>
      <c r="G1023" s="2">
        <f>INDEX($Q:$AC,MATCH($E1023,$Q:$Q,0),MATCH(VLOOKUP($B1023,卡牌国战属性!$B:$E,4,FALSE),军力值效果表!$Q$1:$AC$1,0)+IF(VLOOKUP($B1023,卡牌国战属性!$B:$E,3,FALSE)=2,6,0)+1)</f>
        <v>14.5</v>
      </c>
    </row>
    <row r="1024" spans="1:7">
      <c r="A1024" s="2">
        <v>1021</v>
      </c>
      <c r="B1024" s="9">
        <v>1101026</v>
      </c>
      <c r="C1024" s="2" t="str">
        <f>VLOOKUP(B1024,卡牌国战属性!$B:$C,2,FALSE)</f>
        <v>貂灵芸</v>
      </c>
      <c r="D1024" s="2" t="s">
        <v>64</v>
      </c>
      <c r="E1024" s="2">
        <f t="shared" si="10"/>
        <v>21</v>
      </c>
      <c r="F1024" s="2">
        <f>INDEX($Q:$AC,MATCH($E1024,$Q:$Q,0),MATCH(VLOOKUP($B1024,卡牌国战属性!$B:$E,4,FALSE),军力值效果表!$Q$1:$AC$1,0)+IF(VLOOKUP($B1024,卡牌国战属性!$B:$E,3,FALSE)=2,6,0))</f>
        <v>4.9</v>
      </c>
      <c r="G1024" s="2">
        <f>INDEX($Q:$AC,MATCH($E1024,$Q:$Q,0),MATCH(VLOOKUP($B1024,卡牌国战属性!$B:$E,4,FALSE),军力值效果表!$Q$1:$AC$1,0)+IF(VLOOKUP($B1024,卡牌国战属性!$B:$E,3,FALSE)=2,6,0)+1)</f>
        <v>14.8</v>
      </c>
    </row>
    <row r="1025" spans="1:7">
      <c r="A1025" s="2">
        <v>1022</v>
      </c>
      <c r="B1025" s="9">
        <v>1101026</v>
      </c>
      <c r="C1025" s="2" t="str">
        <f>VLOOKUP(B1025,卡牌国战属性!$B:$C,2,FALSE)</f>
        <v>貂灵芸</v>
      </c>
      <c r="D1025" s="2" t="s">
        <v>64</v>
      </c>
      <c r="E1025" s="2">
        <f t="shared" si="10"/>
        <v>22</v>
      </c>
      <c r="F1025" s="2">
        <f>INDEX($Q:$AC,MATCH($E1025,$Q:$Q,0),MATCH(VLOOKUP($B1025,卡牌国战属性!$B:$E,4,FALSE),军力值效果表!$Q$1:$AC$1,0)+IF(VLOOKUP($B1025,卡牌国战属性!$B:$E,3,FALSE)=2,6,0))</f>
        <v>5</v>
      </c>
      <c r="G1025" s="2">
        <f>INDEX($Q:$AC,MATCH($E1025,$Q:$Q,0),MATCH(VLOOKUP($B1025,卡牌国战属性!$B:$E,4,FALSE),军力值效果表!$Q$1:$AC$1,0)+IF(VLOOKUP($B1025,卡牌国战属性!$B:$E,3,FALSE)=2,6,0)+1)</f>
        <v>15.2</v>
      </c>
    </row>
    <row r="1026" spans="1:7">
      <c r="A1026" s="2">
        <v>1023</v>
      </c>
      <c r="B1026" s="9">
        <v>1101026</v>
      </c>
      <c r="C1026" s="2" t="str">
        <f>VLOOKUP(B1026,卡牌国战属性!$B:$C,2,FALSE)</f>
        <v>貂灵芸</v>
      </c>
      <c r="D1026" s="2" t="s">
        <v>64</v>
      </c>
      <c r="E1026" s="2">
        <f t="shared" si="10"/>
        <v>23</v>
      </c>
      <c r="F1026" s="2">
        <f>INDEX($Q:$AC,MATCH($E1026,$Q:$Q,0),MATCH(VLOOKUP($B1026,卡牌国战属性!$B:$E,4,FALSE),军力值效果表!$Q$1:$AC$1,0)+IF(VLOOKUP($B1026,卡牌国战属性!$B:$E,3,FALSE)=2,6,0))</f>
        <v>5.7</v>
      </c>
      <c r="G1026" s="2">
        <f>INDEX($Q:$AC,MATCH($E1026,$Q:$Q,0),MATCH(VLOOKUP($B1026,卡牌国战属性!$B:$E,4,FALSE),军力值效果表!$Q$1:$AC$1,0)+IF(VLOOKUP($B1026,卡牌国战属性!$B:$E,3,FALSE)=2,6,0)+1)</f>
        <v>17.2</v>
      </c>
    </row>
    <row r="1027" spans="1:7">
      <c r="A1027" s="2">
        <v>1024</v>
      </c>
      <c r="B1027" s="9">
        <v>1101026</v>
      </c>
      <c r="C1027" s="2" t="str">
        <f>VLOOKUP(B1027,卡牌国战属性!$B:$C,2,FALSE)</f>
        <v>貂灵芸</v>
      </c>
      <c r="D1027" s="2" t="s">
        <v>64</v>
      </c>
      <c r="E1027" s="2">
        <f t="shared" si="10"/>
        <v>24</v>
      </c>
      <c r="F1027" s="2">
        <f>INDEX($Q:$AC,MATCH($E1027,$Q:$Q,0),MATCH(VLOOKUP($B1027,卡牌国战属性!$B:$E,4,FALSE),军力值效果表!$Q$1:$AC$1,0)+IF(VLOOKUP($B1027,卡牌国战属性!$B:$E,3,FALSE)=2,6,0))</f>
        <v>5.9</v>
      </c>
      <c r="G1027" s="2">
        <f>INDEX($Q:$AC,MATCH($E1027,$Q:$Q,0),MATCH(VLOOKUP($B1027,卡牌国战属性!$B:$E,4,FALSE),军力值效果表!$Q$1:$AC$1,0)+IF(VLOOKUP($B1027,卡牌国战属性!$B:$E,3,FALSE)=2,6,0)+1)</f>
        <v>17.8</v>
      </c>
    </row>
    <row r="1028" spans="1:7">
      <c r="A1028" s="2">
        <v>1025</v>
      </c>
      <c r="B1028" s="9">
        <v>1101026</v>
      </c>
      <c r="C1028" s="2" t="str">
        <f>VLOOKUP(B1028,卡牌国战属性!$B:$C,2,FALSE)</f>
        <v>貂灵芸</v>
      </c>
      <c r="D1028" s="2" t="s">
        <v>64</v>
      </c>
      <c r="E1028" s="2">
        <f t="shared" si="10"/>
        <v>25</v>
      </c>
      <c r="F1028" s="2">
        <f>INDEX($Q:$AC,MATCH($E1028,$Q:$Q,0),MATCH(VLOOKUP($B1028,卡牌国战属性!$B:$E,4,FALSE),军力值效果表!$Q$1:$AC$1,0)+IF(VLOOKUP($B1028,卡牌国战属性!$B:$E,3,FALSE)=2,6,0))</f>
        <v>6.6</v>
      </c>
      <c r="G1028" s="2">
        <f>INDEX($Q:$AC,MATCH($E1028,$Q:$Q,0),MATCH(VLOOKUP($B1028,卡牌国战属性!$B:$E,4,FALSE),军力值效果表!$Q$1:$AC$1,0)+IF(VLOOKUP($B1028,卡牌国战属性!$B:$E,3,FALSE)=2,6,0)+1)</f>
        <v>19.7</v>
      </c>
    </row>
    <row r="1029" spans="1:7">
      <c r="A1029" s="2">
        <v>1026</v>
      </c>
      <c r="B1029" s="9">
        <v>1101026</v>
      </c>
      <c r="C1029" s="2" t="str">
        <f>VLOOKUP(B1029,卡牌国战属性!$B:$C,2,FALSE)</f>
        <v>貂灵芸</v>
      </c>
      <c r="D1029" s="2" t="s">
        <v>64</v>
      </c>
      <c r="E1029" s="2">
        <f t="shared" si="10"/>
        <v>26</v>
      </c>
      <c r="F1029" s="2">
        <f>INDEX($Q:$AC,MATCH($E1029,$Q:$Q,0),MATCH(VLOOKUP($B1029,卡牌国战属性!$B:$E,4,FALSE),军力值效果表!$Q$1:$AC$1,0)+IF(VLOOKUP($B1029,卡牌国战属性!$B:$E,3,FALSE)=2,6,0))</f>
        <v>7</v>
      </c>
      <c r="G1029" s="2">
        <f>INDEX($Q:$AC,MATCH($E1029,$Q:$Q,0),MATCH(VLOOKUP($B1029,卡牌国战属性!$B:$E,4,FALSE),军力值效果表!$Q$1:$AC$1,0)+IF(VLOOKUP($B1029,卡牌国战属性!$B:$E,3,FALSE)=2,6,0)+1)</f>
        <v>21</v>
      </c>
    </row>
    <row r="1030" spans="1:7">
      <c r="A1030" s="2">
        <v>1027</v>
      </c>
      <c r="B1030" s="9">
        <v>1101026</v>
      </c>
      <c r="C1030" s="2" t="str">
        <f>VLOOKUP(B1030,卡牌国战属性!$B:$C,2,FALSE)</f>
        <v>貂灵芸</v>
      </c>
      <c r="D1030" s="2" t="s">
        <v>64</v>
      </c>
      <c r="E1030" s="2">
        <f t="shared" si="10"/>
        <v>27</v>
      </c>
      <c r="F1030" s="2">
        <f>INDEX($Q:$AC,MATCH($E1030,$Q:$Q,0),MATCH(VLOOKUP($B1030,卡牌国战属性!$B:$E,4,FALSE),军力值效果表!$Q$1:$AC$1,0)+IF(VLOOKUP($B1030,卡牌国战属性!$B:$E,3,FALSE)=2,6,0))</f>
        <v>7.4</v>
      </c>
      <c r="G1030" s="2">
        <f>INDEX($Q:$AC,MATCH($E1030,$Q:$Q,0),MATCH(VLOOKUP($B1030,卡牌国战属性!$B:$E,4,FALSE),军力值效果表!$Q$1:$AC$1,0)+IF(VLOOKUP($B1030,卡牌国战属性!$B:$E,3,FALSE)=2,6,0)+1)</f>
        <v>22.2</v>
      </c>
    </row>
    <row r="1031" spans="1:7">
      <c r="A1031" s="2">
        <v>1028</v>
      </c>
      <c r="B1031" s="9">
        <v>1101026</v>
      </c>
      <c r="C1031" s="2" t="str">
        <f>VLOOKUP(B1031,卡牌国战属性!$B:$C,2,FALSE)</f>
        <v>貂灵芸</v>
      </c>
      <c r="D1031" s="2" t="s">
        <v>64</v>
      </c>
      <c r="E1031" s="2">
        <f t="shared" si="10"/>
        <v>28</v>
      </c>
      <c r="F1031" s="2">
        <f>INDEX($Q:$AC,MATCH($E1031,$Q:$Q,0),MATCH(VLOOKUP($B1031,卡牌国战属性!$B:$E,4,FALSE),军力值效果表!$Q$1:$AC$1,0)+IF(VLOOKUP($B1031,卡牌国战属性!$B:$E,3,FALSE)=2,6,0))</f>
        <v>8.2</v>
      </c>
      <c r="G1031" s="2">
        <f>INDEX($Q:$AC,MATCH($E1031,$Q:$Q,0),MATCH(VLOOKUP($B1031,卡牌国战属性!$B:$E,4,FALSE),军力值效果表!$Q$1:$AC$1,0)+IF(VLOOKUP($B1031,卡牌国战属性!$B:$E,3,FALSE)=2,6,0)+1)</f>
        <v>24</v>
      </c>
    </row>
    <row r="1032" spans="1:7">
      <c r="A1032" s="2">
        <v>1029</v>
      </c>
      <c r="B1032" s="9">
        <v>1101026</v>
      </c>
      <c r="C1032" s="2" t="str">
        <f>VLOOKUP(B1032,卡牌国战属性!$B:$C,2,FALSE)</f>
        <v>貂灵芸</v>
      </c>
      <c r="D1032" s="2" t="s">
        <v>64</v>
      </c>
      <c r="E1032" s="2">
        <f t="shared" si="10"/>
        <v>29</v>
      </c>
      <c r="F1032" s="2">
        <f>INDEX($Q:$AC,MATCH($E1032,$Q:$Q,0),MATCH(VLOOKUP($B1032,卡牌国战属性!$B:$E,4,FALSE),军力值效果表!$Q$1:$AC$1,0)+IF(VLOOKUP($B1032,卡牌国战属性!$B:$E,3,FALSE)=2,6,0))</f>
        <v>8.5</v>
      </c>
      <c r="G1032" s="2">
        <f>INDEX($Q:$AC,MATCH($E1032,$Q:$Q,0),MATCH(VLOOKUP($B1032,卡牌国战属性!$B:$E,4,FALSE),军力值效果表!$Q$1:$AC$1,0)+IF(VLOOKUP($B1032,卡牌国战属性!$B:$E,3,FALSE)=2,6,0)+1)</f>
        <v>24.8</v>
      </c>
    </row>
    <row r="1033" spans="1:7">
      <c r="A1033" s="2">
        <v>1030</v>
      </c>
      <c r="B1033" s="9">
        <v>1101026</v>
      </c>
      <c r="C1033" s="2" t="str">
        <f>VLOOKUP(B1033,卡牌国战属性!$B:$C,2,FALSE)</f>
        <v>貂灵芸</v>
      </c>
      <c r="D1033" s="2" t="s">
        <v>64</v>
      </c>
      <c r="E1033" s="2">
        <f t="shared" si="10"/>
        <v>30</v>
      </c>
      <c r="F1033" s="2">
        <f>INDEX($Q:$AC,MATCH($E1033,$Q:$Q,0),MATCH(VLOOKUP($B1033,卡牌国战属性!$B:$E,4,FALSE),军力值效果表!$Q$1:$AC$1,0)+IF(VLOOKUP($B1033,卡牌国战属性!$B:$E,3,FALSE)=2,6,0))</f>
        <v>8.7</v>
      </c>
      <c r="G1033" s="2">
        <f>INDEX($Q:$AC,MATCH($E1033,$Q:$Q,0),MATCH(VLOOKUP($B1033,卡牌国战属性!$B:$E,4,FALSE),军力值效果表!$Q$1:$AC$1,0)+IF(VLOOKUP($B1033,卡牌国战属性!$B:$E,3,FALSE)=2,6,0)+1)</f>
        <v>26</v>
      </c>
    </row>
    <row r="1034" spans="1:7">
      <c r="A1034" s="2">
        <v>1031</v>
      </c>
      <c r="B1034" s="9">
        <v>1101026</v>
      </c>
      <c r="C1034" s="2" t="str">
        <f>VLOOKUP(B1034,卡牌国战属性!$B:$C,2,FALSE)</f>
        <v>貂灵芸</v>
      </c>
      <c r="D1034" s="2" t="s">
        <v>64</v>
      </c>
      <c r="E1034" s="2">
        <f t="shared" si="10"/>
        <v>31</v>
      </c>
      <c r="F1034" s="2">
        <f>INDEX($Q:$AC,MATCH($E1034,$Q:$Q,0),MATCH(VLOOKUP($B1034,卡牌国战属性!$B:$E,4,FALSE),军力值效果表!$Q$1:$AC$1,0)+IF(VLOOKUP($B1034,卡牌国战属性!$B:$E,3,FALSE)=2,6,0))</f>
        <v>8.9</v>
      </c>
      <c r="G1034" s="2">
        <f>INDEX($Q:$AC,MATCH($E1034,$Q:$Q,0),MATCH(VLOOKUP($B1034,卡牌国战属性!$B:$E,4,FALSE),军力值效果表!$Q$1:$AC$1,0)+IF(VLOOKUP($B1034,卡牌国战属性!$B:$E,3,FALSE)=2,6,0)+1)</f>
        <v>26.7</v>
      </c>
    </row>
    <row r="1035" spans="1:7">
      <c r="A1035" s="2">
        <v>1032</v>
      </c>
      <c r="B1035" s="9">
        <v>1101026</v>
      </c>
      <c r="C1035" s="2" t="str">
        <f>VLOOKUP(B1035,卡牌国战属性!$B:$C,2,FALSE)</f>
        <v>貂灵芸</v>
      </c>
      <c r="D1035" s="2" t="s">
        <v>64</v>
      </c>
      <c r="E1035" s="2">
        <f t="shared" si="10"/>
        <v>32</v>
      </c>
      <c r="F1035" s="2">
        <f>INDEX($Q:$AC,MATCH($E1035,$Q:$Q,0),MATCH(VLOOKUP($B1035,卡牌国战属性!$B:$E,4,FALSE),军力值效果表!$Q$1:$AC$1,0)+IF(VLOOKUP($B1035,卡牌国战属性!$B:$E,3,FALSE)=2,6,0))</f>
        <v>9.4</v>
      </c>
      <c r="G1035" s="2">
        <f>INDEX($Q:$AC,MATCH($E1035,$Q:$Q,0),MATCH(VLOOKUP($B1035,卡牌国战属性!$B:$E,4,FALSE),军力值效果表!$Q$1:$AC$1,0)+IF(VLOOKUP($B1035,卡牌国战属性!$B:$E,3,FALSE)=2,6,0)+1)</f>
        <v>28.4</v>
      </c>
    </row>
    <row r="1036" spans="1:7">
      <c r="A1036" s="2">
        <v>1033</v>
      </c>
      <c r="B1036" s="9">
        <v>1101026</v>
      </c>
      <c r="C1036" s="2" t="str">
        <f>VLOOKUP(B1036,卡牌国战属性!$B:$C,2,FALSE)</f>
        <v>貂灵芸</v>
      </c>
      <c r="D1036" s="2" t="s">
        <v>64</v>
      </c>
      <c r="E1036" s="2">
        <f t="shared" si="10"/>
        <v>33</v>
      </c>
      <c r="F1036" s="2">
        <f>INDEX($Q:$AC,MATCH($E1036,$Q:$Q,0),MATCH(VLOOKUP($B1036,卡牌国战属性!$B:$E,4,FALSE),军力值效果表!$Q$1:$AC$1,0)+IF(VLOOKUP($B1036,卡牌国战属性!$B:$E,3,FALSE)=2,6,0))</f>
        <v>10.6</v>
      </c>
      <c r="G1036" s="2">
        <f>INDEX($Q:$AC,MATCH($E1036,$Q:$Q,0),MATCH(VLOOKUP($B1036,卡牌国战属性!$B:$E,4,FALSE),军力值效果表!$Q$1:$AC$1,0)+IF(VLOOKUP($B1036,卡牌国战属性!$B:$E,3,FALSE)=2,6,0)+1)</f>
        <v>31.9</v>
      </c>
    </row>
    <row r="1037" spans="1:7">
      <c r="A1037" s="2">
        <v>1034</v>
      </c>
      <c r="B1037" s="9">
        <v>1101026</v>
      </c>
      <c r="C1037" s="2" t="str">
        <f>VLOOKUP(B1037,卡牌国战属性!$B:$C,2,FALSE)</f>
        <v>貂灵芸</v>
      </c>
      <c r="D1037" s="2" t="s">
        <v>64</v>
      </c>
      <c r="E1037" s="2">
        <f t="shared" si="10"/>
        <v>34</v>
      </c>
      <c r="F1037" s="2">
        <f>INDEX($Q:$AC,MATCH($E1037,$Q:$Q,0),MATCH(VLOOKUP($B1037,卡牌国战属性!$B:$E,4,FALSE),军力值效果表!$Q$1:$AC$1,0)+IF(VLOOKUP($B1037,卡牌国战属性!$B:$E,3,FALSE)=2,6,0))</f>
        <v>11.4</v>
      </c>
      <c r="G1037" s="2">
        <f>INDEX($Q:$AC,MATCH($E1037,$Q:$Q,0),MATCH(VLOOKUP($B1037,卡牌国战属性!$B:$E,4,FALSE),军力值效果表!$Q$1:$AC$1,0)+IF(VLOOKUP($B1037,卡牌国战属性!$B:$E,3,FALSE)=2,6,0)+1)</f>
        <v>34.1</v>
      </c>
    </row>
    <row r="1038" spans="1:7">
      <c r="A1038" s="2">
        <v>1035</v>
      </c>
      <c r="B1038" s="9">
        <v>1101026</v>
      </c>
      <c r="C1038" s="2" t="str">
        <f>VLOOKUP(B1038,卡牌国战属性!$B:$C,2,FALSE)</f>
        <v>貂灵芸</v>
      </c>
      <c r="D1038" s="2" t="s">
        <v>64</v>
      </c>
      <c r="E1038" s="2">
        <f t="shared" si="10"/>
        <v>35</v>
      </c>
      <c r="F1038" s="2">
        <f>INDEX($Q:$AC,MATCH($E1038,$Q:$Q,0),MATCH(VLOOKUP($B1038,卡牌国战属性!$B:$E,4,FALSE),军力值效果表!$Q$1:$AC$1,0)+IF(VLOOKUP($B1038,卡牌国战属性!$B:$E,3,FALSE)=2,6,0))</f>
        <v>11.8</v>
      </c>
      <c r="G1038" s="2">
        <f>INDEX($Q:$AC,MATCH($E1038,$Q:$Q,0),MATCH(VLOOKUP($B1038,卡牌国战属性!$B:$E,4,FALSE),军力值效果表!$Q$1:$AC$1,0)+IF(VLOOKUP($B1038,卡牌国战属性!$B:$E,3,FALSE)=2,6,0)+1)</f>
        <v>35</v>
      </c>
    </row>
    <row r="1039" spans="1:7">
      <c r="A1039" s="2">
        <v>1036</v>
      </c>
      <c r="B1039" s="9">
        <v>1101026</v>
      </c>
      <c r="C1039" s="2" t="str">
        <f>VLOOKUP(B1039,卡牌国战属性!$B:$C,2,FALSE)</f>
        <v>貂灵芸</v>
      </c>
      <c r="D1039" s="2" t="s">
        <v>64</v>
      </c>
      <c r="E1039" s="2">
        <f t="shared" si="10"/>
        <v>36</v>
      </c>
      <c r="F1039" s="2">
        <f>INDEX($Q:$AC,MATCH($E1039,$Q:$Q,0),MATCH(VLOOKUP($B1039,卡牌国战属性!$B:$E,4,FALSE),军力值效果表!$Q$1:$AC$1,0)+IF(VLOOKUP($B1039,卡牌国战属性!$B:$E,3,FALSE)=2,6,0))</f>
        <v>12.3</v>
      </c>
      <c r="G1039" s="2">
        <f>INDEX($Q:$AC,MATCH($E1039,$Q:$Q,0),MATCH(VLOOKUP($B1039,卡牌国战属性!$B:$E,4,FALSE),军力值效果表!$Q$1:$AC$1,0)+IF(VLOOKUP($B1039,卡牌国战属性!$B:$E,3,FALSE)=2,6,0)+1)</f>
        <v>37.1</v>
      </c>
    </row>
    <row r="1040" spans="1:7">
      <c r="A1040" s="2">
        <v>1037</v>
      </c>
      <c r="B1040" s="9">
        <v>1101026</v>
      </c>
      <c r="C1040" s="2" t="str">
        <f>VLOOKUP(B1040,卡牌国战属性!$B:$C,2,FALSE)</f>
        <v>貂灵芸</v>
      </c>
      <c r="D1040" s="2" t="s">
        <v>64</v>
      </c>
      <c r="E1040" s="2">
        <f t="shared" si="10"/>
        <v>37</v>
      </c>
      <c r="F1040" s="2">
        <f>INDEX($Q:$AC,MATCH($E1040,$Q:$Q,0),MATCH(VLOOKUP($B1040,卡牌国战属性!$B:$E,4,FALSE),军力值效果表!$Q$1:$AC$1,0)+IF(VLOOKUP($B1040,卡牌国战属性!$B:$E,3,FALSE)=2,6,0))</f>
        <v>13.2</v>
      </c>
      <c r="G1040" s="2">
        <f>INDEX($Q:$AC,MATCH($E1040,$Q:$Q,0),MATCH(VLOOKUP($B1040,卡牌国战属性!$B:$E,4,FALSE),军力值效果表!$Q$1:$AC$1,0)+IF(VLOOKUP($B1040,卡牌国战属性!$B:$E,3,FALSE)=2,6,0)+1)</f>
        <v>39.7</v>
      </c>
    </row>
    <row r="1041" spans="1:7">
      <c r="A1041" s="2">
        <v>1038</v>
      </c>
      <c r="B1041" s="9">
        <v>1101026</v>
      </c>
      <c r="C1041" s="2" t="str">
        <f>VLOOKUP(B1041,卡牌国战属性!$B:$C,2,FALSE)</f>
        <v>貂灵芸</v>
      </c>
      <c r="D1041" s="2" t="s">
        <v>64</v>
      </c>
      <c r="E1041" s="2">
        <f t="shared" si="10"/>
        <v>38</v>
      </c>
      <c r="F1041" s="2">
        <f>INDEX($Q:$AC,MATCH($E1041,$Q:$Q,0),MATCH(VLOOKUP($B1041,卡牌国战属性!$B:$E,4,FALSE),军力值效果表!$Q$1:$AC$1,0)+IF(VLOOKUP($B1041,卡牌国战属性!$B:$E,3,FALSE)=2,6,0))</f>
        <v>14.9</v>
      </c>
      <c r="G1041" s="2">
        <f>INDEX($Q:$AC,MATCH($E1041,$Q:$Q,0),MATCH(VLOOKUP($B1041,卡牌国战属性!$B:$E,4,FALSE),军力值效果表!$Q$1:$AC$1,0)+IF(VLOOKUP($B1041,卡牌国战属性!$B:$E,3,FALSE)=2,6,0)+1)</f>
        <v>44.7</v>
      </c>
    </row>
    <row r="1042" spans="1:7">
      <c r="A1042" s="2">
        <v>1039</v>
      </c>
      <c r="B1042" s="9">
        <v>1101026</v>
      </c>
      <c r="C1042" s="2" t="str">
        <f>VLOOKUP(B1042,卡牌国战属性!$B:$C,2,FALSE)</f>
        <v>貂灵芸</v>
      </c>
      <c r="D1042" s="2" t="s">
        <v>64</v>
      </c>
      <c r="E1042" s="2">
        <f t="shared" si="10"/>
        <v>39</v>
      </c>
      <c r="F1042" s="2">
        <f>INDEX($Q:$AC,MATCH($E1042,$Q:$Q,0),MATCH(VLOOKUP($B1042,卡牌国战属性!$B:$E,4,FALSE),军力值效果表!$Q$1:$AC$1,0)+IF(VLOOKUP($B1042,卡牌国战属性!$B:$E,3,FALSE)=2,6,0))</f>
        <v>15.2</v>
      </c>
      <c r="G1042" s="2">
        <f>INDEX($Q:$AC,MATCH($E1042,$Q:$Q,0),MATCH(VLOOKUP($B1042,卡牌国战属性!$B:$E,4,FALSE),军力值效果表!$Q$1:$AC$1,0)+IF(VLOOKUP($B1042,卡牌国战属性!$B:$E,3,FALSE)=2,6,0)+1)</f>
        <v>45.7</v>
      </c>
    </row>
    <row r="1043" spans="1:7">
      <c r="A1043" s="2">
        <v>1040</v>
      </c>
      <c r="B1043" s="9">
        <v>1101026</v>
      </c>
      <c r="C1043" s="2" t="str">
        <f>VLOOKUP(B1043,卡牌国战属性!$B:$C,2,FALSE)</f>
        <v>貂灵芸</v>
      </c>
      <c r="D1043" s="2" t="s">
        <v>64</v>
      </c>
      <c r="E1043" s="2">
        <f t="shared" si="10"/>
        <v>40</v>
      </c>
      <c r="F1043" s="2">
        <f>INDEX($Q:$AC,MATCH($E1043,$Q:$Q,0),MATCH(VLOOKUP($B1043,卡牌国战属性!$B:$E,4,FALSE),军力值效果表!$Q$1:$AC$1,0)+IF(VLOOKUP($B1043,卡牌国战属性!$B:$E,3,FALSE)=2,6,0))</f>
        <v>16</v>
      </c>
      <c r="G1043" s="2">
        <f>INDEX($Q:$AC,MATCH($E1043,$Q:$Q,0),MATCH(VLOOKUP($B1043,卡牌国战属性!$B:$E,4,FALSE),军力值效果表!$Q$1:$AC$1,0)+IF(VLOOKUP($B1043,卡牌国战属性!$B:$E,3,FALSE)=2,6,0)+1)</f>
        <v>48.1</v>
      </c>
    </row>
    <row r="1044" spans="1:7">
      <c r="A1044" s="2">
        <v>1041</v>
      </c>
      <c r="B1044" s="9">
        <v>1101026</v>
      </c>
      <c r="C1044" s="2" t="str">
        <f>VLOOKUP(B1044,卡牌国战属性!$B:$C,2,FALSE)</f>
        <v>貂灵芸</v>
      </c>
      <c r="D1044" s="2" t="s">
        <v>64</v>
      </c>
      <c r="E1044" s="2">
        <f t="shared" si="10"/>
        <v>41</v>
      </c>
      <c r="F1044" s="2">
        <f>INDEX($Q:$AC,MATCH($E1044,$Q:$Q,0),MATCH(VLOOKUP($B1044,卡牌国战属性!$B:$E,4,FALSE),军力值效果表!$Q$1:$AC$1,0)+IF(VLOOKUP($B1044,卡牌国战属性!$B:$E,3,FALSE)=2,6,0))</f>
        <v>16.5</v>
      </c>
      <c r="G1044" s="2">
        <f>INDEX($Q:$AC,MATCH($E1044,$Q:$Q,0),MATCH(VLOOKUP($B1044,卡牌国战属性!$B:$E,4,FALSE),军力值效果表!$Q$1:$AC$1,0)+IF(VLOOKUP($B1044,卡牌国战属性!$B:$E,3,FALSE)=2,6,0)+1)</f>
        <v>49.5</v>
      </c>
    </row>
    <row r="1045" spans="1:7">
      <c r="A1045" s="2">
        <v>1042</v>
      </c>
      <c r="B1045" s="9">
        <v>1101026</v>
      </c>
      <c r="C1045" s="2" t="str">
        <f>VLOOKUP(B1045,卡牌国战属性!$B:$C,2,FALSE)</f>
        <v>貂灵芸</v>
      </c>
      <c r="D1045" s="2" t="s">
        <v>64</v>
      </c>
      <c r="E1045" s="2">
        <f t="shared" si="10"/>
        <v>42</v>
      </c>
      <c r="F1045" s="2">
        <f>INDEX($Q:$AC,MATCH($E1045,$Q:$Q,0),MATCH(VLOOKUP($B1045,卡牌国战属性!$B:$E,4,FALSE),军力值效果表!$Q$1:$AC$1,0)+IF(VLOOKUP($B1045,卡牌国战属性!$B:$E,3,FALSE)=2,6,0))</f>
        <v>17.7</v>
      </c>
      <c r="G1045" s="2">
        <f>INDEX($Q:$AC,MATCH($E1045,$Q:$Q,0),MATCH(VLOOKUP($B1045,卡牌国战属性!$B:$E,4,FALSE),军力值效果表!$Q$1:$AC$1,0)+IF(VLOOKUP($B1045,卡牌国战属性!$B:$E,3,FALSE)=2,6,0)+1)</f>
        <v>53.2</v>
      </c>
    </row>
    <row r="1046" spans="1:7">
      <c r="A1046" s="2">
        <v>1043</v>
      </c>
      <c r="B1046" s="9">
        <v>1101026</v>
      </c>
      <c r="C1046" s="2" t="str">
        <f>VLOOKUP(B1046,卡牌国战属性!$B:$C,2,FALSE)</f>
        <v>貂灵芸</v>
      </c>
      <c r="D1046" s="2" t="s">
        <v>64</v>
      </c>
      <c r="E1046" s="2">
        <f t="shared" si="10"/>
        <v>43</v>
      </c>
      <c r="F1046" s="2">
        <f>INDEX($Q:$AC,MATCH($E1046,$Q:$Q,0),MATCH(VLOOKUP($B1046,卡牌国战属性!$B:$E,4,FALSE),军力值效果表!$Q$1:$AC$1,0)+IF(VLOOKUP($B1046,卡牌国战属性!$B:$E,3,FALSE)=2,6,0))</f>
        <v>20.1</v>
      </c>
      <c r="G1046" s="2">
        <f>INDEX($Q:$AC,MATCH($E1046,$Q:$Q,0),MATCH(VLOOKUP($B1046,卡牌国战属性!$B:$E,4,FALSE),军力值效果表!$Q$1:$AC$1,0)+IF(VLOOKUP($B1046,卡牌国战属性!$B:$E,3,FALSE)=2,6,0)+1)</f>
        <v>60.2</v>
      </c>
    </row>
    <row r="1047" spans="1:7">
      <c r="A1047" s="2">
        <v>1044</v>
      </c>
      <c r="B1047" s="9">
        <v>1101026</v>
      </c>
      <c r="C1047" s="2" t="str">
        <f>VLOOKUP(B1047,卡牌国战属性!$B:$C,2,FALSE)</f>
        <v>貂灵芸</v>
      </c>
      <c r="D1047" s="2" t="s">
        <v>64</v>
      </c>
      <c r="E1047" s="2">
        <f t="shared" si="10"/>
        <v>44</v>
      </c>
      <c r="F1047" s="2">
        <f>INDEX($Q:$AC,MATCH($E1047,$Q:$Q,0),MATCH(VLOOKUP($B1047,卡牌国战属性!$B:$E,4,FALSE),军力值效果表!$Q$1:$AC$1,0)+IF(VLOOKUP($B1047,卡牌国战属性!$B:$E,3,FALSE)=2,6,0))</f>
        <v>21.7</v>
      </c>
      <c r="G1047" s="2">
        <f>INDEX($Q:$AC,MATCH($E1047,$Q:$Q,0),MATCH(VLOOKUP($B1047,卡牌国战属性!$B:$E,4,FALSE),军力值效果表!$Q$1:$AC$1,0)+IF(VLOOKUP($B1047,卡牌国战属性!$B:$E,3,FALSE)=2,6,0)+1)</f>
        <v>65</v>
      </c>
    </row>
    <row r="1048" spans="1:7">
      <c r="A1048" s="2">
        <v>1045</v>
      </c>
      <c r="B1048" s="9">
        <v>1101026</v>
      </c>
      <c r="C1048" s="2" t="str">
        <f>VLOOKUP(B1048,卡牌国战属性!$B:$C,2,FALSE)</f>
        <v>貂灵芸</v>
      </c>
      <c r="D1048" s="2" t="s">
        <v>64</v>
      </c>
      <c r="E1048" s="2">
        <f t="shared" si="10"/>
        <v>45</v>
      </c>
      <c r="F1048" s="2">
        <f>INDEX($Q:$AC,MATCH($E1048,$Q:$Q,0),MATCH(VLOOKUP($B1048,卡牌国战属性!$B:$E,4,FALSE),军力值效果表!$Q$1:$AC$1,0)+IF(VLOOKUP($B1048,卡牌国战属性!$B:$E,3,FALSE)=2,6,0))</f>
        <v>23.7</v>
      </c>
      <c r="G1048" s="2">
        <f>INDEX($Q:$AC,MATCH($E1048,$Q:$Q,0),MATCH(VLOOKUP($B1048,卡牌国战属性!$B:$E,4,FALSE),军力值效果表!$Q$1:$AC$1,0)+IF(VLOOKUP($B1048,卡牌国战属性!$B:$E,3,FALSE)=2,6,0)+1)</f>
        <v>71.1</v>
      </c>
    </row>
    <row r="1049" spans="1:7">
      <c r="A1049" s="2">
        <v>1046</v>
      </c>
      <c r="B1049" s="9">
        <v>1101026</v>
      </c>
      <c r="C1049" s="2" t="str">
        <f>VLOOKUP(B1049,卡牌国战属性!$B:$C,2,FALSE)</f>
        <v>貂灵芸</v>
      </c>
      <c r="D1049" s="2" t="s">
        <v>64</v>
      </c>
      <c r="E1049" s="2">
        <f t="shared" si="10"/>
        <v>46</v>
      </c>
      <c r="F1049" s="2">
        <f>INDEX($Q:$AC,MATCH($E1049,$Q:$Q,0),MATCH(VLOOKUP($B1049,卡牌国战属性!$B:$E,4,FALSE),军力值效果表!$Q$1:$AC$1,0)+IF(VLOOKUP($B1049,卡牌国战属性!$B:$E,3,FALSE)=2,6,0))</f>
        <v>25.7</v>
      </c>
      <c r="G1049" s="2">
        <f>INDEX($Q:$AC,MATCH($E1049,$Q:$Q,0),MATCH(VLOOKUP($B1049,卡牌国战属性!$B:$E,4,FALSE),军力值效果表!$Q$1:$AC$1,0)+IF(VLOOKUP($B1049,卡牌国战属性!$B:$E,3,FALSE)=2,6,0)+1)</f>
        <v>77.2</v>
      </c>
    </row>
    <row r="1050" spans="1:7">
      <c r="A1050" s="2">
        <v>1047</v>
      </c>
      <c r="B1050" s="9">
        <v>1101026</v>
      </c>
      <c r="C1050" s="2" t="str">
        <f>VLOOKUP(B1050,卡牌国战属性!$B:$C,2,FALSE)</f>
        <v>貂灵芸</v>
      </c>
      <c r="D1050" s="2" t="s">
        <v>64</v>
      </c>
      <c r="E1050" s="2">
        <f t="shared" si="10"/>
        <v>47</v>
      </c>
      <c r="F1050" s="2">
        <f>INDEX($Q:$AC,MATCH($E1050,$Q:$Q,0),MATCH(VLOOKUP($B1050,卡牌国战属性!$B:$E,4,FALSE),军力值效果表!$Q$1:$AC$1,0)+IF(VLOOKUP($B1050,卡牌国战属性!$B:$E,3,FALSE)=2,6,0))</f>
        <v>27.7</v>
      </c>
      <c r="G1050" s="2">
        <f>INDEX($Q:$AC,MATCH($E1050,$Q:$Q,0),MATCH(VLOOKUP($B1050,卡牌国战属性!$B:$E,4,FALSE),军力值效果表!$Q$1:$AC$1,0)+IF(VLOOKUP($B1050,卡牌国战属性!$B:$E,3,FALSE)=2,6,0)+1)</f>
        <v>83.1</v>
      </c>
    </row>
    <row r="1051" spans="1:7">
      <c r="A1051" s="2">
        <v>1048</v>
      </c>
      <c r="B1051" s="9">
        <v>1101026</v>
      </c>
      <c r="C1051" s="2" t="str">
        <f>VLOOKUP(B1051,卡牌国战属性!$B:$C,2,FALSE)</f>
        <v>貂灵芸</v>
      </c>
      <c r="D1051" s="2" t="s">
        <v>64</v>
      </c>
      <c r="E1051" s="2">
        <f t="shared" si="10"/>
        <v>48</v>
      </c>
      <c r="F1051" s="2">
        <f>INDEX($Q:$AC,MATCH($E1051,$Q:$Q,0),MATCH(VLOOKUP($B1051,卡牌国战属性!$B:$E,4,FALSE),军力值效果表!$Q$1:$AC$1,0)+IF(VLOOKUP($B1051,卡牌国战属性!$B:$E,3,FALSE)=2,6,0))</f>
        <v>31.4</v>
      </c>
      <c r="G1051" s="2">
        <f>INDEX($Q:$AC,MATCH($E1051,$Q:$Q,0),MATCH(VLOOKUP($B1051,卡牌国战属性!$B:$E,4,FALSE),军力值效果表!$Q$1:$AC$1,0)+IF(VLOOKUP($B1051,卡牌国战属性!$B:$E,3,FALSE)=2,6,0)+1)</f>
        <v>94.2</v>
      </c>
    </row>
    <row r="1052" spans="1:7">
      <c r="A1052" s="2">
        <v>1049</v>
      </c>
      <c r="B1052" s="9">
        <v>1101026</v>
      </c>
      <c r="C1052" s="2" t="str">
        <f>VLOOKUP(B1052,卡牌国战属性!$B:$C,2,FALSE)</f>
        <v>貂灵芸</v>
      </c>
      <c r="D1052" s="2" t="s">
        <v>64</v>
      </c>
      <c r="E1052" s="2">
        <f t="shared" si="10"/>
        <v>49</v>
      </c>
      <c r="F1052" s="2">
        <f>INDEX($Q:$AC,MATCH($E1052,$Q:$Q,0),MATCH(VLOOKUP($B1052,卡牌国战属性!$B:$E,4,FALSE),军力值效果表!$Q$1:$AC$1,0)+IF(VLOOKUP($B1052,卡牌国战属性!$B:$E,3,FALSE)=2,6,0))</f>
        <v>33.9</v>
      </c>
      <c r="G1052" s="2">
        <f>INDEX($Q:$AC,MATCH($E1052,$Q:$Q,0),MATCH(VLOOKUP($B1052,卡牌国战属性!$B:$E,4,FALSE),军力值效果表!$Q$1:$AC$1,0)+IF(VLOOKUP($B1052,卡牌国战属性!$B:$E,3,FALSE)=2,6,0)+1)</f>
        <v>101.8</v>
      </c>
    </row>
    <row r="1053" spans="1:7">
      <c r="A1053" s="2">
        <v>1050</v>
      </c>
      <c r="B1053" s="9">
        <v>1101026</v>
      </c>
      <c r="C1053" s="2" t="str">
        <f>VLOOKUP(B1053,卡牌国战属性!$B:$C,2,FALSE)</f>
        <v>貂灵芸</v>
      </c>
      <c r="D1053" s="2" t="s">
        <v>64</v>
      </c>
      <c r="E1053" s="2">
        <f t="shared" si="10"/>
        <v>50</v>
      </c>
      <c r="F1053" s="2">
        <f>INDEX($Q:$AC,MATCH($E1053,$Q:$Q,0),MATCH(VLOOKUP($B1053,卡牌国战属性!$B:$E,4,FALSE),军力值效果表!$Q$1:$AC$1,0)+IF(VLOOKUP($B1053,卡牌国战属性!$B:$E,3,FALSE)=2,6,0))</f>
        <v>35.5</v>
      </c>
      <c r="G1053" s="2">
        <f>INDEX($Q:$AC,MATCH($E1053,$Q:$Q,0),MATCH(VLOOKUP($B1053,卡牌国战属性!$B:$E,4,FALSE),军力值效果表!$Q$1:$AC$1,0)+IF(VLOOKUP($B1053,卡牌国战属性!$B:$E,3,FALSE)=2,6,0)+1)</f>
        <v>106.5</v>
      </c>
    </row>
    <row r="1054" spans="1:7">
      <c r="A1054" s="2">
        <v>1051</v>
      </c>
      <c r="B1054" s="9">
        <v>1101030</v>
      </c>
      <c r="C1054" s="2" t="str">
        <f>VLOOKUP(B1054,卡牌国战属性!$B:$C,2,FALSE)</f>
        <v>卢天佑</v>
      </c>
      <c r="D1054" s="2" t="s">
        <v>64</v>
      </c>
      <c r="E1054" s="2">
        <f t="shared" si="10"/>
        <v>1</v>
      </c>
      <c r="F1054" s="2">
        <f>INDEX($Q:$AC,MATCH($E1054,$Q:$Q,0),MATCH(VLOOKUP($B1054,卡牌国战属性!$B:$E,4,FALSE),军力值效果表!$Q$1:$AC$1,0)+IF(VLOOKUP($B1054,卡牌国战属性!$B:$E,3,FALSE)=2,6,0))</f>
        <v>2.1</v>
      </c>
      <c r="G1054" s="2">
        <f>INDEX($Q:$AC,MATCH($E1054,$Q:$Q,0),MATCH(VLOOKUP($B1054,卡牌国战属性!$B:$E,4,FALSE),军力值效果表!$Q$1:$AC$1,0)+IF(VLOOKUP($B1054,卡牌国战属性!$B:$E,3,FALSE)=2,6,0)+1)</f>
        <v>7.2</v>
      </c>
    </row>
    <row r="1055" spans="1:7">
      <c r="A1055" s="2">
        <v>1052</v>
      </c>
      <c r="B1055" s="9">
        <v>1101030</v>
      </c>
      <c r="C1055" s="2" t="str">
        <f>VLOOKUP(B1055,卡牌国战属性!$B:$C,2,FALSE)</f>
        <v>卢天佑</v>
      </c>
      <c r="D1055" s="2" t="s">
        <v>64</v>
      </c>
      <c r="E1055" s="2">
        <f t="shared" si="10"/>
        <v>2</v>
      </c>
      <c r="F1055" s="2">
        <f>INDEX($Q:$AC,MATCH($E1055,$Q:$Q,0),MATCH(VLOOKUP($B1055,卡牌国战属性!$B:$E,4,FALSE),军力值效果表!$Q$1:$AC$1,0)+IF(VLOOKUP($B1055,卡牌国战属性!$B:$E,3,FALSE)=2,6,0))</f>
        <v>2.2</v>
      </c>
      <c r="G1055" s="2">
        <f>INDEX($Q:$AC,MATCH($E1055,$Q:$Q,0),MATCH(VLOOKUP($B1055,卡牌国战属性!$B:$E,4,FALSE),军力值效果表!$Q$1:$AC$1,0)+IF(VLOOKUP($B1055,卡牌国战属性!$B:$E,3,FALSE)=2,6,0)+1)</f>
        <v>7.3</v>
      </c>
    </row>
    <row r="1056" spans="1:7">
      <c r="A1056" s="2">
        <v>1053</v>
      </c>
      <c r="B1056" s="9">
        <v>1101030</v>
      </c>
      <c r="C1056" s="2" t="str">
        <f>VLOOKUP(B1056,卡牌国战属性!$B:$C,2,FALSE)</f>
        <v>卢天佑</v>
      </c>
      <c r="D1056" s="2" t="s">
        <v>64</v>
      </c>
      <c r="E1056" s="2">
        <f t="shared" si="10"/>
        <v>3</v>
      </c>
      <c r="F1056" s="2">
        <f>INDEX($Q:$AC,MATCH($E1056,$Q:$Q,0),MATCH(VLOOKUP($B1056,卡牌国战属性!$B:$E,4,FALSE),军力值效果表!$Q$1:$AC$1,0)+IF(VLOOKUP($B1056,卡牌国战属性!$B:$E,3,FALSE)=2,6,0))</f>
        <v>2.3</v>
      </c>
      <c r="G1056" s="2">
        <f>INDEX($Q:$AC,MATCH($E1056,$Q:$Q,0),MATCH(VLOOKUP($B1056,卡牌国战属性!$B:$E,4,FALSE),军力值效果表!$Q$1:$AC$1,0)+IF(VLOOKUP($B1056,卡牌国战属性!$B:$E,3,FALSE)=2,6,0)+1)</f>
        <v>7.4</v>
      </c>
    </row>
    <row r="1057" spans="1:7">
      <c r="A1057" s="2">
        <v>1054</v>
      </c>
      <c r="B1057" s="9">
        <v>1101030</v>
      </c>
      <c r="C1057" s="2" t="str">
        <f>VLOOKUP(B1057,卡牌国战属性!$B:$C,2,FALSE)</f>
        <v>卢天佑</v>
      </c>
      <c r="D1057" s="2" t="s">
        <v>64</v>
      </c>
      <c r="E1057" s="2">
        <f t="shared" si="10"/>
        <v>4</v>
      </c>
      <c r="F1057" s="2">
        <f>INDEX($Q:$AC,MATCH($E1057,$Q:$Q,0),MATCH(VLOOKUP($B1057,卡牌国战属性!$B:$E,4,FALSE),军力值效果表!$Q$1:$AC$1,0)+IF(VLOOKUP($B1057,卡牌国战属性!$B:$E,3,FALSE)=2,6,0))</f>
        <v>2.4</v>
      </c>
      <c r="G1057" s="2">
        <f>INDEX($Q:$AC,MATCH($E1057,$Q:$Q,0),MATCH(VLOOKUP($B1057,卡牌国战属性!$B:$E,4,FALSE),军力值效果表!$Q$1:$AC$1,0)+IF(VLOOKUP($B1057,卡牌国战属性!$B:$E,3,FALSE)=2,6,0)+1)</f>
        <v>7.5</v>
      </c>
    </row>
    <row r="1058" spans="1:7">
      <c r="A1058" s="2">
        <v>1055</v>
      </c>
      <c r="B1058" s="9">
        <v>1101030</v>
      </c>
      <c r="C1058" s="2" t="str">
        <f>VLOOKUP(B1058,卡牌国战属性!$B:$C,2,FALSE)</f>
        <v>卢天佑</v>
      </c>
      <c r="D1058" s="2" t="s">
        <v>64</v>
      </c>
      <c r="E1058" s="2">
        <f t="shared" si="10"/>
        <v>5</v>
      </c>
      <c r="F1058" s="2">
        <f>INDEX($Q:$AC,MATCH($E1058,$Q:$Q,0),MATCH(VLOOKUP($B1058,卡牌国战属性!$B:$E,4,FALSE),军力值效果表!$Q$1:$AC$1,0)+IF(VLOOKUP($B1058,卡牌国战属性!$B:$E,3,FALSE)=2,6,0))</f>
        <v>2.5</v>
      </c>
      <c r="G1058" s="2">
        <f>INDEX($Q:$AC,MATCH($E1058,$Q:$Q,0),MATCH(VLOOKUP($B1058,卡牌国战属性!$B:$E,4,FALSE),军力值效果表!$Q$1:$AC$1,0)+IF(VLOOKUP($B1058,卡牌国战属性!$B:$E,3,FALSE)=2,6,0)+1)</f>
        <v>7.6</v>
      </c>
    </row>
    <row r="1059" spans="1:7">
      <c r="A1059" s="2">
        <v>1056</v>
      </c>
      <c r="B1059" s="9">
        <v>1101030</v>
      </c>
      <c r="C1059" s="2" t="str">
        <f>VLOOKUP(B1059,卡牌国战属性!$B:$C,2,FALSE)</f>
        <v>卢天佑</v>
      </c>
      <c r="D1059" s="2" t="s">
        <v>64</v>
      </c>
      <c r="E1059" s="2">
        <f t="shared" ref="E1059:E1122" si="11">E1009</f>
        <v>6</v>
      </c>
      <c r="F1059" s="2">
        <f>INDEX($Q:$AC,MATCH($E1059,$Q:$Q,0),MATCH(VLOOKUP($B1059,卡牌国战属性!$B:$E,4,FALSE),军力值效果表!$Q$1:$AC$1,0)+IF(VLOOKUP($B1059,卡牌国战属性!$B:$E,3,FALSE)=2,6,0))</f>
        <v>2.6</v>
      </c>
      <c r="G1059" s="2">
        <f>INDEX($Q:$AC,MATCH($E1059,$Q:$Q,0),MATCH(VLOOKUP($B1059,卡牌国战属性!$B:$E,4,FALSE),军力值效果表!$Q$1:$AC$1,0)+IF(VLOOKUP($B1059,卡牌国战属性!$B:$E,3,FALSE)=2,6,0)+1)</f>
        <v>7.7</v>
      </c>
    </row>
    <row r="1060" spans="1:7">
      <c r="A1060" s="2">
        <v>1057</v>
      </c>
      <c r="B1060" s="9">
        <v>1101030</v>
      </c>
      <c r="C1060" s="2" t="str">
        <f>VLOOKUP(B1060,卡牌国战属性!$B:$C,2,FALSE)</f>
        <v>卢天佑</v>
      </c>
      <c r="D1060" s="2" t="s">
        <v>64</v>
      </c>
      <c r="E1060" s="2">
        <f t="shared" si="11"/>
        <v>7</v>
      </c>
      <c r="F1060" s="2">
        <f>INDEX($Q:$AC,MATCH($E1060,$Q:$Q,0),MATCH(VLOOKUP($B1060,卡牌国战属性!$B:$E,4,FALSE),军力值效果表!$Q$1:$AC$1,0)+IF(VLOOKUP($B1060,卡牌国战属性!$B:$E,3,FALSE)=2,6,0))</f>
        <v>2.7</v>
      </c>
      <c r="G1060" s="2">
        <f>INDEX($Q:$AC,MATCH($E1060,$Q:$Q,0),MATCH(VLOOKUP($B1060,卡牌国战属性!$B:$E,4,FALSE),军力值效果表!$Q$1:$AC$1,0)+IF(VLOOKUP($B1060,卡牌国战属性!$B:$E,3,FALSE)=2,6,0)+1)</f>
        <v>7.8</v>
      </c>
    </row>
    <row r="1061" spans="1:7">
      <c r="A1061" s="2">
        <v>1058</v>
      </c>
      <c r="B1061" s="9">
        <v>1101030</v>
      </c>
      <c r="C1061" s="2" t="str">
        <f>VLOOKUP(B1061,卡牌国战属性!$B:$C,2,FALSE)</f>
        <v>卢天佑</v>
      </c>
      <c r="D1061" s="2" t="s">
        <v>64</v>
      </c>
      <c r="E1061" s="2">
        <f t="shared" si="11"/>
        <v>8</v>
      </c>
      <c r="F1061" s="2">
        <f>INDEX($Q:$AC,MATCH($E1061,$Q:$Q,0),MATCH(VLOOKUP($B1061,卡牌国战属性!$B:$E,4,FALSE),军力值效果表!$Q$1:$AC$1,0)+IF(VLOOKUP($B1061,卡牌国战属性!$B:$E,3,FALSE)=2,6,0))</f>
        <v>2.8</v>
      </c>
      <c r="G1061" s="2">
        <f>INDEX($Q:$AC,MATCH($E1061,$Q:$Q,0),MATCH(VLOOKUP($B1061,卡牌国战属性!$B:$E,4,FALSE),军力值效果表!$Q$1:$AC$1,0)+IF(VLOOKUP($B1061,卡牌国战属性!$B:$E,3,FALSE)=2,6,0)+1)</f>
        <v>7.9</v>
      </c>
    </row>
    <row r="1062" spans="1:7">
      <c r="A1062" s="2">
        <v>1059</v>
      </c>
      <c r="B1062" s="9">
        <v>1101030</v>
      </c>
      <c r="C1062" s="2" t="str">
        <f>VLOOKUP(B1062,卡牌国战属性!$B:$C,2,FALSE)</f>
        <v>卢天佑</v>
      </c>
      <c r="D1062" s="2" t="s">
        <v>64</v>
      </c>
      <c r="E1062" s="2">
        <f t="shared" si="11"/>
        <v>9</v>
      </c>
      <c r="F1062" s="2">
        <f>INDEX($Q:$AC,MATCH($E1062,$Q:$Q,0),MATCH(VLOOKUP($B1062,卡牌国战属性!$B:$E,4,FALSE),军力值效果表!$Q$1:$AC$1,0)+IF(VLOOKUP($B1062,卡牌国战属性!$B:$E,3,FALSE)=2,6,0))</f>
        <v>2.9</v>
      </c>
      <c r="G1062" s="2">
        <f>INDEX($Q:$AC,MATCH($E1062,$Q:$Q,0),MATCH(VLOOKUP($B1062,卡牌国战属性!$B:$E,4,FALSE),军力值效果表!$Q$1:$AC$1,0)+IF(VLOOKUP($B1062,卡牌国战属性!$B:$E,3,FALSE)=2,6,0)+1)</f>
        <v>8</v>
      </c>
    </row>
    <row r="1063" spans="1:7">
      <c r="A1063" s="2">
        <v>1060</v>
      </c>
      <c r="B1063" s="9">
        <v>1101030</v>
      </c>
      <c r="C1063" s="2" t="str">
        <f>VLOOKUP(B1063,卡牌国战属性!$B:$C,2,FALSE)</f>
        <v>卢天佑</v>
      </c>
      <c r="D1063" s="2" t="s">
        <v>64</v>
      </c>
      <c r="E1063" s="2">
        <f t="shared" si="11"/>
        <v>10</v>
      </c>
      <c r="F1063" s="2">
        <f>INDEX($Q:$AC,MATCH($E1063,$Q:$Q,0),MATCH(VLOOKUP($B1063,卡牌国战属性!$B:$E,4,FALSE),军力值效果表!$Q$1:$AC$1,0)+IF(VLOOKUP($B1063,卡牌国战属性!$B:$E,3,FALSE)=2,6,0))</f>
        <v>3</v>
      </c>
      <c r="G1063" s="2">
        <f>INDEX($Q:$AC,MATCH($E1063,$Q:$Q,0),MATCH(VLOOKUP($B1063,卡牌国战属性!$B:$E,4,FALSE),军力值效果表!$Q$1:$AC$1,0)+IF(VLOOKUP($B1063,卡牌国战属性!$B:$E,3,FALSE)=2,6,0)+1)</f>
        <v>8.3</v>
      </c>
    </row>
    <row r="1064" spans="1:7">
      <c r="A1064" s="2">
        <v>1061</v>
      </c>
      <c r="B1064" s="9">
        <v>1101030</v>
      </c>
      <c r="C1064" s="2" t="str">
        <f>VLOOKUP(B1064,卡牌国战属性!$B:$C,2,FALSE)</f>
        <v>卢天佑</v>
      </c>
      <c r="D1064" s="2" t="s">
        <v>64</v>
      </c>
      <c r="E1064" s="2">
        <f t="shared" si="11"/>
        <v>11</v>
      </c>
      <c r="F1064" s="2">
        <f>INDEX($Q:$AC,MATCH($E1064,$Q:$Q,0),MATCH(VLOOKUP($B1064,卡牌国战属性!$B:$E,4,FALSE),军力值效果表!$Q$1:$AC$1,0)+IF(VLOOKUP($B1064,卡牌国战属性!$B:$E,3,FALSE)=2,6,0))</f>
        <v>3.1</v>
      </c>
      <c r="G1064" s="2">
        <f>INDEX($Q:$AC,MATCH($E1064,$Q:$Q,0),MATCH(VLOOKUP($B1064,卡牌国战属性!$B:$E,4,FALSE),军力值效果表!$Q$1:$AC$1,0)+IF(VLOOKUP($B1064,卡牌国战属性!$B:$E,3,FALSE)=2,6,0)+1)</f>
        <v>8.5</v>
      </c>
    </row>
    <row r="1065" spans="1:7">
      <c r="A1065" s="2">
        <v>1062</v>
      </c>
      <c r="B1065" s="9">
        <v>1101030</v>
      </c>
      <c r="C1065" s="2" t="str">
        <f>VLOOKUP(B1065,卡牌国战属性!$B:$C,2,FALSE)</f>
        <v>卢天佑</v>
      </c>
      <c r="D1065" s="2" t="s">
        <v>64</v>
      </c>
      <c r="E1065" s="2">
        <f t="shared" si="11"/>
        <v>12</v>
      </c>
      <c r="F1065" s="2">
        <f>INDEX($Q:$AC,MATCH($E1065,$Q:$Q,0),MATCH(VLOOKUP($B1065,卡牌国战属性!$B:$E,4,FALSE),军力值效果表!$Q$1:$AC$1,0)+IF(VLOOKUP($B1065,卡牌国战属性!$B:$E,3,FALSE)=2,6,0))</f>
        <v>3.2</v>
      </c>
      <c r="G1065" s="2">
        <f>INDEX($Q:$AC,MATCH($E1065,$Q:$Q,0),MATCH(VLOOKUP($B1065,卡牌国战属性!$B:$E,4,FALSE),军力值效果表!$Q$1:$AC$1,0)+IF(VLOOKUP($B1065,卡牌国战属性!$B:$E,3,FALSE)=2,6,0)+1)</f>
        <v>8.6</v>
      </c>
    </row>
    <row r="1066" spans="1:7">
      <c r="A1066" s="2">
        <v>1063</v>
      </c>
      <c r="B1066" s="9">
        <v>1101030</v>
      </c>
      <c r="C1066" s="2" t="str">
        <f>VLOOKUP(B1066,卡牌国战属性!$B:$C,2,FALSE)</f>
        <v>卢天佑</v>
      </c>
      <c r="D1066" s="2" t="s">
        <v>64</v>
      </c>
      <c r="E1066" s="2">
        <f t="shared" si="11"/>
        <v>13</v>
      </c>
      <c r="F1066" s="2">
        <f>INDEX($Q:$AC,MATCH($E1066,$Q:$Q,0),MATCH(VLOOKUP($B1066,卡牌国战属性!$B:$E,4,FALSE),军力值效果表!$Q$1:$AC$1,0)+IF(VLOOKUP($B1066,卡牌国战属性!$B:$E,3,FALSE)=2,6,0))</f>
        <v>3.3</v>
      </c>
      <c r="G1066" s="2">
        <f>INDEX($Q:$AC,MATCH($E1066,$Q:$Q,0),MATCH(VLOOKUP($B1066,卡牌国战属性!$B:$E,4,FALSE),军力值效果表!$Q$1:$AC$1,0)+IF(VLOOKUP($B1066,卡牌国战属性!$B:$E,3,FALSE)=2,6,0)+1)</f>
        <v>9.7</v>
      </c>
    </row>
    <row r="1067" spans="1:7">
      <c r="A1067" s="2">
        <v>1064</v>
      </c>
      <c r="B1067" s="9">
        <v>1101030</v>
      </c>
      <c r="C1067" s="2" t="str">
        <f>VLOOKUP(B1067,卡牌国战属性!$B:$C,2,FALSE)</f>
        <v>卢天佑</v>
      </c>
      <c r="D1067" s="2" t="s">
        <v>64</v>
      </c>
      <c r="E1067" s="2">
        <f t="shared" si="11"/>
        <v>14</v>
      </c>
      <c r="F1067" s="2">
        <f>INDEX($Q:$AC,MATCH($E1067,$Q:$Q,0),MATCH(VLOOKUP($B1067,卡牌国战属性!$B:$E,4,FALSE),军力值效果表!$Q$1:$AC$1,0)+IF(VLOOKUP($B1067,卡牌国战属性!$B:$E,3,FALSE)=2,6,0))</f>
        <v>3.4</v>
      </c>
      <c r="G1067" s="2">
        <f>INDEX($Q:$AC,MATCH($E1067,$Q:$Q,0),MATCH(VLOOKUP($B1067,卡牌国战属性!$B:$E,4,FALSE),军力值效果表!$Q$1:$AC$1,0)+IF(VLOOKUP($B1067,卡牌国战属性!$B:$E,3,FALSE)=2,6,0)+1)</f>
        <v>9.9</v>
      </c>
    </row>
    <row r="1068" spans="1:7">
      <c r="A1068" s="2">
        <v>1065</v>
      </c>
      <c r="B1068" s="9">
        <v>1101030</v>
      </c>
      <c r="C1068" s="2" t="str">
        <f>VLOOKUP(B1068,卡牌国战属性!$B:$C,2,FALSE)</f>
        <v>卢天佑</v>
      </c>
      <c r="D1068" s="2" t="s">
        <v>64</v>
      </c>
      <c r="E1068" s="2">
        <f t="shared" si="11"/>
        <v>15</v>
      </c>
      <c r="F1068" s="2">
        <f>INDEX($Q:$AC,MATCH($E1068,$Q:$Q,0),MATCH(VLOOKUP($B1068,卡牌国战属性!$B:$E,4,FALSE),军力值效果表!$Q$1:$AC$1,0)+IF(VLOOKUP($B1068,卡牌国战属性!$B:$E,3,FALSE)=2,6,0))</f>
        <v>3.6</v>
      </c>
      <c r="G1068" s="2">
        <f>INDEX($Q:$AC,MATCH($E1068,$Q:$Q,0),MATCH(VLOOKUP($B1068,卡牌国战属性!$B:$E,4,FALSE),军力值效果表!$Q$1:$AC$1,0)+IF(VLOOKUP($B1068,卡牌国战属性!$B:$E,3,FALSE)=2,6,0)+1)</f>
        <v>11</v>
      </c>
    </row>
    <row r="1069" spans="1:7">
      <c r="A1069" s="2">
        <v>1066</v>
      </c>
      <c r="B1069" s="9">
        <v>1101030</v>
      </c>
      <c r="C1069" s="2" t="str">
        <f>VLOOKUP(B1069,卡牌国战属性!$B:$C,2,FALSE)</f>
        <v>卢天佑</v>
      </c>
      <c r="D1069" s="2" t="s">
        <v>64</v>
      </c>
      <c r="E1069" s="2">
        <f t="shared" si="11"/>
        <v>16</v>
      </c>
      <c r="F1069" s="2">
        <f>INDEX($Q:$AC,MATCH($E1069,$Q:$Q,0),MATCH(VLOOKUP($B1069,卡牌国战属性!$B:$E,4,FALSE),军力值效果表!$Q$1:$AC$1,0)+IF(VLOOKUP($B1069,卡牌国战属性!$B:$E,3,FALSE)=2,6,0))</f>
        <v>3.7</v>
      </c>
      <c r="G1069" s="2">
        <f>INDEX($Q:$AC,MATCH($E1069,$Q:$Q,0),MATCH(VLOOKUP($B1069,卡牌国战属性!$B:$E,4,FALSE),军力值效果表!$Q$1:$AC$1,0)+IF(VLOOKUP($B1069,卡牌国战属性!$B:$E,3,FALSE)=2,6,0)+1)</f>
        <v>11.2</v>
      </c>
    </row>
    <row r="1070" spans="1:7">
      <c r="A1070" s="2">
        <v>1067</v>
      </c>
      <c r="B1070" s="9">
        <v>1101030</v>
      </c>
      <c r="C1070" s="2" t="str">
        <f>VLOOKUP(B1070,卡牌国战属性!$B:$C,2,FALSE)</f>
        <v>卢天佑</v>
      </c>
      <c r="D1070" s="2" t="s">
        <v>64</v>
      </c>
      <c r="E1070" s="2">
        <f t="shared" si="11"/>
        <v>17</v>
      </c>
      <c r="F1070" s="2">
        <f>INDEX($Q:$AC,MATCH($E1070,$Q:$Q,0),MATCH(VLOOKUP($B1070,卡牌国战属性!$B:$E,4,FALSE),军力值效果表!$Q$1:$AC$1,0)+IF(VLOOKUP($B1070,卡牌国战属性!$B:$E,3,FALSE)=2,6,0))</f>
        <v>3.8</v>
      </c>
      <c r="G1070" s="2">
        <f>INDEX($Q:$AC,MATCH($E1070,$Q:$Q,0),MATCH(VLOOKUP($B1070,卡牌国战属性!$B:$E,4,FALSE),军力值效果表!$Q$1:$AC$1,0)+IF(VLOOKUP($B1070,卡牌国战属性!$B:$E,3,FALSE)=2,6,0)+1)</f>
        <v>11.4</v>
      </c>
    </row>
    <row r="1071" spans="1:7">
      <c r="A1071" s="2">
        <v>1068</v>
      </c>
      <c r="B1071" s="9">
        <v>1101030</v>
      </c>
      <c r="C1071" s="2" t="str">
        <f>VLOOKUP(B1071,卡牌国战属性!$B:$C,2,FALSE)</f>
        <v>卢天佑</v>
      </c>
      <c r="D1071" s="2" t="s">
        <v>64</v>
      </c>
      <c r="E1071" s="2">
        <f t="shared" si="11"/>
        <v>18</v>
      </c>
      <c r="F1071" s="2">
        <f>INDEX($Q:$AC,MATCH($E1071,$Q:$Q,0),MATCH(VLOOKUP($B1071,卡牌国战属性!$B:$E,4,FALSE),军力值效果表!$Q$1:$AC$1,0)+IF(VLOOKUP($B1071,卡牌国战属性!$B:$E,3,FALSE)=2,6,0))</f>
        <v>4.1</v>
      </c>
      <c r="G1071" s="2">
        <f>INDEX($Q:$AC,MATCH($E1071,$Q:$Q,0),MATCH(VLOOKUP($B1071,卡牌国战属性!$B:$E,4,FALSE),军力值效果表!$Q$1:$AC$1,0)+IF(VLOOKUP($B1071,卡牌国战属性!$B:$E,3,FALSE)=2,6,0)+1)</f>
        <v>12</v>
      </c>
    </row>
    <row r="1072" spans="1:7">
      <c r="A1072" s="2">
        <v>1069</v>
      </c>
      <c r="B1072" s="9">
        <v>1101030</v>
      </c>
      <c r="C1072" s="2" t="str">
        <f>VLOOKUP(B1072,卡牌国战属性!$B:$C,2,FALSE)</f>
        <v>卢天佑</v>
      </c>
      <c r="D1072" s="2" t="s">
        <v>64</v>
      </c>
      <c r="E1072" s="2">
        <f t="shared" si="11"/>
        <v>19</v>
      </c>
      <c r="F1072" s="2">
        <f>INDEX($Q:$AC,MATCH($E1072,$Q:$Q,0),MATCH(VLOOKUP($B1072,卡牌国战属性!$B:$E,4,FALSE),军力值效果表!$Q$1:$AC$1,0)+IF(VLOOKUP($B1072,卡牌国战属性!$B:$E,3,FALSE)=2,6,0))</f>
        <v>4.2</v>
      </c>
      <c r="G1072" s="2">
        <f>INDEX($Q:$AC,MATCH($E1072,$Q:$Q,0),MATCH(VLOOKUP($B1072,卡牌国战属性!$B:$E,4,FALSE),军力值效果表!$Q$1:$AC$1,0)+IF(VLOOKUP($B1072,卡牌国战属性!$B:$E,3,FALSE)=2,6,0)+1)</f>
        <v>12.4</v>
      </c>
    </row>
    <row r="1073" spans="1:7">
      <c r="A1073" s="2">
        <v>1070</v>
      </c>
      <c r="B1073" s="9">
        <v>1101030</v>
      </c>
      <c r="C1073" s="2" t="str">
        <f>VLOOKUP(B1073,卡牌国战属性!$B:$C,2,FALSE)</f>
        <v>卢天佑</v>
      </c>
      <c r="D1073" s="2" t="s">
        <v>64</v>
      </c>
      <c r="E1073" s="2">
        <f t="shared" si="11"/>
        <v>20</v>
      </c>
      <c r="F1073" s="2">
        <f>INDEX($Q:$AC,MATCH($E1073,$Q:$Q,0),MATCH(VLOOKUP($B1073,卡牌国战属性!$B:$E,4,FALSE),军力值效果表!$Q$1:$AC$1,0)+IF(VLOOKUP($B1073,卡牌国战属性!$B:$E,3,FALSE)=2,6,0))</f>
        <v>4.3</v>
      </c>
      <c r="G1073" s="2">
        <f>INDEX($Q:$AC,MATCH($E1073,$Q:$Q,0),MATCH(VLOOKUP($B1073,卡牌国战属性!$B:$E,4,FALSE),军力值效果表!$Q$1:$AC$1,0)+IF(VLOOKUP($B1073,卡牌国战属性!$B:$E,3,FALSE)=2,6,0)+1)</f>
        <v>12.6</v>
      </c>
    </row>
    <row r="1074" spans="1:7">
      <c r="A1074" s="2">
        <v>1071</v>
      </c>
      <c r="B1074" s="9">
        <v>1101030</v>
      </c>
      <c r="C1074" s="2" t="str">
        <f>VLOOKUP(B1074,卡牌国战属性!$B:$C,2,FALSE)</f>
        <v>卢天佑</v>
      </c>
      <c r="D1074" s="2" t="s">
        <v>64</v>
      </c>
      <c r="E1074" s="2">
        <f t="shared" si="11"/>
        <v>21</v>
      </c>
      <c r="F1074" s="2">
        <f>INDEX($Q:$AC,MATCH($E1074,$Q:$Q,0),MATCH(VLOOKUP($B1074,卡牌国战属性!$B:$E,4,FALSE),军力值效果表!$Q$1:$AC$1,0)+IF(VLOOKUP($B1074,卡牌国战属性!$B:$E,3,FALSE)=2,6,0))</f>
        <v>4.5</v>
      </c>
      <c r="G1074" s="2">
        <f>INDEX($Q:$AC,MATCH($E1074,$Q:$Q,0),MATCH(VLOOKUP($B1074,卡牌国战属性!$B:$E,4,FALSE),军力值效果表!$Q$1:$AC$1,0)+IF(VLOOKUP($B1074,卡牌国战属性!$B:$E,3,FALSE)=2,6,0)+1)</f>
        <v>12.8</v>
      </c>
    </row>
    <row r="1075" spans="1:7">
      <c r="A1075" s="2">
        <v>1072</v>
      </c>
      <c r="B1075" s="9">
        <v>1101030</v>
      </c>
      <c r="C1075" s="2" t="str">
        <f>VLOOKUP(B1075,卡牌国战属性!$B:$C,2,FALSE)</f>
        <v>卢天佑</v>
      </c>
      <c r="D1075" s="2" t="s">
        <v>64</v>
      </c>
      <c r="E1075" s="2">
        <f t="shared" si="11"/>
        <v>22</v>
      </c>
      <c r="F1075" s="2">
        <f>INDEX($Q:$AC,MATCH($E1075,$Q:$Q,0),MATCH(VLOOKUP($B1075,卡牌国战属性!$B:$E,4,FALSE),军力值效果表!$Q$1:$AC$1,0)+IF(VLOOKUP($B1075,卡牌国战属性!$B:$E,3,FALSE)=2,6,0))</f>
        <v>4.6</v>
      </c>
      <c r="G1075" s="2">
        <f>INDEX($Q:$AC,MATCH($E1075,$Q:$Q,0),MATCH(VLOOKUP($B1075,卡牌国战属性!$B:$E,4,FALSE),军力值效果表!$Q$1:$AC$1,0)+IF(VLOOKUP($B1075,卡牌国战属性!$B:$E,3,FALSE)=2,6,0)+1)</f>
        <v>13.2</v>
      </c>
    </row>
    <row r="1076" spans="1:7">
      <c r="A1076" s="2">
        <v>1073</v>
      </c>
      <c r="B1076" s="9">
        <v>1101030</v>
      </c>
      <c r="C1076" s="2" t="str">
        <f>VLOOKUP(B1076,卡牌国战属性!$B:$C,2,FALSE)</f>
        <v>卢天佑</v>
      </c>
      <c r="D1076" s="2" t="s">
        <v>64</v>
      </c>
      <c r="E1076" s="2">
        <f t="shared" si="11"/>
        <v>23</v>
      </c>
      <c r="F1076" s="2">
        <f>INDEX($Q:$AC,MATCH($E1076,$Q:$Q,0),MATCH(VLOOKUP($B1076,卡牌国战属性!$B:$E,4,FALSE),军力值效果表!$Q$1:$AC$1,0)+IF(VLOOKUP($B1076,卡牌国战属性!$B:$E,3,FALSE)=2,6,0))</f>
        <v>4.9</v>
      </c>
      <c r="G1076" s="2">
        <f>INDEX($Q:$AC,MATCH($E1076,$Q:$Q,0),MATCH(VLOOKUP($B1076,卡牌国战属性!$B:$E,4,FALSE),军力值效果表!$Q$1:$AC$1,0)+IF(VLOOKUP($B1076,卡牌国战属性!$B:$E,3,FALSE)=2,6,0)+1)</f>
        <v>14.9</v>
      </c>
    </row>
    <row r="1077" spans="1:7">
      <c r="A1077" s="2">
        <v>1074</v>
      </c>
      <c r="B1077" s="9">
        <v>1101030</v>
      </c>
      <c r="C1077" s="2" t="str">
        <f>VLOOKUP(B1077,卡牌国战属性!$B:$C,2,FALSE)</f>
        <v>卢天佑</v>
      </c>
      <c r="D1077" s="2" t="s">
        <v>64</v>
      </c>
      <c r="E1077" s="2">
        <f t="shared" si="11"/>
        <v>24</v>
      </c>
      <c r="F1077" s="2">
        <f>INDEX($Q:$AC,MATCH($E1077,$Q:$Q,0),MATCH(VLOOKUP($B1077,卡牌国战属性!$B:$E,4,FALSE),军力值效果表!$Q$1:$AC$1,0)+IF(VLOOKUP($B1077,卡牌国战属性!$B:$E,3,FALSE)=2,6,0))</f>
        <v>5.1</v>
      </c>
      <c r="G1077" s="2">
        <f>INDEX($Q:$AC,MATCH($E1077,$Q:$Q,0),MATCH(VLOOKUP($B1077,卡牌国战属性!$B:$E,4,FALSE),军力值效果表!$Q$1:$AC$1,0)+IF(VLOOKUP($B1077,卡牌国战属性!$B:$E,3,FALSE)=2,6,0)+1)</f>
        <v>15.5</v>
      </c>
    </row>
    <row r="1078" spans="1:7">
      <c r="A1078" s="2">
        <v>1075</v>
      </c>
      <c r="B1078" s="9">
        <v>1101030</v>
      </c>
      <c r="C1078" s="2" t="str">
        <f>VLOOKUP(B1078,卡牌国战属性!$B:$C,2,FALSE)</f>
        <v>卢天佑</v>
      </c>
      <c r="D1078" s="2" t="s">
        <v>64</v>
      </c>
      <c r="E1078" s="2">
        <f t="shared" si="11"/>
        <v>25</v>
      </c>
      <c r="F1078" s="2">
        <f>INDEX($Q:$AC,MATCH($E1078,$Q:$Q,0),MATCH(VLOOKUP($B1078,卡牌国战属性!$B:$E,4,FALSE),军力值效果表!$Q$1:$AC$1,0)+IF(VLOOKUP($B1078,卡牌国战属性!$B:$E,3,FALSE)=2,6,0))</f>
        <v>5.7</v>
      </c>
      <c r="G1078" s="2">
        <f>INDEX($Q:$AC,MATCH($E1078,$Q:$Q,0),MATCH(VLOOKUP($B1078,卡牌国战属性!$B:$E,4,FALSE),军力值效果表!$Q$1:$AC$1,0)+IF(VLOOKUP($B1078,卡牌国战属性!$B:$E,3,FALSE)=2,6,0)+1)</f>
        <v>17.1</v>
      </c>
    </row>
    <row r="1079" spans="1:7">
      <c r="A1079" s="2">
        <v>1076</v>
      </c>
      <c r="B1079" s="9">
        <v>1101030</v>
      </c>
      <c r="C1079" s="2" t="str">
        <f>VLOOKUP(B1079,卡牌国战属性!$B:$C,2,FALSE)</f>
        <v>卢天佑</v>
      </c>
      <c r="D1079" s="2" t="s">
        <v>64</v>
      </c>
      <c r="E1079" s="2">
        <f t="shared" si="11"/>
        <v>26</v>
      </c>
      <c r="F1079" s="2">
        <f>INDEX($Q:$AC,MATCH($E1079,$Q:$Q,0),MATCH(VLOOKUP($B1079,卡牌国战属性!$B:$E,4,FALSE),军力值效果表!$Q$1:$AC$1,0)+IF(VLOOKUP($B1079,卡牌国战属性!$B:$E,3,FALSE)=2,6,0))</f>
        <v>6</v>
      </c>
      <c r="G1079" s="2">
        <f>INDEX($Q:$AC,MATCH($E1079,$Q:$Q,0),MATCH(VLOOKUP($B1079,卡牌国战属性!$B:$E,4,FALSE),军力值效果表!$Q$1:$AC$1,0)+IF(VLOOKUP($B1079,卡牌国战属性!$B:$E,3,FALSE)=2,6,0)+1)</f>
        <v>18.2</v>
      </c>
    </row>
    <row r="1080" spans="1:7">
      <c r="A1080" s="2">
        <v>1077</v>
      </c>
      <c r="B1080" s="9">
        <v>1101030</v>
      </c>
      <c r="C1080" s="2" t="str">
        <f>VLOOKUP(B1080,卡牌国战属性!$B:$C,2,FALSE)</f>
        <v>卢天佑</v>
      </c>
      <c r="D1080" s="2" t="s">
        <v>64</v>
      </c>
      <c r="E1080" s="2">
        <f t="shared" si="11"/>
        <v>27</v>
      </c>
      <c r="F1080" s="2">
        <f>INDEX($Q:$AC,MATCH($E1080,$Q:$Q,0),MATCH(VLOOKUP($B1080,卡牌国战属性!$B:$E,4,FALSE),军力值效果表!$Q$1:$AC$1,0)+IF(VLOOKUP($B1080,卡牌国战属性!$B:$E,3,FALSE)=2,6,0))</f>
        <v>6.4</v>
      </c>
      <c r="G1080" s="2">
        <f>INDEX($Q:$AC,MATCH($E1080,$Q:$Q,0),MATCH(VLOOKUP($B1080,卡牌国战属性!$B:$E,4,FALSE),军力值效果表!$Q$1:$AC$1,0)+IF(VLOOKUP($B1080,卡牌国战属性!$B:$E,3,FALSE)=2,6,0)+1)</f>
        <v>19.2</v>
      </c>
    </row>
    <row r="1081" spans="1:7">
      <c r="A1081" s="2">
        <v>1078</v>
      </c>
      <c r="B1081" s="9">
        <v>1101030</v>
      </c>
      <c r="C1081" s="2" t="str">
        <f>VLOOKUP(B1081,卡牌国战属性!$B:$C,2,FALSE)</f>
        <v>卢天佑</v>
      </c>
      <c r="D1081" s="2" t="s">
        <v>64</v>
      </c>
      <c r="E1081" s="2">
        <f t="shared" si="11"/>
        <v>28</v>
      </c>
      <c r="F1081" s="2">
        <f>INDEX($Q:$AC,MATCH($E1081,$Q:$Q,0),MATCH(VLOOKUP($B1081,卡牌国战属性!$B:$E,4,FALSE),军力值效果表!$Q$1:$AC$1,0)+IF(VLOOKUP($B1081,卡牌国战属性!$B:$E,3,FALSE)=2,6,0))</f>
        <v>6.8</v>
      </c>
      <c r="G1081" s="2">
        <f>INDEX($Q:$AC,MATCH($E1081,$Q:$Q,0),MATCH(VLOOKUP($B1081,卡牌国战属性!$B:$E,4,FALSE),军力值效果表!$Q$1:$AC$1,0)+IF(VLOOKUP($B1081,卡牌国战属性!$B:$E,3,FALSE)=2,6,0)+1)</f>
        <v>20</v>
      </c>
    </row>
    <row r="1082" spans="1:7">
      <c r="A1082" s="2">
        <v>1079</v>
      </c>
      <c r="B1082" s="9">
        <v>1101030</v>
      </c>
      <c r="C1082" s="2" t="str">
        <f>VLOOKUP(B1082,卡牌国战属性!$B:$C,2,FALSE)</f>
        <v>卢天佑</v>
      </c>
      <c r="D1082" s="2" t="s">
        <v>64</v>
      </c>
      <c r="E1082" s="2">
        <f t="shared" si="11"/>
        <v>29</v>
      </c>
      <c r="F1082" s="2">
        <f>INDEX($Q:$AC,MATCH($E1082,$Q:$Q,0),MATCH(VLOOKUP($B1082,卡牌国战属性!$B:$E,4,FALSE),军力值效果表!$Q$1:$AC$1,0)+IF(VLOOKUP($B1082,卡牌国战属性!$B:$E,3,FALSE)=2,6,0))</f>
        <v>7.2</v>
      </c>
      <c r="G1082" s="2">
        <f>INDEX($Q:$AC,MATCH($E1082,$Q:$Q,0),MATCH(VLOOKUP($B1082,卡牌国战属性!$B:$E,4,FALSE),军力值效果表!$Q$1:$AC$1,0)+IF(VLOOKUP($B1082,卡牌国战属性!$B:$E,3,FALSE)=2,6,0)+1)</f>
        <v>21.5</v>
      </c>
    </row>
    <row r="1083" spans="1:7">
      <c r="A1083" s="2">
        <v>1080</v>
      </c>
      <c r="B1083" s="9">
        <v>1101030</v>
      </c>
      <c r="C1083" s="2" t="str">
        <f>VLOOKUP(B1083,卡牌国战属性!$B:$C,2,FALSE)</f>
        <v>卢天佑</v>
      </c>
      <c r="D1083" s="2" t="s">
        <v>64</v>
      </c>
      <c r="E1083" s="2">
        <f t="shared" si="11"/>
        <v>30</v>
      </c>
      <c r="F1083" s="2">
        <f>INDEX($Q:$AC,MATCH($E1083,$Q:$Q,0),MATCH(VLOOKUP($B1083,卡牌国战属性!$B:$E,4,FALSE),军力值效果表!$Q$1:$AC$1,0)+IF(VLOOKUP($B1083,卡牌国战属性!$B:$E,3,FALSE)=2,6,0))</f>
        <v>7.5</v>
      </c>
      <c r="G1083" s="2">
        <f>INDEX($Q:$AC,MATCH($E1083,$Q:$Q,0),MATCH(VLOOKUP($B1083,卡牌国战属性!$B:$E,4,FALSE),军力值效果表!$Q$1:$AC$1,0)+IF(VLOOKUP($B1083,卡牌国战属性!$B:$E,3,FALSE)=2,6,0)+1)</f>
        <v>22.7</v>
      </c>
    </row>
    <row r="1084" spans="1:7">
      <c r="A1084" s="2">
        <v>1081</v>
      </c>
      <c r="B1084" s="9">
        <v>1101030</v>
      </c>
      <c r="C1084" s="2" t="str">
        <f>VLOOKUP(B1084,卡牌国战属性!$B:$C,2,FALSE)</f>
        <v>卢天佑</v>
      </c>
      <c r="D1084" s="2" t="s">
        <v>64</v>
      </c>
      <c r="E1084" s="2">
        <f t="shared" si="11"/>
        <v>31</v>
      </c>
      <c r="F1084" s="2">
        <f>INDEX($Q:$AC,MATCH($E1084,$Q:$Q,0),MATCH(VLOOKUP($B1084,卡牌国战属性!$B:$E,4,FALSE),军力值效果表!$Q$1:$AC$1,0)+IF(VLOOKUP($B1084,卡牌国战属性!$B:$E,3,FALSE)=2,6,0))</f>
        <v>7.7</v>
      </c>
      <c r="G1084" s="2">
        <f>INDEX($Q:$AC,MATCH($E1084,$Q:$Q,0),MATCH(VLOOKUP($B1084,卡牌国战属性!$B:$E,4,FALSE),军力值效果表!$Q$1:$AC$1,0)+IF(VLOOKUP($B1084,卡牌国战属性!$B:$E,3,FALSE)=2,6,0)+1)</f>
        <v>23.1</v>
      </c>
    </row>
    <row r="1085" spans="1:7">
      <c r="A1085" s="2">
        <v>1082</v>
      </c>
      <c r="B1085" s="9">
        <v>1101030</v>
      </c>
      <c r="C1085" s="2" t="str">
        <f>VLOOKUP(B1085,卡牌国战属性!$B:$C,2,FALSE)</f>
        <v>卢天佑</v>
      </c>
      <c r="D1085" s="2" t="s">
        <v>64</v>
      </c>
      <c r="E1085" s="2">
        <f t="shared" si="11"/>
        <v>32</v>
      </c>
      <c r="F1085" s="2">
        <f>INDEX($Q:$AC,MATCH($E1085,$Q:$Q,0),MATCH(VLOOKUP($B1085,卡牌国战属性!$B:$E,4,FALSE),军力值效果表!$Q$1:$AC$1,0)+IF(VLOOKUP($B1085,卡牌国战属性!$B:$E,3,FALSE)=2,6,0))</f>
        <v>8.2</v>
      </c>
      <c r="G1085" s="2">
        <f>INDEX($Q:$AC,MATCH($E1085,$Q:$Q,0),MATCH(VLOOKUP($B1085,卡牌国战属性!$B:$E,4,FALSE),军力值效果表!$Q$1:$AC$1,0)+IF(VLOOKUP($B1085,卡牌国战属性!$B:$E,3,FALSE)=2,6,0)+1)</f>
        <v>24.6</v>
      </c>
    </row>
    <row r="1086" spans="1:7">
      <c r="A1086" s="2">
        <v>1083</v>
      </c>
      <c r="B1086" s="9">
        <v>1101030</v>
      </c>
      <c r="C1086" s="2" t="str">
        <f>VLOOKUP(B1086,卡牌国战属性!$B:$C,2,FALSE)</f>
        <v>卢天佑</v>
      </c>
      <c r="D1086" s="2" t="s">
        <v>64</v>
      </c>
      <c r="E1086" s="2">
        <f t="shared" si="11"/>
        <v>33</v>
      </c>
      <c r="F1086" s="2">
        <f>INDEX($Q:$AC,MATCH($E1086,$Q:$Q,0),MATCH(VLOOKUP($B1086,卡牌国战属性!$B:$E,4,FALSE),军力值效果表!$Q$1:$AC$1,0)+IF(VLOOKUP($B1086,卡牌国战属性!$B:$E,3,FALSE)=2,6,0))</f>
        <v>9.2</v>
      </c>
      <c r="G1086" s="2">
        <f>INDEX($Q:$AC,MATCH($E1086,$Q:$Q,0),MATCH(VLOOKUP($B1086,卡牌国战属性!$B:$E,4,FALSE),军力值效果表!$Q$1:$AC$1,0)+IF(VLOOKUP($B1086,卡牌国战属性!$B:$E,3,FALSE)=2,6,0)+1)</f>
        <v>27.6</v>
      </c>
    </row>
    <row r="1087" spans="1:7">
      <c r="A1087" s="2">
        <v>1084</v>
      </c>
      <c r="B1087" s="9">
        <v>1101030</v>
      </c>
      <c r="C1087" s="2" t="str">
        <f>VLOOKUP(B1087,卡牌国战属性!$B:$C,2,FALSE)</f>
        <v>卢天佑</v>
      </c>
      <c r="D1087" s="2" t="s">
        <v>64</v>
      </c>
      <c r="E1087" s="2">
        <f t="shared" si="11"/>
        <v>34</v>
      </c>
      <c r="F1087" s="2">
        <f>INDEX($Q:$AC,MATCH($E1087,$Q:$Q,0),MATCH(VLOOKUP($B1087,卡牌国战属性!$B:$E,4,FALSE),军力值效果表!$Q$1:$AC$1,0)+IF(VLOOKUP($B1087,卡牌国战属性!$B:$E,3,FALSE)=2,6,0))</f>
        <v>9.8</v>
      </c>
      <c r="G1087" s="2">
        <f>INDEX($Q:$AC,MATCH($E1087,$Q:$Q,0),MATCH(VLOOKUP($B1087,卡牌国战属性!$B:$E,4,FALSE),军力值效果表!$Q$1:$AC$1,0)+IF(VLOOKUP($B1087,卡牌国战属性!$B:$E,3,FALSE)=2,6,0)+1)</f>
        <v>29.6</v>
      </c>
    </row>
    <row r="1088" spans="1:7">
      <c r="A1088" s="2">
        <v>1085</v>
      </c>
      <c r="B1088" s="9">
        <v>1101030</v>
      </c>
      <c r="C1088" s="2" t="str">
        <f>VLOOKUP(B1088,卡牌国战属性!$B:$C,2,FALSE)</f>
        <v>卢天佑</v>
      </c>
      <c r="D1088" s="2" t="s">
        <v>64</v>
      </c>
      <c r="E1088" s="2">
        <f t="shared" si="11"/>
        <v>35</v>
      </c>
      <c r="F1088" s="2">
        <f>INDEX($Q:$AC,MATCH($E1088,$Q:$Q,0),MATCH(VLOOKUP($B1088,卡牌国战属性!$B:$E,4,FALSE),军力值效果表!$Q$1:$AC$1,0)+IF(VLOOKUP($B1088,卡牌国战属性!$B:$E,3,FALSE)=2,6,0))</f>
        <v>9.9</v>
      </c>
      <c r="G1088" s="2">
        <f>INDEX($Q:$AC,MATCH($E1088,$Q:$Q,0),MATCH(VLOOKUP($B1088,卡牌国战属性!$B:$E,4,FALSE),军力值效果表!$Q$1:$AC$1,0)+IF(VLOOKUP($B1088,卡牌国战属性!$B:$E,3,FALSE)=2,6,0)+1)</f>
        <v>29.8</v>
      </c>
    </row>
    <row r="1089" spans="1:7">
      <c r="A1089" s="2">
        <v>1086</v>
      </c>
      <c r="B1089" s="9">
        <v>1101030</v>
      </c>
      <c r="C1089" s="2" t="str">
        <f>VLOOKUP(B1089,卡牌国战属性!$B:$C,2,FALSE)</f>
        <v>卢天佑</v>
      </c>
      <c r="D1089" s="2" t="s">
        <v>64</v>
      </c>
      <c r="E1089" s="2">
        <f t="shared" si="11"/>
        <v>36</v>
      </c>
      <c r="F1089" s="2">
        <f>INDEX($Q:$AC,MATCH($E1089,$Q:$Q,0),MATCH(VLOOKUP($B1089,卡牌国战属性!$B:$E,4,FALSE),军力值效果表!$Q$1:$AC$1,0)+IF(VLOOKUP($B1089,卡牌国战属性!$B:$E,3,FALSE)=2,6,0))</f>
        <v>10.7</v>
      </c>
      <c r="G1089" s="2">
        <f>INDEX($Q:$AC,MATCH($E1089,$Q:$Q,0),MATCH(VLOOKUP($B1089,卡牌国战属性!$B:$E,4,FALSE),军力值效果表!$Q$1:$AC$1,0)+IF(VLOOKUP($B1089,卡牌国战属性!$B:$E,3,FALSE)=2,6,0)+1)</f>
        <v>32.1</v>
      </c>
    </row>
    <row r="1090" spans="1:7">
      <c r="A1090" s="2">
        <v>1087</v>
      </c>
      <c r="B1090" s="9">
        <v>1101030</v>
      </c>
      <c r="C1090" s="2" t="str">
        <f>VLOOKUP(B1090,卡牌国战属性!$B:$C,2,FALSE)</f>
        <v>卢天佑</v>
      </c>
      <c r="D1090" s="2" t="s">
        <v>64</v>
      </c>
      <c r="E1090" s="2">
        <f t="shared" si="11"/>
        <v>37</v>
      </c>
      <c r="F1090" s="2">
        <f>INDEX($Q:$AC,MATCH($E1090,$Q:$Q,0),MATCH(VLOOKUP($B1090,卡牌国战属性!$B:$E,4,FALSE),军力值效果表!$Q$1:$AC$1,0)+IF(VLOOKUP($B1090,卡牌国战属性!$B:$E,3,FALSE)=2,6,0))</f>
        <v>11.4</v>
      </c>
      <c r="G1090" s="2">
        <f>INDEX($Q:$AC,MATCH($E1090,$Q:$Q,0),MATCH(VLOOKUP($B1090,卡牌国战属性!$B:$E,4,FALSE),军力值效果表!$Q$1:$AC$1,0)+IF(VLOOKUP($B1090,卡牌国战属性!$B:$E,3,FALSE)=2,6,0)+1)</f>
        <v>34.4</v>
      </c>
    </row>
    <row r="1091" spans="1:7">
      <c r="A1091" s="2">
        <v>1088</v>
      </c>
      <c r="B1091" s="9">
        <v>1101030</v>
      </c>
      <c r="C1091" s="2" t="str">
        <f>VLOOKUP(B1091,卡牌国战属性!$B:$C,2,FALSE)</f>
        <v>卢天佑</v>
      </c>
      <c r="D1091" s="2" t="s">
        <v>64</v>
      </c>
      <c r="E1091" s="2">
        <f t="shared" si="11"/>
        <v>38</v>
      </c>
      <c r="F1091" s="2">
        <f>INDEX($Q:$AC,MATCH($E1091,$Q:$Q,0),MATCH(VLOOKUP($B1091,卡牌国战属性!$B:$E,4,FALSE),军力值效果表!$Q$1:$AC$1,0)+IF(VLOOKUP($B1091,卡牌国战属性!$B:$E,3,FALSE)=2,6,0))</f>
        <v>12.9</v>
      </c>
      <c r="G1091" s="2">
        <f>INDEX($Q:$AC,MATCH($E1091,$Q:$Q,0),MATCH(VLOOKUP($B1091,卡牌国战属性!$B:$E,4,FALSE),军力值效果表!$Q$1:$AC$1,0)+IF(VLOOKUP($B1091,卡牌国战属性!$B:$E,3,FALSE)=2,6,0)+1)</f>
        <v>38.7</v>
      </c>
    </row>
    <row r="1092" spans="1:7">
      <c r="A1092" s="2">
        <v>1089</v>
      </c>
      <c r="B1092" s="9">
        <v>1101030</v>
      </c>
      <c r="C1092" s="2" t="str">
        <f>VLOOKUP(B1092,卡牌国战属性!$B:$C,2,FALSE)</f>
        <v>卢天佑</v>
      </c>
      <c r="D1092" s="2" t="s">
        <v>64</v>
      </c>
      <c r="E1092" s="2">
        <f t="shared" si="11"/>
        <v>39</v>
      </c>
      <c r="F1092" s="2">
        <f>INDEX($Q:$AC,MATCH($E1092,$Q:$Q,0),MATCH(VLOOKUP($B1092,卡牌国战属性!$B:$E,4,FALSE),军力值效果表!$Q$1:$AC$1,0)+IF(VLOOKUP($B1092,卡牌国战属性!$B:$E,3,FALSE)=2,6,0))</f>
        <v>13.2</v>
      </c>
      <c r="G1092" s="2">
        <f>INDEX($Q:$AC,MATCH($E1092,$Q:$Q,0),MATCH(VLOOKUP($B1092,卡牌国战属性!$B:$E,4,FALSE),军力值效果表!$Q$1:$AC$1,0)+IF(VLOOKUP($B1092,卡牌国战属性!$B:$E,3,FALSE)=2,6,0)+1)</f>
        <v>39.6</v>
      </c>
    </row>
    <row r="1093" spans="1:7">
      <c r="A1093" s="2">
        <v>1090</v>
      </c>
      <c r="B1093" s="9">
        <v>1101030</v>
      </c>
      <c r="C1093" s="2" t="str">
        <f>VLOOKUP(B1093,卡牌国战属性!$B:$C,2,FALSE)</f>
        <v>卢天佑</v>
      </c>
      <c r="D1093" s="2" t="s">
        <v>64</v>
      </c>
      <c r="E1093" s="2">
        <f t="shared" si="11"/>
        <v>40</v>
      </c>
      <c r="F1093" s="2">
        <f>INDEX($Q:$AC,MATCH($E1093,$Q:$Q,0),MATCH(VLOOKUP($B1093,卡牌国战属性!$B:$E,4,FALSE),军力值效果表!$Q$1:$AC$1,0)+IF(VLOOKUP($B1093,卡牌国战属性!$B:$E,3,FALSE)=2,6,0))</f>
        <v>13.9</v>
      </c>
      <c r="G1093" s="2">
        <f>INDEX($Q:$AC,MATCH($E1093,$Q:$Q,0),MATCH(VLOOKUP($B1093,卡牌国战属性!$B:$E,4,FALSE),军力值效果表!$Q$1:$AC$1,0)+IF(VLOOKUP($B1093,卡牌国战属性!$B:$E,3,FALSE)=2,6,0)+1)</f>
        <v>41.6</v>
      </c>
    </row>
    <row r="1094" spans="1:7">
      <c r="A1094" s="2">
        <v>1091</v>
      </c>
      <c r="B1094" s="9">
        <v>1101030</v>
      </c>
      <c r="C1094" s="2" t="str">
        <f>VLOOKUP(B1094,卡牌国战属性!$B:$C,2,FALSE)</f>
        <v>卢天佑</v>
      </c>
      <c r="D1094" s="2" t="s">
        <v>64</v>
      </c>
      <c r="E1094" s="2">
        <f t="shared" si="11"/>
        <v>41</v>
      </c>
      <c r="F1094" s="2">
        <f>INDEX($Q:$AC,MATCH($E1094,$Q:$Q,0),MATCH(VLOOKUP($B1094,卡牌国战属性!$B:$E,4,FALSE),军力值效果表!$Q$1:$AC$1,0)+IF(VLOOKUP($B1094,卡牌国战属性!$B:$E,3,FALSE)=2,6,0))</f>
        <v>14.3</v>
      </c>
      <c r="G1094" s="2">
        <f>INDEX($Q:$AC,MATCH($E1094,$Q:$Q,0),MATCH(VLOOKUP($B1094,卡牌国战属性!$B:$E,4,FALSE),军力值效果表!$Q$1:$AC$1,0)+IF(VLOOKUP($B1094,卡牌国战属性!$B:$E,3,FALSE)=2,6,0)+1)</f>
        <v>42.9</v>
      </c>
    </row>
    <row r="1095" spans="1:7">
      <c r="A1095" s="2">
        <v>1092</v>
      </c>
      <c r="B1095" s="9">
        <v>1101030</v>
      </c>
      <c r="C1095" s="2" t="str">
        <f>VLOOKUP(B1095,卡牌国战属性!$B:$C,2,FALSE)</f>
        <v>卢天佑</v>
      </c>
      <c r="D1095" s="2" t="s">
        <v>64</v>
      </c>
      <c r="E1095" s="2">
        <f t="shared" si="11"/>
        <v>42</v>
      </c>
      <c r="F1095" s="2">
        <f>INDEX($Q:$AC,MATCH($E1095,$Q:$Q,0),MATCH(VLOOKUP($B1095,卡牌国战属性!$B:$E,4,FALSE),军力值效果表!$Q$1:$AC$1,0)+IF(VLOOKUP($B1095,卡牌国战属性!$B:$E,3,FALSE)=2,6,0))</f>
        <v>15.4</v>
      </c>
      <c r="G1095" s="2">
        <f>INDEX($Q:$AC,MATCH($E1095,$Q:$Q,0),MATCH(VLOOKUP($B1095,卡牌国战属性!$B:$E,4,FALSE),军力值效果表!$Q$1:$AC$1,0)+IF(VLOOKUP($B1095,卡牌国战属性!$B:$E,3,FALSE)=2,6,0)+1)</f>
        <v>46.1</v>
      </c>
    </row>
    <row r="1096" spans="1:7">
      <c r="A1096" s="2">
        <v>1093</v>
      </c>
      <c r="B1096" s="9">
        <v>1101030</v>
      </c>
      <c r="C1096" s="2" t="str">
        <f>VLOOKUP(B1096,卡牌国战属性!$B:$C,2,FALSE)</f>
        <v>卢天佑</v>
      </c>
      <c r="D1096" s="2" t="s">
        <v>64</v>
      </c>
      <c r="E1096" s="2">
        <f t="shared" si="11"/>
        <v>43</v>
      </c>
      <c r="F1096" s="2">
        <f>INDEX($Q:$AC,MATCH($E1096,$Q:$Q,0),MATCH(VLOOKUP($B1096,卡牌国战属性!$B:$E,4,FALSE),军力值效果表!$Q$1:$AC$1,0)+IF(VLOOKUP($B1096,卡牌国战属性!$B:$E,3,FALSE)=2,6,0))</f>
        <v>17.4</v>
      </c>
      <c r="G1096" s="2">
        <f>INDEX($Q:$AC,MATCH($E1096,$Q:$Q,0),MATCH(VLOOKUP($B1096,卡牌国战属性!$B:$E,4,FALSE),军力值效果表!$Q$1:$AC$1,0)+IF(VLOOKUP($B1096,卡牌国战属性!$B:$E,3,FALSE)=2,6,0)+1)</f>
        <v>52.2</v>
      </c>
    </row>
    <row r="1097" spans="1:7">
      <c r="A1097" s="2">
        <v>1094</v>
      </c>
      <c r="B1097" s="9">
        <v>1101030</v>
      </c>
      <c r="C1097" s="2" t="str">
        <f>VLOOKUP(B1097,卡牌国战属性!$B:$C,2,FALSE)</f>
        <v>卢天佑</v>
      </c>
      <c r="D1097" s="2" t="s">
        <v>64</v>
      </c>
      <c r="E1097" s="2">
        <f t="shared" si="11"/>
        <v>44</v>
      </c>
      <c r="F1097" s="2">
        <f>INDEX($Q:$AC,MATCH($E1097,$Q:$Q,0),MATCH(VLOOKUP($B1097,卡牌国战属性!$B:$E,4,FALSE),军力值效果表!$Q$1:$AC$1,0)+IF(VLOOKUP($B1097,卡牌国战属性!$B:$E,3,FALSE)=2,6,0))</f>
        <v>18.8</v>
      </c>
      <c r="G1097" s="2">
        <f>INDEX($Q:$AC,MATCH($E1097,$Q:$Q,0),MATCH(VLOOKUP($B1097,卡牌国战属性!$B:$E,4,FALSE),军力值效果表!$Q$1:$AC$1,0)+IF(VLOOKUP($B1097,卡牌国战属性!$B:$E,3,FALSE)=2,6,0)+1)</f>
        <v>56.3</v>
      </c>
    </row>
    <row r="1098" spans="1:7">
      <c r="A1098" s="2">
        <v>1095</v>
      </c>
      <c r="B1098" s="9">
        <v>1101030</v>
      </c>
      <c r="C1098" s="2" t="str">
        <f>VLOOKUP(B1098,卡牌国战属性!$B:$C,2,FALSE)</f>
        <v>卢天佑</v>
      </c>
      <c r="D1098" s="2" t="s">
        <v>64</v>
      </c>
      <c r="E1098" s="2">
        <f t="shared" si="11"/>
        <v>45</v>
      </c>
      <c r="F1098" s="2">
        <f>INDEX($Q:$AC,MATCH($E1098,$Q:$Q,0),MATCH(VLOOKUP($B1098,卡牌国战属性!$B:$E,4,FALSE),军力值效果表!$Q$1:$AC$1,0)+IF(VLOOKUP($B1098,卡牌国战属性!$B:$E,3,FALSE)=2,6,0))</f>
        <v>20.5</v>
      </c>
      <c r="G1098" s="2">
        <f>INDEX($Q:$AC,MATCH($E1098,$Q:$Q,0),MATCH(VLOOKUP($B1098,卡牌国战属性!$B:$E,4,FALSE),军力值效果表!$Q$1:$AC$1,0)+IF(VLOOKUP($B1098,卡牌国战属性!$B:$E,3,FALSE)=2,6,0)+1)</f>
        <v>61.7</v>
      </c>
    </row>
    <row r="1099" spans="1:7">
      <c r="A1099" s="2">
        <v>1096</v>
      </c>
      <c r="B1099" s="9">
        <v>1101030</v>
      </c>
      <c r="C1099" s="2" t="str">
        <f>VLOOKUP(B1099,卡牌国战属性!$B:$C,2,FALSE)</f>
        <v>卢天佑</v>
      </c>
      <c r="D1099" s="2" t="s">
        <v>64</v>
      </c>
      <c r="E1099" s="2">
        <f t="shared" si="11"/>
        <v>46</v>
      </c>
      <c r="F1099" s="2">
        <f>INDEX($Q:$AC,MATCH($E1099,$Q:$Q,0),MATCH(VLOOKUP($B1099,卡牌国战属性!$B:$E,4,FALSE),军力值效果表!$Q$1:$AC$1,0)+IF(VLOOKUP($B1099,卡牌国战属性!$B:$E,3,FALSE)=2,6,0))</f>
        <v>22.3</v>
      </c>
      <c r="G1099" s="2">
        <f>INDEX($Q:$AC,MATCH($E1099,$Q:$Q,0),MATCH(VLOOKUP($B1099,卡牌国战属性!$B:$E,4,FALSE),军力值效果表!$Q$1:$AC$1,0)+IF(VLOOKUP($B1099,卡牌国战属性!$B:$E,3,FALSE)=2,6,0)+1)</f>
        <v>66.9</v>
      </c>
    </row>
    <row r="1100" spans="1:7">
      <c r="A1100" s="2">
        <v>1097</v>
      </c>
      <c r="B1100" s="9">
        <v>1101030</v>
      </c>
      <c r="C1100" s="2" t="str">
        <f>VLOOKUP(B1100,卡牌国战属性!$B:$C,2,FALSE)</f>
        <v>卢天佑</v>
      </c>
      <c r="D1100" s="2" t="s">
        <v>64</v>
      </c>
      <c r="E1100" s="2">
        <f t="shared" si="11"/>
        <v>47</v>
      </c>
      <c r="F1100" s="2">
        <f>INDEX($Q:$AC,MATCH($E1100,$Q:$Q,0),MATCH(VLOOKUP($B1100,卡牌国战属性!$B:$E,4,FALSE),军力值效果表!$Q$1:$AC$1,0)+IF(VLOOKUP($B1100,卡牌国战属性!$B:$E,3,FALSE)=2,6,0))</f>
        <v>24</v>
      </c>
      <c r="G1100" s="2">
        <f>INDEX($Q:$AC,MATCH($E1100,$Q:$Q,0),MATCH(VLOOKUP($B1100,卡牌国战属性!$B:$E,4,FALSE),军力值效果表!$Q$1:$AC$1,0)+IF(VLOOKUP($B1100,卡牌国战属性!$B:$E,3,FALSE)=2,6,0)+1)</f>
        <v>72</v>
      </c>
    </row>
    <row r="1101" spans="1:7">
      <c r="A1101" s="2">
        <v>1098</v>
      </c>
      <c r="B1101" s="9">
        <v>1101030</v>
      </c>
      <c r="C1101" s="2" t="str">
        <f>VLOOKUP(B1101,卡牌国战属性!$B:$C,2,FALSE)</f>
        <v>卢天佑</v>
      </c>
      <c r="D1101" s="2" t="s">
        <v>64</v>
      </c>
      <c r="E1101" s="2">
        <f t="shared" si="11"/>
        <v>48</v>
      </c>
      <c r="F1101" s="2">
        <f>INDEX($Q:$AC,MATCH($E1101,$Q:$Q,0),MATCH(VLOOKUP($B1101,卡牌国战属性!$B:$E,4,FALSE),军力值效果表!$Q$1:$AC$1,0)+IF(VLOOKUP($B1101,卡牌国战属性!$B:$E,3,FALSE)=2,6,0))</f>
        <v>27.2</v>
      </c>
      <c r="G1101" s="2">
        <f>INDEX($Q:$AC,MATCH($E1101,$Q:$Q,0),MATCH(VLOOKUP($B1101,卡牌国战属性!$B:$E,4,FALSE),军力值效果表!$Q$1:$AC$1,0)+IF(VLOOKUP($B1101,卡牌国战属性!$B:$E,3,FALSE)=2,6,0)+1)</f>
        <v>81.6</v>
      </c>
    </row>
    <row r="1102" spans="1:7">
      <c r="A1102" s="2">
        <v>1099</v>
      </c>
      <c r="B1102" s="9">
        <v>1101030</v>
      </c>
      <c r="C1102" s="2" t="str">
        <f>VLOOKUP(B1102,卡牌国战属性!$B:$C,2,FALSE)</f>
        <v>卢天佑</v>
      </c>
      <c r="D1102" s="2" t="s">
        <v>64</v>
      </c>
      <c r="E1102" s="2">
        <f t="shared" si="11"/>
        <v>49</v>
      </c>
      <c r="F1102" s="2">
        <f>INDEX($Q:$AC,MATCH($E1102,$Q:$Q,0),MATCH(VLOOKUP($B1102,卡牌国战属性!$B:$E,4,FALSE),军力值效果表!$Q$1:$AC$1,0)+IF(VLOOKUP($B1102,卡牌国战属性!$B:$E,3,FALSE)=2,6,0))</f>
        <v>29.4</v>
      </c>
      <c r="G1102" s="2">
        <f>INDEX($Q:$AC,MATCH($E1102,$Q:$Q,0),MATCH(VLOOKUP($B1102,卡牌国战属性!$B:$E,4,FALSE),军力值效果表!$Q$1:$AC$1,0)+IF(VLOOKUP($B1102,卡牌国战属性!$B:$E,3,FALSE)=2,6,0)+1)</f>
        <v>88.2</v>
      </c>
    </row>
    <row r="1103" spans="1:7">
      <c r="A1103" s="2">
        <v>1100</v>
      </c>
      <c r="B1103" s="9">
        <v>1101030</v>
      </c>
      <c r="C1103" s="2" t="str">
        <f>VLOOKUP(B1103,卡牌国战属性!$B:$C,2,FALSE)</f>
        <v>卢天佑</v>
      </c>
      <c r="D1103" s="2" t="s">
        <v>64</v>
      </c>
      <c r="E1103" s="2">
        <f t="shared" si="11"/>
        <v>50</v>
      </c>
      <c r="F1103" s="2">
        <f>INDEX($Q:$AC,MATCH($E1103,$Q:$Q,0),MATCH(VLOOKUP($B1103,卡牌国战属性!$B:$E,4,FALSE),军力值效果表!$Q$1:$AC$1,0)+IF(VLOOKUP($B1103,卡牌国战属性!$B:$E,3,FALSE)=2,6,0))</f>
        <v>30.8</v>
      </c>
      <c r="G1103" s="2">
        <f>INDEX($Q:$AC,MATCH($E1103,$Q:$Q,0),MATCH(VLOOKUP($B1103,卡牌国战属性!$B:$E,4,FALSE),军力值效果表!$Q$1:$AC$1,0)+IF(VLOOKUP($B1103,卡牌国战属性!$B:$E,3,FALSE)=2,6,0)+1)</f>
        <v>92.3</v>
      </c>
    </row>
    <row r="1104" spans="1:7">
      <c r="A1104" s="2">
        <v>1101</v>
      </c>
      <c r="B1104" s="9">
        <v>1101043</v>
      </c>
      <c r="C1104" s="2" t="str">
        <f>VLOOKUP(B1104,卡牌国战属性!$B:$C,2,FALSE)</f>
        <v>少年曹玄亮</v>
      </c>
      <c r="D1104" s="2" t="s">
        <v>64</v>
      </c>
      <c r="E1104" s="2">
        <f t="shared" si="11"/>
        <v>1</v>
      </c>
      <c r="F1104" s="2">
        <f>INDEX($Q:$AC,MATCH($E1104,$Q:$Q,0),MATCH(VLOOKUP($B1104,卡牌国战属性!$B:$E,4,FALSE),军力值效果表!$Q$1:$AC$1,0)+IF(VLOOKUP($B1104,卡牌国战属性!$B:$E,3,FALSE)=2,6,0))</f>
        <v>2.7</v>
      </c>
      <c r="G1104" s="2">
        <f>INDEX($Q:$AC,MATCH($E1104,$Q:$Q,0),MATCH(VLOOKUP($B1104,卡牌国战属性!$B:$E,4,FALSE),军力值效果表!$Q$1:$AC$1,0)+IF(VLOOKUP($B1104,卡牌国战属性!$B:$E,3,FALSE)=2,6,0)+1)</f>
        <v>8.1</v>
      </c>
    </row>
    <row r="1105" spans="1:7">
      <c r="A1105" s="2">
        <v>1102</v>
      </c>
      <c r="B1105" s="9">
        <v>1101043</v>
      </c>
      <c r="C1105" s="2" t="str">
        <f>VLOOKUP(B1105,卡牌国战属性!$B:$C,2,FALSE)</f>
        <v>少年曹玄亮</v>
      </c>
      <c r="D1105" s="2" t="s">
        <v>64</v>
      </c>
      <c r="E1105" s="2">
        <f t="shared" si="11"/>
        <v>2</v>
      </c>
      <c r="F1105" s="2">
        <f>INDEX($Q:$AC,MATCH($E1105,$Q:$Q,0),MATCH(VLOOKUP($B1105,卡牌国战属性!$B:$E,4,FALSE),军力值效果表!$Q$1:$AC$1,0)+IF(VLOOKUP($B1105,卡牌国战属性!$B:$E,3,FALSE)=2,6,0))</f>
        <v>2.8</v>
      </c>
      <c r="G1105" s="2">
        <f>INDEX($Q:$AC,MATCH($E1105,$Q:$Q,0),MATCH(VLOOKUP($B1105,卡牌国战属性!$B:$E,4,FALSE),军力值效果表!$Q$1:$AC$1,0)+IF(VLOOKUP($B1105,卡牌国战属性!$B:$E,3,FALSE)=2,6,0)+1)</f>
        <v>8.3</v>
      </c>
    </row>
    <row r="1106" spans="1:7">
      <c r="A1106" s="2">
        <v>1103</v>
      </c>
      <c r="B1106" s="9">
        <v>1101043</v>
      </c>
      <c r="C1106" s="2" t="str">
        <f>VLOOKUP(B1106,卡牌国战属性!$B:$C,2,FALSE)</f>
        <v>少年曹玄亮</v>
      </c>
      <c r="D1106" s="2" t="s">
        <v>64</v>
      </c>
      <c r="E1106" s="2">
        <f t="shared" si="11"/>
        <v>3</v>
      </c>
      <c r="F1106" s="2">
        <f>INDEX($Q:$AC,MATCH($E1106,$Q:$Q,0),MATCH(VLOOKUP($B1106,卡牌国战属性!$B:$E,4,FALSE),军力值效果表!$Q$1:$AC$1,0)+IF(VLOOKUP($B1106,卡牌国战属性!$B:$E,3,FALSE)=2,6,0))</f>
        <v>2.9</v>
      </c>
      <c r="G1106" s="2">
        <f>INDEX($Q:$AC,MATCH($E1106,$Q:$Q,0),MATCH(VLOOKUP($B1106,卡牌国战属性!$B:$E,4,FALSE),军力值效果表!$Q$1:$AC$1,0)+IF(VLOOKUP($B1106,卡牌国战属性!$B:$E,3,FALSE)=2,6,0)+1)</f>
        <v>8.5</v>
      </c>
    </row>
    <row r="1107" spans="1:7">
      <c r="A1107" s="2">
        <v>1104</v>
      </c>
      <c r="B1107" s="9">
        <v>1101043</v>
      </c>
      <c r="C1107" s="2" t="str">
        <f>VLOOKUP(B1107,卡牌国战属性!$B:$C,2,FALSE)</f>
        <v>少年曹玄亮</v>
      </c>
      <c r="D1107" s="2" t="s">
        <v>64</v>
      </c>
      <c r="E1107" s="2">
        <f t="shared" si="11"/>
        <v>4</v>
      </c>
      <c r="F1107" s="2">
        <f>INDEX($Q:$AC,MATCH($E1107,$Q:$Q,0),MATCH(VLOOKUP($B1107,卡牌国战属性!$B:$E,4,FALSE),军力值效果表!$Q$1:$AC$1,0)+IF(VLOOKUP($B1107,卡牌国战属性!$B:$E,3,FALSE)=2,6,0))</f>
        <v>3</v>
      </c>
      <c r="G1107" s="2">
        <f>INDEX($Q:$AC,MATCH($E1107,$Q:$Q,0),MATCH(VLOOKUP($B1107,卡牌国战属性!$B:$E,4,FALSE),军力值效果表!$Q$1:$AC$1,0)+IF(VLOOKUP($B1107,卡牌国战属性!$B:$E,3,FALSE)=2,6,0)+1)</f>
        <v>8.7</v>
      </c>
    </row>
    <row r="1108" spans="1:7">
      <c r="A1108" s="2">
        <v>1105</v>
      </c>
      <c r="B1108" s="9">
        <v>1101043</v>
      </c>
      <c r="C1108" s="2" t="str">
        <f>VLOOKUP(B1108,卡牌国战属性!$B:$C,2,FALSE)</f>
        <v>少年曹玄亮</v>
      </c>
      <c r="D1108" s="2" t="s">
        <v>64</v>
      </c>
      <c r="E1108" s="2">
        <f t="shared" si="11"/>
        <v>5</v>
      </c>
      <c r="F1108" s="2">
        <f>INDEX($Q:$AC,MATCH($E1108,$Q:$Q,0),MATCH(VLOOKUP($B1108,卡牌国战属性!$B:$E,4,FALSE),军力值效果表!$Q$1:$AC$1,0)+IF(VLOOKUP($B1108,卡牌国战属性!$B:$E,3,FALSE)=2,6,0))</f>
        <v>3.1</v>
      </c>
      <c r="G1108" s="2">
        <f>INDEX($Q:$AC,MATCH($E1108,$Q:$Q,0),MATCH(VLOOKUP($B1108,卡牌国战属性!$B:$E,4,FALSE),军力值效果表!$Q$1:$AC$1,0)+IF(VLOOKUP($B1108,卡牌国战属性!$B:$E,3,FALSE)=2,6,0)+1)</f>
        <v>8.9</v>
      </c>
    </row>
    <row r="1109" spans="1:7">
      <c r="A1109" s="2">
        <v>1106</v>
      </c>
      <c r="B1109" s="9">
        <v>1101043</v>
      </c>
      <c r="C1109" s="2" t="str">
        <f>VLOOKUP(B1109,卡牌国战属性!$B:$C,2,FALSE)</f>
        <v>少年曹玄亮</v>
      </c>
      <c r="D1109" s="2" t="s">
        <v>64</v>
      </c>
      <c r="E1109" s="2">
        <f t="shared" si="11"/>
        <v>6</v>
      </c>
      <c r="F1109" s="2">
        <f>INDEX($Q:$AC,MATCH($E1109,$Q:$Q,0),MATCH(VLOOKUP($B1109,卡牌国战属性!$B:$E,4,FALSE),军力值效果表!$Q$1:$AC$1,0)+IF(VLOOKUP($B1109,卡牌国战属性!$B:$E,3,FALSE)=2,6,0))</f>
        <v>3.2</v>
      </c>
      <c r="G1109" s="2">
        <f>INDEX($Q:$AC,MATCH($E1109,$Q:$Q,0),MATCH(VLOOKUP($B1109,卡牌国战属性!$B:$E,4,FALSE),军力值效果表!$Q$1:$AC$1,0)+IF(VLOOKUP($B1109,卡牌国战属性!$B:$E,3,FALSE)=2,6,0)+1)</f>
        <v>9.10000000000001</v>
      </c>
    </row>
    <row r="1110" spans="1:7">
      <c r="A1110" s="2">
        <v>1107</v>
      </c>
      <c r="B1110" s="9">
        <v>1101043</v>
      </c>
      <c r="C1110" s="2" t="str">
        <f>VLOOKUP(B1110,卡牌国战属性!$B:$C,2,FALSE)</f>
        <v>少年曹玄亮</v>
      </c>
      <c r="D1110" s="2" t="s">
        <v>64</v>
      </c>
      <c r="E1110" s="2">
        <f t="shared" si="11"/>
        <v>7</v>
      </c>
      <c r="F1110" s="2">
        <f>INDEX($Q:$AC,MATCH($E1110,$Q:$Q,0),MATCH(VLOOKUP($B1110,卡牌国战属性!$B:$E,4,FALSE),军力值效果表!$Q$1:$AC$1,0)+IF(VLOOKUP($B1110,卡牌国战属性!$B:$E,3,FALSE)=2,6,0))</f>
        <v>3.3</v>
      </c>
      <c r="G1110" s="2">
        <f>INDEX($Q:$AC,MATCH($E1110,$Q:$Q,0),MATCH(VLOOKUP($B1110,卡牌国战属性!$B:$E,4,FALSE),军力值效果表!$Q$1:$AC$1,0)+IF(VLOOKUP($B1110,卡牌国战属性!$B:$E,3,FALSE)=2,6,0)+1)</f>
        <v>9.30000000000001</v>
      </c>
    </row>
    <row r="1111" spans="1:7">
      <c r="A1111" s="2">
        <v>1108</v>
      </c>
      <c r="B1111" s="9">
        <v>1101043</v>
      </c>
      <c r="C1111" s="2" t="str">
        <f>VLOOKUP(B1111,卡牌国战属性!$B:$C,2,FALSE)</f>
        <v>少年曹玄亮</v>
      </c>
      <c r="D1111" s="2" t="s">
        <v>64</v>
      </c>
      <c r="E1111" s="2">
        <f t="shared" si="11"/>
        <v>8</v>
      </c>
      <c r="F1111" s="2">
        <f>INDEX($Q:$AC,MATCH($E1111,$Q:$Q,0),MATCH(VLOOKUP($B1111,卡牌国战属性!$B:$E,4,FALSE),军力值效果表!$Q$1:$AC$1,0)+IF(VLOOKUP($B1111,卡牌国战属性!$B:$E,3,FALSE)=2,6,0))</f>
        <v>3.4</v>
      </c>
      <c r="G1111" s="2">
        <f>INDEX($Q:$AC,MATCH($E1111,$Q:$Q,0),MATCH(VLOOKUP($B1111,卡牌国战属性!$B:$E,4,FALSE),军力值效果表!$Q$1:$AC$1,0)+IF(VLOOKUP($B1111,卡牌国战属性!$B:$E,3,FALSE)=2,6,0)+1)</f>
        <v>9.50000000000001</v>
      </c>
    </row>
    <row r="1112" spans="1:7">
      <c r="A1112" s="2">
        <v>1109</v>
      </c>
      <c r="B1112" s="9">
        <v>1101043</v>
      </c>
      <c r="C1112" s="2" t="str">
        <f>VLOOKUP(B1112,卡牌国战属性!$B:$C,2,FALSE)</f>
        <v>少年曹玄亮</v>
      </c>
      <c r="D1112" s="2" t="s">
        <v>64</v>
      </c>
      <c r="E1112" s="2">
        <f t="shared" si="11"/>
        <v>9</v>
      </c>
      <c r="F1112" s="2">
        <f>INDEX($Q:$AC,MATCH($E1112,$Q:$Q,0),MATCH(VLOOKUP($B1112,卡牌国战属性!$B:$E,4,FALSE),军力值效果表!$Q$1:$AC$1,0)+IF(VLOOKUP($B1112,卡牌国战属性!$B:$E,3,FALSE)=2,6,0))</f>
        <v>3.5</v>
      </c>
      <c r="G1112" s="2">
        <f>INDEX($Q:$AC,MATCH($E1112,$Q:$Q,0),MATCH(VLOOKUP($B1112,卡牌国战属性!$B:$E,4,FALSE),军力值效果表!$Q$1:$AC$1,0)+IF(VLOOKUP($B1112,卡牌国战属性!$B:$E,3,FALSE)=2,6,0)+1)</f>
        <v>9.70000000000001</v>
      </c>
    </row>
    <row r="1113" spans="1:7">
      <c r="A1113" s="2">
        <v>1110</v>
      </c>
      <c r="B1113" s="9">
        <v>1101043</v>
      </c>
      <c r="C1113" s="2" t="str">
        <f>VLOOKUP(B1113,卡牌国战属性!$B:$C,2,FALSE)</f>
        <v>少年曹玄亮</v>
      </c>
      <c r="D1113" s="2" t="s">
        <v>64</v>
      </c>
      <c r="E1113" s="2">
        <f t="shared" si="11"/>
        <v>10</v>
      </c>
      <c r="F1113" s="2">
        <f>INDEX($Q:$AC,MATCH($E1113,$Q:$Q,0),MATCH(VLOOKUP($B1113,卡牌国战属性!$B:$E,4,FALSE),军力值效果表!$Q$1:$AC$1,0)+IF(VLOOKUP($B1113,卡牌国战属性!$B:$E,3,FALSE)=2,6,0))</f>
        <v>3.6</v>
      </c>
      <c r="G1113" s="2">
        <f>INDEX($Q:$AC,MATCH($E1113,$Q:$Q,0),MATCH(VLOOKUP($B1113,卡牌国战属性!$B:$E,4,FALSE),军力值效果表!$Q$1:$AC$1,0)+IF(VLOOKUP($B1113,卡牌国战属性!$B:$E,3,FALSE)=2,6,0)+1)</f>
        <v>9.90000000000001</v>
      </c>
    </row>
    <row r="1114" spans="1:7">
      <c r="A1114" s="2">
        <v>1111</v>
      </c>
      <c r="B1114" s="9">
        <v>1101043</v>
      </c>
      <c r="C1114" s="2" t="str">
        <f>VLOOKUP(B1114,卡牌国战属性!$B:$C,2,FALSE)</f>
        <v>少年曹玄亮</v>
      </c>
      <c r="D1114" s="2" t="s">
        <v>64</v>
      </c>
      <c r="E1114" s="2">
        <f t="shared" si="11"/>
        <v>11</v>
      </c>
      <c r="F1114" s="2">
        <f>INDEX($Q:$AC,MATCH($E1114,$Q:$Q,0),MATCH(VLOOKUP($B1114,卡牌国战属性!$B:$E,4,FALSE),军力值效果表!$Q$1:$AC$1,0)+IF(VLOOKUP($B1114,卡牌国战属性!$B:$E,3,FALSE)=2,6,0))</f>
        <v>3.7</v>
      </c>
      <c r="G1114" s="2">
        <f>INDEX($Q:$AC,MATCH($E1114,$Q:$Q,0),MATCH(VLOOKUP($B1114,卡牌国战属性!$B:$E,4,FALSE),军力值效果表!$Q$1:$AC$1,0)+IF(VLOOKUP($B1114,卡牌国战属性!$B:$E,3,FALSE)=2,6,0)+1)</f>
        <v>10.1</v>
      </c>
    </row>
    <row r="1115" spans="1:7">
      <c r="A1115" s="2">
        <v>1112</v>
      </c>
      <c r="B1115" s="9">
        <v>1101043</v>
      </c>
      <c r="C1115" s="2" t="str">
        <f>VLOOKUP(B1115,卡牌国战属性!$B:$C,2,FALSE)</f>
        <v>少年曹玄亮</v>
      </c>
      <c r="D1115" s="2" t="s">
        <v>64</v>
      </c>
      <c r="E1115" s="2">
        <f t="shared" si="11"/>
        <v>12</v>
      </c>
      <c r="F1115" s="2">
        <f>INDEX($Q:$AC,MATCH($E1115,$Q:$Q,0),MATCH(VLOOKUP($B1115,卡牌国战属性!$B:$E,4,FALSE),军力值效果表!$Q$1:$AC$1,0)+IF(VLOOKUP($B1115,卡牌国战属性!$B:$E,3,FALSE)=2,6,0))</f>
        <v>3.8</v>
      </c>
      <c r="G1115" s="2">
        <f>INDEX($Q:$AC,MATCH($E1115,$Q:$Q,0),MATCH(VLOOKUP($B1115,卡牌国战属性!$B:$E,4,FALSE),军力值效果表!$Q$1:$AC$1,0)+IF(VLOOKUP($B1115,卡牌国战属性!$B:$E,3,FALSE)=2,6,0)+1)</f>
        <v>10.3</v>
      </c>
    </row>
    <row r="1116" spans="1:7">
      <c r="A1116" s="2">
        <v>1113</v>
      </c>
      <c r="B1116" s="9">
        <v>1101043</v>
      </c>
      <c r="C1116" s="2" t="str">
        <f>VLOOKUP(B1116,卡牌国战属性!$B:$C,2,FALSE)</f>
        <v>少年曹玄亮</v>
      </c>
      <c r="D1116" s="2" t="s">
        <v>64</v>
      </c>
      <c r="E1116" s="2">
        <f t="shared" si="11"/>
        <v>13</v>
      </c>
      <c r="F1116" s="2">
        <f>INDEX($Q:$AC,MATCH($E1116,$Q:$Q,0),MATCH(VLOOKUP($B1116,卡牌国战属性!$B:$E,4,FALSE),军力值效果表!$Q$1:$AC$1,0)+IF(VLOOKUP($B1116,卡牌国战属性!$B:$E,3,FALSE)=2,6,0))</f>
        <v>3.9</v>
      </c>
      <c r="G1116" s="2">
        <f>INDEX($Q:$AC,MATCH($E1116,$Q:$Q,0),MATCH(VLOOKUP($B1116,卡牌国战属性!$B:$E,4,FALSE),军力值效果表!$Q$1:$AC$1,0)+IF(VLOOKUP($B1116,卡牌国战属性!$B:$E,3,FALSE)=2,6,0)+1)</f>
        <v>11.2</v>
      </c>
    </row>
    <row r="1117" spans="1:7">
      <c r="A1117" s="2">
        <v>1114</v>
      </c>
      <c r="B1117" s="9">
        <v>1101043</v>
      </c>
      <c r="C1117" s="2" t="str">
        <f>VLOOKUP(B1117,卡牌国战属性!$B:$C,2,FALSE)</f>
        <v>少年曹玄亮</v>
      </c>
      <c r="D1117" s="2" t="s">
        <v>64</v>
      </c>
      <c r="E1117" s="2">
        <f t="shared" si="11"/>
        <v>14</v>
      </c>
      <c r="F1117" s="2">
        <f>INDEX($Q:$AC,MATCH($E1117,$Q:$Q,0),MATCH(VLOOKUP($B1117,卡牌国战属性!$B:$E,4,FALSE),军力值效果表!$Q$1:$AC$1,0)+IF(VLOOKUP($B1117,卡牌国战属性!$B:$E,3,FALSE)=2,6,0))</f>
        <v>4</v>
      </c>
      <c r="G1117" s="2">
        <f>INDEX($Q:$AC,MATCH($E1117,$Q:$Q,0),MATCH(VLOOKUP($B1117,卡牌国战属性!$B:$E,4,FALSE),军力值效果表!$Q$1:$AC$1,0)+IF(VLOOKUP($B1117,卡牌国战属性!$B:$E,3,FALSE)=2,6,0)+1)</f>
        <v>11.4</v>
      </c>
    </row>
    <row r="1118" spans="1:7">
      <c r="A1118" s="2">
        <v>1115</v>
      </c>
      <c r="B1118" s="9">
        <v>1101043</v>
      </c>
      <c r="C1118" s="2" t="str">
        <f>VLOOKUP(B1118,卡牌国战属性!$B:$C,2,FALSE)</f>
        <v>少年曹玄亮</v>
      </c>
      <c r="D1118" s="2" t="s">
        <v>64</v>
      </c>
      <c r="E1118" s="2">
        <f t="shared" si="11"/>
        <v>15</v>
      </c>
      <c r="F1118" s="2">
        <f>INDEX($Q:$AC,MATCH($E1118,$Q:$Q,0),MATCH(VLOOKUP($B1118,卡牌国战属性!$B:$E,4,FALSE),军力值效果表!$Q$1:$AC$1,0)+IF(VLOOKUP($B1118,卡牌国战属性!$B:$E,3,FALSE)=2,6,0))</f>
        <v>4.2</v>
      </c>
      <c r="G1118" s="2">
        <f>INDEX($Q:$AC,MATCH($E1118,$Q:$Q,0),MATCH(VLOOKUP($B1118,卡牌国战属性!$B:$E,4,FALSE),军力值效果表!$Q$1:$AC$1,0)+IF(VLOOKUP($B1118,卡牌国战属性!$B:$E,3,FALSE)=2,6,0)+1)</f>
        <v>12.7</v>
      </c>
    </row>
    <row r="1119" spans="1:7">
      <c r="A1119" s="2">
        <v>1116</v>
      </c>
      <c r="B1119" s="9">
        <v>1101043</v>
      </c>
      <c r="C1119" s="2" t="str">
        <f>VLOOKUP(B1119,卡牌国战属性!$B:$C,2,FALSE)</f>
        <v>少年曹玄亮</v>
      </c>
      <c r="D1119" s="2" t="s">
        <v>64</v>
      </c>
      <c r="E1119" s="2">
        <f t="shared" si="11"/>
        <v>16</v>
      </c>
      <c r="F1119" s="2">
        <f>INDEX($Q:$AC,MATCH($E1119,$Q:$Q,0),MATCH(VLOOKUP($B1119,卡牌国战属性!$B:$E,4,FALSE),军力值效果表!$Q$1:$AC$1,0)+IF(VLOOKUP($B1119,卡牌国战属性!$B:$E,3,FALSE)=2,6,0))</f>
        <v>4.3</v>
      </c>
      <c r="G1119" s="2">
        <f>INDEX($Q:$AC,MATCH($E1119,$Q:$Q,0),MATCH(VLOOKUP($B1119,卡牌国战属性!$B:$E,4,FALSE),军力值效果表!$Q$1:$AC$1,0)+IF(VLOOKUP($B1119,卡牌国战属性!$B:$E,3,FALSE)=2,6,0)+1)</f>
        <v>13</v>
      </c>
    </row>
    <row r="1120" spans="1:7">
      <c r="A1120" s="2">
        <v>1117</v>
      </c>
      <c r="B1120" s="9">
        <v>1101043</v>
      </c>
      <c r="C1120" s="2" t="str">
        <f>VLOOKUP(B1120,卡牌国战属性!$B:$C,2,FALSE)</f>
        <v>少年曹玄亮</v>
      </c>
      <c r="D1120" s="2" t="s">
        <v>64</v>
      </c>
      <c r="E1120" s="2">
        <f t="shared" si="11"/>
        <v>17</v>
      </c>
      <c r="F1120" s="2">
        <f>INDEX($Q:$AC,MATCH($E1120,$Q:$Q,0),MATCH(VLOOKUP($B1120,卡牌国战属性!$B:$E,4,FALSE),军力值效果表!$Q$1:$AC$1,0)+IF(VLOOKUP($B1120,卡牌国战属性!$B:$E,3,FALSE)=2,6,0))</f>
        <v>4.4</v>
      </c>
      <c r="G1120" s="2">
        <f>INDEX($Q:$AC,MATCH($E1120,$Q:$Q,0),MATCH(VLOOKUP($B1120,卡牌国战属性!$B:$E,4,FALSE),军力值效果表!$Q$1:$AC$1,0)+IF(VLOOKUP($B1120,卡牌国战属性!$B:$E,3,FALSE)=2,6,0)+1)</f>
        <v>13.2</v>
      </c>
    </row>
    <row r="1121" spans="1:7">
      <c r="A1121" s="2">
        <v>1118</v>
      </c>
      <c r="B1121" s="9">
        <v>1101043</v>
      </c>
      <c r="C1121" s="2" t="str">
        <f>VLOOKUP(B1121,卡牌国战属性!$B:$C,2,FALSE)</f>
        <v>少年曹玄亮</v>
      </c>
      <c r="D1121" s="2" t="s">
        <v>64</v>
      </c>
      <c r="E1121" s="2">
        <f t="shared" si="11"/>
        <v>18</v>
      </c>
      <c r="F1121" s="2">
        <f>INDEX($Q:$AC,MATCH($E1121,$Q:$Q,0),MATCH(VLOOKUP($B1121,卡牌国战属性!$B:$E,4,FALSE),军力值效果表!$Q$1:$AC$1,0)+IF(VLOOKUP($B1121,卡牌国战属性!$B:$E,3,FALSE)=2,6,0))</f>
        <v>4.6</v>
      </c>
      <c r="G1121" s="2">
        <f>INDEX($Q:$AC,MATCH($E1121,$Q:$Q,0),MATCH(VLOOKUP($B1121,卡牌国战属性!$B:$E,4,FALSE),军力值效果表!$Q$1:$AC$1,0)+IF(VLOOKUP($B1121,卡牌国战属性!$B:$E,3,FALSE)=2,6,0)+1)</f>
        <v>14</v>
      </c>
    </row>
    <row r="1122" spans="1:7">
      <c r="A1122" s="2">
        <v>1119</v>
      </c>
      <c r="B1122" s="9">
        <v>1101043</v>
      </c>
      <c r="C1122" s="2" t="str">
        <f>VLOOKUP(B1122,卡牌国战属性!$B:$C,2,FALSE)</f>
        <v>少年曹玄亮</v>
      </c>
      <c r="D1122" s="2" t="s">
        <v>64</v>
      </c>
      <c r="E1122" s="2">
        <f t="shared" si="11"/>
        <v>19</v>
      </c>
      <c r="F1122" s="2">
        <f>INDEX($Q:$AC,MATCH($E1122,$Q:$Q,0),MATCH(VLOOKUP($B1122,卡牌国战属性!$B:$E,4,FALSE),军力值效果表!$Q$1:$AC$1,0)+IF(VLOOKUP($B1122,卡牌国战属性!$B:$E,3,FALSE)=2,6,0))</f>
        <v>4.7</v>
      </c>
      <c r="G1122" s="2">
        <f>INDEX($Q:$AC,MATCH($E1122,$Q:$Q,0),MATCH(VLOOKUP($B1122,卡牌国战属性!$B:$E,4,FALSE),军力值效果表!$Q$1:$AC$1,0)+IF(VLOOKUP($B1122,卡牌国战属性!$B:$E,3,FALSE)=2,6,0)+1)</f>
        <v>14.3</v>
      </c>
    </row>
    <row r="1123" spans="1:7">
      <c r="A1123" s="2">
        <v>1120</v>
      </c>
      <c r="B1123" s="9">
        <v>1101043</v>
      </c>
      <c r="C1123" s="2" t="str">
        <f>VLOOKUP(B1123,卡牌国战属性!$B:$C,2,FALSE)</f>
        <v>少年曹玄亮</v>
      </c>
      <c r="D1123" s="2" t="s">
        <v>64</v>
      </c>
      <c r="E1123" s="2">
        <f t="shared" ref="E1123:E1186" si="12">E1073</f>
        <v>20</v>
      </c>
      <c r="F1123" s="2">
        <f>INDEX($Q:$AC,MATCH($E1123,$Q:$Q,0),MATCH(VLOOKUP($B1123,卡牌国战属性!$B:$E,4,FALSE),军力值效果表!$Q$1:$AC$1,0)+IF(VLOOKUP($B1123,卡牌国战属性!$B:$E,3,FALSE)=2,6,0))</f>
        <v>4.8</v>
      </c>
      <c r="G1123" s="2">
        <f>INDEX($Q:$AC,MATCH($E1123,$Q:$Q,0),MATCH(VLOOKUP($B1123,卡牌国战属性!$B:$E,4,FALSE),军力值效果表!$Q$1:$AC$1,0)+IF(VLOOKUP($B1123,卡牌国战属性!$B:$E,3,FALSE)=2,6,0)+1)</f>
        <v>14.5</v>
      </c>
    </row>
    <row r="1124" spans="1:7">
      <c r="A1124" s="2">
        <v>1121</v>
      </c>
      <c r="B1124" s="9">
        <v>1101043</v>
      </c>
      <c r="C1124" s="2" t="str">
        <f>VLOOKUP(B1124,卡牌国战属性!$B:$C,2,FALSE)</f>
        <v>少年曹玄亮</v>
      </c>
      <c r="D1124" s="2" t="s">
        <v>64</v>
      </c>
      <c r="E1124" s="2">
        <f t="shared" si="12"/>
        <v>21</v>
      </c>
      <c r="F1124" s="2">
        <f>INDEX($Q:$AC,MATCH($E1124,$Q:$Q,0),MATCH(VLOOKUP($B1124,卡牌国战属性!$B:$E,4,FALSE),军力值效果表!$Q$1:$AC$1,0)+IF(VLOOKUP($B1124,卡牌国战属性!$B:$E,3,FALSE)=2,6,0))</f>
        <v>4.9</v>
      </c>
      <c r="G1124" s="2">
        <f>INDEX($Q:$AC,MATCH($E1124,$Q:$Q,0),MATCH(VLOOKUP($B1124,卡牌国战属性!$B:$E,4,FALSE),军力值效果表!$Q$1:$AC$1,0)+IF(VLOOKUP($B1124,卡牌国战属性!$B:$E,3,FALSE)=2,6,0)+1)</f>
        <v>14.8</v>
      </c>
    </row>
    <row r="1125" spans="1:7">
      <c r="A1125" s="2">
        <v>1122</v>
      </c>
      <c r="B1125" s="9">
        <v>1101043</v>
      </c>
      <c r="C1125" s="2" t="str">
        <f>VLOOKUP(B1125,卡牌国战属性!$B:$C,2,FALSE)</f>
        <v>少年曹玄亮</v>
      </c>
      <c r="D1125" s="2" t="s">
        <v>64</v>
      </c>
      <c r="E1125" s="2">
        <f t="shared" si="12"/>
        <v>22</v>
      </c>
      <c r="F1125" s="2">
        <f>INDEX($Q:$AC,MATCH($E1125,$Q:$Q,0),MATCH(VLOOKUP($B1125,卡牌国战属性!$B:$E,4,FALSE),军力值效果表!$Q$1:$AC$1,0)+IF(VLOOKUP($B1125,卡牌国战属性!$B:$E,3,FALSE)=2,6,0))</f>
        <v>5</v>
      </c>
      <c r="G1125" s="2">
        <f>INDEX($Q:$AC,MATCH($E1125,$Q:$Q,0),MATCH(VLOOKUP($B1125,卡牌国战属性!$B:$E,4,FALSE),军力值效果表!$Q$1:$AC$1,0)+IF(VLOOKUP($B1125,卡牌国战属性!$B:$E,3,FALSE)=2,6,0)+1)</f>
        <v>15.2</v>
      </c>
    </row>
    <row r="1126" spans="1:7">
      <c r="A1126" s="2">
        <v>1123</v>
      </c>
      <c r="B1126" s="9">
        <v>1101043</v>
      </c>
      <c r="C1126" s="2" t="str">
        <f>VLOOKUP(B1126,卡牌国战属性!$B:$C,2,FALSE)</f>
        <v>少年曹玄亮</v>
      </c>
      <c r="D1126" s="2" t="s">
        <v>64</v>
      </c>
      <c r="E1126" s="2">
        <f t="shared" si="12"/>
        <v>23</v>
      </c>
      <c r="F1126" s="2">
        <f>INDEX($Q:$AC,MATCH($E1126,$Q:$Q,0),MATCH(VLOOKUP($B1126,卡牌国战属性!$B:$E,4,FALSE),军力值效果表!$Q$1:$AC$1,0)+IF(VLOOKUP($B1126,卡牌国战属性!$B:$E,3,FALSE)=2,6,0))</f>
        <v>5.7</v>
      </c>
      <c r="G1126" s="2">
        <f>INDEX($Q:$AC,MATCH($E1126,$Q:$Q,0),MATCH(VLOOKUP($B1126,卡牌国战属性!$B:$E,4,FALSE),军力值效果表!$Q$1:$AC$1,0)+IF(VLOOKUP($B1126,卡牌国战属性!$B:$E,3,FALSE)=2,6,0)+1)</f>
        <v>17.2</v>
      </c>
    </row>
    <row r="1127" spans="1:7">
      <c r="A1127" s="2">
        <v>1124</v>
      </c>
      <c r="B1127" s="9">
        <v>1101043</v>
      </c>
      <c r="C1127" s="2" t="str">
        <f>VLOOKUP(B1127,卡牌国战属性!$B:$C,2,FALSE)</f>
        <v>少年曹玄亮</v>
      </c>
      <c r="D1127" s="2" t="s">
        <v>64</v>
      </c>
      <c r="E1127" s="2">
        <f t="shared" si="12"/>
        <v>24</v>
      </c>
      <c r="F1127" s="2">
        <f>INDEX($Q:$AC,MATCH($E1127,$Q:$Q,0),MATCH(VLOOKUP($B1127,卡牌国战属性!$B:$E,4,FALSE),军力值效果表!$Q$1:$AC$1,0)+IF(VLOOKUP($B1127,卡牌国战属性!$B:$E,3,FALSE)=2,6,0))</f>
        <v>5.9</v>
      </c>
      <c r="G1127" s="2">
        <f>INDEX($Q:$AC,MATCH($E1127,$Q:$Q,0),MATCH(VLOOKUP($B1127,卡牌国战属性!$B:$E,4,FALSE),军力值效果表!$Q$1:$AC$1,0)+IF(VLOOKUP($B1127,卡牌国战属性!$B:$E,3,FALSE)=2,6,0)+1)</f>
        <v>17.8</v>
      </c>
    </row>
    <row r="1128" spans="1:7">
      <c r="A1128" s="2">
        <v>1125</v>
      </c>
      <c r="B1128" s="9">
        <v>1101043</v>
      </c>
      <c r="C1128" s="2" t="str">
        <f>VLOOKUP(B1128,卡牌国战属性!$B:$C,2,FALSE)</f>
        <v>少年曹玄亮</v>
      </c>
      <c r="D1128" s="2" t="s">
        <v>64</v>
      </c>
      <c r="E1128" s="2">
        <f t="shared" si="12"/>
        <v>25</v>
      </c>
      <c r="F1128" s="2">
        <f>INDEX($Q:$AC,MATCH($E1128,$Q:$Q,0),MATCH(VLOOKUP($B1128,卡牌国战属性!$B:$E,4,FALSE),军力值效果表!$Q$1:$AC$1,0)+IF(VLOOKUP($B1128,卡牌国战属性!$B:$E,3,FALSE)=2,6,0))</f>
        <v>6.6</v>
      </c>
      <c r="G1128" s="2">
        <f>INDEX($Q:$AC,MATCH($E1128,$Q:$Q,0),MATCH(VLOOKUP($B1128,卡牌国战属性!$B:$E,4,FALSE),军力值效果表!$Q$1:$AC$1,0)+IF(VLOOKUP($B1128,卡牌国战属性!$B:$E,3,FALSE)=2,6,0)+1)</f>
        <v>19.7</v>
      </c>
    </row>
    <row r="1129" spans="1:7">
      <c r="A1129" s="2">
        <v>1126</v>
      </c>
      <c r="B1129" s="9">
        <v>1101043</v>
      </c>
      <c r="C1129" s="2" t="str">
        <f>VLOOKUP(B1129,卡牌国战属性!$B:$C,2,FALSE)</f>
        <v>少年曹玄亮</v>
      </c>
      <c r="D1129" s="2" t="s">
        <v>64</v>
      </c>
      <c r="E1129" s="2">
        <f t="shared" si="12"/>
        <v>26</v>
      </c>
      <c r="F1129" s="2">
        <f>INDEX($Q:$AC,MATCH($E1129,$Q:$Q,0),MATCH(VLOOKUP($B1129,卡牌国战属性!$B:$E,4,FALSE),军力值效果表!$Q$1:$AC$1,0)+IF(VLOOKUP($B1129,卡牌国战属性!$B:$E,3,FALSE)=2,6,0))</f>
        <v>7</v>
      </c>
      <c r="G1129" s="2">
        <f>INDEX($Q:$AC,MATCH($E1129,$Q:$Q,0),MATCH(VLOOKUP($B1129,卡牌国战属性!$B:$E,4,FALSE),军力值效果表!$Q$1:$AC$1,0)+IF(VLOOKUP($B1129,卡牌国战属性!$B:$E,3,FALSE)=2,6,0)+1)</f>
        <v>21</v>
      </c>
    </row>
    <row r="1130" spans="1:7">
      <c r="A1130" s="2">
        <v>1127</v>
      </c>
      <c r="B1130" s="9">
        <v>1101043</v>
      </c>
      <c r="C1130" s="2" t="str">
        <f>VLOOKUP(B1130,卡牌国战属性!$B:$C,2,FALSE)</f>
        <v>少年曹玄亮</v>
      </c>
      <c r="D1130" s="2" t="s">
        <v>64</v>
      </c>
      <c r="E1130" s="2">
        <f t="shared" si="12"/>
        <v>27</v>
      </c>
      <c r="F1130" s="2">
        <f>INDEX($Q:$AC,MATCH($E1130,$Q:$Q,0),MATCH(VLOOKUP($B1130,卡牌国战属性!$B:$E,4,FALSE),军力值效果表!$Q$1:$AC$1,0)+IF(VLOOKUP($B1130,卡牌国战属性!$B:$E,3,FALSE)=2,6,0))</f>
        <v>7.4</v>
      </c>
      <c r="G1130" s="2">
        <f>INDEX($Q:$AC,MATCH($E1130,$Q:$Q,0),MATCH(VLOOKUP($B1130,卡牌国战属性!$B:$E,4,FALSE),军力值效果表!$Q$1:$AC$1,0)+IF(VLOOKUP($B1130,卡牌国战属性!$B:$E,3,FALSE)=2,6,0)+1)</f>
        <v>22.2</v>
      </c>
    </row>
    <row r="1131" spans="1:7">
      <c r="A1131" s="2">
        <v>1128</v>
      </c>
      <c r="B1131" s="9">
        <v>1101043</v>
      </c>
      <c r="C1131" s="2" t="str">
        <f>VLOOKUP(B1131,卡牌国战属性!$B:$C,2,FALSE)</f>
        <v>少年曹玄亮</v>
      </c>
      <c r="D1131" s="2" t="s">
        <v>64</v>
      </c>
      <c r="E1131" s="2">
        <f t="shared" si="12"/>
        <v>28</v>
      </c>
      <c r="F1131" s="2">
        <f>INDEX($Q:$AC,MATCH($E1131,$Q:$Q,0),MATCH(VLOOKUP($B1131,卡牌国战属性!$B:$E,4,FALSE),军力值效果表!$Q$1:$AC$1,0)+IF(VLOOKUP($B1131,卡牌国战属性!$B:$E,3,FALSE)=2,6,0))</f>
        <v>8.2</v>
      </c>
      <c r="G1131" s="2">
        <f>INDEX($Q:$AC,MATCH($E1131,$Q:$Q,0),MATCH(VLOOKUP($B1131,卡牌国战属性!$B:$E,4,FALSE),军力值效果表!$Q$1:$AC$1,0)+IF(VLOOKUP($B1131,卡牌国战属性!$B:$E,3,FALSE)=2,6,0)+1)</f>
        <v>24</v>
      </c>
    </row>
    <row r="1132" spans="1:7">
      <c r="A1132" s="2">
        <v>1129</v>
      </c>
      <c r="B1132" s="9">
        <v>1101043</v>
      </c>
      <c r="C1132" s="2" t="str">
        <f>VLOOKUP(B1132,卡牌国战属性!$B:$C,2,FALSE)</f>
        <v>少年曹玄亮</v>
      </c>
      <c r="D1132" s="2" t="s">
        <v>64</v>
      </c>
      <c r="E1132" s="2">
        <f t="shared" si="12"/>
        <v>29</v>
      </c>
      <c r="F1132" s="2">
        <f>INDEX($Q:$AC,MATCH($E1132,$Q:$Q,0),MATCH(VLOOKUP($B1132,卡牌国战属性!$B:$E,4,FALSE),军力值效果表!$Q$1:$AC$1,0)+IF(VLOOKUP($B1132,卡牌国战属性!$B:$E,3,FALSE)=2,6,0))</f>
        <v>8.5</v>
      </c>
      <c r="G1132" s="2">
        <f>INDEX($Q:$AC,MATCH($E1132,$Q:$Q,0),MATCH(VLOOKUP($B1132,卡牌国战属性!$B:$E,4,FALSE),军力值效果表!$Q$1:$AC$1,0)+IF(VLOOKUP($B1132,卡牌国战属性!$B:$E,3,FALSE)=2,6,0)+1)</f>
        <v>24.8</v>
      </c>
    </row>
    <row r="1133" spans="1:7">
      <c r="A1133" s="2">
        <v>1130</v>
      </c>
      <c r="B1133" s="9">
        <v>1101043</v>
      </c>
      <c r="C1133" s="2" t="str">
        <f>VLOOKUP(B1133,卡牌国战属性!$B:$C,2,FALSE)</f>
        <v>少年曹玄亮</v>
      </c>
      <c r="D1133" s="2" t="s">
        <v>64</v>
      </c>
      <c r="E1133" s="2">
        <f t="shared" si="12"/>
        <v>30</v>
      </c>
      <c r="F1133" s="2">
        <f>INDEX($Q:$AC,MATCH($E1133,$Q:$Q,0),MATCH(VLOOKUP($B1133,卡牌国战属性!$B:$E,4,FALSE),军力值效果表!$Q$1:$AC$1,0)+IF(VLOOKUP($B1133,卡牌国战属性!$B:$E,3,FALSE)=2,6,0))</f>
        <v>8.7</v>
      </c>
      <c r="G1133" s="2">
        <f>INDEX($Q:$AC,MATCH($E1133,$Q:$Q,0),MATCH(VLOOKUP($B1133,卡牌国战属性!$B:$E,4,FALSE),军力值效果表!$Q$1:$AC$1,0)+IF(VLOOKUP($B1133,卡牌国战属性!$B:$E,3,FALSE)=2,6,0)+1)</f>
        <v>26</v>
      </c>
    </row>
    <row r="1134" spans="1:7">
      <c r="A1134" s="2">
        <v>1131</v>
      </c>
      <c r="B1134" s="9">
        <v>1101043</v>
      </c>
      <c r="C1134" s="2" t="str">
        <f>VLOOKUP(B1134,卡牌国战属性!$B:$C,2,FALSE)</f>
        <v>少年曹玄亮</v>
      </c>
      <c r="D1134" s="2" t="s">
        <v>64</v>
      </c>
      <c r="E1134" s="2">
        <f t="shared" si="12"/>
        <v>31</v>
      </c>
      <c r="F1134" s="2">
        <f>INDEX($Q:$AC,MATCH($E1134,$Q:$Q,0),MATCH(VLOOKUP($B1134,卡牌国战属性!$B:$E,4,FALSE),军力值效果表!$Q$1:$AC$1,0)+IF(VLOOKUP($B1134,卡牌国战属性!$B:$E,3,FALSE)=2,6,0))</f>
        <v>8.9</v>
      </c>
      <c r="G1134" s="2">
        <f>INDEX($Q:$AC,MATCH($E1134,$Q:$Q,0),MATCH(VLOOKUP($B1134,卡牌国战属性!$B:$E,4,FALSE),军力值效果表!$Q$1:$AC$1,0)+IF(VLOOKUP($B1134,卡牌国战属性!$B:$E,3,FALSE)=2,6,0)+1)</f>
        <v>26.7</v>
      </c>
    </row>
    <row r="1135" spans="1:7">
      <c r="A1135" s="2">
        <v>1132</v>
      </c>
      <c r="B1135" s="9">
        <v>1101043</v>
      </c>
      <c r="C1135" s="2" t="str">
        <f>VLOOKUP(B1135,卡牌国战属性!$B:$C,2,FALSE)</f>
        <v>少年曹玄亮</v>
      </c>
      <c r="D1135" s="2" t="s">
        <v>64</v>
      </c>
      <c r="E1135" s="2">
        <f t="shared" si="12"/>
        <v>32</v>
      </c>
      <c r="F1135" s="2">
        <f>INDEX($Q:$AC,MATCH($E1135,$Q:$Q,0),MATCH(VLOOKUP($B1135,卡牌国战属性!$B:$E,4,FALSE),军力值效果表!$Q$1:$AC$1,0)+IF(VLOOKUP($B1135,卡牌国战属性!$B:$E,3,FALSE)=2,6,0))</f>
        <v>9.4</v>
      </c>
      <c r="G1135" s="2">
        <f>INDEX($Q:$AC,MATCH($E1135,$Q:$Q,0),MATCH(VLOOKUP($B1135,卡牌国战属性!$B:$E,4,FALSE),军力值效果表!$Q$1:$AC$1,0)+IF(VLOOKUP($B1135,卡牌国战属性!$B:$E,3,FALSE)=2,6,0)+1)</f>
        <v>28.4</v>
      </c>
    </row>
    <row r="1136" spans="1:7">
      <c r="A1136" s="2">
        <v>1133</v>
      </c>
      <c r="B1136" s="9">
        <v>1101043</v>
      </c>
      <c r="C1136" s="2" t="str">
        <f>VLOOKUP(B1136,卡牌国战属性!$B:$C,2,FALSE)</f>
        <v>少年曹玄亮</v>
      </c>
      <c r="D1136" s="2" t="s">
        <v>64</v>
      </c>
      <c r="E1136" s="2">
        <f t="shared" si="12"/>
        <v>33</v>
      </c>
      <c r="F1136" s="2">
        <f>INDEX($Q:$AC,MATCH($E1136,$Q:$Q,0),MATCH(VLOOKUP($B1136,卡牌国战属性!$B:$E,4,FALSE),军力值效果表!$Q$1:$AC$1,0)+IF(VLOOKUP($B1136,卡牌国战属性!$B:$E,3,FALSE)=2,6,0))</f>
        <v>10.6</v>
      </c>
      <c r="G1136" s="2">
        <f>INDEX($Q:$AC,MATCH($E1136,$Q:$Q,0),MATCH(VLOOKUP($B1136,卡牌国战属性!$B:$E,4,FALSE),军力值效果表!$Q$1:$AC$1,0)+IF(VLOOKUP($B1136,卡牌国战属性!$B:$E,3,FALSE)=2,6,0)+1)</f>
        <v>31.9</v>
      </c>
    </row>
    <row r="1137" spans="1:7">
      <c r="A1137" s="2">
        <v>1134</v>
      </c>
      <c r="B1137" s="9">
        <v>1101043</v>
      </c>
      <c r="C1137" s="2" t="str">
        <f>VLOOKUP(B1137,卡牌国战属性!$B:$C,2,FALSE)</f>
        <v>少年曹玄亮</v>
      </c>
      <c r="D1137" s="2" t="s">
        <v>64</v>
      </c>
      <c r="E1137" s="2">
        <f t="shared" si="12"/>
        <v>34</v>
      </c>
      <c r="F1137" s="2">
        <f>INDEX($Q:$AC,MATCH($E1137,$Q:$Q,0),MATCH(VLOOKUP($B1137,卡牌国战属性!$B:$E,4,FALSE),军力值效果表!$Q$1:$AC$1,0)+IF(VLOOKUP($B1137,卡牌国战属性!$B:$E,3,FALSE)=2,6,0))</f>
        <v>11.4</v>
      </c>
      <c r="G1137" s="2">
        <f>INDEX($Q:$AC,MATCH($E1137,$Q:$Q,0),MATCH(VLOOKUP($B1137,卡牌国战属性!$B:$E,4,FALSE),军力值效果表!$Q$1:$AC$1,0)+IF(VLOOKUP($B1137,卡牌国战属性!$B:$E,3,FALSE)=2,6,0)+1)</f>
        <v>34.1</v>
      </c>
    </row>
    <row r="1138" spans="1:7">
      <c r="A1138" s="2">
        <v>1135</v>
      </c>
      <c r="B1138" s="9">
        <v>1101043</v>
      </c>
      <c r="C1138" s="2" t="str">
        <f>VLOOKUP(B1138,卡牌国战属性!$B:$C,2,FALSE)</f>
        <v>少年曹玄亮</v>
      </c>
      <c r="D1138" s="2" t="s">
        <v>64</v>
      </c>
      <c r="E1138" s="2">
        <f t="shared" si="12"/>
        <v>35</v>
      </c>
      <c r="F1138" s="2">
        <f>INDEX($Q:$AC,MATCH($E1138,$Q:$Q,0),MATCH(VLOOKUP($B1138,卡牌国战属性!$B:$E,4,FALSE),军力值效果表!$Q$1:$AC$1,0)+IF(VLOOKUP($B1138,卡牌国战属性!$B:$E,3,FALSE)=2,6,0))</f>
        <v>11.8</v>
      </c>
      <c r="G1138" s="2">
        <f>INDEX($Q:$AC,MATCH($E1138,$Q:$Q,0),MATCH(VLOOKUP($B1138,卡牌国战属性!$B:$E,4,FALSE),军力值效果表!$Q$1:$AC$1,0)+IF(VLOOKUP($B1138,卡牌国战属性!$B:$E,3,FALSE)=2,6,0)+1)</f>
        <v>35</v>
      </c>
    </row>
    <row r="1139" spans="1:7">
      <c r="A1139" s="2">
        <v>1136</v>
      </c>
      <c r="B1139" s="9">
        <v>1101043</v>
      </c>
      <c r="C1139" s="2" t="str">
        <f>VLOOKUP(B1139,卡牌国战属性!$B:$C,2,FALSE)</f>
        <v>少年曹玄亮</v>
      </c>
      <c r="D1139" s="2" t="s">
        <v>64</v>
      </c>
      <c r="E1139" s="2">
        <f t="shared" si="12"/>
        <v>36</v>
      </c>
      <c r="F1139" s="2">
        <f>INDEX($Q:$AC,MATCH($E1139,$Q:$Q,0),MATCH(VLOOKUP($B1139,卡牌国战属性!$B:$E,4,FALSE),军力值效果表!$Q$1:$AC$1,0)+IF(VLOOKUP($B1139,卡牌国战属性!$B:$E,3,FALSE)=2,6,0))</f>
        <v>12.3</v>
      </c>
      <c r="G1139" s="2">
        <f>INDEX($Q:$AC,MATCH($E1139,$Q:$Q,0),MATCH(VLOOKUP($B1139,卡牌国战属性!$B:$E,4,FALSE),军力值效果表!$Q$1:$AC$1,0)+IF(VLOOKUP($B1139,卡牌国战属性!$B:$E,3,FALSE)=2,6,0)+1)</f>
        <v>37.1</v>
      </c>
    </row>
    <row r="1140" spans="1:7">
      <c r="A1140" s="2">
        <v>1137</v>
      </c>
      <c r="B1140" s="9">
        <v>1101043</v>
      </c>
      <c r="C1140" s="2" t="str">
        <f>VLOOKUP(B1140,卡牌国战属性!$B:$C,2,FALSE)</f>
        <v>少年曹玄亮</v>
      </c>
      <c r="D1140" s="2" t="s">
        <v>64</v>
      </c>
      <c r="E1140" s="2">
        <f t="shared" si="12"/>
        <v>37</v>
      </c>
      <c r="F1140" s="2">
        <f>INDEX($Q:$AC,MATCH($E1140,$Q:$Q,0),MATCH(VLOOKUP($B1140,卡牌国战属性!$B:$E,4,FALSE),军力值效果表!$Q$1:$AC$1,0)+IF(VLOOKUP($B1140,卡牌国战属性!$B:$E,3,FALSE)=2,6,0))</f>
        <v>13.2</v>
      </c>
      <c r="G1140" s="2">
        <f>INDEX($Q:$AC,MATCH($E1140,$Q:$Q,0),MATCH(VLOOKUP($B1140,卡牌国战属性!$B:$E,4,FALSE),军力值效果表!$Q$1:$AC$1,0)+IF(VLOOKUP($B1140,卡牌国战属性!$B:$E,3,FALSE)=2,6,0)+1)</f>
        <v>39.7</v>
      </c>
    </row>
    <row r="1141" spans="1:7">
      <c r="A1141" s="2">
        <v>1138</v>
      </c>
      <c r="B1141" s="9">
        <v>1101043</v>
      </c>
      <c r="C1141" s="2" t="str">
        <f>VLOOKUP(B1141,卡牌国战属性!$B:$C,2,FALSE)</f>
        <v>少年曹玄亮</v>
      </c>
      <c r="D1141" s="2" t="s">
        <v>64</v>
      </c>
      <c r="E1141" s="2">
        <f t="shared" si="12"/>
        <v>38</v>
      </c>
      <c r="F1141" s="2">
        <f>INDEX($Q:$AC,MATCH($E1141,$Q:$Q,0),MATCH(VLOOKUP($B1141,卡牌国战属性!$B:$E,4,FALSE),军力值效果表!$Q$1:$AC$1,0)+IF(VLOOKUP($B1141,卡牌国战属性!$B:$E,3,FALSE)=2,6,0))</f>
        <v>14.9</v>
      </c>
      <c r="G1141" s="2">
        <f>INDEX($Q:$AC,MATCH($E1141,$Q:$Q,0),MATCH(VLOOKUP($B1141,卡牌国战属性!$B:$E,4,FALSE),军力值效果表!$Q$1:$AC$1,0)+IF(VLOOKUP($B1141,卡牌国战属性!$B:$E,3,FALSE)=2,6,0)+1)</f>
        <v>44.7</v>
      </c>
    </row>
    <row r="1142" spans="1:7">
      <c r="A1142" s="2">
        <v>1139</v>
      </c>
      <c r="B1142" s="9">
        <v>1101043</v>
      </c>
      <c r="C1142" s="2" t="str">
        <f>VLOOKUP(B1142,卡牌国战属性!$B:$C,2,FALSE)</f>
        <v>少年曹玄亮</v>
      </c>
      <c r="D1142" s="2" t="s">
        <v>64</v>
      </c>
      <c r="E1142" s="2">
        <f t="shared" si="12"/>
        <v>39</v>
      </c>
      <c r="F1142" s="2">
        <f>INDEX($Q:$AC,MATCH($E1142,$Q:$Q,0),MATCH(VLOOKUP($B1142,卡牌国战属性!$B:$E,4,FALSE),军力值效果表!$Q$1:$AC$1,0)+IF(VLOOKUP($B1142,卡牌国战属性!$B:$E,3,FALSE)=2,6,0))</f>
        <v>15.2</v>
      </c>
      <c r="G1142" s="2">
        <f>INDEX($Q:$AC,MATCH($E1142,$Q:$Q,0),MATCH(VLOOKUP($B1142,卡牌国战属性!$B:$E,4,FALSE),军力值效果表!$Q$1:$AC$1,0)+IF(VLOOKUP($B1142,卡牌国战属性!$B:$E,3,FALSE)=2,6,0)+1)</f>
        <v>45.7</v>
      </c>
    </row>
    <row r="1143" spans="1:7">
      <c r="A1143" s="2">
        <v>1140</v>
      </c>
      <c r="B1143" s="9">
        <v>1101043</v>
      </c>
      <c r="C1143" s="2" t="str">
        <f>VLOOKUP(B1143,卡牌国战属性!$B:$C,2,FALSE)</f>
        <v>少年曹玄亮</v>
      </c>
      <c r="D1143" s="2" t="s">
        <v>64</v>
      </c>
      <c r="E1143" s="2">
        <f t="shared" si="12"/>
        <v>40</v>
      </c>
      <c r="F1143" s="2">
        <f>INDEX($Q:$AC,MATCH($E1143,$Q:$Q,0),MATCH(VLOOKUP($B1143,卡牌国战属性!$B:$E,4,FALSE),军力值效果表!$Q$1:$AC$1,0)+IF(VLOOKUP($B1143,卡牌国战属性!$B:$E,3,FALSE)=2,6,0))</f>
        <v>16</v>
      </c>
      <c r="G1143" s="2">
        <f>INDEX($Q:$AC,MATCH($E1143,$Q:$Q,0),MATCH(VLOOKUP($B1143,卡牌国战属性!$B:$E,4,FALSE),军力值效果表!$Q$1:$AC$1,0)+IF(VLOOKUP($B1143,卡牌国战属性!$B:$E,3,FALSE)=2,6,0)+1)</f>
        <v>48.1</v>
      </c>
    </row>
    <row r="1144" spans="1:7">
      <c r="A1144" s="2">
        <v>1141</v>
      </c>
      <c r="B1144" s="9">
        <v>1101043</v>
      </c>
      <c r="C1144" s="2" t="str">
        <f>VLOOKUP(B1144,卡牌国战属性!$B:$C,2,FALSE)</f>
        <v>少年曹玄亮</v>
      </c>
      <c r="D1144" s="2" t="s">
        <v>64</v>
      </c>
      <c r="E1144" s="2">
        <f t="shared" si="12"/>
        <v>41</v>
      </c>
      <c r="F1144" s="2">
        <f>INDEX($Q:$AC,MATCH($E1144,$Q:$Q,0),MATCH(VLOOKUP($B1144,卡牌国战属性!$B:$E,4,FALSE),军力值效果表!$Q$1:$AC$1,0)+IF(VLOOKUP($B1144,卡牌国战属性!$B:$E,3,FALSE)=2,6,0))</f>
        <v>16.5</v>
      </c>
      <c r="G1144" s="2">
        <f>INDEX($Q:$AC,MATCH($E1144,$Q:$Q,0),MATCH(VLOOKUP($B1144,卡牌国战属性!$B:$E,4,FALSE),军力值效果表!$Q$1:$AC$1,0)+IF(VLOOKUP($B1144,卡牌国战属性!$B:$E,3,FALSE)=2,6,0)+1)</f>
        <v>49.5</v>
      </c>
    </row>
    <row r="1145" spans="1:7">
      <c r="A1145" s="2">
        <v>1142</v>
      </c>
      <c r="B1145" s="9">
        <v>1101043</v>
      </c>
      <c r="C1145" s="2" t="str">
        <f>VLOOKUP(B1145,卡牌国战属性!$B:$C,2,FALSE)</f>
        <v>少年曹玄亮</v>
      </c>
      <c r="D1145" s="2" t="s">
        <v>64</v>
      </c>
      <c r="E1145" s="2">
        <f t="shared" si="12"/>
        <v>42</v>
      </c>
      <c r="F1145" s="2">
        <f>INDEX($Q:$AC,MATCH($E1145,$Q:$Q,0),MATCH(VLOOKUP($B1145,卡牌国战属性!$B:$E,4,FALSE),军力值效果表!$Q$1:$AC$1,0)+IF(VLOOKUP($B1145,卡牌国战属性!$B:$E,3,FALSE)=2,6,0))</f>
        <v>17.7</v>
      </c>
      <c r="G1145" s="2">
        <f>INDEX($Q:$AC,MATCH($E1145,$Q:$Q,0),MATCH(VLOOKUP($B1145,卡牌国战属性!$B:$E,4,FALSE),军力值效果表!$Q$1:$AC$1,0)+IF(VLOOKUP($B1145,卡牌国战属性!$B:$E,3,FALSE)=2,6,0)+1)</f>
        <v>53.2</v>
      </c>
    </row>
    <row r="1146" spans="1:7">
      <c r="A1146" s="2">
        <v>1143</v>
      </c>
      <c r="B1146" s="9">
        <v>1101043</v>
      </c>
      <c r="C1146" s="2" t="str">
        <f>VLOOKUP(B1146,卡牌国战属性!$B:$C,2,FALSE)</f>
        <v>少年曹玄亮</v>
      </c>
      <c r="D1146" s="2" t="s">
        <v>64</v>
      </c>
      <c r="E1146" s="2">
        <f t="shared" si="12"/>
        <v>43</v>
      </c>
      <c r="F1146" s="2">
        <f>INDEX($Q:$AC,MATCH($E1146,$Q:$Q,0),MATCH(VLOOKUP($B1146,卡牌国战属性!$B:$E,4,FALSE),军力值效果表!$Q$1:$AC$1,0)+IF(VLOOKUP($B1146,卡牌国战属性!$B:$E,3,FALSE)=2,6,0))</f>
        <v>20.1</v>
      </c>
      <c r="G1146" s="2">
        <f>INDEX($Q:$AC,MATCH($E1146,$Q:$Q,0),MATCH(VLOOKUP($B1146,卡牌国战属性!$B:$E,4,FALSE),军力值效果表!$Q$1:$AC$1,0)+IF(VLOOKUP($B1146,卡牌国战属性!$B:$E,3,FALSE)=2,6,0)+1)</f>
        <v>60.2</v>
      </c>
    </row>
    <row r="1147" spans="1:7">
      <c r="A1147" s="2">
        <v>1144</v>
      </c>
      <c r="B1147" s="9">
        <v>1101043</v>
      </c>
      <c r="C1147" s="2" t="str">
        <f>VLOOKUP(B1147,卡牌国战属性!$B:$C,2,FALSE)</f>
        <v>少年曹玄亮</v>
      </c>
      <c r="D1147" s="2" t="s">
        <v>64</v>
      </c>
      <c r="E1147" s="2">
        <f t="shared" si="12"/>
        <v>44</v>
      </c>
      <c r="F1147" s="2">
        <f>INDEX($Q:$AC,MATCH($E1147,$Q:$Q,0),MATCH(VLOOKUP($B1147,卡牌国战属性!$B:$E,4,FALSE),军力值效果表!$Q$1:$AC$1,0)+IF(VLOOKUP($B1147,卡牌国战属性!$B:$E,3,FALSE)=2,6,0))</f>
        <v>21.7</v>
      </c>
      <c r="G1147" s="2">
        <f>INDEX($Q:$AC,MATCH($E1147,$Q:$Q,0),MATCH(VLOOKUP($B1147,卡牌国战属性!$B:$E,4,FALSE),军力值效果表!$Q$1:$AC$1,0)+IF(VLOOKUP($B1147,卡牌国战属性!$B:$E,3,FALSE)=2,6,0)+1)</f>
        <v>65</v>
      </c>
    </row>
    <row r="1148" spans="1:7">
      <c r="A1148" s="2">
        <v>1145</v>
      </c>
      <c r="B1148" s="9">
        <v>1101043</v>
      </c>
      <c r="C1148" s="2" t="str">
        <f>VLOOKUP(B1148,卡牌国战属性!$B:$C,2,FALSE)</f>
        <v>少年曹玄亮</v>
      </c>
      <c r="D1148" s="2" t="s">
        <v>64</v>
      </c>
      <c r="E1148" s="2">
        <f t="shared" si="12"/>
        <v>45</v>
      </c>
      <c r="F1148" s="2">
        <f>INDEX($Q:$AC,MATCH($E1148,$Q:$Q,0),MATCH(VLOOKUP($B1148,卡牌国战属性!$B:$E,4,FALSE),军力值效果表!$Q$1:$AC$1,0)+IF(VLOOKUP($B1148,卡牌国战属性!$B:$E,3,FALSE)=2,6,0))</f>
        <v>23.7</v>
      </c>
      <c r="G1148" s="2">
        <f>INDEX($Q:$AC,MATCH($E1148,$Q:$Q,0),MATCH(VLOOKUP($B1148,卡牌国战属性!$B:$E,4,FALSE),军力值效果表!$Q$1:$AC$1,0)+IF(VLOOKUP($B1148,卡牌国战属性!$B:$E,3,FALSE)=2,6,0)+1)</f>
        <v>71.1</v>
      </c>
    </row>
    <row r="1149" spans="1:7">
      <c r="A1149" s="2">
        <v>1146</v>
      </c>
      <c r="B1149" s="9">
        <v>1101043</v>
      </c>
      <c r="C1149" s="2" t="str">
        <f>VLOOKUP(B1149,卡牌国战属性!$B:$C,2,FALSE)</f>
        <v>少年曹玄亮</v>
      </c>
      <c r="D1149" s="2" t="s">
        <v>64</v>
      </c>
      <c r="E1149" s="2">
        <f t="shared" si="12"/>
        <v>46</v>
      </c>
      <c r="F1149" s="2">
        <f>INDEX($Q:$AC,MATCH($E1149,$Q:$Q,0),MATCH(VLOOKUP($B1149,卡牌国战属性!$B:$E,4,FALSE),军力值效果表!$Q$1:$AC$1,0)+IF(VLOOKUP($B1149,卡牌国战属性!$B:$E,3,FALSE)=2,6,0))</f>
        <v>25.7</v>
      </c>
      <c r="G1149" s="2">
        <f>INDEX($Q:$AC,MATCH($E1149,$Q:$Q,0),MATCH(VLOOKUP($B1149,卡牌国战属性!$B:$E,4,FALSE),军力值效果表!$Q$1:$AC$1,0)+IF(VLOOKUP($B1149,卡牌国战属性!$B:$E,3,FALSE)=2,6,0)+1)</f>
        <v>77.2</v>
      </c>
    </row>
    <row r="1150" spans="1:7">
      <c r="A1150" s="2">
        <v>1147</v>
      </c>
      <c r="B1150" s="9">
        <v>1101043</v>
      </c>
      <c r="C1150" s="2" t="str">
        <f>VLOOKUP(B1150,卡牌国战属性!$B:$C,2,FALSE)</f>
        <v>少年曹玄亮</v>
      </c>
      <c r="D1150" s="2" t="s">
        <v>64</v>
      </c>
      <c r="E1150" s="2">
        <f t="shared" si="12"/>
        <v>47</v>
      </c>
      <c r="F1150" s="2">
        <f>INDEX($Q:$AC,MATCH($E1150,$Q:$Q,0),MATCH(VLOOKUP($B1150,卡牌国战属性!$B:$E,4,FALSE),军力值效果表!$Q$1:$AC$1,0)+IF(VLOOKUP($B1150,卡牌国战属性!$B:$E,3,FALSE)=2,6,0))</f>
        <v>27.7</v>
      </c>
      <c r="G1150" s="2">
        <f>INDEX($Q:$AC,MATCH($E1150,$Q:$Q,0),MATCH(VLOOKUP($B1150,卡牌国战属性!$B:$E,4,FALSE),军力值效果表!$Q$1:$AC$1,0)+IF(VLOOKUP($B1150,卡牌国战属性!$B:$E,3,FALSE)=2,6,0)+1)</f>
        <v>83.1</v>
      </c>
    </row>
    <row r="1151" spans="1:7">
      <c r="A1151" s="2">
        <v>1148</v>
      </c>
      <c r="B1151" s="9">
        <v>1101043</v>
      </c>
      <c r="C1151" s="2" t="str">
        <f>VLOOKUP(B1151,卡牌国战属性!$B:$C,2,FALSE)</f>
        <v>少年曹玄亮</v>
      </c>
      <c r="D1151" s="2" t="s">
        <v>64</v>
      </c>
      <c r="E1151" s="2">
        <f t="shared" si="12"/>
        <v>48</v>
      </c>
      <c r="F1151" s="2">
        <f>INDEX($Q:$AC,MATCH($E1151,$Q:$Q,0),MATCH(VLOOKUP($B1151,卡牌国战属性!$B:$E,4,FALSE),军力值效果表!$Q$1:$AC$1,0)+IF(VLOOKUP($B1151,卡牌国战属性!$B:$E,3,FALSE)=2,6,0))</f>
        <v>31.4</v>
      </c>
      <c r="G1151" s="2">
        <f>INDEX($Q:$AC,MATCH($E1151,$Q:$Q,0),MATCH(VLOOKUP($B1151,卡牌国战属性!$B:$E,4,FALSE),军力值效果表!$Q$1:$AC$1,0)+IF(VLOOKUP($B1151,卡牌国战属性!$B:$E,3,FALSE)=2,6,0)+1)</f>
        <v>94.2</v>
      </c>
    </row>
    <row r="1152" spans="1:7">
      <c r="A1152" s="2">
        <v>1149</v>
      </c>
      <c r="B1152" s="9">
        <v>1101043</v>
      </c>
      <c r="C1152" s="2" t="str">
        <f>VLOOKUP(B1152,卡牌国战属性!$B:$C,2,FALSE)</f>
        <v>少年曹玄亮</v>
      </c>
      <c r="D1152" s="2" t="s">
        <v>64</v>
      </c>
      <c r="E1152" s="2">
        <f t="shared" si="12"/>
        <v>49</v>
      </c>
      <c r="F1152" s="2">
        <f>INDEX($Q:$AC,MATCH($E1152,$Q:$Q,0),MATCH(VLOOKUP($B1152,卡牌国战属性!$B:$E,4,FALSE),军力值效果表!$Q$1:$AC$1,0)+IF(VLOOKUP($B1152,卡牌国战属性!$B:$E,3,FALSE)=2,6,0))</f>
        <v>33.9</v>
      </c>
      <c r="G1152" s="2">
        <f>INDEX($Q:$AC,MATCH($E1152,$Q:$Q,0),MATCH(VLOOKUP($B1152,卡牌国战属性!$B:$E,4,FALSE),军力值效果表!$Q$1:$AC$1,0)+IF(VLOOKUP($B1152,卡牌国战属性!$B:$E,3,FALSE)=2,6,0)+1)</f>
        <v>101.8</v>
      </c>
    </row>
    <row r="1153" spans="1:7">
      <c r="A1153" s="2">
        <v>1150</v>
      </c>
      <c r="B1153" s="9">
        <v>1101043</v>
      </c>
      <c r="C1153" s="2" t="str">
        <f>VLOOKUP(B1153,卡牌国战属性!$B:$C,2,FALSE)</f>
        <v>少年曹玄亮</v>
      </c>
      <c r="D1153" s="2" t="s">
        <v>64</v>
      </c>
      <c r="E1153" s="2">
        <f t="shared" si="12"/>
        <v>50</v>
      </c>
      <c r="F1153" s="2">
        <f>INDEX($Q:$AC,MATCH($E1153,$Q:$Q,0),MATCH(VLOOKUP($B1153,卡牌国战属性!$B:$E,4,FALSE),军力值效果表!$Q$1:$AC$1,0)+IF(VLOOKUP($B1153,卡牌国战属性!$B:$E,3,FALSE)=2,6,0))</f>
        <v>35.5</v>
      </c>
      <c r="G1153" s="2">
        <f>INDEX($Q:$AC,MATCH($E1153,$Q:$Q,0),MATCH(VLOOKUP($B1153,卡牌国战属性!$B:$E,4,FALSE),军力值效果表!$Q$1:$AC$1,0)+IF(VLOOKUP($B1153,卡牌国战属性!$B:$E,3,FALSE)=2,6,0)+1)</f>
        <v>106.5</v>
      </c>
    </row>
    <row r="1154" spans="1:7">
      <c r="A1154" s="2">
        <v>1151</v>
      </c>
      <c r="B1154" s="9">
        <v>1102001</v>
      </c>
      <c r="C1154" s="2" t="str">
        <f>VLOOKUP(B1154,卡牌国战属性!$B:$C,2,FALSE)</f>
        <v>关羽</v>
      </c>
      <c r="D1154" s="2" t="s">
        <v>64</v>
      </c>
      <c r="E1154" s="2">
        <f t="shared" si="12"/>
        <v>1</v>
      </c>
      <c r="F1154" s="2">
        <f>INDEX($Q:$AC,MATCH($E1154,$Q:$Q,0),MATCH(VLOOKUP($B1154,卡牌国战属性!$B:$E,4,FALSE),军力值效果表!$Q$1:$AC$1,0)+IF(VLOOKUP($B1154,卡牌国战属性!$B:$E,3,FALSE)=2,6,0))</f>
        <v>2.7</v>
      </c>
      <c r="G1154" s="2">
        <f>INDEX($Q:$AC,MATCH($E1154,$Q:$Q,0),MATCH(VLOOKUP($B1154,卡牌国战属性!$B:$E,4,FALSE),军力值效果表!$Q$1:$AC$1,0)+IF(VLOOKUP($B1154,卡牌国战属性!$B:$E,3,FALSE)=2,6,0)+1)</f>
        <v>8.1</v>
      </c>
    </row>
    <row r="1155" spans="1:7">
      <c r="A1155" s="2">
        <v>1152</v>
      </c>
      <c r="B1155" s="9">
        <v>1102001</v>
      </c>
      <c r="C1155" s="2" t="str">
        <f>VLOOKUP(B1155,卡牌国战属性!$B:$C,2,FALSE)</f>
        <v>关羽</v>
      </c>
      <c r="D1155" s="2" t="s">
        <v>64</v>
      </c>
      <c r="E1155" s="2">
        <f t="shared" si="12"/>
        <v>2</v>
      </c>
      <c r="F1155" s="2">
        <f>INDEX($Q:$AC,MATCH($E1155,$Q:$Q,0),MATCH(VLOOKUP($B1155,卡牌国战属性!$B:$E,4,FALSE),军力值效果表!$Q$1:$AC$1,0)+IF(VLOOKUP($B1155,卡牌国战属性!$B:$E,3,FALSE)=2,6,0))</f>
        <v>2.8</v>
      </c>
      <c r="G1155" s="2">
        <f>INDEX($Q:$AC,MATCH($E1155,$Q:$Q,0),MATCH(VLOOKUP($B1155,卡牌国战属性!$B:$E,4,FALSE),军力值效果表!$Q$1:$AC$1,0)+IF(VLOOKUP($B1155,卡牌国战属性!$B:$E,3,FALSE)=2,6,0)+1)</f>
        <v>8.3</v>
      </c>
    </row>
    <row r="1156" spans="1:7">
      <c r="A1156" s="2">
        <v>1153</v>
      </c>
      <c r="B1156" s="9">
        <v>1102001</v>
      </c>
      <c r="C1156" s="2" t="str">
        <f>VLOOKUP(B1156,卡牌国战属性!$B:$C,2,FALSE)</f>
        <v>关羽</v>
      </c>
      <c r="D1156" s="2" t="s">
        <v>64</v>
      </c>
      <c r="E1156" s="2">
        <f t="shared" si="12"/>
        <v>3</v>
      </c>
      <c r="F1156" s="2">
        <f>INDEX($Q:$AC,MATCH($E1156,$Q:$Q,0),MATCH(VLOOKUP($B1156,卡牌国战属性!$B:$E,4,FALSE),军力值效果表!$Q$1:$AC$1,0)+IF(VLOOKUP($B1156,卡牌国战属性!$B:$E,3,FALSE)=2,6,0))</f>
        <v>2.9</v>
      </c>
      <c r="G1156" s="2">
        <f>INDEX($Q:$AC,MATCH($E1156,$Q:$Q,0),MATCH(VLOOKUP($B1156,卡牌国战属性!$B:$E,4,FALSE),军力值效果表!$Q$1:$AC$1,0)+IF(VLOOKUP($B1156,卡牌国战属性!$B:$E,3,FALSE)=2,6,0)+1)</f>
        <v>8.5</v>
      </c>
    </row>
    <row r="1157" spans="1:7">
      <c r="A1157" s="2">
        <v>1154</v>
      </c>
      <c r="B1157" s="9">
        <v>1102001</v>
      </c>
      <c r="C1157" s="2" t="str">
        <f>VLOOKUP(B1157,卡牌国战属性!$B:$C,2,FALSE)</f>
        <v>关羽</v>
      </c>
      <c r="D1157" s="2" t="s">
        <v>64</v>
      </c>
      <c r="E1157" s="2">
        <f t="shared" si="12"/>
        <v>4</v>
      </c>
      <c r="F1157" s="2">
        <f>INDEX($Q:$AC,MATCH($E1157,$Q:$Q,0),MATCH(VLOOKUP($B1157,卡牌国战属性!$B:$E,4,FALSE),军力值效果表!$Q$1:$AC$1,0)+IF(VLOOKUP($B1157,卡牌国战属性!$B:$E,3,FALSE)=2,6,0))</f>
        <v>3</v>
      </c>
      <c r="G1157" s="2">
        <f>INDEX($Q:$AC,MATCH($E1157,$Q:$Q,0),MATCH(VLOOKUP($B1157,卡牌国战属性!$B:$E,4,FALSE),军力值效果表!$Q$1:$AC$1,0)+IF(VLOOKUP($B1157,卡牌国战属性!$B:$E,3,FALSE)=2,6,0)+1)</f>
        <v>8.7</v>
      </c>
    </row>
    <row r="1158" spans="1:7">
      <c r="A1158" s="2">
        <v>1155</v>
      </c>
      <c r="B1158" s="9">
        <v>1102001</v>
      </c>
      <c r="C1158" s="2" t="str">
        <f>VLOOKUP(B1158,卡牌国战属性!$B:$C,2,FALSE)</f>
        <v>关羽</v>
      </c>
      <c r="D1158" s="2" t="s">
        <v>64</v>
      </c>
      <c r="E1158" s="2">
        <f t="shared" si="12"/>
        <v>5</v>
      </c>
      <c r="F1158" s="2">
        <f>INDEX($Q:$AC,MATCH($E1158,$Q:$Q,0),MATCH(VLOOKUP($B1158,卡牌国战属性!$B:$E,4,FALSE),军力值效果表!$Q$1:$AC$1,0)+IF(VLOOKUP($B1158,卡牌国战属性!$B:$E,3,FALSE)=2,6,0))</f>
        <v>3.1</v>
      </c>
      <c r="G1158" s="2">
        <f>INDEX($Q:$AC,MATCH($E1158,$Q:$Q,0),MATCH(VLOOKUP($B1158,卡牌国战属性!$B:$E,4,FALSE),军力值效果表!$Q$1:$AC$1,0)+IF(VLOOKUP($B1158,卡牌国战属性!$B:$E,3,FALSE)=2,6,0)+1)</f>
        <v>8.9</v>
      </c>
    </row>
    <row r="1159" spans="1:7">
      <c r="A1159" s="2">
        <v>1156</v>
      </c>
      <c r="B1159" s="9">
        <v>1102001</v>
      </c>
      <c r="C1159" s="2" t="str">
        <f>VLOOKUP(B1159,卡牌国战属性!$B:$C,2,FALSE)</f>
        <v>关羽</v>
      </c>
      <c r="D1159" s="2" t="s">
        <v>64</v>
      </c>
      <c r="E1159" s="2">
        <f t="shared" si="12"/>
        <v>6</v>
      </c>
      <c r="F1159" s="2">
        <f>INDEX($Q:$AC,MATCH($E1159,$Q:$Q,0),MATCH(VLOOKUP($B1159,卡牌国战属性!$B:$E,4,FALSE),军力值效果表!$Q$1:$AC$1,0)+IF(VLOOKUP($B1159,卡牌国战属性!$B:$E,3,FALSE)=2,6,0))</f>
        <v>3.2</v>
      </c>
      <c r="G1159" s="2">
        <f>INDEX($Q:$AC,MATCH($E1159,$Q:$Q,0),MATCH(VLOOKUP($B1159,卡牌国战属性!$B:$E,4,FALSE),军力值效果表!$Q$1:$AC$1,0)+IF(VLOOKUP($B1159,卡牌国战属性!$B:$E,3,FALSE)=2,6,0)+1)</f>
        <v>9.10000000000001</v>
      </c>
    </row>
    <row r="1160" spans="1:7">
      <c r="A1160" s="2">
        <v>1157</v>
      </c>
      <c r="B1160" s="9">
        <v>1102001</v>
      </c>
      <c r="C1160" s="2" t="str">
        <f>VLOOKUP(B1160,卡牌国战属性!$B:$C,2,FALSE)</f>
        <v>关羽</v>
      </c>
      <c r="D1160" s="2" t="s">
        <v>64</v>
      </c>
      <c r="E1160" s="2">
        <f t="shared" si="12"/>
        <v>7</v>
      </c>
      <c r="F1160" s="2">
        <f>INDEX($Q:$AC,MATCH($E1160,$Q:$Q,0),MATCH(VLOOKUP($B1160,卡牌国战属性!$B:$E,4,FALSE),军力值效果表!$Q$1:$AC$1,0)+IF(VLOOKUP($B1160,卡牌国战属性!$B:$E,3,FALSE)=2,6,0))</f>
        <v>3.3</v>
      </c>
      <c r="G1160" s="2">
        <f>INDEX($Q:$AC,MATCH($E1160,$Q:$Q,0),MATCH(VLOOKUP($B1160,卡牌国战属性!$B:$E,4,FALSE),军力值效果表!$Q$1:$AC$1,0)+IF(VLOOKUP($B1160,卡牌国战属性!$B:$E,3,FALSE)=2,6,0)+1)</f>
        <v>9.30000000000001</v>
      </c>
    </row>
    <row r="1161" spans="1:7">
      <c r="A1161" s="2">
        <v>1158</v>
      </c>
      <c r="B1161" s="9">
        <v>1102001</v>
      </c>
      <c r="C1161" s="2" t="str">
        <f>VLOOKUP(B1161,卡牌国战属性!$B:$C,2,FALSE)</f>
        <v>关羽</v>
      </c>
      <c r="D1161" s="2" t="s">
        <v>64</v>
      </c>
      <c r="E1161" s="2">
        <f t="shared" si="12"/>
        <v>8</v>
      </c>
      <c r="F1161" s="2">
        <f>INDEX($Q:$AC,MATCH($E1161,$Q:$Q,0),MATCH(VLOOKUP($B1161,卡牌国战属性!$B:$E,4,FALSE),军力值效果表!$Q$1:$AC$1,0)+IF(VLOOKUP($B1161,卡牌国战属性!$B:$E,3,FALSE)=2,6,0))</f>
        <v>3.4</v>
      </c>
      <c r="G1161" s="2">
        <f>INDEX($Q:$AC,MATCH($E1161,$Q:$Q,0),MATCH(VLOOKUP($B1161,卡牌国战属性!$B:$E,4,FALSE),军力值效果表!$Q$1:$AC$1,0)+IF(VLOOKUP($B1161,卡牌国战属性!$B:$E,3,FALSE)=2,6,0)+1)</f>
        <v>9.50000000000001</v>
      </c>
    </row>
    <row r="1162" spans="1:7">
      <c r="A1162" s="2">
        <v>1159</v>
      </c>
      <c r="B1162" s="9">
        <v>1102001</v>
      </c>
      <c r="C1162" s="2" t="str">
        <f>VLOOKUP(B1162,卡牌国战属性!$B:$C,2,FALSE)</f>
        <v>关羽</v>
      </c>
      <c r="D1162" s="2" t="s">
        <v>64</v>
      </c>
      <c r="E1162" s="2">
        <f t="shared" si="12"/>
        <v>9</v>
      </c>
      <c r="F1162" s="2">
        <f>INDEX($Q:$AC,MATCH($E1162,$Q:$Q,0),MATCH(VLOOKUP($B1162,卡牌国战属性!$B:$E,4,FALSE),军力值效果表!$Q$1:$AC$1,0)+IF(VLOOKUP($B1162,卡牌国战属性!$B:$E,3,FALSE)=2,6,0))</f>
        <v>3.5</v>
      </c>
      <c r="G1162" s="2">
        <f>INDEX($Q:$AC,MATCH($E1162,$Q:$Q,0),MATCH(VLOOKUP($B1162,卡牌国战属性!$B:$E,4,FALSE),军力值效果表!$Q$1:$AC$1,0)+IF(VLOOKUP($B1162,卡牌国战属性!$B:$E,3,FALSE)=2,6,0)+1)</f>
        <v>9.70000000000001</v>
      </c>
    </row>
    <row r="1163" spans="1:7">
      <c r="A1163" s="2">
        <v>1160</v>
      </c>
      <c r="B1163" s="9">
        <v>1102001</v>
      </c>
      <c r="C1163" s="2" t="str">
        <f>VLOOKUP(B1163,卡牌国战属性!$B:$C,2,FALSE)</f>
        <v>关羽</v>
      </c>
      <c r="D1163" s="2" t="s">
        <v>64</v>
      </c>
      <c r="E1163" s="2">
        <f t="shared" si="12"/>
        <v>10</v>
      </c>
      <c r="F1163" s="2">
        <f>INDEX($Q:$AC,MATCH($E1163,$Q:$Q,0),MATCH(VLOOKUP($B1163,卡牌国战属性!$B:$E,4,FALSE),军力值效果表!$Q$1:$AC$1,0)+IF(VLOOKUP($B1163,卡牌国战属性!$B:$E,3,FALSE)=2,6,0))</f>
        <v>3.6</v>
      </c>
      <c r="G1163" s="2">
        <f>INDEX($Q:$AC,MATCH($E1163,$Q:$Q,0),MATCH(VLOOKUP($B1163,卡牌国战属性!$B:$E,4,FALSE),军力值效果表!$Q$1:$AC$1,0)+IF(VLOOKUP($B1163,卡牌国战属性!$B:$E,3,FALSE)=2,6,0)+1)</f>
        <v>9.90000000000001</v>
      </c>
    </row>
    <row r="1164" spans="1:7">
      <c r="A1164" s="2">
        <v>1161</v>
      </c>
      <c r="B1164" s="9">
        <v>1102001</v>
      </c>
      <c r="C1164" s="2" t="str">
        <f>VLOOKUP(B1164,卡牌国战属性!$B:$C,2,FALSE)</f>
        <v>关羽</v>
      </c>
      <c r="D1164" s="2" t="s">
        <v>64</v>
      </c>
      <c r="E1164" s="2">
        <f t="shared" si="12"/>
        <v>11</v>
      </c>
      <c r="F1164" s="2">
        <f>INDEX($Q:$AC,MATCH($E1164,$Q:$Q,0),MATCH(VLOOKUP($B1164,卡牌国战属性!$B:$E,4,FALSE),军力值效果表!$Q$1:$AC$1,0)+IF(VLOOKUP($B1164,卡牌国战属性!$B:$E,3,FALSE)=2,6,0))</f>
        <v>3.7</v>
      </c>
      <c r="G1164" s="2">
        <f>INDEX($Q:$AC,MATCH($E1164,$Q:$Q,0),MATCH(VLOOKUP($B1164,卡牌国战属性!$B:$E,4,FALSE),军力值效果表!$Q$1:$AC$1,0)+IF(VLOOKUP($B1164,卡牌国战属性!$B:$E,3,FALSE)=2,6,0)+1)</f>
        <v>10.1</v>
      </c>
    </row>
    <row r="1165" spans="1:7">
      <c r="A1165" s="2">
        <v>1162</v>
      </c>
      <c r="B1165" s="9">
        <v>1102001</v>
      </c>
      <c r="C1165" s="2" t="str">
        <f>VLOOKUP(B1165,卡牌国战属性!$B:$C,2,FALSE)</f>
        <v>关羽</v>
      </c>
      <c r="D1165" s="2" t="s">
        <v>64</v>
      </c>
      <c r="E1165" s="2">
        <f t="shared" si="12"/>
        <v>12</v>
      </c>
      <c r="F1165" s="2">
        <f>INDEX($Q:$AC,MATCH($E1165,$Q:$Q,0),MATCH(VLOOKUP($B1165,卡牌国战属性!$B:$E,4,FALSE),军力值效果表!$Q$1:$AC$1,0)+IF(VLOOKUP($B1165,卡牌国战属性!$B:$E,3,FALSE)=2,6,0))</f>
        <v>3.8</v>
      </c>
      <c r="G1165" s="2">
        <f>INDEX($Q:$AC,MATCH($E1165,$Q:$Q,0),MATCH(VLOOKUP($B1165,卡牌国战属性!$B:$E,4,FALSE),军力值效果表!$Q$1:$AC$1,0)+IF(VLOOKUP($B1165,卡牌国战属性!$B:$E,3,FALSE)=2,6,0)+1)</f>
        <v>10.3</v>
      </c>
    </row>
    <row r="1166" spans="1:7">
      <c r="A1166" s="2">
        <v>1163</v>
      </c>
      <c r="B1166" s="9">
        <v>1102001</v>
      </c>
      <c r="C1166" s="2" t="str">
        <f>VLOOKUP(B1166,卡牌国战属性!$B:$C,2,FALSE)</f>
        <v>关羽</v>
      </c>
      <c r="D1166" s="2" t="s">
        <v>64</v>
      </c>
      <c r="E1166" s="2">
        <f t="shared" si="12"/>
        <v>13</v>
      </c>
      <c r="F1166" s="2">
        <f>INDEX($Q:$AC,MATCH($E1166,$Q:$Q,0),MATCH(VLOOKUP($B1166,卡牌国战属性!$B:$E,4,FALSE),军力值效果表!$Q$1:$AC$1,0)+IF(VLOOKUP($B1166,卡牌国战属性!$B:$E,3,FALSE)=2,6,0))</f>
        <v>3.9</v>
      </c>
      <c r="G1166" s="2">
        <f>INDEX($Q:$AC,MATCH($E1166,$Q:$Q,0),MATCH(VLOOKUP($B1166,卡牌国战属性!$B:$E,4,FALSE),军力值效果表!$Q$1:$AC$1,0)+IF(VLOOKUP($B1166,卡牌国战属性!$B:$E,3,FALSE)=2,6,0)+1)</f>
        <v>11.2</v>
      </c>
    </row>
    <row r="1167" spans="1:7">
      <c r="A1167" s="2">
        <v>1164</v>
      </c>
      <c r="B1167" s="9">
        <v>1102001</v>
      </c>
      <c r="C1167" s="2" t="str">
        <f>VLOOKUP(B1167,卡牌国战属性!$B:$C,2,FALSE)</f>
        <v>关羽</v>
      </c>
      <c r="D1167" s="2" t="s">
        <v>64</v>
      </c>
      <c r="E1167" s="2">
        <f t="shared" si="12"/>
        <v>14</v>
      </c>
      <c r="F1167" s="2">
        <f>INDEX($Q:$AC,MATCH($E1167,$Q:$Q,0),MATCH(VLOOKUP($B1167,卡牌国战属性!$B:$E,4,FALSE),军力值效果表!$Q$1:$AC$1,0)+IF(VLOOKUP($B1167,卡牌国战属性!$B:$E,3,FALSE)=2,6,0))</f>
        <v>4</v>
      </c>
      <c r="G1167" s="2">
        <f>INDEX($Q:$AC,MATCH($E1167,$Q:$Q,0),MATCH(VLOOKUP($B1167,卡牌国战属性!$B:$E,4,FALSE),军力值效果表!$Q$1:$AC$1,0)+IF(VLOOKUP($B1167,卡牌国战属性!$B:$E,3,FALSE)=2,6,0)+1)</f>
        <v>11.4</v>
      </c>
    </row>
    <row r="1168" spans="1:7">
      <c r="A1168" s="2">
        <v>1165</v>
      </c>
      <c r="B1168" s="9">
        <v>1102001</v>
      </c>
      <c r="C1168" s="2" t="str">
        <f>VLOOKUP(B1168,卡牌国战属性!$B:$C,2,FALSE)</f>
        <v>关羽</v>
      </c>
      <c r="D1168" s="2" t="s">
        <v>64</v>
      </c>
      <c r="E1168" s="2">
        <f t="shared" si="12"/>
        <v>15</v>
      </c>
      <c r="F1168" s="2">
        <f>INDEX($Q:$AC,MATCH($E1168,$Q:$Q,0),MATCH(VLOOKUP($B1168,卡牌国战属性!$B:$E,4,FALSE),军力值效果表!$Q$1:$AC$1,0)+IF(VLOOKUP($B1168,卡牌国战属性!$B:$E,3,FALSE)=2,6,0))</f>
        <v>4.2</v>
      </c>
      <c r="G1168" s="2">
        <f>INDEX($Q:$AC,MATCH($E1168,$Q:$Q,0),MATCH(VLOOKUP($B1168,卡牌国战属性!$B:$E,4,FALSE),军力值效果表!$Q$1:$AC$1,0)+IF(VLOOKUP($B1168,卡牌国战属性!$B:$E,3,FALSE)=2,6,0)+1)</f>
        <v>12.7</v>
      </c>
    </row>
    <row r="1169" spans="1:7">
      <c r="A1169" s="2">
        <v>1166</v>
      </c>
      <c r="B1169" s="9">
        <v>1102001</v>
      </c>
      <c r="C1169" s="2" t="str">
        <f>VLOOKUP(B1169,卡牌国战属性!$B:$C,2,FALSE)</f>
        <v>关羽</v>
      </c>
      <c r="D1169" s="2" t="s">
        <v>64</v>
      </c>
      <c r="E1169" s="2">
        <f t="shared" si="12"/>
        <v>16</v>
      </c>
      <c r="F1169" s="2">
        <f>INDEX($Q:$AC,MATCH($E1169,$Q:$Q,0),MATCH(VLOOKUP($B1169,卡牌国战属性!$B:$E,4,FALSE),军力值效果表!$Q$1:$AC$1,0)+IF(VLOOKUP($B1169,卡牌国战属性!$B:$E,3,FALSE)=2,6,0))</f>
        <v>4.3</v>
      </c>
      <c r="G1169" s="2">
        <f>INDEX($Q:$AC,MATCH($E1169,$Q:$Q,0),MATCH(VLOOKUP($B1169,卡牌国战属性!$B:$E,4,FALSE),军力值效果表!$Q$1:$AC$1,0)+IF(VLOOKUP($B1169,卡牌国战属性!$B:$E,3,FALSE)=2,6,0)+1)</f>
        <v>13</v>
      </c>
    </row>
    <row r="1170" spans="1:7">
      <c r="A1170" s="2">
        <v>1167</v>
      </c>
      <c r="B1170" s="9">
        <v>1102001</v>
      </c>
      <c r="C1170" s="2" t="str">
        <f>VLOOKUP(B1170,卡牌国战属性!$B:$C,2,FALSE)</f>
        <v>关羽</v>
      </c>
      <c r="D1170" s="2" t="s">
        <v>64</v>
      </c>
      <c r="E1170" s="2">
        <f t="shared" si="12"/>
        <v>17</v>
      </c>
      <c r="F1170" s="2">
        <f>INDEX($Q:$AC,MATCH($E1170,$Q:$Q,0),MATCH(VLOOKUP($B1170,卡牌国战属性!$B:$E,4,FALSE),军力值效果表!$Q$1:$AC$1,0)+IF(VLOOKUP($B1170,卡牌国战属性!$B:$E,3,FALSE)=2,6,0))</f>
        <v>4.4</v>
      </c>
      <c r="G1170" s="2">
        <f>INDEX($Q:$AC,MATCH($E1170,$Q:$Q,0),MATCH(VLOOKUP($B1170,卡牌国战属性!$B:$E,4,FALSE),军力值效果表!$Q$1:$AC$1,0)+IF(VLOOKUP($B1170,卡牌国战属性!$B:$E,3,FALSE)=2,6,0)+1)</f>
        <v>13.2</v>
      </c>
    </row>
    <row r="1171" spans="1:7">
      <c r="A1171" s="2">
        <v>1168</v>
      </c>
      <c r="B1171" s="9">
        <v>1102001</v>
      </c>
      <c r="C1171" s="2" t="str">
        <f>VLOOKUP(B1171,卡牌国战属性!$B:$C,2,FALSE)</f>
        <v>关羽</v>
      </c>
      <c r="D1171" s="2" t="s">
        <v>64</v>
      </c>
      <c r="E1171" s="2">
        <f t="shared" si="12"/>
        <v>18</v>
      </c>
      <c r="F1171" s="2">
        <f>INDEX($Q:$AC,MATCH($E1171,$Q:$Q,0),MATCH(VLOOKUP($B1171,卡牌国战属性!$B:$E,4,FALSE),军力值效果表!$Q$1:$AC$1,0)+IF(VLOOKUP($B1171,卡牌国战属性!$B:$E,3,FALSE)=2,6,0))</f>
        <v>4.6</v>
      </c>
      <c r="G1171" s="2">
        <f>INDEX($Q:$AC,MATCH($E1171,$Q:$Q,0),MATCH(VLOOKUP($B1171,卡牌国战属性!$B:$E,4,FALSE),军力值效果表!$Q$1:$AC$1,0)+IF(VLOOKUP($B1171,卡牌国战属性!$B:$E,3,FALSE)=2,6,0)+1)</f>
        <v>14</v>
      </c>
    </row>
    <row r="1172" spans="1:7">
      <c r="A1172" s="2">
        <v>1169</v>
      </c>
      <c r="B1172" s="9">
        <v>1102001</v>
      </c>
      <c r="C1172" s="2" t="str">
        <f>VLOOKUP(B1172,卡牌国战属性!$B:$C,2,FALSE)</f>
        <v>关羽</v>
      </c>
      <c r="D1172" s="2" t="s">
        <v>64</v>
      </c>
      <c r="E1172" s="2">
        <f t="shared" si="12"/>
        <v>19</v>
      </c>
      <c r="F1172" s="2">
        <f>INDEX($Q:$AC,MATCH($E1172,$Q:$Q,0),MATCH(VLOOKUP($B1172,卡牌国战属性!$B:$E,4,FALSE),军力值效果表!$Q$1:$AC$1,0)+IF(VLOOKUP($B1172,卡牌国战属性!$B:$E,3,FALSE)=2,6,0))</f>
        <v>4.7</v>
      </c>
      <c r="G1172" s="2">
        <f>INDEX($Q:$AC,MATCH($E1172,$Q:$Q,0),MATCH(VLOOKUP($B1172,卡牌国战属性!$B:$E,4,FALSE),军力值效果表!$Q$1:$AC$1,0)+IF(VLOOKUP($B1172,卡牌国战属性!$B:$E,3,FALSE)=2,6,0)+1)</f>
        <v>14.3</v>
      </c>
    </row>
    <row r="1173" spans="1:7">
      <c r="A1173" s="2">
        <v>1170</v>
      </c>
      <c r="B1173" s="9">
        <v>1102001</v>
      </c>
      <c r="C1173" s="2" t="str">
        <f>VLOOKUP(B1173,卡牌国战属性!$B:$C,2,FALSE)</f>
        <v>关羽</v>
      </c>
      <c r="D1173" s="2" t="s">
        <v>64</v>
      </c>
      <c r="E1173" s="2">
        <f t="shared" si="12"/>
        <v>20</v>
      </c>
      <c r="F1173" s="2">
        <f>INDEX($Q:$AC,MATCH($E1173,$Q:$Q,0),MATCH(VLOOKUP($B1173,卡牌国战属性!$B:$E,4,FALSE),军力值效果表!$Q$1:$AC$1,0)+IF(VLOOKUP($B1173,卡牌国战属性!$B:$E,3,FALSE)=2,6,0))</f>
        <v>4.8</v>
      </c>
      <c r="G1173" s="2">
        <f>INDEX($Q:$AC,MATCH($E1173,$Q:$Q,0),MATCH(VLOOKUP($B1173,卡牌国战属性!$B:$E,4,FALSE),军力值效果表!$Q$1:$AC$1,0)+IF(VLOOKUP($B1173,卡牌国战属性!$B:$E,3,FALSE)=2,6,0)+1)</f>
        <v>14.5</v>
      </c>
    </row>
    <row r="1174" spans="1:7">
      <c r="A1174" s="2">
        <v>1171</v>
      </c>
      <c r="B1174" s="9">
        <v>1102001</v>
      </c>
      <c r="C1174" s="2" t="str">
        <f>VLOOKUP(B1174,卡牌国战属性!$B:$C,2,FALSE)</f>
        <v>关羽</v>
      </c>
      <c r="D1174" s="2" t="s">
        <v>64</v>
      </c>
      <c r="E1174" s="2">
        <f t="shared" si="12"/>
        <v>21</v>
      </c>
      <c r="F1174" s="2">
        <f>INDEX($Q:$AC,MATCH($E1174,$Q:$Q,0),MATCH(VLOOKUP($B1174,卡牌国战属性!$B:$E,4,FALSE),军力值效果表!$Q$1:$AC$1,0)+IF(VLOOKUP($B1174,卡牌国战属性!$B:$E,3,FALSE)=2,6,0))</f>
        <v>4.9</v>
      </c>
      <c r="G1174" s="2">
        <f>INDEX($Q:$AC,MATCH($E1174,$Q:$Q,0),MATCH(VLOOKUP($B1174,卡牌国战属性!$B:$E,4,FALSE),军力值效果表!$Q$1:$AC$1,0)+IF(VLOOKUP($B1174,卡牌国战属性!$B:$E,3,FALSE)=2,6,0)+1)</f>
        <v>14.8</v>
      </c>
    </row>
    <row r="1175" spans="1:7">
      <c r="A1175" s="2">
        <v>1172</v>
      </c>
      <c r="B1175" s="9">
        <v>1102001</v>
      </c>
      <c r="C1175" s="2" t="str">
        <f>VLOOKUP(B1175,卡牌国战属性!$B:$C,2,FALSE)</f>
        <v>关羽</v>
      </c>
      <c r="D1175" s="2" t="s">
        <v>64</v>
      </c>
      <c r="E1175" s="2">
        <f t="shared" si="12"/>
        <v>22</v>
      </c>
      <c r="F1175" s="2">
        <f>INDEX($Q:$AC,MATCH($E1175,$Q:$Q,0),MATCH(VLOOKUP($B1175,卡牌国战属性!$B:$E,4,FALSE),军力值效果表!$Q$1:$AC$1,0)+IF(VLOOKUP($B1175,卡牌国战属性!$B:$E,3,FALSE)=2,6,0))</f>
        <v>5</v>
      </c>
      <c r="G1175" s="2">
        <f>INDEX($Q:$AC,MATCH($E1175,$Q:$Q,0),MATCH(VLOOKUP($B1175,卡牌国战属性!$B:$E,4,FALSE),军力值效果表!$Q$1:$AC$1,0)+IF(VLOOKUP($B1175,卡牌国战属性!$B:$E,3,FALSE)=2,6,0)+1)</f>
        <v>15.2</v>
      </c>
    </row>
    <row r="1176" spans="1:7">
      <c r="A1176" s="2">
        <v>1173</v>
      </c>
      <c r="B1176" s="9">
        <v>1102001</v>
      </c>
      <c r="C1176" s="2" t="str">
        <f>VLOOKUP(B1176,卡牌国战属性!$B:$C,2,FALSE)</f>
        <v>关羽</v>
      </c>
      <c r="D1176" s="2" t="s">
        <v>64</v>
      </c>
      <c r="E1176" s="2">
        <f t="shared" si="12"/>
        <v>23</v>
      </c>
      <c r="F1176" s="2">
        <f>INDEX($Q:$AC,MATCH($E1176,$Q:$Q,0),MATCH(VLOOKUP($B1176,卡牌国战属性!$B:$E,4,FALSE),军力值效果表!$Q$1:$AC$1,0)+IF(VLOOKUP($B1176,卡牌国战属性!$B:$E,3,FALSE)=2,6,0))</f>
        <v>5.7</v>
      </c>
      <c r="G1176" s="2">
        <f>INDEX($Q:$AC,MATCH($E1176,$Q:$Q,0),MATCH(VLOOKUP($B1176,卡牌国战属性!$B:$E,4,FALSE),军力值效果表!$Q$1:$AC$1,0)+IF(VLOOKUP($B1176,卡牌国战属性!$B:$E,3,FALSE)=2,6,0)+1)</f>
        <v>17.2</v>
      </c>
    </row>
    <row r="1177" spans="1:7">
      <c r="A1177" s="2">
        <v>1174</v>
      </c>
      <c r="B1177" s="9">
        <v>1102001</v>
      </c>
      <c r="C1177" s="2" t="str">
        <f>VLOOKUP(B1177,卡牌国战属性!$B:$C,2,FALSE)</f>
        <v>关羽</v>
      </c>
      <c r="D1177" s="2" t="s">
        <v>64</v>
      </c>
      <c r="E1177" s="2">
        <f t="shared" si="12"/>
        <v>24</v>
      </c>
      <c r="F1177" s="2">
        <f>INDEX($Q:$AC,MATCH($E1177,$Q:$Q,0),MATCH(VLOOKUP($B1177,卡牌国战属性!$B:$E,4,FALSE),军力值效果表!$Q$1:$AC$1,0)+IF(VLOOKUP($B1177,卡牌国战属性!$B:$E,3,FALSE)=2,6,0))</f>
        <v>5.9</v>
      </c>
      <c r="G1177" s="2">
        <f>INDEX($Q:$AC,MATCH($E1177,$Q:$Q,0),MATCH(VLOOKUP($B1177,卡牌国战属性!$B:$E,4,FALSE),军力值效果表!$Q$1:$AC$1,0)+IF(VLOOKUP($B1177,卡牌国战属性!$B:$E,3,FALSE)=2,6,0)+1)</f>
        <v>17.8</v>
      </c>
    </row>
    <row r="1178" spans="1:7">
      <c r="A1178" s="2">
        <v>1175</v>
      </c>
      <c r="B1178" s="9">
        <v>1102001</v>
      </c>
      <c r="C1178" s="2" t="str">
        <f>VLOOKUP(B1178,卡牌国战属性!$B:$C,2,FALSE)</f>
        <v>关羽</v>
      </c>
      <c r="D1178" s="2" t="s">
        <v>64</v>
      </c>
      <c r="E1178" s="2">
        <f t="shared" si="12"/>
        <v>25</v>
      </c>
      <c r="F1178" s="2">
        <f>INDEX($Q:$AC,MATCH($E1178,$Q:$Q,0),MATCH(VLOOKUP($B1178,卡牌国战属性!$B:$E,4,FALSE),军力值效果表!$Q$1:$AC$1,0)+IF(VLOOKUP($B1178,卡牌国战属性!$B:$E,3,FALSE)=2,6,0))</f>
        <v>6.6</v>
      </c>
      <c r="G1178" s="2">
        <f>INDEX($Q:$AC,MATCH($E1178,$Q:$Q,0),MATCH(VLOOKUP($B1178,卡牌国战属性!$B:$E,4,FALSE),军力值效果表!$Q$1:$AC$1,0)+IF(VLOOKUP($B1178,卡牌国战属性!$B:$E,3,FALSE)=2,6,0)+1)</f>
        <v>19.7</v>
      </c>
    </row>
    <row r="1179" spans="1:7">
      <c r="A1179" s="2">
        <v>1176</v>
      </c>
      <c r="B1179" s="9">
        <v>1102001</v>
      </c>
      <c r="C1179" s="2" t="str">
        <f>VLOOKUP(B1179,卡牌国战属性!$B:$C,2,FALSE)</f>
        <v>关羽</v>
      </c>
      <c r="D1179" s="2" t="s">
        <v>64</v>
      </c>
      <c r="E1179" s="2">
        <f t="shared" si="12"/>
        <v>26</v>
      </c>
      <c r="F1179" s="2">
        <f>INDEX($Q:$AC,MATCH($E1179,$Q:$Q,0),MATCH(VLOOKUP($B1179,卡牌国战属性!$B:$E,4,FALSE),军力值效果表!$Q$1:$AC$1,0)+IF(VLOOKUP($B1179,卡牌国战属性!$B:$E,3,FALSE)=2,6,0))</f>
        <v>7</v>
      </c>
      <c r="G1179" s="2">
        <f>INDEX($Q:$AC,MATCH($E1179,$Q:$Q,0),MATCH(VLOOKUP($B1179,卡牌国战属性!$B:$E,4,FALSE),军力值效果表!$Q$1:$AC$1,0)+IF(VLOOKUP($B1179,卡牌国战属性!$B:$E,3,FALSE)=2,6,0)+1)</f>
        <v>21</v>
      </c>
    </row>
    <row r="1180" spans="1:7">
      <c r="A1180" s="2">
        <v>1177</v>
      </c>
      <c r="B1180" s="9">
        <v>1102001</v>
      </c>
      <c r="C1180" s="2" t="str">
        <f>VLOOKUP(B1180,卡牌国战属性!$B:$C,2,FALSE)</f>
        <v>关羽</v>
      </c>
      <c r="D1180" s="2" t="s">
        <v>64</v>
      </c>
      <c r="E1180" s="2">
        <f t="shared" si="12"/>
        <v>27</v>
      </c>
      <c r="F1180" s="2">
        <f>INDEX($Q:$AC,MATCH($E1180,$Q:$Q,0),MATCH(VLOOKUP($B1180,卡牌国战属性!$B:$E,4,FALSE),军力值效果表!$Q$1:$AC$1,0)+IF(VLOOKUP($B1180,卡牌国战属性!$B:$E,3,FALSE)=2,6,0))</f>
        <v>7.4</v>
      </c>
      <c r="G1180" s="2">
        <f>INDEX($Q:$AC,MATCH($E1180,$Q:$Q,0),MATCH(VLOOKUP($B1180,卡牌国战属性!$B:$E,4,FALSE),军力值效果表!$Q$1:$AC$1,0)+IF(VLOOKUP($B1180,卡牌国战属性!$B:$E,3,FALSE)=2,6,0)+1)</f>
        <v>22.2</v>
      </c>
    </row>
    <row r="1181" spans="1:7">
      <c r="A1181" s="2">
        <v>1178</v>
      </c>
      <c r="B1181" s="9">
        <v>1102001</v>
      </c>
      <c r="C1181" s="2" t="str">
        <f>VLOOKUP(B1181,卡牌国战属性!$B:$C,2,FALSE)</f>
        <v>关羽</v>
      </c>
      <c r="D1181" s="2" t="s">
        <v>64</v>
      </c>
      <c r="E1181" s="2">
        <f t="shared" si="12"/>
        <v>28</v>
      </c>
      <c r="F1181" s="2">
        <f>INDEX($Q:$AC,MATCH($E1181,$Q:$Q,0),MATCH(VLOOKUP($B1181,卡牌国战属性!$B:$E,4,FALSE),军力值效果表!$Q$1:$AC$1,0)+IF(VLOOKUP($B1181,卡牌国战属性!$B:$E,3,FALSE)=2,6,0))</f>
        <v>8.2</v>
      </c>
      <c r="G1181" s="2">
        <f>INDEX($Q:$AC,MATCH($E1181,$Q:$Q,0),MATCH(VLOOKUP($B1181,卡牌国战属性!$B:$E,4,FALSE),军力值效果表!$Q$1:$AC$1,0)+IF(VLOOKUP($B1181,卡牌国战属性!$B:$E,3,FALSE)=2,6,0)+1)</f>
        <v>24</v>
      </c>
    </row>
    <row r="1182" spans="1:7">
      <c r="A1182" s="2">
        <v>1179</v>
      </c>
      <c r="B1182" s="9">
        <v>1102001</v>
      </c>
      <c r="C1182" s="2" t="str">
        <f>VLOOKUP(B1182,卡牌国战属性!$B:$C,2,FALSE)</f>
        <v>关羽</v>
      </c>
      <c r="D1182" s="2" t="s">
        <v>64</v>
      </c>
      <c r="E1182" s="2">
        <f t="shared" si="12"/>
        <v>29</v>
      </c>
      <c r="F1182" s="2">
        <f>INDEX($Q:$AC,MATCH($E1182,$Q:$Q,0),MATCH(VLOOKUP($B1182,卡牌国战属性!$B:$E,4,FALSE),军力值效果表!$Q$1:$AC$1,0)+IF(VLOOKUP($B1182,卡牌国战属性!$B:$E,3,FALSE)=2,6,0))</f>
        <v>8.5</v>
      </c>
      <c r="G1182" s="2">
        <f>INDEX($Q:$AC,MATCH($E1182,$Q:$Q,0),MATCH(VLOOKUP($B1182,卡牌国战属性!$B:$E,4,FALSE),军力值效果表!$Q$1:$AC$1,0)+IF(VLOOKUP($B1182,卡牌国战属性!$B:$E,3,FALSE)=2,6,0)+1)</f>
        <v>24.8</v>
      </c>
    </row>
    <row r="1183" spans="1:7">
      <c r="A1183" s="2">
        <v>1180</v>
      </c>
      <c r="B1183" s="9">
        <v>1102001</v>
      </c>
      <c r="C1183" s="2" t="str">
        <f>VLOOKUP(B1183,卡牌国战属性!$B:$C,2,FALSE)</f>
        <v>关羽</v>
      </c>
      <c r="D1183" s="2" t="s">
        <v>64</v>
      </c>
      <c r="E1183" s="2">
        <f t="shared" si="12"/>
        <v>30</v>
      </c>
      <c r="F1183" s="2">
        <f>INDEX($Q:$AC,MATCH($E1183,$Q:$Q,0),MATCH(VLOOKUP($B1183,卡牌国战属性!$B:$E,4,FALSE),军力值效果表!$Q$1:$AC$1,0)+IF(VLOOKUP($B1183,卡牌国战属性!$B:$E,3,FALSE)=2,6,0))</f>
        <v>8.7</v>
      </c>
      <c r="G1183" s="2">
        <f>INDEX($Q:$AC,MATCH($E1183,$Q:$Q,0),MATCH(VLOOKUP($B1183,卡牌国战属性!$B:$E,4,FALSE),军力值效果表!$Q$1:$AC$1,0)+IF(VLOOKUP($B1183,卡牌国战属性!$B:$E,3,FALSE)=2,6,0)+1)</f>
        <v>26</v>
      </c>
    </row>
    <row r="1184" spans="1:7">
      <c r="A1184" s="2">
        <v>1181</v>
      </c>
      <c r="B1184" s="9">
        <v>1102001</v>
      </c>
      <c r="C1184" s="2" t="str">
        <f>VLOOKUP(B1184,卡牌国战属性!$B:$C,2,FALSE)</f>
        <v>关羽</v>
      </c>
      <c r="D1184" s="2" t="s">
        <v>64</v>
      </c>
      <c r="E1184" s="2">
        <f t="shared" si="12"/>
        <v>31</v>
      </c>
      <c r="F1184" s="2">
        <f>INDEX($Q:$AC,MATCH($E1184,$Q:$Q,0),MATCH(VLOOKUP($B1184,卡牌国战属性!$B:$E,4,FALSE),军力值效果表!$Q$1:$AC$1,0)+IF(VLOOKUP($B1184,卡牌国战属性!$B:$E,3,FALSE)=2,6,0))</f>
        <v>8.9</v>
      </c>
      <c r="G1184" s="2">
        <f>INDEX($Q:$AC,MATCH($E1184,$Q:$Q,0),MATCH(VLOOKUP($B1184,卡牌国战属性!$B:$E,4,FALSE),军力值效果表!$Q$1:$AC$1,0)+IF(VLOOKUP($B1184,卡牌国战属性!$B:$E,3,FALSE)=2,6,0)+1)</f>
        <v>26.7</v>
      </c>
    </row>
    <row r="1185" spans="1:7">
      <c r="A1185" s="2">
        <v>1182</v>
      </c>
      <c r="B1185" s="9">
        <v>1102001</v>
      </c>
      <c r="C1185" s="2" t="str">
        <f>VLOOKUP(B1185,卡牌国战属性!$B:$C,2,FALSE)</f>
        <v>关羽</v>
      </c>
      <c r="D1185" s="2" t="s">
        <v>64</v>
      </c>
      <c r="E1185" s="2">
        <f t="shared" si="12"/>
        <v>32</v>
      </c>
      <c r="F1185" s="2">
        <f>INDEX($Q:$AC,MATCH($E1185,$Q:$Q,0),MATCH(VLOOKUP($B1185,卡牌国战属性!$B:$E,4,FALSE),军力值效果表!$Q$1:$AC$1,0)+IF(VLOOKUP($B1185,卡牌国战属性!$B:$E,3,FALSE)=2,6,0))</f>
        <v>9.4</v>
      </c>
      <c r="G1185" s="2">
        <f>INDEX($Q:$AC,MATCH($E1185,$Q:$Q,0),MATCH(VLOOKUP($B1185,卡牌国战属性!$B:$E,4,FALSE),军力值效果表!$Q$1:$AC$1,0)+IF(VLOOKUP($B1185,卡牌国战属性!$B:$E,3,FALSE)=2,6,0)+1)</f>
        <v>28.4</v>
      </c>
    </row>
    <row r="1186" spans="1:7">
      <c r="A1186" s="2">
        <v>1183</v>
      </c>
      <c r="B1186" s="9">
        <v>1102001</v>
      </c>
      <c r="C1186" s="2" t="str">
        <f>VLOOKUP(B1186,卡牌国战属性!$B:$C,2,FALSE)</f>
        <v>关羽</v>
      </c>
      <c r="D1186" s="2" t="s">
        <v>64</v>
      </c>
      <c r="E1186" s="2">
        <f t="shared" si="12"/>
        <v>33</v>
      </c>
      <c r="F1186" s="2">
        <f>INDEX($Q:$AC,MATCH($E1186,$Q:$Q,0),MATCH(VLOOKUP($B1186,卡牌国战属性!$B:$E,4,FALSE),军力值效果表!$Q$1:$AC$1,0)+IF(VLOOKUP($B1186,卡牌国战属性!$B:$E,3,FALSE)=2,6,0))</f>
        <v>10.6</v>
      </c>
      <c r="G1186" s="2">
        <f>INDEX($Q:$AC,MATCH($E1186,$Q:$Q,0),MATCH(VLOOKUP($B1186,卡牌国战属性!$B:$E,4,FALSE),军力值效果表!$Q$1:$AC$1,0)+IF(VLOOKUP($B1186,卡牌国战属性!$B:$E,3,FALSE)=2,6,0)+1)</f>
        <v>31.9</v>
      </c>
    </row>
    <row r="1187" spans="1:7">
      <c r="A1187" s="2">
        <v>1184</v>
      </c>
      <c r="B1187" s="9">
        <v>1102001</v>
      </c>
      <c r="C1187" s="2" t="str">
        <f>VLOOKUP(B1187,卡牌国战属性!$B:$C,2,FALSE)</f>
        <v>关羽</v>
      </c>
      <c r="D1187" s="2" t="s">
        <v>64</v>
      </c>
      <c r="E1187" s="2">
        <f t="shared" ref="E1187:E1250" si="13">E1137</f>
        <v>34</v>
      </c>
      <c r="F1187" s="2">
        <f>INDEX($Q:$AC,MATCH($E1187,$Q:$Q,0),MATCH(VLOOKUP($B1187,卡牌国战属性!$B:$E,4,FALSE),军力值效果表!$Q$1:$AC$1,0)+IF(VLOOKUP($B1187,卡牌国战属性!$B:$E,3,FALSE)=2,6,0))</f>
        <v>11.4</v>
      </c>
      <c r="G1187" s="2">
        <f>INDEX($Q:$AC,MATCH($E1187,$Q:$Q,0),MATCH(VLOOKUP($B1187,卡牌国战属性!$B:$E,4,FALSE),军力值效果表!$Q$1:$AC$1,0)+IF(VLOOKUP($B1187,卡牌国战属性!$B:$E,3,FALSE)=2,6,0)+1)</f>
        <v>34.1</v>
      </c>
    </row>
    <row r="1188" spans="1:7">
      <c r="A1188" s="2">
        <v>1185</v>
      </c>
      <c r="B1188" s="9">
        <v>1102001</v>
      </c>
      <c r="C1188" s="2" t="str">
        <f>VLOOKUP(B1188,卡牌国战属性!$B:$C,2,FALSE)</f>
        <v>关羽</v>
      </c>
      <c r="D1188" s="2" t="s">
        <v>64</v>
      </c>
      <c r="E1188" s="2">
        <f t="shared" si="13"/>
        <v>35</v>
      </c>
      <c r="F1188" s="2">
        <f>INDEX($Q:$AC,MATCH($E1188,$Q:$Q,0),MATCH(VLOOKUP($B1188,卡牌国战属性!$B:$E,4,FALSE),军力值效果表!$Q$1:$AC$1,0)+IF(VLOOKUP($B1188,卡牌国战属性!$B:$E,3,FALSE)=2,6,0))</f>
        <v>11.8</v>
      </c>
      <c r="G1188" s="2">
        <f>INDEX($Q:$AC,MATCH($E1188,$Q:$Q,0),MATCH(VLOOKUP($B1188,卡牌国战属性!$B:$E,4,FALSE),军力值效果表!$Q$1:$AC$1,0)+IF(VLOOKUP($B1188,卡牌国战属性!$B:$E,3,FALSE)=2,6,0)+1)</f>
        <v>35</v>
      </c>
    </row>
    <row r="1189" spans="1:7">
      <c r="A1189" s="2">
        <v>1186</v>
      </c>
      <c r="B1189" s="9">
        <v>1102001</v>
      </c>
      <c r="C1189" s="2" t="str">
        <f>VLOOKUP(B1189,卡牌国战属性!$B:$C,2,FALSE)</f>
        <v>关羽</v>
      </c>
      <c r="D1189" s="2" t="s">
        <v>64</v>
      </c>
      <c r="E1189" s="2">
        <f t="shared" si="13"/>
        <v>36</v>
      </c>
      <c r="F1189" s="2">
        <f>INDEX($Q:$AC,MATCH($E1189,$Q:$Q,0),MATCH(VLOOKUP($B1189,卡牌国战属性!$B:$E,4,FALSE),军力值效果表!$Q$1:$AC$1,0)+IF(VLOOKUP($B1189,卡牌国战属性!$B:$E,3,FALSE)=2,6,0))</f>
        <v>12.3</v>
      </c>
      <c r="G1189" s="2">
        <f>INDEX($Q:$AC,MATCH($E1189,$Q:$Q,0),MATCH(VLOOKUP($B1189,卡牌国战属性!$B:$E,4,FALSE),军力值效果表!$Q$1:$AC$1,0)+IF(VLOOKUP($B1189,卡牌国战属性!$B:$E,3,FALSE)=2,6,0)+1)</f>
        <v>37.1</v>
      </c>
    </row>
    <row r="1190" spans="1:7">
      <c r="A1190" s="2">
        <v>1187</v>
      </c>
      <c r="B1190" s="9">
        <v>1102001</v>
      </c>
      <c r="C1190" s="2" t="str">
        <f>VLOOKUP(B1190,卡牌国战属性!$B:$C,2,FALSE)</f>
        <v>关羽</v>
      </c>
      <c r="D1190" s="2" t="s">
        <v>64</v>
      </c>
      <c r="E1190" s="2">
        <f t="shared" si="13"/>
        <v>37</v>
      </c>
      <c r="F1190" s="2">
        <f>INDEX($Q:$AC,MATCH($E1190,$Q:$Q,0),MATCH(VLOOKUP($B1190,卡牌国战属性!$B:$E,4,FALSE),军力值效果表!$Q$1:$AC$1,0)+IF(VLOOKUP($B1190,卡牌国战属性!$B:$E,3,FALSE)=2,6,0))</f>
        <v>13.2</v>
      </c>
      <c r="G1190" s="2">
        <f>INDEX($Q:$AC,MATCH($E1190,$Q:$Q,0),MATCH(VLOOKUP($B1190,卡牌国战属性!$B:$E,4,FALSE),军力值效果表!$Q$1:$AC$1,0)+IF(VLOOKUP($B1190,卡牌国战属性!$B:$E,3,FALSE)=2,6,0)+1)</f>
        <v>39.7</v>
      </c>
    </row>
    <row r="1191" spans="1:7">
      <c r="A1191" s="2">
        <v>1188</v>
      </c>
      <c r="B1191" s="9">
        <v>1102001</v>
      </c>
      <c r="C1191" s="2" t="str">
        <f>VLOOKUP(B1191,卡牌国战属性!$B:$C,2,FALSE)</f>
        <v>关羽</v>
      </c>
      <c r="D1191" s="2" t="s">
        <v>64</v>
      </c>
      <c r="E1191" s="2">
        <f t="shared" si="13"/>
        <v>38</v>
      </c>
      <c r="F1191" s="2">
        <f>INDEX($Q:$AC,MATCH($E1191,$Q:$Q,0),MATCH(VLOOKUP($B1191,卡牌国战属性!$B:$E,4,FALSE),军力值效果表!$Q$1:$AC$1,0)+IF(VLOOKUP($B1191,卡牌国战属性!$B:$E,3,FALSE)=2,6,0))</f>
        <v>14.9</v>
      </c>
      <c r="G1191" s="2">
        <f>INDEX($Q:$AC,MATCH($E1191,$Q:$Q,0),MATCH(VLOOKUP($B1191,卡牌国战属性!$B:$E,4,FALSE),军力值效果表!$Q$1:$AC$1,0)+IF(VLOOKUP($B1191,卡牌国战属性!$B:$E,3,FALSE)=2,6,0)+1)</f>
        <v>44.7</v>
      </c>
    </row>
    <row r="1192" spans="1:7">
      <c r="A1192" s="2">
        <v>1189</v>
      </c>
      <c r="B1192" s="9">
        <v>1102001</v>
      </c>
      <c r="C1192" s="2" t="str">
        <f>VLOOKUP(B1192,卡牌国战属性!$B:$C,2,FALSE)</f>
        <v>关羽</v>
      </c>
      <c r="D1192" s="2" t="s">
        <v>64</v>
      </c>
      <c r="E1192" s="2">
        <f t="shared" si="13"/>
        <v>39</v>
      </c>
      <c r="F1192" s="2">
        <f>INDEX($Q:$AC,MATCH($E1192,$Q:$Q,0),MATCH(VLOOKUP($B1192,卡牌国战属性!$B:$E,4,FALSE),军力值效果表!$Q$1:$AC$1,0)+IF(VLOOKUP($B1192,卡牌国战属性!$B:$E,3,FALSE)=2,6,0))</f>
        <v>15.2</v>
      </c>
      <c r="G1192" s="2">
        <f>INDEX($Q:$AC,MATCH($E1192,$Q:$Q,0),MATCH(VLOOKUP($B1192,卡牌国战属性!$B:$E,4,FALSE),军力值效果表!$Q$1:$AC$1,0)+IF(VLOOKUP($B1192,卡牌国战属性!$B:$E,3,FALSE)=2,6,0)+1)</f>
        <v>45.7</v>
      </c>
    </row>
    <row r="1193" spans="1:7">
      <c r="A1193" s="2">
        <v>1190</v>
      </c>
      <c r="B1193" s="9">
        <v>1102001</v>
      </c>
      <c r="C1193" s="2" t="str">
        <f>VLOOKUP(B1193,卡牌国战属性!$B:$C,2,FALSE)</f>
        <v>关羽</v>
      </c>
      <c r="D1193" s="2" t="s">
        <v>64</v>
      </c>
      <c r="E1193" s="2">
        <f t="shared" si="13"/>
        <v>40</v>
      </c>
      <c r="F1193" s="2">
        <f>INDEX($Q:$AC,MATCH($E1193,$Q:$Q,0),MATCH(VLOOKUP($B1193,卡牌国战属性!$B:$E,4,FALSE),军力值效果表!$Q$1:$AC$1,0)+IF(VLOOKUP($B1193,卡牌国战属性!$B:$E,3,FALSE)=2,6,0))</f>
        <v>16</v>
      </c>
      <c r="G1193" s="2">
        <f>INDEX($Q:$AC,MATCH($E1193,$Q:$Q,0),MATCH(VLOOKUP($B1193,卡牌国战属性!$B:$E,4,FALSE),军力值效果表!$Q$1:$AC$1,0)+IF(VLOOKUP($B1193,卡牌国战属性!$B:$E,3,FALSE)=2,6,0)+1)</f>
        <v>48.1</v>
      </c>
    </row>
    <row r="1194" spans="1:7">
      <c r="A1194" s="2">
        <v>1191</v>
      </c>
      <c r="B1194" s="9">
        <v>1102001</v>
      </c>
      <c r="C1194" s="2" t="str">
        <f>VLOOKUP(B1194,卡牌国战属性!$B:$C,2,FALSE)</f>
        <v>关羽</v>
      </c>
      <c r="D1194" s="2" t="s">
        <v>64</v>
      </c>
      <c r="E1194" s="2">
        <f t="shared" si="13"/>
        <v>41</v>
      </c>
      <c r="F1194" s="2">
        <f>INDEX($Q:$AC,MATCH($E1194,$Q:$Q,0),MATCH(VLOOKUP($B1194,卡牌国战属性!$B:$E,4,FALSE),军力值效果表!$Q$1:$AC$1,0)+IF(VLOOKUP($B1194,卡牌国战属性!$B:$E,3,FALSE)=2,6,0))</f>
        <v>16.5</v>
      </c>
      <c r="G1194" s="2">
        <f>INDEX($Q:$AC,MATCH($E1194,$Q:$Q,0),MATCH(VLOOKUP($B1194,卡牌国战属性!$B:$E,4,FALSE),军力值效果表!$Q$1:$AC$1,0)+IF(VLOOKUP($B1194,卡牌国战属性!$B:$E,3,FALSE)=2,6,0)+1)</f>
        <v>49.5</v>
      </c>
    </row>
    <row r="1195" spans="1:7">
      <c r="A1195" s="2">
        <v>1192</v>
      </c>
      <c r="B1195" s="9">
        <v>1102001</v>
      </c>
      <c r="C1195" s="2" t="str">
        <f>VLOOKUP(B1195,卡牌国战属性!$B:$C,2,FALSE)</f>
        <v>关羽</v>
      </c>
      <c r="D1195" s="2" t="s">
        <v>64</v>
      </c>
      <c r="E1195" s="2">
        <f t="shared" si="13"/>
        <v>42</v>
      </c>
      <c r="F1195" s="2">
        <f>INDEX($Q:$AC,MATCH($E1195,$Q:$Q,0),MATCH(VLOOKUP($B1195,卡牌国战属性!$B:$E,4,FALSE),军力值效果表!$Q$1:$AC$1,0)+IF(VLOOKUP($B1195,卡牌国战属性!$B:$E,3,FALSE)=2,6,0))</f>
        <v>17.7</v>
      </c>
      <c r="G1195" s="2">
        <f>INDEX($Q:$AC,MATCH($E1195,$Q:$Q,0),MATCH(VLOOKUP($B1195,卡牌国战属性!$B:$E,4,FALSE),军力值效果表!$Q$1:$AC$1,0)+IF(VLOOKUP($B1195,卡牌国战属性!$B:$E,3,FALSE)=2,6,0)+1)</f>
        <v>53.2</v>
      </c>
    </row>
    <row r="1196" spans="1:7">
      <c r="A1196" s="2">
        <v>1193</v>
      </c>
      <c r="B1196" s="9">
        <v>1102001</v>
      </c>
      <c r="C1196" s="2" t="str">
        <f>VLOOKUP(B1196,卡牌国战属性!$B:$C,2,FALSE)</f>
        <v>关羽</v>
      </c>
      <c r="D1196" s="2" t="s">
        <v>64</v>
      </c>
      <c r="E1196" s="2">
        <f t="shared" si="13"/>
        <v>43</v>
      </c>
      <c r="F1196" s="2">
        <f>INDEX($Q:$AC,MATCH($E1196,$Q:$Q,0),MATCH(VLOOKUP($B1196,卡牌国战属性!$B:$E,4,FALSE),军力值效果表!$Q$1:$AC$1,0)+IF(VLOOKUP($B1196,卡牌国战属性!$B:$E,3,FALSE)=2,6,0))</f>
        <v>20.1</v>
      </c>
      <c r="G1196" s="2">
        <f>INDEX($Q:$AC,MATCH($E1196,$Q:$Q,0),MATCH(VLOOKUP($B1196,卡牌国战属性!$B:$E,4,FALSE),军力值效果表!$Q$1:$AC$1,0)+IF(VLOOKUP($B1196,卡牌国战属性!$B:$E,3,FALSE)=2,6,0)+1)</f>
        <v>60.2</v>
      </c>
    </row>
    <row r="1197" spans="1:7">
      <c r="A1197" s="2">
        <v>1194</v>
      </c>
      <c r="B1197" s="9">
        <v>1102001</v>
      </c>
      <c r="C1197" s="2" t="str">
        <f>VLOOKUP(B1197,卡牌国战属性!$B:$C,2,FALSE)</f>
        <v>关羽</v>
      </c>
      <c r="D1197" s="2" t="s">
        <v>64</v>
      </c>
      <c r="E1197" s="2">
        <f t="shared" si="13"/>
        <v>44</v>
      </c>
      <c r="F1197" s="2">
        <f>INDEX($Q:$AC,MATCH($E1197,$Q:$Q,0),MATCH(VLOOKUP($B1197,卡牌国战属性!$B:$E,4,FALSE),军力值效果表!$Q$1:$AC$1,0)+IF(VLOOKUP($B1197,卡牌国战属性!$B:$E,3,FALSE)=2,6,0))</f>
        <v>21.7</v>
      </c>
      <c r="G1197" s="2">
        <f>INDEX($Q:$AC,MATCH($E1197,$Q:$Q,0),MATCH(VLOOKUP($B1197,卡牌国战属性!$B:$E,4,FALSE),军力值效果表!$Q$1:$AC$1,0)+IF(VLOOKUP($B1197,卡牌国战属性!$B:$E,3,FALSE)=2,6,0)+1)</f>
        <v>65</v>
      </c>
    </row>
    <row r="1198" spans="1:7">
      <c r="A1198" s="2">
        <v>1195</v>
      </c>
      <c r="B1198" s="9">
        <v>1102001</v>
      </c>
      <c r="C1198" s="2" t="str">
        <f>VLOOKUP(B1198,卡牌国战属性!$B:$C,2,FALSE)</f>
        <v>关羽</v>
      </c>
      <c r="D1198" s="2" t="s">
        <v>64</v>
      </c>
      <c r="E1198" s="2">
        <f t="shared" si="13"/>
        <v>45</v>
      </c>
      <c r="F1198" s="2">
        <f>INDEX($Q:$AC,MATCH($E1198,$Q:$Q,0),MATCH(VLOOKUP($B1198,卡牌国战属性!$B:$E,4,FALSE),军力值效果表!$Q$1:$AC$1,0)+IF(VLOOKUP($B1198,卡牌国战属性!$B:$E,3,FALSE)=2,6,0))</f>
        <v>23.7</v>
      </c>
      <c r="G1198" s="2">
        <f>INDEX($Q:$AC,MATCH($E1198,$Q:$Q,0),MATCH(VLOOKUP($B1198,卡牌国战属性!$B:$E,4,FALSE),军力值效果表!$Q$1:$AC$1,0)+IF(VLOOKUP($B1198,卡牌国战属性!$B:$E,3,FALSE)=2,6,0)+1)</f>
        <v>71.1</v>
      </c>
    </row>
    <row r="1199" spans="1:7">
      <c r="A1199" s="2">
        <v>1196</v>
      </c>
      <c r="B1199" s="9">
        <v>1102001</v>
      </c>
      <c r="C1199" s="2" t="str">
        <f>VLOOKUP(B1199,卡牌国战属性!$B:$C,2,FALSE)</f>
        <v>关羽</v>
      </c>
      <c r="D1199" s="2" t="s">
        <v>64</v>
      </c>
      <c r="E1199" s="2">
        <f t="shared" si="13"/>
        <v>46</v>
      </c>
      <c r="F1199" s="2">
        <f>INDEX($Q:$AC,MATCH($E1199,$Q:$Q,0),MATCH(VLOOKUP($B1199,卡牌国战属性!$B:$E,4,FALSE),军力值效果表!$Q$1:$AC$1,0)+IF(VLOOKUP($B1199,卡牌国战属性!$B:$E,3,FALSE)=2,6,0))</f>
        <v>25.7</v>
      </c>
      <c r="G1199" s="2">
        <f>INDEX($Q:$AC,MATCH($E1199,$Q:$Q,0),MATCH(VLOOKUP($B1199,卡牌国战属性!$B:$E,4,FALSE),军力值效果表!$Q$1:$AC$1,0)+IF(VLOOKUP($B1199,卡牌国战属性!$B:$E,3,FALSE)=2,6,0)+1)</f>
        <v>77.2</v>
      </c>
    </row>
    <row r="1200" spans="1:7">
      <c r="A1200" s="2">
        <v>1197</v>
      </c>
      <c r="B1200" s="9">
        <v>1102001</v>
      </c>
      <c r="C1200" s="2" t="str">
        <f>VLOOKUP(B1200,卡牌国战属性!$B:$C,2,FALSE)</f>
        <v>关羽</v>
      </c>
      <c r="D1200" s="2" t="s">
        <v>64</v>
      </c>
      <c r="E1200" s="2">
        <f t="shared" si="13"/>
        <v>47</v>
      </c>
      <c r="F1200" s="2">
        <f>INDEX($Q:$AC,MATCH($E1200,$Q:$Q,0),MATCH(VLOOKUP($B1200,卡牌国战属性!$B:$E,4,FALSE),军力值效果表!$Q$1:$AC$1,0)+IF(VLOOKUP($B1200,卡牌国战属性!$B:$E,3,FALSE)=2,6,0))</f>
        <v>27.7</v>
      </c>
      <c r="G1200" s="2">
        <f>INDEX($Q:$AC,MATCH($E1200,$Q:$Q,0),MATCH(VLOOKUP($B1200,卡牌国战属性!$B:$E,4,FALSE),军力值效果表!$Q$1:$AC$1,0)+IF(VLOOKUP($B1200,卡牌国战属性!$B:$E,3,FALSE)=2,6,0)+1)</f>
        <v>83.1</v>
      </c>
    </row>
    <row r="1201" spans="1:7">
      <c r="A1201" s="2">
        <v>1198</v>
      </c>
      <c r="B1201" s="9">
        <v>1102001</v>
      </c>
      <c r="C1201" s="2" t="str">
        <f>VLOOKUP(B1201,卡牌国战属性!$B:$C,2,FALSE)</f>
        <v>关羽</v>
      </c>
      <c r="D1201" s="2" t="s">
        <v>64</v>
      </c>
      <c r="E1201" s="2">
        <f t="shared" si="13"/>
        <v>48</v>
      </c>
      <c r="F1201" s="2">
        <f>INDEX($Q:$AC,MATCH($E1201,$Q:$Q,0),MATCH(VLOOKUP($B1201,卡牌国战属性!$B:$E,4,FALSE),军力值效果表!$Q$1:$AC$1,0)+IF(VLOOKUP($B1201,卡牌国战属性!$B:$E,3,FALSE)=2,6,0))</f>
        <v>31.4</v>
      </c>
      <c r="G1201" s="2">
        <f>INDEX($Q:$AC,MATCH($E1201,$Q:$Q,0),MATCH(VLOOKUP($B1201,卡牌国战属性!$B:$E,4,FALSE),军力值效果表!$Q$1:$AC$1,0)+IF(VLOOKUP($B1201,卡牌国战属性!$B:$E,3,FALSE)=2,6,0)+1)</f>
        <v>94.2</v>
      </c>
    </row>
    <row r="1202" spans="1:7">
      <c r="A1202" s="2">
        <v>1199</v>
      </c>
      <c r="B1202" s="9">
        <v>1102001</v>
      </c>
      <c r="C1202" s="2" t="str">
        <f>VLOOKUP(B1202,卡牌国战属性!$B:$C,2,FALSE)</f>
        <v>关羽</v>
      </c>
      <c r="D1202" s="2" t="s">
        <v>64</v>
      </c>
      <c r="E1202" s="2">
        <f t="shared" si="13"/>
        <v>49</v>
      </c>
      <c r="F1202" s="2">
        <f>INDEX($Q:$AC,MATCH($E1202,$Q:$Q,0),MATCH(VLOOKUP($B1202,卡牌国战属性!$B:$E,4,FALSE),军力值效果表!$Q$1:$AC$1,0)+IF(VLOOKUP($B1202,卡牌国战属性!$B:$E,3,FALSE)=2,6,0))</f>
        <v>33.9</v>
      </c>
      <c r="G1202" s="2">
        <f>INDEX($Q:$AC,MATCH($E1202,$Q:$Q,0),MATCH(VLOOKUP($B1202,卡牌国战属性!$B:$E,4,FALSE),军力值效果表!$Q$1:$AC$1,0)+IF(VLOOKUP($B1202,卡牌国战属性!$B:$E,3,FALSE)=2,6,0)+1)</f>
        <v>101.8</v>
      </c>
    </row>
    <row r="1203" spans="1:7">
      <c r="A1203" s="2">
        <v>1200</v>
      </c>
      <c r="B1203" s="9">
        <v>1102001</v>
      </c>
      <c r="C1203" s="2" t="str">
        <f>VLOOKUP(B1203,卡牌国战属性!$B:$C,2,FALSE)</f>
        <v>关羽</v>
      </c>
      <c r="D1203" s="2" t="s">
        <v>64</v>
      </c>
      <c r="E1203" s="2">
        <f t="shared" si="13"/>
        <v>50</v>
      </c>
      <c r="F1203" s="2">
        <f>INDEX($Q:$AC,MATCH($E1203,$Q:$Q,0),MATCH(VLOOKUP($B1203,卡牌国战属性!$B:$E,4,FALSE),军力值效果表!$Q$1:$AC$1,0)+IF(VLOOKUP($B1203,卡牌国战属性!$B:$E,3,FALSE)=2,6,0))</f>
        <v>35.5</v>
      </c>
      <c r="G1203" s="2">
        <f>INDEX($Q:$AC,MATCH($E1203,$Q:$Q,0),MATCH(VLOOKUP($B1203,卡牌国战属性!$B:$E,4,FALSE),军力值效果表!$Q$1:$AC$1,0)+IF(VLOOKUP($B1203,卡牌国战属性!$B:$E,3,FALSE)=2,6,0)+1)</f>
        <v>106.5</v>
      </c>
    </row>
    <row r="1204" spans="1:7">
      <c r="A1204" s="2">
        <v>1201</v>
      </c>
      <c r="B1204" s="9">
        <v>1102002</v>
      </c>
      <c r="C1204" s="2" t="str">
        <f>VLOOKUP(B1204,卡牌国战属性!$B:$C,2,FALSE)</f>
        <v>许褚</v>
      </c>
      <c r="D1204" s="2" t="s">
        <v>64</v>
      </c>
      <c r="E1204" s="2">
        <f t="shared" si="13"/>
        <v>1</v>
      </c>
      <c r="F1204" s="2">
        <f>INDEX($Q:$AC,MATCH($E1204,$Q:$Q,0),MATCH(VLOOKUP($B1204,卡牌国战属性!$B:$E,4,FALSE),军力值效果表!$Q$1:$AC$1,0)+IF(VLOOKUP($B1204,卡牌国战属性!$B:$E,3,FALSE)=2,6,0))</f>
        <v>2.1</v>
      </c>
      <c r="G1204" s="2">
        <f>INDEX($Q:$AC,MATCH($E1204,$Q:$Q,0),MATCH(VLOOKUP($B1204,卡牌国战属性!$B:$E,4,FALSE),军力值效果表!$Q$1:$AC$1,0)+IF(VLOOKUP($B1204,卡牌国战属性!$B:$E,3,FALSE)=2,6,0)+1)</f>
        <v>7.2</v>
      </c>
    </row>
    <row r="1205" spans="1:7">
      <c r="A1205" s="2">
        <v>1202</v>
      </c>
      <c r="B1205" s="9">
        <v>1102002</v>
      </c>
      <c r="C1205" s="2" t="str">
        <f>VLOOKUP(B1205,卡牌国战属性!$B:$C,2,FALSE)</f>
        <v>许褚</v>
      </c>
      <c r="D1205" s="2" t="s">
        <v>64</v>
      </c>
      <c r="E1205" s="2">
        <f t="shared" si="13"/>
        <v>2</v>
      </c>
      <c r="F1205" s="2">
        <f>INDEX($Q:$AC,MATCH($E1205,$Q:$Q,0),MATCH(VLOOKUP($B1205,卡牌国战属性!$B:$E,4,FALSE),军力值效果表!$Q$1:$AC$1,0)+IF(VLOOKUP($B1205,卡牌国战属性!$B:$E,3,FALSE)=2,6,0))</f>
        <v>2.2</v>
      </c>
      <c r="G1205" s="2">
        <f>INDEX($Q:$AC,MATCH($E1205,$Q:$Q,0),MATCH(VLOOKUP($B1205,卡牌国战属性!$B:$E,4,FALSE),军力值效果表!$Q$1:$AC$1,0)+IF(VLOOKUP($B1205,卡牌国战属性!$B:$E,3,FALSE)=2,6,0)+1)</f>
        <v>7.3</v>
      </c>
    </row>
    <row r="1206" spans="1:7">
      <c r="A1206" s="2">
        <v>1203</v>
      </c>
      <c r="B1206" s="9">
        <v>1102002</v>
      </c>
      <c r="C1206" s="2" t="str">
        <f>VLOOKUP(B1206,卡牌国战属性!$B:$C,2,FALSE)</f>
        <v>许褚</v>
      </c>
      <c r="D1206" s="2" t="s">
        <v>64</v>
      </c>
      <c r="E1206" s="2">
        <f t="shared" si="13"/>
        <v>3</v>
      </c>
      <c r="F1206" s="2">
        <f>INDEX($Q:$AC,MATCH($E1206,$Q:$Q,0),MATCH(VLOOKUP($B1206,卡牌国战属性!$B:$E,4,FALSE),军力值效果表!$Q$1:$AC$1,0)+IF(VLOOKUP($B1206,卡牌国战属性!$B:$E,3,FALSE)=2,6,0))</f>
        <v>2.3</v>
      </c>
      <c r="G1206" s="2">
        <f>INDEX($Q:$AC,MATCH($E1206,$Q:$Q,0),MATCH(VLOOKUP($B1206,卡牌国战属性!$B:$E,4,FALSE),军力值效果表!$Q$1:$AC$1,0)+IF(VLOOKUP($B1206,卡牌国战属性!$B:$E,3,FALSE)=2,6,0)+1)</f>
        <v>7.4</v>
      </c>
    </row>
    <row r="1207" spans="1:7">
      <c r="A1207" s="2">
        <v>1204</v>
      </c>
      <c r="B1207" s="9">
        <v>1102002</v>
      </c>
      <c r="C1207" s="2" t="str">
        <f>VLOOKUP(B1207,卡牌国战属性!$B:$C,2,FALSE)</f>
        <v>许褚</v>
      </c>
      <c r="D1207" s="2" t="s">
        <v>64</v>
      </c>
      <c r="E1207" s="2">
        <f t="shared" si="13"/>
        <v>4</v>
      </c>
      <c r="F1207" s="2">
        <f>INDEX($Q:$AC,MATCH($E1207,$Q:$Q,0),MATCH(VLOOKUP($B1207,卡牌国战属性!$B:$E,4,FALSE),军力值效果表!$Q$1:$AC$1,0)+IF(VLOOKUP($B1207,卡牌国战属性!$B:$E,3,FALSE)=2,6,0))</f>
        <v>2.4</v>
      </c>
      <c r="G1207" s="2">
        <f>INDEX($Q:$AC,MATCH($E1207,$Q:$Q,0),MATCH(VLOOKUP($B1207,卡牌国战属性!$B:$E,4,FALSE),军力值效果表!$Q$1:$AC$1,0)+IF(VLOOKUP($B1207,卡牌国战属性!$B:$E,3,FALSE)=2,6,0)+1)</f>
        <v>7.5</v>
      </c>
    </row>
    <row r="1208" spans="1:7">
      <c r="A1208" s="2">
        <v>1205</v>
      </c>
      <c r="B1208" s="9">
        <v>1102002</v>
      </c>
      <c r="C1208" s="2" t="str">
        <f>VLOOKUP(B1208,卡牌国战属性!$B:$C,2,FALSE)</f>
        <v>许褚</v>
      </c>
      <c r="D1208" s="2" t="s">
        <v>64</v>
      </c>
      <c r="E1208" s="2">
        <f t="shared" si="13"/>
        <v>5</v>
      </c>
      <c r="F1208" s="2">
        <f>INDEX($Q:$AC,MATCH($E1208,$Q:$Q,0),MATCH(VLOOKUP($B1208,卡牌国战属性!$B:$E,4,FALSE),军力值效果表!$Q$1:$AC$1,0)+IF(VLOOKUP($B1208,卡牌国战属性!$B:$E,3,FALSE)=2,6,0))</f>
        <v>2.5</v>
      </c>
      <c r="G1208" s="2">
        <f>INDEX($Q:$AC,MATCH($E1208,$Q:$Q,0),MATCH(VLOOKUP($B1208,卡牌国战属性!$B:$E,4,FALSE),军力值效果表!$Q$1:$AC$1,0)+IF(VLOOKUP($B1208,卡牌国战属性!$B:$E,3,FALSE)=2,6,0)+1)</f>
        <v>7.6</v>
      </c>
    </row>
    <row r="1209" spans="1:7">
      <c r="A1209" s="2">
        <v>1206</v>
      </c>
      <c r="B1209" s="9">
        <v>1102002</v>
      </c>
      <c r="C1209" s="2" t="str">
        <f>VLOOKUP(B1209,卡牌国战属性!$B:$C,2,FALSE)</f>
        <v>许褚</v>
      </c>
      <c r="D1209" s="2" t="s">
        <v>64</v>
      </c>
      <c r="E1209" s="2">
        <f t="shared" si="13"/>
        <v>6</v>
      </c>
      <c r="F1209" s="2">
        <f>INDEX($Q:$AC,MATCH($E1209,$Q:$Q,0),MATCH(VLOOKUP($B1209,卡牌国战属性!$B:$E,4,FALSE),军力值效果表!$Q$1:$AC$1,0)+IF(VLOOKUP($B1209,卡牌国战属性!$B:$E,3,FALSE)=2,6,0))</f>
        <v>2.6</v>
      </c>
      <c r="G1209" s="2">
        <f>INDEX($Q:$AC,MATCH($E1209,$Q:$Q,0),MATCH(VLOOKUP($B1209,卡牌国战属性!$B:$E,4,FALSE),军力值效果表!$Q$1:$AC$1,0)+IF(VLOOKUP($B1209,卡牌国战属性!$B:$E,3,FALSE)=2,6,0)+1)</f>
        <v>7.7</v>
      </c>
    </row>
    <row r="1210" spans="1:7">
      <c r="A1210" s="2">
        <v>1207</v>
      </c>
      <c r="B1210" s="9">
        <v>1102002</v>
      </c>
      <c r="C1210" s="2" t="str">
        <f>VLOOKUP(B1210,卡牌国战属性!$B:$C,2,FALSE)</f>
        <v>许褚</v>
      </c>
      <c r="D1210" s="2" t="s">
        <v>64</v>
      </c>
      <c r="E1210" s="2">
        <f t="shared" si="13"/>
        <v>7</v>
      </c>
      <c r="F1210" s="2">
        <f>INDEX($Q:$AC,MATCH($E1210,$Q:$Q,0),MATCH(VLOOKUP($B1210,卡牌国战属性!$B:$E,4,FALSE),军力值效果表!$Q$1:$AC$1,0)+IF(VLOOKUP($B1210,卡牌国战属性!$B:$E,3,FALSE)=2,6,0))</f>
        <v>2.7</v>
      </c>
      <c r="G1210" s="2">
        <f>INDEX($Q:$AC,MATCH($E1210,$Q:$Q,0),MATCH(VLOOKUP($B1210,卡牌国战属性!$B:$E,4,FALSE),军力值效果表!$Q$1:$AC$1,0)+IF(VLOOKUP($B1210,卡牌国战属性!$B:$E,3,FALSE)=2,6,0)+1)</f>
        <v>7.8</v>
      </c>
    </row>
    <row r="1211" spans="1:7">
      <c r="A1211" s="2">
        <v>1208</v>
      </c>
      <c r="B1211" s="9">
        <v>1102002</v>
      </c>
      <c r="C1211" s="2" t="str">
        <f>VLOOKUP(B1211,卡牌国战属性!$B:$C,2,FALSE)</f>
        <v>许褚</v>
      </c>
      <c r="D1211" s="2" t="s">
        <v>64</v>
      </c>
      <c r="E1211" s="2">
        <f t="shared" si="13"/>
        <v>8</v>
      </c>
      <c r="F1211" s="2">
        <f>INDEX($Q:$AC,MATCH($E1211,$Q:$Q,0),MATCH(VLOOKUP($B1211,卡牌国战属性!$B:$E,4,FALSE),军力值效果表!$Q$1:$AC$1,0)+IF(VLOOKUP($B1211,卡牌国战属性!$B:$E,3,FALSE)=2,6,0))</f>
        <v>2.8</v>
      </c>
      <c r="G1211" s="2">
        <f>INDEX($Q:$AC,MATCH($E1211,$Q:$Q,0),MATCH(VLOOKUP($B1211,卡牌国战属性!$B:$E,4,FALSE),军力值效果表!$Q$1:$AC$1,0)+IF(VLOOKUP($B1211,卡牌国战属性!$B:$E,3,FALSE)=2,6,0)+1)</f>
        <v>7.9</v>
      </c>
    </row>
    <row r="1212" spans="1:7">
      <c r="A1212" s="2">
        <v>1209</v>
      </c>
      <c r="B1212" s="9">
        <v>1102002</v>
      </c>
      <c r="C1212" s="2" t="str">
        <f>VLOOKUP(B1212,卡牌国战属性!$B:$C,2,FALSE)</f>
        <v>许褚</v>
      </c>
      <c r="D1212" s="2" t="s">
        <v>64</v>
      </c>
      <c r="E1212" s="2">
        <f t="shared" si="13"/>
        <v>9</v>
      </c>
      <c r="F1212" s="2">
        <f>INDEX($Q:$AC,MATCH($E1212,$Q:$Q,0),MATCH(VLOOKUP($B1212,卡牌国战属性!$B:$E,4,FALSE),军力值效果表!$Q$1:$AC$1,0)+IF(VLOOKUP($B1212,卡牌国战属性!$B:$E,3,FALSE)=2,6,0))</f>
        <v>2.9</v>
      </c>
      <c r="G1212" s="2">
        <f>INDEX($Q:$AC,MATCH($E1212,$Q:$Q,0),MATCH(VLOOKUP($B1212,卡牌国战属性!$B:$E,4,FALSE),军力值效果表!$Q$1:$AC$1,0)+IF(VLOOKUP($B1212,卡牌国战属性!$B:$E,3,FALSE)=2,6,0)+1)</f>
        <v>8</v>
      </c>
    </row>
    <row r="1213" spans="1:7">
      <c r="A1213" s="2">
        <v>1210</v>
      </c>
      <c r="B1213" s="9">
        <v>1102002</v>
      </c>
      <c r="C1213" s="2" t="str">
        <f>VLOOKUP(B1213,卡牌国战属性!$B:$C,2,FALSE)</f>
        <v>许褚</v>
      </c>
      <c r="D1213" s="2" t="s">
        <v>64</v>
      </c>
      <c r="E1213" s="2">
        <f t="shared" si="13"/>
        <v>10</v>
      </c>
      <c r="F1213" s="2">
        <f>INDEX($Q:$AC,MATCH($E1213,$Q:$Q,0),MATCH(VLOOKUP($B1213,卡牌国战属性!$B:$E,4,FALSE),军力值效果表!$Q$1:$AC$1,0)+IF(VLOOKUP($B1213,卡牌国战属性!$B:$E,3,FALSE)=2,6,0))</f>
        <v>3</v>
      </c>
      <c r="G1213" s="2">
        <f>INDEX($Q:$AC,MATCH($E1213,$Q:$Q,0),MATCH(VLOOKUP($B1213,卡牌国战属性!$B:$E,4,FALSE),军力值效果表!$Q$1:$AC$1,0)+IF(VLOOKUP($B1213,卡牌国战属性!$B:$E,3,FALSE)=2,6,0)+1)</f>
        <v>8.3</v>
      </c>
    </row>
    <row r="1214" spans="1:7">
      <c r="A1214" s="2">
        <v>1211</v>
      </c>
      <c r="B1214" s="9">
        <v>1102002</v>
      </c>
      <c r="C1214" s="2" t="str">
        <f>VLOOKUP(B1214,卡牌国战属性!$B:$C,2,FALSE)</f>
        <v>许褚</v>
      </c>
      <c r="D1214" s="2" t="s">
        <v>64</v>
      </c>
      <c r="E1214" s="2">
        <f t="shared" si="13"/>
        <v>11</v>
      </c>
      <c r="F1214" s="2">
        <f>INDEX($Q:$AC,MATCH($E1214,$Q:$Q,0),MATCH(VLOOKUP($B1214,卡牌国战属性!$B:$E,4,FALSE),军力值效果表!$Q$1:$AC$1,0)+IF(VLOOKUP($B1214,卡牌国战属性!$B:$E,3,FALSE)=2,6,0))</f>
        <v>3.1</v>
      </c>
      <c r="G1214" s="2">
        <f>INDEX($Q:$AC,MATCH($E1214,$Q:$Q,0),MATCH(VLOOKUP($B1214,卡牌国战属性!$B:$E,4,FALSE),军力值效果表!$Q$1:$AC$1,0)+IF(VLOOKUP($B1214,卡牌国战属性!$B:$E,3,FALSE)=2,6,0)+1)</f>
        <v>8.5</v>
      </c>
    </row>
    <row r="1215" spans="1:7">
      <c r="A1215" s="2">
        <v>1212</v>
      </c>
      <c r="B1215" s="9">
        <v>1102002</v>
      </c>
      <c r="C1215" s="2" t="str">
        <f>VLOOKUP(B1215,卡牌国战属性!$B:$C,2,FALSE)</f>
        <v>许褚</v>
      </c>
      <c r="D1215" s="2" t="s">
        <v>64</v>
      </c>
      <c r="E1215" s="2">
        <f t="shared" si="13"/>
        <v>12</v>
      </c>
      <c r="F1215" s="2">
        <f>INDEX($Q:$AC,MATCH($E1215,$Q:$Q,0),MATCH(VLOOKUP($B1215,卡牌国战属性!$B:$E,4,FALSE),军力值效果表!$Q$1:$AC$1,0)+IF(VLOOKUP($B1215,卡牌国战属性!$B:$E,3,FALSE)=2,6,0))</f>
        <v>3.2</v>
      </c>
      <c r="G1215" s="2">
        <f>INDEX($Q:$AC,MATCH($E1215,$Q:$Q,0),MATCH(VLOOKUP($B1215,卡牌国战属性!$B:$E,4,FALSE),军力值效果表!$Q$1:$AC$1,0)+IF(VLOOKUP($B1215,卡牌国战属性!$B:$E,3,FALSE)=2,6,0)+1)</f>
        <v>8.6</v>
      </c>
    </row>
    <row r="1216" spans="1:7">
      <c r="A1216" s="2">
        <v>1213</v>
      </c>
      <c r="B1216" s="9">
        <v>1102002</v>
      </c>
      <c r="C1216" s="2" t="str">
        <f>VLOOKUP(B1216,卡牌国战属性!$B:$C,2,FALSE)</f>
        <v>许褚</v>
      </c>
      <c r="D1216" s="2" t="s">
        <v>64</v>
      </c>
      <c r="E1216" s="2">
        <f t="shared" si="13"/>
        <v>13</v>
      </c>
      <c r="F1216" s="2">
        <f>INDEX($Q:$AC,MATCH($E1216,$Q:$Q,0),MATCH(VLOOKUP($B1216,卡牌国战属性!$B:$E,4,FALSE),军力值效果表!$Q$1:$AC$1,0)+IF(VLOOKUP($B1216,卡牌国战属性!$B:$E,3,FALSE)=2,6,0))</f>
        <v>3.3</v>
      </c>
      <c r="G1216" s="2">
        <f>INDEX($Q:$AC,MATCH($E1216,$Q:$Q,0),MATCH(VLOOKUP($B1216,卡牌国战属性!$B:$E,4,FALSE),军力值效果表!$Q$1:$AC$1,0)+IF(VLOOKUP($B1216,卡牌国战属性!$B:$E,3,FALSE)=2,6,0)+1)</f>
        <v>9.7</v>
      </c>
    </row>
    <row r="1217" spans="1:7">
      <c r="A1217" s="2">
        <v>1214</v>
      </c>
      <c r="B1217" s="9">
        <v>1102002</v>
      </c>
      <c r="C1217" s="2" t="str">
        <f>VLOOKUP(B1217,卡牌国战属性!$B:$C,2,FALSE)</f>
        <v>许褚</v>
      </c>
      <c r="D1217" s="2" t="s">
        <v>64</v>
      </c>
      <c r="E1217" s="2">
        <f t="shared" si="13"/>
        <v>14</v>
      </c>
      <c r="F1217" s="2">
        <f>INDEX($Q:$AC,MATCH($E1217,$Q:$Q,0),MATCH(VLOOKUP($B1217,卡牌国战属性!$B:$E,4,FALSE),军力值效果表!$Q$1:$AC$1,0)+IF(VLOOKUP($B1217,卡牌国战属性!$B:$E,3,FALSE)=2,6,0))</f>
        <v>3.4</v>
      </c>
      <c r="G1217" s="2">
        <f>INDEX($Q:$AC,MATCH($E1217,$Q:$Q,0),MATCH(VLOOKUP($B1217,卡牌国战属性!$B:$E,4,FALSE),军力值效果表!$Q$1:$AC$1,0)+IF(VLOOKUP($B1217,卡牌国战属性!$B:$E,3,FALSE)=2,6,0)+1)</f>
        <v>9.9</v>
      </c>
    </row>
    <row r="1218" spans="1:7">
      <c r="A1218" s="2">
        <v>1215</v>
      </c>
      <c r="B1218" s="9">
        <v>1102002</v>
      </c>
      <c r="C1218" s="2" t="str">
        <f>VLOOKUP(B1218,卡牌国战属性!$B:$C,2,FALSE)</f>
        <v>许褚</v>
      </c>
      <c r="D1218" s="2" t="s">
        <v>64</v>
      </c>
      <c r="E1218" s="2">
        <f t="shared" si="13"/>
        <v>15</v>
      </c>
      <c r="F1218" s="2">
        <f>INDEX($Q:$AC,MATCH($E1218,$Q:$Q,0),MATCH(VLOOKUP($B1218,卡牌国战属性!$B:$E,4,FALSE),军力值效果表!$Q$1:$AC$1,0)+IF(VLOOKUP($B1218,卡牌国战属性!$B:$E,3,FALSE)=2,6,0))</f>
        <v>3.6</v>
      </c>
      <c r="G1218" s="2">
        <f>INDEX($Q:$AC,MATCH($E1218,$Q:$Q,0),MATCH(VLOOKUP($B1218,卡牌国战属性!$B:$E,4,FALSE),军力值效果表!$Q$1:$AC$1,0)+IF(VLOOKUP($B1218,卡牌国战属性!$B:$E,3,FALSE)=2,6,0)+1)</f>
        <v>11</v>
      </c>
    </row>
    <row r="1219" spans="1:7">
      <c r="A1219" s="2">
        <v>1216</v>
      </c>
      <c r="B1219" s="9">
        <v>1102002</v>
      </c>
      <c r="C1219" s="2" t="str">
        <f>VLOOKUP(B1219,卡牌国战属性!$B:$C,2,FALSE)</f>
        <v>许褚</v>
      </c>
      <c r="D1219" s="2" t="s">
        <v>64</v>
      </c>
      <c r="E1219" s="2">
        <f t="shared" si="13"/>
        <v>16</v>
      </c>
      <c r="F1219" s="2">
        <f>INDEX($Q:$AC,MATCH($E1219,$Q:$Q,0),MATCH(VLOOKUP($B1219,卡牌国战属性!$B:$E,4,FALSE),军力值效果表!$Q$1:$AC$1,0)+IF(VLOOKUP($B1219,卡牌国战属性!$B:$E,3,FALSE)=2,6,0))</f>
        <v>3.7</v>
      </c>
      <c r="G1219" s="2">
        <f>INDEX($Q:$AC,MATCH($E1219,$Q:$Q,0),MATCH(VLOOKUP($B1219,卡牌国战属性!$B:$E,4,FALSE),军力值效果表!$Q$1:$AC$1,0)+IF(VLOOKUP($B1219,卡牌国战属性!$B:$E,3,FALSE)=2,6,0)+1)</f>
        <v>11.2</v>
      </c>
    </row>
    <row r="1220" spans="1:7">
      <c r="A1220" s="2">
        <v>1217</v>
      </c>
      <c r="B1220" s="9">
        <v>1102002</v>
      </c>
      <c r="C1220" s="2" t="str">
        <f>VLOOKUP(B1220,卡牌国战属性!$B:$C,2,FALSE)</f>
        <v>许褚</v>
      </c>
      <c r="D1220" s="2" t="s">
        <v>64</v>
      </c>
      <c r="E1220" s="2">
        <f t="shared" si="13"/>
        <v>17</v>
      </c>
      <c r="F1220" s="2">
        <f>INDEX($Q:$AC,MATCH($E1220,$Q:$Q,0),MATCH(VLOOKUP($B1220,卡牌国战属性!$B:$E,4,FALSE),军力值效果表!$Q$1:$AC$1,0)+IF(VLOOKUP($B1220,卡牌国战属性!$B:$E,3,FALSE)=2,6,0))</f>
        <v>3.8</v>
      </c>
      <c r="G1220" s="2">
        <f>INDEX($Q:$AC,MATCH($E1220,$Q:$Q,0),MATCH(VLOOKUP($B1220,卡牌国战属性!$B:$E,4,FALSE),军力值效果表!$Q$1:$AC$1,0)+IF(VLOOKUP($B1220,卡牌国战属性!$B:$E,3,FALSE)=2,6,0)+1)</f>
        <v>11.4</v>
      </c>
    </row>
    <row r="1221" spans="1:7">
      <c r="A1221" s="2">
        <v>1218</v>
      </c>
      <c r="B1221" s="9">
        <v>1102002</v>
      </c>
      <c r="C1221" s="2" t="str">
        <f>VLOOKUP(B1221,卡牌国战属性!$B:$C,2,FALSE)</f>
        <v>许褚</v>
      </c>
      <c r="D1221" s="2" t="s">
        <v>64</v>
      </c>
      <c r="E1221" s="2">
        <f t="shared" si="13"/>
        <v>18</v>
      </c>
      <c r="F1221" s="2">
        <f>INDEX($Q:$AC,MATCH($E1221,$Q:$Q,0),MATCH(VLOOKUP($B1221,卡牌国战属性!$B:$E,4,FALSE),军力值效果表!$Q$1:$AC$1,0)+IF(VLOOKUP($B1221,卡牌国战属性!$B:$E,3,FALSE)=2,6,0))</f>
        <v>4.1</v>
      </c>
      <c r="G1221" s="2">
        <f>INDEX($Q:$AC,MATCH($E1221,$Q:$Q,0),MATCH(VLOOKUP($B1221,卡牌国战属性!$B:$E,4,FALSE),军力值效果表!$Q$1:$AC$1,0)+IF(VLOOKUP($B1221,卡牌国战属性!$B:$E,3,FALSE)=2,6,0)+1)</f>
        <v>12</v>
      </c>
    </row>
    <row r="1222" spans="1:7">
      <c r="A1222" s="2">
        <v>1219</v>
      </c>
      <c r="B1222" s="9">
        <v>1102002</v>
      </c>
      <c r="C1222" s="2" t="str">
        <f>VLOOKUP(B1222,卡牌国战属性!$B:$C,2,FALSE)</f>
        <v>许褚</v>
      </c>
      <c r="D1222" s="2" t="s">
        <v>64</v>
      </c>
      <c r="E1222" s="2">
        <f t="shared" si="13"/>
        <v>19</v>
      </c>
      <c r="F1222" s="2">
        <f>INDEX($Q:$AC,MATCH($E1222,$Q:$Q,0),MATCH(VLOOKUP($B1222,卡牌国战属性!$B:$E,4,FALSE),军力值效果表!$Q$1:$AC$1,0)+IF(VLOOKUP($B1222,卡牌国战属性!$B:$E,3,FALSE)=2,6,0))</f>
        <v>4.2</v>
      </c>
      <c r="G1222" s="2">
        <f>INDEX($Q:$AC,MATCH($E1222,$Q:$Q,0),MATCH(VLOOKUP($B1222,卡牌国战属性!$B:$E,4,FALSE),军力值效果表!$Q$1:$AC$1,0)+IF(VLOOKUP($B1222,卡牌国战属性!$B:$E,3,FALSE)=2,6,0)+1)</f>
        <v>12.4</v>
      </c>
    </row>
    <row r="1223" spans="1:7">
      <c r="A1223" s="2">
        <v>1220</v>
      </c>
      <c r="B1223" s="9">
        <v>1102002</v>
      </c>
      <c r="C1223" s="2" t="str">
        <f>VLOOKUP(B1223,卡牌国战属性!$B:$C,2,FALSE)</f>
        <v>许褚</v>
      </c>
      <c r="D1223" s="2" t="s">
        <v>64</v>
      </c>
      <c r="E1223" s="2">
        <f t="shared" si="13"/>
        <v>20</v>
      </c>
      <c r="F1223" s="2">
        <f>INDEX($Q:$AC,MATCH($E1223,$Q:$Q,0),MATCH(VLOOKUP($B1223,卡牌国战属性!$B:$E,4,FALSE),军力值效果表!$Q$1:$AC$1,0)+IF(VLOOKUP($B1223,卡牌国战属性!$B:$E,3,FALSE)=2,6,0))</f>
        <v>4.3</v>
      </c>
      <c r="G1223" s="2">
        <f>INDEX($Q:$AC,MATCH($E1223,$Q:$Q,0),MATCH(VLOOKUP($B1223,卡牌国战属性!$B:$E,4,FALSE),军力值效果表!$Q$1:$AC$1,0)+IF(VLOOKUP($B1223,卡牌国战属性!$B:$E,3,FALSE)=2,6,0)+1)</f>
        <v>12.6</v>
      </c>
    </row>
    <row r="1224" spans="1:7">
      <c r="A1224" s="2">
        <v>1221</v>
      </c>
      <c r="B1224" s="9">
        <v>1102002</v>
      </c>
      <c r="C1224" s="2" t="str">
        <f>VLOOKUP(B1224,卡牌国战属性!$B:$C,2,FALSE)</f>
        <v>许褚</v>
      </c>
      <c r="D1224" s="2" t="s">
        <v>64</v>
      </c>
      <c r="E1224" s="2">
        <f t="shared" si="13"/>
        <v>21</v>
      </c>
      <c r="F1224" s="2">
        <f>INDEX($Q:$AC,MATCH($E1224,$Q:$Q,0),MATCH(VLOOKUP($B1224,卡牌国战属性!$B:$E,4,FALSE),军力值效果表!$Q$1:$AC$1,0)+IF(VLOOKUP($B1224,卡牌国战属性!$B:$E,3,FALSE)=2,6,0))</f>
        <v>4.5</v>
      </c>
      <c r="G1224" s="2">
        <f>INDEX($Q:$AC,MATCH($E1224,$Q:$Q,0),MATCH(VLOOKUP($B1224,卡牌国战属性!$B:$E,4,FALSE),军力值效果表!$Q$1:$AC$1,0)+IF(VLOOKUP($B1224,卡牌国战属性!$B:$E,3,FALSE)=2,6,0)+1)</f>
        <v>12.8</v>
      </c>
    </row>
    <row r="1225" spans="1:7">
      <c r="A1225" s="2">
        <v>1222</v>
      </c>
      <c r="B1225" s="9">
        <v>1102002</v>
      </c>
      <c r="C1225" s="2" t="str">
        <f>VLOOKUP(B1225,卡牌国战属性!$B:$C,2,FALSE)</f>
        <v>许褚</v>
      </c>
      <c r="D1225" s="2" t="s">
        <v>64</v>
      </c>
      <c r="E1225" s="2">
        <f t="shared" si="13"/>
        <v>22</v>
      </c>
      <c r="F1225" s="2">
        <f>INDEX($Q:$AC,MATCH($E1225,$Q:$Q,0),MATCH(VLOOKUP($B1225,卡牌国战属性!$B:$E,4,FALSE),军力值效果表!$Q$1:$AC$1,0)+IF(VLOOKUP($B1225,卡牌国战属性!$B:$E,3,FALSE)=2,6,0))</f>
        <v>4.6</v>
      </c>
      <c r="G1225" s="2">
        <f>INDEX($Q:$AC,MATCH($E1225,$Q:$Q,0),MATCH(VLOOKUP($B1225,卡牌国战属性!$B:$E,4,FALSE),军力值效果表!$Q$1:$AC$1,0)+IF(VLOOKUP($B1225,卡牌国战属性!$B:$E,3,FALSE)=2,6,0)+1)</f>
        <v>13.2</v>
      </c>
    </row>
    <row r="1226" spans="1:7">
      <c r="A1226" s="2">
        <v>1223</v>
      </c>
      <c r="B1226" s="9">
        <v>1102002</v>
      </c>
      <c r="C1226" s="2" t="str">
        <f>VLOOKUP(B1226,卡牌国战属性!$B:$C,2,FALSE)</f>
        <v>许褚</v>
      </c>
      <c r="D1226" s="2" t="s">
        <v>64</v>
      </c>
      <c r="E1226" s="2">
        <f t="shared" si="13"/>
        <v>23</v>
      </c>
      <c r="F1226" s="2">
        <f>INDEX($Q:$AC,MATCH($E1226,$Q:$Q,0),MATCH(VLOOKUP($B1226,卡牌国战属性!$B:$E,4,FALSE),军力值效果表!$Q$1:$AC$1,0)+IF(VLOOKUP($B1226,卡牌国战属性!$B:$E,3,FALSE)=2,6,0))</f>
        <v>4.9</v>
      </c>
      <c r="G1226" s="2">
        <f>INDEX($Q:$AC,MATCH($E1226,$Q:$Q,0),MATCH(VLOOKUP($B1226,卡牌国战属性!$B:$E,4,FALSE),军力值效果表!$Q$1:$AC$1,0)+IF(VLOOKUP($B1226,卡牌国战属性!$B:$E,3,FALSE)=2,6,0)+1)</f>
        <v>14.9</v>
      </c>
    </row>
    <row r="1227" spans="1:7">
      <c r="A1227" s="2">
        <v>1224</v>
      </c>
      <c r="B1227" s="9">
        <v>1102002</v>
      </c>
      <c r="C1227" s="2" t="str">
        <f>VLOOKUP(B1227,卡牌国战属性!$B:$C,2,FALSE)</f>
        <v>许褚</v>
      </c>
      <c r="D1227" s="2" t="s">
        <v>64</v>
      </c>
      <c r="E1227" s="2">
        <f t="shared" si="13"/>
        <v>24</v>
      </c>
      <c r="F1227" s="2">
        <f>INDEX($Q:$AC,MATCH($E1227,$Q:$Q,0),MATCH(VLOOKUP($B1227,卡牌国战属性!$B:$E,4,FALSE),军力值效果表!$Q$1:$AC$1,0)+IF(VLOOKUP($B1227,卡牌国战属性!$B:$E,3,FALSE)=2,6,0))</f>
        <v>5.1</v>
      </c>
      <c r="G1227" s="2">
        <f>INDEX($Q:$AC,MATCH($E1227,$Q:$Q,0),MATCH(VLOOKUP($B1227,卡牌国战属性!$B:$E,4,FALSE),军力值效果表!$Q$1:$AC$1,0)+IF(VLOOKUP($B1227,卡牌国战属性!$B:$E,3,FALSE)=2,6,0)+1)</f>
        <v>15.5</v>
      </c>
    </row>
    <row r="1228" spans="1:7">
      <c r="A1228" s="2">
        <v>1225</v>
      </c>
      <c r="B1228" s="9">
        <v>1102002</v>
      </c>
      <c r="C1228" s="2" t="str">
        <f>VLOOKUP(B1228,卡牌国战属性!$B:$C,2,FALSE)</f>
        <v>许褚</v>
      </c>
      <c r="D1228" s="2" t="s">
        <v>64</v>
      </c>
      <c r="E1228" s="2">
        <f t="shared" si="13"/>
        <v>25</v>
      </c>
      <c r="F1228" s="2">
        <f>INDEX($Q:$AC,MATCH($E1228,$Q:$Q,0),MATCH(VLOOKUP($B1228,卡牌国战属性!$B:$E,4,FALSE),军力值效果表!$Q$1:$AC$1,0)+IF(VLOOKUP($B1228,卡牌国战属性!$B:$E,3,FALSE)=2,6,0))</f>
        <v>5.7</v>
      </c>
      <c r="G1228" s="2">
        <f>INDEX($Q:$AC,MATCH($E1228,$Q:$Q,0),MATCH(VLOOKUP($B1228,卡牌国战属性!$B:$E,4,FALSE),军力值效果表!$Q$1:$AC$1,0)+IF(VLOOKUP($B1228,卡牌国战属性!$B:$E,3,FALSE)=2,6,0)+1)</f>
        <v>17.1</v>
      </c>
    </row>
    <row r="1229" spans="1:7">
      <c r="A1229" s="2">
        <v>1226</v>
      </c>
      <c r="B1229" s="9">
        <v>1102002</v>
      </c>
      <c r="C1229" s="2" t="str">
        <f>VLOOKUP(B1229,卡牌国战属性!$B:$C,2,FALSE)</f>
        <v>许褚</v>
      </c>
      <c r="D1229" s="2" t="s">
        <v>64</v>
      </c>
      <c r="E1229" s="2">
        <f t="shared" si="13"/>
        <v>26</v>
      </c>
      <c r="F1229" s="2">
        <f>INDEX($Q:$AC,MATCH($E1229,$Q:$Q,0),MATCH(VLOOKUP($B1229,卡牌国战属性!$B:$E,4,FALSE),军力值效果表!$Q$1:$AC$1,0)+IF(VLOOKUP($B1229,卡牌国战属性!$B:$E,3,FALSE)=2,6,0))</f>
        <v>6</v>
      </c>
      <c r="G1229" s="2">
        <f>INDEX($Q:$AC,MATCH($E1229,$Q:$Q,0),MATCH(VLOOKUP($B1229,卡牌国战属性!$B:$E,4,FALSE),军力值效果表!$Q$1:$AC$1,0)+IF(VLOOKUP($B1229,卡牌国战属性!$B:$E,3,FALSE)=2,6,0)+1)</f>
        <v>18.2</v>
      </c>
    </row>
    <row r="1230" spans="1:7">
      <c r="A1230" s="2">
        <v>1227</v>
      </c>
      <c r="B1230" s="9">
        <v>1102002</v>
      </c>
      <c r="C1230" s="2" t="str">
        <f>VLOOKUP(B1230,卡牌国战属性!$B:$C,2,FALSE)</f>
        <v>许褚</v>
      </c>
      <c r="D1230" s="2" t="s">
        <v>64</v>
      </c>
      <c r="E1230" s="2">
        <f t="shared" si="13"/>
        <v>27</v>
      </c>
      <c r="F1230" s="2">
        <f>INDEX($Q:$AC,MATCH($E1230,$Q:$Q,0),MATCH(VLOOKUP($B1230,卡牌国战属性!$B:$E,4,FALSE),军力值效果表!$Q$1:$AC$1,0)+IF(VLOOKUP($B1230,卡牌国战属性!$B:$E,3,FALSE)=2,6,0))</f>
        <v>6.4</v>
      </c>
      <c r="G1230" s="2">
        <f>INDEX($Q:$AC,MATCH($E1230,$Q:$Q,0),MATCH(VLOOKUP($B1230,卡牌国战属性!$B:$E,4,FALSE),军力值效果表!$Q$1:$AC$1,0)+IF(VLOOKUP($B1230,卡牌国战属性!$B:$E,3,FALSE)=2,6,0)+1)</f>
        <v>19.2</v>
      </c>
    </row>
    <row r="1231" spans="1:7">
      <c r="A1231" s="2">
        <v>1228</v>
      </c>
      <c r="B1231" s="9">
        <v>1102002</v>
      </c>
      <c r="C1231" s="2" t="str">
        <f>VLOOKUP(B1231,卡牌国战属性!$B:$C,2,FALSE)</f>
        <v>许褚</v>
      </c>
      <c r="D1231" s="2" t="s">
        <v>64</v>
      </c>
      <c r="E1231" s="2">
        <f t="shared" si="13"/>
        <v>28</v>
      </c>
      <c r="F1231" s="2">
        <f>INDEX($Q:$AC,MATCH($E1231,$Q:$Q,0),MATCH(VLOOKUP($B1231,卡牌国战属性!$B:$E,4,FALSE),军力值效果表!$Q$1:$AC$1,0)+IF(VLOOKUP($B1231,卡牌国战属性!$B:$E,3,FALSE)=2,6,0))</f>
        <v>6.8</v>
      </c>
      <c r="G1231" s="2">
        <f>INDEX($Q:$AC,MATCH($E1231,$Q:$Q,0),MATCH(VLOOKUP($B1231,卡牌国战属性!$B:$E,4,FALSE),军力值效果表!$Q$1:$AC$1,0)+IF(VLOOKUP($B1231,卡牌国战属性!$B:$E,3,FALSE)=2,6,0)+1)</f>
        <v>20</v>
      </c>
    </row>
    <row r="1232" spans="1:7">
      <c r="A1232" s="2">
        <v>1229</v>
      </c>
      <c r="B1232" s="9">
        <v>1102002</v>
      </c>
      <c r="C1232" s="2" t="str">
        <f>VLOOKUP(B1232,卡牌国战属性!$B:$C,2,FALSE)</f>
        <v>许褚</v>
      </c>
      <c r="D1232" s="2" t="s">
        <v>64</v>
      </c>
      <c r="E1232" s="2">
        <f t="shared" si="13"/>
        <v>29</v>
      </c>
      <c r="F1232" s="2">
        <f>INDEX($Q:$AC,MATCH($E1232,$Q:$Q,0),MATCH(VLOOKUP($B1232,卡牌国战属性!$B:$E,4,FALSE),军力值效果表!$Q$1:$AC$1,0)+IF(VLOOKUP($B1232,卡牌国战属性!$B:$E,3,FALSE)=2,6,0))</f>
        <v>7.2</v>
      </c>
      <c r="G1232" s="2">
        <f>INDEX($Q:$AC,MATCH($E1232,$Q:$Q,0),MATCH(VLOOKUP($B1232,卡牌国战属性!$B:$E,4,FALSE),军力值效果表!$Q$1:$AC$1,0)+IF(VLOOKUP($B1232,卡牌国战属性!$B:$E,3,FALSE)=2,6,0)+1)</f>
        <v>21.5</v>
      </c>
    </row>
    <row r="1233" spans="1:7">
      <c r="A1233" s="2">
        <v>1230</v>
      </c>
      <c r="B1233" s="9">
        <v>1102002</v>
      </c>
      <c r="C1233" s="2" t="str">
        <f>VLOOKUP(B1233,卡牌国战属性!$B:$C,2,FALSE)</f>
        <v>许褚</v>
      </c>
      <c r="D1233" s="2" t="s">
        <v>64</v>
      </c>
      <c r="E1233" s="2">
        <f t="shared" si="13"/>
        <v>30</v>
      </c>
      <c r="F1233" s="2">
        <f>INDEX($Q:$AC,MATCH($E1233,$Q:$Q,0),MATCH(VLOOKUP($B1233,卡牌国战属性!$B:$E,4,FALSE),军力值效果表!$Q$1:$AC$1,0)+IF(VLOOKUP($B1233,卡牌国战属性!$B:$E,3,FALSE)=2,6,0))</f>
        <v>7.5</v>
      </c>
      <c r="G1233" s="2">
        <f>INDEX($Q:$AC,MATCH($E1233,$Q:$Q,0),MATCH(VLOOKUP($B1233,卡牌国战属性!$B:$E,4,FALSE),军力值效果表!$Q$1:$AC$1,0)+IF(VLOOKUP($B1233,卡牌国战属性!$B:$E,3,FALSE)=2,6,0)+1)</f>
        <v>22.7</v>
      </c>
    </row>
    <row r="1234" spans="1:7">
      <c r="A1234" s="2">
        <v>1231</v>
      </c>
      <c r="B1234" s="9">
        <v>1102002</v>
      </c>
      <c r="C1234" s="2" t="str">
        <f>VLOOKUP(B1234,卡牌国战属性!$B:$C,2,FALSE)</f>
        <v>许褚</v>
      </c>
      <c r="D1234" s="2" t="s">
        <v>64</v>
      </c>
      <c r="E1234" s="2">
        <f t="shared" si="13"/>
        <v>31</v>
      </c>
      <c r="F1234" s="2">
        <f>INDEX($Q:$AC,MATCH($E1234,$Q:$Q,0),MATCH(VLOOKUP($B1234,卡牌国战属性!$B:$E,4,FALSE),军力值效果表!$Q$1:$AC$1,0)+IF(VLOOKUP($B1234,卡牌国战属性!$B:$E,3,FALSE)=2,6,0))</f>
        <v>7.7</v>
      </c>
      <c r="G1234" s="2">
        <f>INDEX($Q:$AC,MATCH($E1234,$Q:$Q,0),MATCH(VLOOKUP($B1234,卡牌国战属性!$B:$E,4,FALSE),军力值效果表!$Q$1:$AC$1,0)+IF(VLOOKUP($B1234,卡牌国战属性!$B:$E,3,FALSE)=2,6,0)+1)</f>
        <v>23.1</v>
      </c>
    </row>
    <row r="1235" spans="1:7">
      <c r="A1235" s="2">
        <v>1232</v>
      </c>
      <c r="B1235" s="9">
        <v>1102002</v>
      </c>
      <c r="C1235" s="2" t="str">
        <f>VLOOKUP(B1235,卡牌国战属性!$B:$C,2,FALSE)</f>
        <v>许褚</v>
      </c>
      <c r="D1235" s="2" t="s">
        <v>64</v>
      </c>
      <c r="E1235" s="2">
        <f t="shared" si="13"/>
        <v>32</v>
      </c>
      <c r="F1235" s="2">
        <f>INDEX($Q:$AC,MATCH($E1235,$Q:$Q,0),MATCH(VLOOKUP($B1235,卡牌国战属性!$B:$E,4,FALSE),军力值效果表!$Q$1:$AC$1,0)+IF(VLOOKUP($B1235,卡牌国战属性!$B:$E,3,FALSE)=2,6,0))</f>
        <v>8.2</v>
      </c>
      <c r="G1235" s="2">
        <f>INDEX($Q:$AC,MATCH($E1235,$Q:$Q,0),MATCH(VLOOKUP($B1235,卡牌国战属性!$B:$E,4,FALSE),军力值效果表!$Q$1:$AC$1,0)+IF(VLOOKUP($B1235,卡牌国战属性!$B:$E,3,FALSE)=2,6,0)+1)</f>
        <v>24.6</v>
      </c>
    </row>
    <row r="1236" spans="1:7">
      <c r="A1236" s="2">
        <v>1233</v>
      </c>
      <c r="B1236" s="9">
        <v>1102002</v>
      </c>
      <c r="C1236" s="2" t="str">
        <f>VLOOKUP(B1236,卡牌国战属性!$B:$C,2,FALSE)</f>
        <v>许褚</v>
      </c>
      <c r="D1236" s="2" t="s">
        <v>64</v>
      </c>
      <c r="E1236" s="2">
        <f t="shared" si="13"/>
        <v>33</v>
      </c>
      <c r="F1236" s="2">
        <f>INDEX($Q:$AC,MATCH($E1236,$Q:$Q,0),MATCH(VLOOKUP($B1236,卡牌国战属性!$B:$E,4,FALSE),军力值效果表!$Q$1:$AC$1,0)+IF(VLOOKUP($B1236,卡牌国战属性!$B:$E,3,FALSE)=2,6,0))</f>
        <v>9.2</v>
      </c>
      <c r="G1236" s="2">
        <f>INDEX($Q:$AC,MATCH($E1236,$Q:$Q,0),MATCH(VLOOKUP($B1236,卡牌国战属性!$B:$E,4,FALSE),军力值效果表!$Q$1:$AC$1,0)+IF(VLOOKUP($B1236,卡牌国战属性!$B:$E,3,FALSE)=2,6,0)+1)</f>
        <v>27.6</v>
      </c>
    </row>
    <row r="1237" spans="1:7">
      <c r="A1237" s="2">
        <v>1234</v>
      </c>
      <c r="B1237" s="9">
        <v>1102002</v>
      </c>
      <c r="C1237" s="2" t="str">
        <f>VLOOKUP(B1237,卡牌国战属性!$B:$C,2,FALSE)</f>
        <v>许褚</v>
      </c>
      <c r="D1237" s="2" t="s">
        <v>64</v>
      </c>
      <c r="E1237" s="2">
        <f t="shared" si="13"/>
        <v>34</v>
      </c>
      <c r="F1237" s="2">
        <f>INDEX($Q:$AC,MATCH($E1237,$Q:$Q,0),MATCH(VLOOKUP($B1237,卡牌国战属性!$B:$E,4,FALSE),军力值效果表!$Q$1:$AC$1,0)+IF(VLOOKUP($B1237,卡牌国战属性!$B:$E,3,FALSE)=2,6,0))</f>
        <v>9.8</v>
      </c>
      <c r="G1237" s="2">
        <f>INDEX($Q:$AC,MATCH($E1237,$Q:$Q,0),MATCH(VLOOKUP($B1237,卡牌国战属性!$B:$E,4,FALSE),军力值效果表!$Q$1:$AC$1,0)+IF(VLOOKUP($B1237,卡牌国战属性!$B:$E,3,FALSE)=2,6,0)+1)</f>
        <v>29.6</v>
      </c>
    </row>
    <row r="1238" spans="1:7">
      <c r="A1238" s="2">
        <v>1235</v>
      </c>
      <c r="B1238" s="9">
        <v>1102002</v>
      </c>
      <c r="C1238" s="2" t="str">
        <f>VLOOKUP(B1238,卡牌国战属性!$B:$C,2,FALSE)</f>
        <v>许褚</v>
      </c>
      <c r="D1238" s="2" t="s">
        <v>64</v>
      </c>
      <c r="E1238" s="2">
        <f t="shared" si="13"/>
        <v>35</v>
      </c>
      <c r="F1238" s="2">
        <f>INDEX($Q:$AC,MATCH($E1238,$Q:$Q,0),MATCH(VLOOKUP($B1238,卡牌国战属性!$B:$E,4,FALSE),军力值效果表!$Q$1:$AC$1,0)+IF(VLOOKUP($B1238,卡牌国战属性!$B:$E,3,FALSE)=2,6,0))</f>
        <v>9.9</v>
      </c>
      <c r="G1238" s="2">
        <f>INDEX($Q:$AC,MATCH($E1238,$Q:$Q,0),MATCH(VLOOKUP($B1238,卡牌国战属性!$B:$E,4,FALSE),军力值效果表!$Q$1:$AC$1,0)+IF(VLOOKUP($B1238,卡牌国战属性!$B:$E,3,FALSE)=2,6,0)+1)</f>
        <v>29.8</v>
      </c>
    </row>
    <row r="1239" spans="1:7">
      <c r="A1239" s="2">
        <v>1236</v>
      </c>
      <c r="B1239" s="9">
        <v>1102002</v>
      </c>
      <c r="C1239" s="2" t="str">
        <f>VLOOKUP(B1239,卡牌国战属性!$B:$C,2,FALSE)</f>
        <v>许褚</v>
      </c>
      <c r="D1239" s="2" t="s">
        <v>64</v>
      </c>
      <c r="E1239" s="2">
        <f t="shared" si="13"/>
        <v>36</v>
      </c>
      <c r="F1239" s="2">
        <f>INDEX($Q:$AC,MATCH($E1239,$Q:$Q,0),MATCH(VLOOKUP($B1239,卡牌国战属性!$B:$E,4,FALSE),军力值效果表!$Q$1:$AC$1,0)+IF(VLOOKUP($B1239,卡牌国战属性!$B:$E,3,FALSE)=2,6,0))</f>
        <v>10.7</v>
      </c>
      <c r="G1239" s="2">
        <f>INDEX($Q:$AC,MATCH($E1239,$Q:$Q,0),MATCH(VLOOKUP($B1239,卡牌国战属性!$B:$E,4,FALSE),军力值效果表!$Q$1:$AC$1,0)+IF(VLOOKUP($B1239,卡牌国战属性!$B:$E,3,FALSE)=2,6,0)+1)</f>
        <v>32.1</v>
      </c>
    </row>
    <row r="1240" spans="1:7">
      <c r="A1240" s="2">
        <v>1237</v>
      </c>
      <c r="B1240" s="9">
        <v>1102002</v>
      </c>
      <c r="C1240" s="2" t="str">
        <f>VLOOKUP(B1240,卡牌国战属性!$B:$C,2,FALSE)</f>
        <v>许褚</v>
      </c>
      <c r="D1240" s="2" t="s">
        <v>64</v>
      </c>
      <c r="E1240" s="2">
        <f t="shared" si="13"/>
        <v>37</v>
      </c>
      <c r="F1240" s="2">
        <f>INDEX($Q:$AC,MATCH($E1240,$Q:$Q,0),MATCH(VLOOKUP($B1240,卡牌国战属性!$B:$E,4,FALSE),军力值效果表!$Q$1:$AC$1,0)+IF(VLOOKUP($B1240,卡牌国战属性!$B:$E,3,FALSE)=2,6,0))</f>
        <v>11.4</v>
      </c>
      <c r="G1240" s="2">
        <f>INDEX($Q:$AC,MATCH($E1240,$Q:$Q,0),MATCH(VLOOKUP($B1240,卡牌国战属性!$B:$E,4,FALSE),军力值效果表!$Q$1:$AC$1,0)+IF(VLOOKUP($B1240,卡牌国战属性!$B:$E,3,FALSE)=2,6,0)+1)</f>
        <v>34.4</v>
      </c>
    </row>
    <row r="1241" spans="1:7">
      <c r="A1241" s="2">
        <v>1238</v>
      </c>
      <c r="B1241" s="9">
        <v>1102002</v>
      </c>
      <c r="C1241" s="2" t="str">
        <f>VLOOKUP(B1241,卡牌国战属性!$B:$C,2,FALSE)</f>
        <v>许褚</v>
      </c>
      <c r="D1241" s="2" t="s">
        <v>64</v>
      </c>
      <c r="E1241" s="2">
        <f t="shared" si="13"/>
        <v>38</v>
      </c>
      <c r="F1241" s="2">
        <f>INDEX($Q:$AC,MATCH($E1241,$Q:$Q,0),MATCH(VLOOKUP($B1241,卡牌国战属性!$B:$E,4,FALSE),军力值效果表!$Q$1:$AC$1,0)+IF(VLOOKUP($B1241,卡牌国战属性!$B:$E,3,FALSE)=2,6,0))</f>
        <v>12.9</v>
      </c>
      <c r="G1241" s="2">
        <f>INDEX($Q:$AC,MATCH($E1241,$Q:$Q,0),MATCH(VLOOKUP($B1241,卡牌国战属性!$B:$E,4,FALSE),军力值效果表!$Q$1:$AC$1,0)+IF(VLOOKUP($B1241,卡牌国战属性!$B:$E,3,FALSE)=2,6,0)+1)</f>
        <v>38.7</v>
      </c>
    </row>
    <row r="1242" spans="1:7">
      <c r="A1242" s="2">
        <v>1239</v>
      </c>
      <c r="B1242" s="9">
        <v>1102002</v>
      </c>
      <c r="C1242" s="2" t="str">
        <f>VLOOKUP(B1242,卡牌国战属性!$B:$C,2,FALSE)</f>
        <v>许褚</v>
      </c>
      <c r="D1242" s="2" t="s">
        <v>64</v>
      </c>
      <c r="E1242" s="2">
        <f t="shared" si="13"/>
        <v>39</v>
      </c>
      <c r="F1242" s="2">
        <f>INDEX($Q:$AC,MATCH($E1242,$Q:$Q,0),MATCH(VLOOKUP($B1242,卡牌国战属性!$B:$E,4,FALSE),军力值效果表!$Q$1:$AC$1,0)+IF(VLOOKUP($B1242,卡牌国战属性!$B:$E,3,FALSE)=2,6,0))</f>
        <v>13.2</v>
      </c>
      <c r="G1242" s="2">
        <f>INDEX($Q:$AC,MATCH($E1242,$Q:$Q,0),MATCH(VLOOKUP($B1242,卡牌国战属性!$B:$E,4,FALSE),军力值效果表!$Q$1:$AC$1,0)+IF(VLOOKUP($B1242,卡牌国战属性!$B:$E,3,FALSE)=2,6,0)+1)</f>
        <v>39.6</v>
      </c>
    </row>
    <row r="1243" spans="1:7">
      <c r="A1243" s="2">
        <v>1240</v>
      </c>
      <c r="B1243" s="9">
        <v>1102002</v>
      </c>
      <c r="C1243" s="2" t="str">
        <f>VLOOKUP(B1243,卡牌国战属性!$B:$C,2,FALSE)</f>
        <v>许褚</v>
      </c>
      <c r="D1243" s="2" t="s">
        <v>64</v>
      </c>
      <c r="E1243" s="2">
        <f t="shared" si="13"/>
        <v>40</v>
      </c>
      <c r="F1243" s="2">
        <f>INDEX($Q:$AC,MATCH($E1243,$Q:$Q,0),MATCH(VLOOKUP($B1243,卡牌国战属性!$B:$E,4,FALSE),军力值效果表!$Q$1:$AC$1,0)+IF(VLOOKUP($B1243,卡牌国战属性!$B:$E,3,FALSE)=2,6,0))</f>
        <v>13.9</v>
      </c>
      <c r="G1243" s="2">
        <f>INDEX($Q:$AC,MATCH($E1243,$Q:$Q,0),MATCH(VLOOKUP($B1243,卡牌国战属性!$B:$E,4,FALSE),军力值效果表!$Q$1:$AC$1,0)+IF(VLOOKUP($B1243,卡牌国战属性!$B:$E,3,FALSE)=2,6,0)+1)</f>
        <v>41.6</v>
      </c>
    </row>
    <row r="1244" spans="1:7">
      <c r="A1244" s="2">
        <v>1241</v>
      </c>
      <c r="B1244" s="9">
        <v>1102002</v>
      </c>
      <c r="C1244" s="2" t="str">
        <f>VLOOKUP(B1244,卡牌国战属性!$B:$C,2,FALSE)</f>
        <v>许褚</v>
      </c>
      <c r="D1244" s="2" t="s">
        <v>64</v>
      </c>
      <c r="E1244" s="2">
        <f t="shared" si="13"/>
        <v>41</v>
      </c>
      <c r="F1244" s="2">
        <f>INDEX($Q:$AC,MATCH($E1244,$Q:$Q,0),MATCH(VLOOKUP($B1244,卡牌国战属性!$B:$E,4,FALSE),军力值效果表!$Q$1:$AC$1,0)+IF(VLOOKUP($B1244,卡牌国战属性!$B:$E,3,FALSE)=2,6,0))</f>
        <v>14.3</v>
      </c>
      <c r="G1244" s="2">
        <f>INDEX($Q:$AC,MATCH($E1244,$Q:$Q,0),MATCH(VLOOKUP($B1244,卡牌国战属性!$B:$E,4,FALSE),军力值效果表!$Q$1:$AC$1,0)+IF(VLOOKUP($B1244,卡牌国战属性!$B:$E,3,FALSE)=2,6,0)+1)</f>
        <v>42.9</v>
      </c>
    </row>
    <row r="1245" spans="1:7">
      <c r="A1245" s="2">
        <v>1242</v>
      </c>
      <c r="B1245" s="9">
        <v>1102002</v>
      </c>
      <c r="C1245" s="2" t="str">
        <f>VLOOKUP(B1245,卡牌国战属性!$B:$C,2,FALSE)</f>
        <v>许褚</v>
      </c>
      <c r="D1245" s="2" t="s">
        <v>64</v>
      </c>
      <c r="E1245" s="2">
        <f t="shared" si="13"/>
        <v>42</v>
      </c>
      <c r="F1245" s="2">
        <f>INDEX($Q:$AC,MATCH($E1245,$Q:$Q,0),MATCH(VLOOKUP($B1245,卡牌国战属性!$B:$E,4,FALSE),军力值效果表!$Q$1:$AC$1,0)+IF(VLOOKUP($B1245,卡牌国战属性!$B:$E,3,FALSE)=2,6,0))</f>
        <v>15.4</v>
      </c>
      <c r="G1245" s="2">
        <f>INDEX($Q:$AC,MATCH($E1245,$Q:$Q,0),MATCH(VLOOKUP($B1245,卡牌国战属性!$B:$E,4,FALSE),军力值效果表!$Q$1:$AC$1,0)+IF(VLOOKUP($B1245,卡牌国战属性!$B:$E,3,FALSE)=2,6,0)+1)</f>
        <v>46.1</v>
      </c>
    </row>
    <row r="1246" spans="1:7">
      <c r="A1246" s="2">
        <v>1243</v>
      </c>
      <c r="B1246" s="9">
        <v>1102002</v>
      </c>
      <c r="C1246" s="2" t="str">
        <f>VLOOKUP(B1246,卡牌国战属性!$B:$C,2,FALSE)</f>
        <v>许褚</v>
      </c>
      <c r="D1246" s="2" t="s">
        <v>64</v>
      </c>
      <c r="E1246" s="2">
        <f t="shared" si="13"/>
        <v>43</v>
      </c>
      <c r="F1246" s="2">
        <f>INDEX($Q:$AC,MATCH($E1246,$Q:$Q,0),MATCH(VLOOKUP($B1246,卡牌国战属性!$B:$E,4,FALSE),军力值效果表!$Q$1:$AC$1,0)+IF(VLOOKUP($B1246,卡牌国战属性!$B:$E,3,FALSE)=2,6,0))</f>
        <v>17.4</v>
      </c>
      <c r="G1246" s="2">
        <f>INDEX($Q:$AC,MATCH($E1246,$Q:$Q,0),MATCH(VLOOKUP($B1246,卡牌国战属性!$B:$E,4,FALSE),军力值效果表!$Q$1:$AC$1,0)+IF(VLOOKUP($B1246,卡牌国战属性!$B:$E,3,FALSE)=2,6,0)+1)</f>
        <v>52.2</v>
      </c>
    </row>
    <row r="1247" spans="1:7">
      <c r="A1247" s="2">
        <v>1244</v>
      </c>
      <c r="B1247" s="9">
        <v>1102002</v>
      </c>
      <c r="C1247" s="2" t="str">
        <f>VLOOKUP(B1247,卡牌国战属性!$B:$C,2,FALSE)</f>
        <v>许褚</v>
      </c>
      <c r="D1247" s="2" t="s">
        <v>64</v>
      </c>
      <c r="E1247" s="2">
        <f t="shared" si="13"/>
        <v>44</v>
      </c>
      <c r="F1247" s="2">
        <f>INDEX($Q:$AC,MATCH($E1247,$Q:$Q,0),MATCH(VLOOKUP($B1247,卡牌国战属性!$B:$E,4,FALSE),军力值效果表!$Q$1:$AC$1,0)+IF(VLOOKUP($B1247,卡牌国战属性!$B:$E,3,FALSE)=2,6,0))</f>
        <v>18.8</v>
      </c>
      <c r="G1247" s="2">
        <f>INDEX($Q:$AC,MATCH($E1247,$Q:$Q,0),MATCH(VLOOKUP($B1247,卡牌国战属性!$B:$E,4,FALSE),军力值效果表!$Q$1:$AC$1,0)+IF(VLOOKUP($B1247,卡牌国战属性!$B:$E,3,FALSE)=2,6,0)+1)</f>
        <v>56.3</v>
      </c>
    </row>
    <row r="1248" spans="1:7">
      <c r="A1248" s="2">
        <v>1245</v>
      </c>
      <c r="B1248" s="9">
        <v>1102002</v>
      </c>
      <c r="C1248" s="2" t="str">
        <f>VLOOKUP(B1248,卡牌国战属性!$B:$C,2,FALSE)</f>
        <v>许褚</v>
      </c>
      <c r="D1248" s="2" t="s">
        <v>64</v>
      </c>
      <c r="E1248" s="2">
        <f t="shared" si="13"/>
        <v>45</v>
      </c>
      <c r="F1248" s="2">
        <f>INDEX($Q:$AC,MATCH($E1248,$Q:$Q,0),MATCH(VLOOKUP($B1248,卡牌国战属性!$B:$E,4,FALSE),军力值效果表!$Q$1:$AC$1,0)+IF(VLOOKUP($B1248,卡牌国战属性!$B:$E,3,FALSE)=2,6,0))</f>
        <v>20.5</v>
      </c>
      <c r="G1248" s="2">
        <f>INDEX($Q:$AC,MATCH($E1248,$Q:$Q,0),MATCH(VLOOKUP($B1248,卡牌国战属性!$B:$E,4,FALSE),军力值效果表!$Q$1:$AC$1,0)+IF(VLOOKUP($B1248,卡牌国战属性!$B:$E,3,FALSE)=2,6,0)+1)</f>
        <v>61.7</v>
      </c>
    </row>
    <row r="1249" spans="1:7">
      <c r="A1249" s="2">
        <v>1246</v>
      </c>
      <c r="B1249" s="9">
        <v>1102002</v>
      </c>
      <c r="C1249" s="2" t="str">
        <f>VLOOKUP(B1249,卡牌国战属性!$B:$C,2,FALSE)</f>
        <v>许褚</v>
      </c>
      <c r="D1249" s="2" t="s">
        <v>64</v>
      </c>
      <c r="E1249" s="2">
        <f t="shared" si="13"/>
        <v>46</v>
      </c>
      <c r="F1249" s="2">
        <f>INDEX($Q:$AC,MATCH($E1249,$Q:$Q,0),MATCH(VLOOKUP($B1249,卡牌国战属性!$B:$E,4,FALSE),军力值效果表!$Q$1:$AC$1,0)+IF(VLOOKUP($B1249,卡牌国战属性!$B:$E,3,FALSE)=2,6,0))</f>
        <v>22.3</v>
      </c>
      <c r="G1249" s="2">
        <f>INDEX($Q:$AC,MATCH($E1249,$Q:$Q,0),MATCH(VLOOKUP($B1249,卡牌国战属性!$B:$E,4,FALSE),军力值效果表!$Q$1:$AC$1,0)+IF(VLOOKUP($B1249,卡牌国战属性!$B:$E,3,FALSE)=2,6,0)+1)</f>
        <v>66.9</v>
      </c>
    </row>
    <row r="1250" spans="1:7">
      <c r="A1250" s="2">
        <v>1247</v>
      </c>
      <c r="B1250" s="9">
        <v>1102002</v>
      </c>
      <c r="C1250" s="2" t="str">
        <f>VLOOKUP(B1250,卡牌国战属性!$B:$C,2,FALSE)</f>
        <v>许褚</v>
      </c>
      <c r="D1250" s="2" t="s">
        <v>64</v>
      </c>
      <c r="E1250" s="2">
        <f t="shared" si="13"/>
        <v>47</v>
      </c>
      <c r="F1250" s="2">
        <f>INDEX($Q:$AC,MATCH($E1250,$Q:$Q,0),MATCH(VLOOKUP($B1250,卡牌国战属性!$B:$E,4,FALSE),军力值效果表!$Q$1:$AC$1,0)+IF(VLOOKUP($B1250,卡牌国战属性!$B:$E,3,FALSE)=2,6,0))</f>
        <v>24</v>
      </c>
      <c r="G1250" s="2">
        <f>INDEX($Q:$AC,MATCH($E1250,$Q:$Q,0),MATCH(VLOOKUP($B1250,卡牌国战属性!$B:$E,4,FALSE),军力值效果表!$Q$1:$AC$1,0)+IF(VLOOKUP($B1250,卡牌国战属性!$B:$E,3,FALSE)=2,6,0)+1)</f>
        <v>72</v>
      </c>
    </row>
    <row r="1251" spans="1:7">
      <c r="A1251" s="2">
        <v>1248</v>
      </c>
      <c r="B1251" s="9">
        <v>1102002</v>
      </c>
      <c r="C1251" s="2" t="str">
        <f>VLOOKUP(B1251,卡牌国战属性!$B:$C,2,FALSE)</f>
        <v>许褚</v>
      </c>
      <c r="D1251" s="2" t="s">
        <v>64</v>
      </c>
      <c r="E1251" s="2">
        <f t="shared" ref="E1251:E1314" si="14">E1201</f>
        <v>48</v>
      </c>
      <c r="F1251" s="2">
        <f>INDEX($Q:$AC,MATCH($E1251,$Q:$Q,0),MATCH(VLOOKUP($B1251,卡牌国战属性!$B:$E,4,FALSE),军力值效果表!$Q$1:$AC$1,0)+IF(VLOOKUP($B1251,卡牌国战属性!$B:$E,3,FALSE)=2,6,0))</f>
        <v>27.2</v>
      </c>
      <c r="G1251" s="2">
        <f>INDEX($Q:$AC,MATCH($E1251,$Q:$Q,0),MATCH(VLOOKUP($B1251,卡牌国战属性!$B:$E,4,FALSE),军力值效果表!$Q$1:$AC$1,0)+IF(VLOOKUP($B1251,卡牌国战属性!$B:$E,3,FALSE)=2,6,0)+1)</f>
        <v>81.6</v>
      </c>
    </row>
    <row r="1252" spans="1:7">
      <c r="A1252" s="2">
        <v>1249</v>
      </c>
      <c r="B1252" s="9">
        <v>1102002</v>
      </c>
      <c r="C1252" s="2" t="str">
        <f>VLOOKUP(B1252,卡牌国战属性!$B:$C,2,FALSE)</f>
        <v>许褚</v>
      </c>
      <c r="D1252" s="2" t="s">
        <v>64</v>
      </c>
      <c r="E1252" s="2">
        <f t="shared" si="14"/>
        <v>49</v>
      </c>
      <c r="F1252" s="2">
        <f>INDEX($Q:$AC,MATCH($E1252,$Q:$Q,0),MATCH(VLOOKUP($B1252,卡牌国战属性!$B:$E,4,FALSE),军力值效果表!$Q$1:$AC$1,0)+IF(VLOOKUP($B1252,卡牌国战属性!$B:$E,3,FALSE)=2,6,0))</f>
        <v>29.4</v>
      </c>
      <c r="G1252" s="2">
        <f>INDEX($Q:$AC,MATCH($E1252,$Q:$Q,0),MATCH(VLOOKUP($B1252,卡牌国战属性!$B:$E,4,FALSE),军力值效果表!$Q$1:$AC$1,0)+IF(VLOOKUP($B1252,卡牌国战属性!$B:$E,3,FALSE)=2,6,0)+1)</f>
        <v>88.2</v>
      </c>
    </row>
    <row r="1253" spans="1:7">
      <c r="A1253" s="2">
        <v>1250</v>
      </c>
      <c r="B1253" s="9">
        <v>1102002</v>
      </c>
      <c r="C1253" s="2" t="str">
        <f>VLOOKUP(B1253,卡牌国战属性!$B:$C,2,FALSE)</f>
        <v>许褚</v>
      </c>
      <c r="D1253" s="2" t="s">
        <v>64</v>
      </c>
      <c r="E1253" s="2">
        <f t="shared" si="14"/>
        <v>50</v>
      </c>
      <c r="F1253" s="2">
        <f>INDEX($Q:$AC,MATCH($E1253,$Q:$Q,0),MATCH(VLOOKUP($B1253,卡牌国战属性!$B:$E,4,FALSE),军力值效果表!$Q$1:$AC$1,0)+IF(VLOOKUP($B1253,卡牌国战属性!$B:$E,3,FALSE)=2,6,0))</f>
        <v>30.8</v>
      </c>
      <c r="G1253" s="2">
        <f>INDEX($Q:$AC,MATCH($E1253,$Q:$Q,0),MATCH(VLOOKUP($B1253,卡牌国战属性!$B:$E,4,FALSE),军力值效果表!$Q$1:$AC$1,0)+IF(VLOOKUP($B1253,卡牌国战属性!$B:$E,3,FALSE)=2,6,0)+1)</f>
        <v>92.3</v>
      </c>
    </row>
    <row r="1254" spans="1:7">
      <c r="A1254" s="2">
        <v>1251</v>
      </c>
      <c r="B1254" s="9">
        <v>1102003</v>
      </c>
      <c r="C1254" s="2" t="str">
        <f>VLOOKUP(B1254,卡牌国战属性!$B:$C,2,FALSE)</f>
        <v>典韦</v>
      </c>
      <c r="D1254" s="2" t="s">
        <v>64</v>
      </c>
      <c r="E1254" s="2">
        <f t="shared" si="14"/>
        <v>1</v>
      </c>
      <c r="F1254" s="2">
        <f>INDEX($Q:$AC,MATCH($E1254,$Q:$Q,0),MATCH(VLOOKUP($B1254,卡牌国战属性!$B:$E,4,FALSE),军力值效果表!$Q$1:$AC$1,0)+IF(VLOOKUP($B1254,卡牌国战属性!$B:$E,3,FALSE)=2,6,0))</f>
        <v>2.7</v>
      </c>
      <c r="G1254" s="2">
        <f>INDEX($Q:$AC,MATCH($E1254,$Q:$Q,0),MATCH(VLOOKUP($B1254,卡牌国战属性!$B:$E,4,FALSE),军力值效果表!$Q$1:$AC$1,0)+IF(VLOOKUP($B1254,卡牌国战属性!$B:$E,3,FALSE)=2,6,0)+1)</f>
        <v>8.1</v>
      </c>
    </row>
    <row r="1255" spans="1:7">
      <c r="A1255" s="2">
        <v>1252</v>
      </c>
      <c r="B1255" s="9">
        <v>1102003</v>
      </c>
      <c r="C1255" s="2" t="str">
        <f>VLOOKUP(B1255,卡牌国战属性!$B:$C,2,FALSE)</f>
        <v>典韦</v>
      </c>
      <c r="D1255" s="2" t="s">
        <v>64</v>
      </c>
      <c r="E1255" s="2">
        <f t="shared" si="14"/>
        <v>2</v>
      </c>
      <c r="F1255" s="2">
        <f>INDEX($Q:$AC,MATCH($E1255,$Q:$Q,0),MATCH(VLOOKUP($B1255,卡牌国战属性!$B:$E,4,FALSE),军力值效果表!$Q$1:$AC$1,0)+IF(VLOOKUP($B1255,卡牌国战属性!$B:$E,3,FALSE)=2,6,0))</f>
        <v>2.8</v>
      </c>
      <c r="G1255" s="2">
        <f>INDEX($Q:$AC,MATCH($E1255,$Q:$Q,0),MATCH(VLOOKUP($B1255,卡牌国战属性!$B:$E,4,FALSE),军力值效果表!$Q$1:$AC$1,0)+IF(VLOOKUP($B1255,卡牌国战属性!$B:$E,3,FALSE)=2,6,0)+1)</f>
        <v>8.3</v>
      </c>
    </row>
    <row r="1256" spans="1:7">
      <c r="A1256" s="2">
        <v>1253</v>
      </c>
      <c r="B1256" s="9">
        <v>1102003</v>
      </c>
      <c r="C1256" s="2" t="str">
        <f>VLOOKUP(B1256,卡牌国战属性!$B:$C,2,FALSE)</f>
        <v>典韦</v>
      </c>
      <c r="D1256" s="2" t="s">
        <v>64</v>
      </c>
      <c r="E1256" s="2">
        <f t="shared" si="14"/>
        <v>3</v>
      </c>
      <c r="F1256" s="2">
        <f>INDEX($Q:$AC,MATCH($E1256,$Q:$Q,0),MATCH(VLOOKUP($B1256,卡牌国战属性!$B:$E,4,FALSE),军力值效果表!$Q$1:$AC$1,0)+IF(VLOOKUP($B1256,卡牌国战属性!$B:$E,3,FALSE)=2,6,0))</f>
        <v>2.9</v>
      </c>
      <c r="G1256" s="2">
        <f>INDEX($Q:$AC,MATCH($E1256,$Q:$Q,0),MATCH(VLOOKUP($B1256,卡牌国战属性!$B:$E,4,FALSE),军力值效果表!$Q$1:$AC$1,0)+IF(VLOOKUP($B1256,卡牌国战属性!$B:$E,3,FALSE)=2,6,0)+1)</f>
        <v>8.5</v>
      </c>
    </row>
    <row r="1257" spans="1:7">
      <c r="A1257" s="2">
        <v>1254</v>
      </c>
      <c r="B1257" s="9">
        <v>1102003</v>
      </c>
      <c r="C1257" s="2" t="str">
        <f>VLOOKUP(B1257,卡牌国战属性!$B:$C,2,FALSE)</f>
        <v>典韦</v>
      </c>
      <c r="D1257" s="2" t="s">
        <v>64</v>
      </c>
      <c r="E1257" s="2">
        <f t="shared" si="14"/>
        <v>4</v>
      </c>
      <c r="F1257" s="2">
        <f>INDEX($Q:$AC,MATCH($E1257,$Q:$Q,0),MATCH(VLOOKUP($B1257,卡牌国战属性!$B:$E,4,FALSE),军力值效果表!$Q$1:$AC$1,0)+IF(VLOOKUP($B1257,卡牌国战属性!$B:$E,3,FALSE)=2,6,0))</f>
        <v>3</v>
      </c>
      <c r="G1257" s="2">
        <f>INDEX($Q:$AC,MATCH($E1257,$Q:$Q,0),MATCH(VLOOKUP($B1257,卡牌国战属性!$B:$E,4,FALSE),军力值效果表!$Q$1:$AC$1,0)+IF(VLOOKUP($B1257,卡牌国战属性!$B:$E,3,FALSE)=2,6,0)+1)</f>
        <v>8.7</v>
      </c>
    </row>
    <row r="1258" spans="1:7">
      <c r="A1258" s="2">
        <v>1255</v>
      </c>
      <c r="B1258" s="9">
        <v>1102003</v>
      </c>
      <c r="C1258" s="2" t="str">
        <f>VLOOKUP(B1258,卡牌国战属性!$B:$C,2,FALSE)</f>
        <v>典韦</v>
      </c>
      <c r="D1258" s="2" t="s">
        <v>64</v>
      </c>
      <c r="E1258" s="2">
        <f t="shared" si="14"/>
        <v>5</v>
      </c>
      <c r="F1258" s="2">
        <f>INDEX($Q:$AC,MATCH($E1258,$Q:$Q,0),MATCH(VLOOKUP($B1258,卡牌国战属性!$B:$E,4,FALSE),军力值效果表!$Q$1:$AC$1,0)+IF(VLOOKUP($B1258,卡牌国战属性!$B:$E,3,FALSE)=2,6,0))</f>
        <v>3.1</v>
      </c>
      <c r="G1258" s="2">
        <f>INDEX($Q:$AC,MATCH($E1258,$Q:$Q,0),MATCH(VLOOKUP($B1258,卡牌国战属性!$B:$E,4,FALSE),军力值效果表!$Q$1:$AC$1,0)+IF(VLOOKUP($B1258,卡牌国战属性!$B:$E,3,FALSE)=2,6,0)+1)</f>
        <v>8.9</v>
      </c>
    </row>
    <row r="1259" spans="1:7">
      <c r="A1259" s="2">
        <v>1256</v>
      </c>
      <c r="B1259" s="9">
        <v>1102003</v>
      </c>
      <c r="C1259" s="2" t="str">
        <f>VLOOKUP(B1259,卡牌国战属性!$B:$C,2,FALSE)</f>
        <v>典韦</v>
      </c>
      <c r="D1259" s="2" t="s">
        <v>64</v>
      </c>
      <c r="E1259" s="2">
        <f t="shared" si="14"/>
        <v>6</v>
      </c>
      <c r="F1259" s="2">
        <f>INDEX($Q:$AC,MATCH($E1259,$Q:$Q,0),MATCH(VLOOKUP($B1259,卡牌国战属性!$B:$E,4,FALSE),军力值效果表!$Q$1:$AC$1,0)+IF(VLOOKUP($B1259,卡牌国战属性!$B:$E,3,FALSE)=2,6,0))</f>
        <v>3.2</v>
      </c>
      <c r="G1259" s="2">
        <f>INDEX($Q:$AC,MATCH($E1259,$Q:$Q,0),MATCH(VLOOKUP($B1259,卡牌国战属性!$B:$E,4,FALSE),军力值效果表!$Q$1:$AC$1,0)+IF(VLOOKUP($B1259,卡牌国战属性!$B:$E,3,FALSE)=2,6,0)+1)</f>
        <v>9.10000000000001</v>
      </c>
    </row>
    <row r="1260" spans="1:7">
      <c r="A1260" s="2">
        <v>1257</v>
      </c>
      <c r="B1260" s="9">
        <v>1102003</v>
      </c>
      <c r="C1260" s="2" t="str">
        <f>VLOOKUP(B1260,卡牌国战属性!$B:$C,2,FALSE)</f>
        <v>典韦</v>
      </c>
      <c r="D1260" s="2" t="s">
        <v>64</v>
      </c>
      <c r="E1260" s="2">
        <f t="shared" si="14"/>
        <v>7</v>
      </c>
      <c r="F1260" s="2">
        <f>INDEX($Q:$AC,MATCH($E1260,$Q:$Q,0),MATCH(VLOOKUP($B1260,卡牌国战属性!$B:$E,4,FALSE),军力值效果表!$Q$1:$AC$1,0)+IF(VLOOKUP($B1260,卡牌国战属性!$B:$E,3,FALSE)=2,6,0))</f>
        <v>3.3</v>
      </c>
      <c r="G1260" s="2">
        <f>INDEX($Q:$AC,MATCH($E1260,$Q:$Q,0),MATCH(VLOOKUP($B1260,卡牌国战属性!$B:$E,4,FALSE),军力值效果表!$Q$1:$AC$1,0)+IF(VLOOKUP($B1260,卡牌国战属性!$B:$E,3,FALSE)=2,6,0)+1)</f>
        <v>9.30000000000001</v>
      </c>
    </row>
    <row r="1261" spans="1:7">
      <c r="A1261" s="2">
        <v>1258</v>
      </c>
      <c r="B1261" s="9">
        <v>1102003</v>
      </c>
      <c r="C1261" s="2" t="str">
        <f>VLOOKUP(B1261,卡牌国战属性!$B:$C,2,FALSE)</f>
        <v>典韦</v>
      </c>
      <c r="D1261" s="2" t="s">
        <v>64</v>
      </c>
      <c r="E1261" s="2">
        <f t="shared" si="14"/>
        <v>8</v>
      </c>
      <c r="F1261" s="2">
        <f>INDEX($Q:$AC,MATCH($E1261,$Q:$Q,0),MATCH(VLOOKUP($B1261,卡牌国战属性!$B:$E,4,FALSE),军力值效果表!$Q$1:$AC$1,0)+IF(VLOOKUP($B1261,卡牌国战属性!$B:$E,3,FALSE)=2,6,0))</f>
        <v>3.4</v>
      </c>
      <c r="G1261" s="2">
        <f>INDEX($Q:$AC,MATCH($E1261,$Q:$Q,0),MATCH(VLOOKUP($B1261,卡牌国战属性!$B:$E,4,FALSE),军力值效果表!$Q$1:$AC$1,0)+IF(VLOOKUP($B1261,卡牌国战属性!$B:$E,3,FALSE)=2,6,0)+1)</f>
        <v>9.50000000000001</v>
      </c>
    </row>
    <row r="1262" spans="1:7">
      <c r="A1262" s="2">
        <v>1259</v>
      </c>
      <c r="B1262" s="9">
        <v>1102003</v>
      </c>
      <c r="C1262" s="2" t="str">
        <f>VLOOKUP(B1262,卡牌国战属性!$B:$C,2,FALSE)</f>
        <v>典韦</v>
      </c>
      <c r="D1262" s="2" t="s">
        <v>64</v>
      </c>
      <c r="E1262" s="2">
        <f t="shared" si="14"/>
        <v>9</v>
      </c>
      <c r="F1262" s="2">
        <f>INDEX($Q:$AC,MATCH($E1262,$Q:$Q,0),MATCH(VLOOKUP($B1262,卡牌国战属性!$B:$E,4,FALSE),军力值效果表!$Q$1:$AC$1,0)+IF(VLOOKUP($B1262,卡牌国战属性!$B:$E,3,FALSE)=2,6,0))</f>
        <v>3.5</v>
      </c>
      <c r="G1262" s="2">
        <f>INDEX($Q:$AC,MATCH($E1262,$Q:$Q,0),MATCH(VLOOKUP($B1262,卡牌国战属性!$B:$E,4,FALSE),军力值效果表!$Q$1:$AC$1,0)+IF(VLOOKUP($B1262,卡牌国战属性!$B:$E,3,FALSE)=2,6,0)+1)</f>
        <v>9.70000000000001</v>
      </c>
    </row>
    <row r="1263" spans="1:7">
      <c r="A1263" s="2">
        <v>1260</v>
      </c>
      <c r="B1263" s="9">
        <v>1102003</v>
      </c>
      <c r="C1263" s="2" t="str">
        <f>VLOOKUP(B1263,卡牌国战属性!$B:$C,2,FALSE)</f>
        <v>典韦</v>
      </c>
      <c r="D1263" s="2" t="s">
        <v>64</v>
      </c>
      <c r="E1263" s="2">
        <f t="shared" si="14"/>
        <v>10</v>
      </c>
      <c r="F1263" s="2">
        <f>INDEX($Q:$AC,MATCH($E1263,$Q:$Q,0),MATCH(VLOOKUP($B1263,卡牌国战属性!$B:$E,4,FALSE),军力值效果表!$Q$1:$AC$1,0)+IF(VLOOKUP($B1263,卡牌国战属性!$B:$E,3,FALSE)=2,6,0))</f>
        <v>3.6</v>
      </c>
      <c r="G1263" s="2">
        <f>INDEX($Q:$AC,MATCH($E1263,$Q:$Q,0),MATCH(VLOOKUP($B1263,卡牌国战属性!$B:$E,4,FALSE),军力值效果表!$Q$1:$AC$1,0)+IF(VLOOKUP($B1263,卡牌国战属性!$B:$E,3,FALSE)=2,6,0)+1)</f>
        <v>9.90000000000001</v>
      </c>
    </row>
    <row r="1264" spans="1:7">
      <c r="A1264" s="2">
        <v>1261</v>
      </c>
      <c r="B1264" s="9">
        <v>1102003</v>
      </c>
      <c r="C1264" s="2" t="str">
        <f>VLOOKUP(B1264,卡牌国战属性!$B:$C,2,FALSE)</f>
        <v>典韦</v>
      </c>
      <c r="D1264" s="2" t="s">
        <v>64</v>
      </c>
      <c r="E1264" s="2">
        <f t="shared" si="14"/>
        <v>11</v>
      </c>
      <c r="F1264" s="2">
        <f>INDEX($Q:$AC,MATCH($E1264,$Q:$Q,0),MATCH(VLOOKUP($B1264,卡牌国战属性!$B:$E,4,FALSE),军力值效果表!$Q$1:$AC$1,0)+IF(VLOOKUP($B1264,卡牌国战属性!$B:$E,3,FALSE)=2,6,0))</f>
        <v>3.7</v>
      </c>
      <c r="G1264" s="2">
        <f>INDEX($Q:$AC,MATCH($E1264,$Q:$Q,0),MATCH(VLOOKUP($B1264,卡牌国战属性!$B:$E,4,FALSE),军力值效果表!$Q$1:$AC$1,0)+IF(VLOOKUP($B1264,卡牌国战属性!$B:$E,3,FALSE)=2,6,0)+1)</f>
        <v>10.1</v>
      </c>
    </row>
    <row r="1265" spans="1:7">
      <c r="A1265" s="2">
        <v>1262</v>
      </c>
      <c r="B1265" s="9">
        <v>1102003</v>
      </c>
      <c r="C1265" s="2" t="str">
        <f>VLOOKUP(B1265,卡牌国战属性!$B:$C,2,FALSE)</f>
        <v>典韦</v>
      </c>
      <c r="D1265" s="2" t="s">
        <v>64</v>
      </c>
      <c r="E1265" s="2">
        <f t="shared" si="14"/>
        <v>12</v>
      </c>
      <c r="F1265" s="2">
        <f>INDEX($Q:$AC,MATCH($E1265,$Q:$Q,0),MATCH(VLOOKUP($B1265,卡牌国战属性!$B:$E,4,FALSE),军力值效果表!$Q$1:$AC$1,0)+IF(VLOOKUP($B1265,卡牌国战属性!$B:$E,3,FALSE)=2,6,0))</f>
        <v>3.8</v>
      </c>
      <c r="G1265" s="2">
        <f>INDEX($Q:$AC,MATCH($E1265,$Q:$Q,0),MATCH(VLOOKUP($B1265,卡牌国战属性!$B:$E,4,FALSE),军力值效果表!$Q$1:$AC$1,0)+IF(VLOOKUP($B1265,卡牌国战属性!$B:$E,3,FALSE)=2,6,0)+1)</f>
        <v>10.3</v>
      </c>
    </row>
    <row r="1266" spans="1:7">
      <c r="A1266" s="2">
        <v>1263</v>
      </c>
      <c r="B1266" s="9">
        <v>1102003</v>
      </c>
      <c r="C1266" s="2" t="str">
        <f>VLOOKUP(B1266,卡牌国战属性!$B:$C,2,FALSE)</f>
        <v>典韦</v>
      </c>
      <c r="D1266" s="2" t="s">
        <v>64</v>
      </c>
      <c r="E1266" s="2">
        <f t="shared" si="14"/>
        <v>13</v>
      </c>
      <c r="F1266" s="2">
        <f>INDEX($Q:$AC,MATCH($E1266,$Q:$Q,0),MATCH(VLOOKUP($B1266,卡牌国战属性!$B:$E,4,FALSE),军力值效果表!$Q$1:$AC$1,0)+IF(VLOOKUP($B1266,卡牌国战属性!$B:$E,3,FALSE)=2,6,0))</f>
        <v>3.9</v>
      </c>
      <c r="G1266" s="2">
        <f>INDEX($Q:$AC,MATCH($E1266,$Q:$Q,0),MATCH(VLOOKUP($B1266,卡牌国战属性!$B:$E,4,FALSE),军力值效果表!$Q$1:$AC$1,0)+IF(VLOOKUP($B1266,卡牌国战属性!$B:$E,3,FALSE)=2,6,0)+1)</f>
        <v>11.2</v>
      </c>
    </row>
    <row r="1267" spans="1:7">
      <c r="A1267" s="2">
        <v>1264</v>
      </c>
      <c r="B1267" s="9">
        <v>1102003</v>
      </c>
      <c r="C1267" s="2" t="str">
        <f>VLOOKUP(B1267,卡牌国战属性!$B:$C,2,FALSE)</f>
        <v>典韦</v>
      </c>
      <c r="D1267" s="2" t="s">
        <v>64</v>
      </c>
      <c r="E1267" s="2">
        <f t="shared" si="14"/>
        <v>14</v>
      </c>
      <c r="F1267" s="2">
        <f>INDEX($Q:$AC,MATCH($E1267,$Q:$Q,0),MATCH(VLOOKUP($B1267,卡牌国战属性!$B:$E,4,FALSE),军力值效果表!$Q$1:$AC$1,0)+IF(VLOOKUP($B1267,卡牌国战属性!$B:$E,3,FALSE)=2,6,0))</f>
        <v>4</v>
      </c>
      <c r="G1267" s="2">
        <f>INDEX($Q:$AC,MATCH($E1267,$Q:$Q,0),MATCH(VLOOKUP($B1267,卡牌国战属性!$B:$E,4,FALSE),军力值效果表!$Q$1:$AC$1,0)+IF(VLOOKUP($B1267,卡牌国战属性!$B:$E,3,FALSE)=2,6,0)+1)</f>
        <v>11.4</v>
      </c>
    </row>
    <row r="1268" spans="1:7">
      <c r="A1268" s="2">
        <v>1265</v>
      </c>
      <c r="B1268" s="9">
        <v>1102003</v>
      </c>
      <c r="C1268" s="2" t="str">
        <f>VLOOKUP(B1268,卡牌国战属性!$B:$C,2,FALSE)</f>
        <v>典韦</v>
      </c>
      <c r="D1268" s="2" t="s">
        <v>64</v>
      </c>
      <c r="E1268" s="2">
        <f t="shared" si="14"/>
        <v>15</v>
      </c>
      <c r="F1268" s="2">
        <f>INDEX($Q:$AC,MATCH($E1268,$Q:$Q,0),MATCH(VLOOKUP($B1268,卡牌国战属性!$B:$E,4,FALSE),军力值效果表!$Q$1:$AC$1,0)+IF(VLOOKUP($B1268,卡牌国战属性!$B:$E,3,FALSE)=2,6,0))</f>
        <v>4.2</v>
      </c>
      <c r="G1268" s="2">
        <f>INDEX($Q:$AC,MATCH($E1268,$Q:$Q,0),MATCH(VLOOKUP($B1268,卡牌国战属性!$B:$E,4,FALSE),军力值效果表!$Q$1:$AC$1,0)+IF(VLOOKUP($B1268,卡牌国战属性!$B:$E,3,FALSE)=2,6,0)+1)</f>
        <v>12.7</v>
      </c>
    </row>
    <row r="1269" spans="1:7">
      <c r="A1269" s="2">
        <v>1266</v>
      </c>
      <c r="B1269" s="9">
        <v>1102003</v>
      </c>
      <c r="C1269" s="2" t="str">
        <f>VLOOKUP(B1269,卡牌国战属性!$B:$C,2,FALSE)</f>
        <v>典韦</v>
      </c>
      <c r="D1269" s="2" t="s">
        <v>64</v>
      </c>
      <c r="E1269" s="2">
        <f t="shared" si="14"/>
        <v>16</v>
      </c>
      <c r="F1269" s="2">
        <f>INDEX($Q:$AC,MATCH($E1269,$Q:$Q,0),MATCH(VLOOKUP($B1269,卡牌国战属性!$B:$E,4,FALSE),军力值效果表!$Q$1:$AC$1,0)+IF(VLOOKUP($B1269,卡牌国战属性!$B:$E,3,FALSE)=2,6,0))</f>
        <v>4.3</v>
      </c>
      <c r="G1269" s="2">
        <f>INDEX($Q:$AC,MATCH($E1269,$Q:$Q,0),MATCH(VLOOKUP($B1269,卡牌国战属性!$B:$E,4,FALSE),军力值效果表!$Q$1:$AC$1,0)+IF(VLOOKUP($B1269,卡牌国战属性!$B:$E,3,FALSE)=2,6,0)+1)</f>
        <v>13</v>
      </c>
    </row>
    <row r="1270" spans="1:7">
      <c r="A1270" s="2">
        <v>1267</v>
      </c>
      <c r="B1270" s="9">
        <v>1102003</v>
      </c>
      <c r="C1270" s="2" t="str">
        <f>VLOOKUP(B1270,卡牌国战属性!$B:$C,2,FALSE)</f>
        <v>典韦</v>
      </c>
      <c r="D1270" s="2" t="s">
        <v>64</v>
      </c>
      <c r="E1270" s="2">
        <f t="shared" si="14"/>
        <v>17</v>
      </c>
      <c r="F1270" s="2">
        <f>INDEX($Q:$AC,MATCH($E1270,$Q:$Q,0),MATCH(VLOOKUP($B1270,卡牌国战属性!$B:$E,4,FALSE),军力值效果表!$Q$1:$AC$1,0)+IF(VLOOKUP($B1270,卡牌国战属性!$B:$E,3,FALSE)=2,6,0))</f>
        <v>4.4</v>
      </c>
      <c r="G1270" s="2">
        <f>INDEX($Q:$AC,MATCH($E1270,$Q:$Q,0),MATCH(VLOOKUP($B1270,卡牌国战属性!$B:$E,4,FALSE),军力值效果表!$Q$1:$AC$1,0)+IF(VLOOKUP($B1270,卡牌国战属性!$B:$E,3,FALSE)=2,6,0)+1)</f>
        <v>13.2</v>
      </c>
    </row>
    <row r="1271" spans="1:7">
      <c r="A1271" s="2">
        <v>1268</v>
      </c>
      <c r="B1271" s="9">
        <v>1102003</v>
      </c>
      <c r="C1271" s="2" t="str">
        <f>VLOOKUP(B1271,卡牌国战属性!$B:$C,2,FALSE)</f>
        <v>典韦</v>
      </c>
      <c r="D1271" s="2" t="s">
        <v>64</v>
      </c>
      <c r="E1271" s="2">
        <f t="shared" si="14"/>
        <v>18</v>
      </c>
      <c r="F1271" s="2">
        <f>INDEX($Q:$AC,MATCH($E1271,$Q:$Q,0),MATCH(VLOOKUP($B1271,卡牌国战属性!$B:$E,4,FALSE),军力值效果表!$Q$1:$AC$1,0)+IF(VLOOKUP($B1271,卡牌国战属性!$B:$E,3,FALSE)=2,6,0))</f>
        <v>4.6</v>
      </c>
      <c r="G1271" s="2">
        <f>INDEX($Q:$AC,MATCH($E1271,$Q:$Q,0),MATCH(VLOOKUP($B1271,卡牌国战属性!$B:$E,4,FALSE),军力值效果表!$Q$1:$AC$1,0)+IF(VLOOKUP($B1271,卡牌国战属性!$B:$E,3,FALSE)=2,6,0)+1)</f>
        <v>14</v>
      </c>
    </row>
    <row r="1272" spans="1:7">
      <c r="A1272" s="2">
        <v>1269</v>
      </c>
      <c r="B1272" s="9">
        <v>1102003</v>
      </c>
      <c r="C1272" s="2" t="str">
        <f>VLOOKUP(B1272,卡牌国战属性!$B:$C,2,FALSE)</f>
        <v>典韦</v>
      </c>
      <c r="D1272" s="2" t="s">
        <v>64</v>
      </c>
      <c r="E1272" s="2">
        <f t="shared" si="14"/>
        <v>19</v>
      </c>
      <c r="F1272" s="2">
        <f>INDEX($Q:$AC,MATCH($E1272,$Q:$Q,0),MATCH(VLOOKUP($B1272,卡牌国战属性!$B:$E,4,FALSE),军力值效果表!$Q$1:$AC$1,0)+IF(VLOOKUP($B1272,卡牌国战属性!$B:$E,3,FALSE)=2,6,0))</f>
        <v>4.7</v>
      </c>
      <c r="G1272" s="2">
        <f>INDEX($Q:$AC,MATCH($E1272,$Q:$Q,0),MATCH(VLOOKUP($B1272,卡牌国战属性!$B:$E,4,FALSE),军力值效果表!$Q$1:$AC$1,0)+IF(VLOOKUP($B1272,卡牌国战属性!$B:$E,3,FALSE)=2,6,0)+1)</f>
        <v>14.3</v>
      </c>
    </row>
    <row r="1273" spans="1:7">
      <c r="A1273" s="2">
        <v>1270</v>
      </c>
      <c r="B1273" s="9">
        <v>1102003</v>
      </c>
      <c r="C1273" s="2" t="str">
        <f>VLOOKUP(B1273,卡牌国战属性!$B:$C,2,FALSE)</f>
        <v>典韦</v>
      </c>
      <c r="D1273" s="2" t="s">
        <v>64</v>
      </c>
      <c r="E1273" s="2">
        <f t="shared" si="14"/>
        <v>20</v>
      </c>
      <c r="F1273" s="2">
        <f>INDEX($Q:$AC,MATCH($E1273,$Q:$Q,0),MATCH(VLOOKUP($B1273,卡牌国战属性!$B:$E,4,FALSE),军力值效果表!$Q$1:$AC$1,0)+IF(VLOOKUP($B1273,卡牌国战属性!$B:$E,3,FALSE)=2,6,0))</f>
        <v>4.8</v>
      </c>
      <c r="G1273" s="2">
        <f>INDEX($Q:$AC,MATCH($E1273,$Q:$Q,0),MATCH(VLOOKUP($B1273,卡牌国战属性!$B:$E,4,FALSE),军力值效果表!$Q$1:$AC$1,0)+IF(VLOOKUP($B1273,卡牌国战属性!$B:$E,3,FALSE)=2,6,0)+1)</f>
        <v>14.5</v>
      </c>
    </row>
    <row r="1274" spans="1:7">
      <c r="A1274" s="2">
        <v>1271</v>
      </c>
      <c r="B1274" s="9">
        <v>1102003</v>
      </c>
      <c r="C1274" s="2" t="str">
        <f>VLOOKUP(B1274,卡牌国战属性!$B:$C,2,FALSE)</f>
        <v>典韦</v>
      </c>
      <c r="D1274" s="2" t="s">
        <v>64</v>
      </c>
      <c r="E1274" s="2">
        <f t="shared" si="14"/>
        <v>21</v>
      </c>
      <c r="F1274" s="2">
        <f>INDEX($Q:$AC,MATCH($E1274,$Q:$Q,0),MATCH(VLOOKUP($B1274,卡牌国战属性!$B:$E,4,FALSE),军力值效果表!$Q$1:$AC$1,0)+IF(VLOOKUP($B1274,卡牌国战属性!$B:$E,3,FALSE)=2,6,0))</f>
        <v>4.9</v>
      </c>
      <c r="G1274" s="2">
        <f>INDEX($Q:$AC,MATCH($E1274,$Q:$Q,0),MATCH(VLOOKUP($B1274,卡牌国战属性!$B:$E,4,FALSE),军力值效果表!$Q$1:$AC$1,0)+IF(VLOOKUP($B1274,卡牌国战属性!$B:$E,3,FALSE)=2,6,0)+1)</f>
        <v>14.8</v>
      </c>
    </row>
    <row r="1275" spans="1:7">
      <c r="A1275" s="2">
        <v>1272</v>
      </c>
      <c r="B1275" s="9">
        <v>1102003</v>
      </c>
      <c r="C1275" s="2" t="str">
        <f>VLOOKUP(B1275,卡牌国战属性!$B:$C,2,FALSE)</f>
        <v>典韦</v>
      </c>
      <c r="D1275" s="2" t="s">
        <v>64</v>
      </c>
      <c r="E1275" s="2">
        <f t="shared" si="14"/>
        <v>22</v>
      </c>
      <c r="F1275" s="2">
        <f>INDEX($Q:$AC,MATCH($E1275,$Q:$Q,0),MATCH(VLOOKUP($B1275,卡牌国战属性!$B:$E,4,FALSE),军力值效果表!$Q$1:$AC$1,0)+IF(VLOOKUP($B1275,卡牌国战属性!$B:$E,3,FALSE)=2,6,0))</f>
        <v>5</v>
      </c>
      <c r="G1275" s="2">
        <f>INDEX($Q:$AC,MATCH($E1275,$Q:$Q,0),MATCH(VLOOKUP($B1275,卡牌国战属性!$B:$E,4,FALSE),军力值效果表!$Q$1:$AC$1,0)+IF(VLOOKUP($B1275,卡牌国战属性!$B:$E,3,FALSE)=2,6,0)+1)</f>
        <v>15.2</v>
      </c>
    </row>
    <row r="1276" spans="1:7">
      <c r="A1276" s="2">
        <v>1273</v>
      </c>
      <c r="B1276" s="9">
        <v>1102003</v>
      </c>
      <c r="C1276" s="2" t="str">
        <f>VLOOKUP(B1276,卡牌国战属性!$B:$C,2,FALSE)</f>
        <v>典韦</v>
      </c>
      <c r="D1276" s="2" t="s">
        <v>64</v>
      </c>
      <c r="E1276" s="2">
        <f t="shared" si="14"/>
        <v>23</v>
      </c>
      <c r="F1276" s="2">
        <f>INDEX($Q:$AC,MATCH($E1276,$Q:$Q,0),MATCH(VLOOKUP($B1276,卡牌国战属性!$B:$E,4,FALSE),军力值效果表!$Q$1:$AC$1,0)+IF(VLOOKUP($B1276,卡牌国战属性!$B:$E,3,FALSE)=2,6,0))</f>
        <v>5.7</v>
      </c>
      <c r="G1276" s="2">
        <f>INDEX($Q:$AC,MATCH($E1276,$Q:$Q,0),MATCH(VLOOKUP($B1276,卡牌国战属性!$B:$E,4,FALSE),军力值效果表!$Q$1:$AC$1,0)+IF(VLOOKUP($B1276,卡牌国战属性!$B:$E,3,FALSE)=2,6,0)+1)</f>
        <v>17.2</v>
      </c>
    </row>
    <row r="1277" spans="1:7">
      <c r="A1277" s="2">
        <v>1274</v>
      </c>
      <c r="B1277" s="9">
        <v>1102003</v>
      </c>
      <c r="C1277" s="2" t="str">
        <f>VLOOKUP(B1277,卡牌国战属性!$B:$C,2,FALSE)</f>
        <v>典韦</v>
      </c>
      <c r="D1277" s="2" t="s">
        <v>64</v>
      </c>
      <c r="E1277" s="2">
        <f t="shared" si="14"/>
        <v>24</v>
      </c>
      <c r="F1277" s="2">
        <f>INDEX($Q:$AC,MATCH($E1277,$Q:$Q,0),MATCH(VLOOKUP($B1277,卡牌国战属性!$B:$E,4,FALSE),军力值效果表!$Q$1:$AC$1,0)+IF(VLOOKUP($B1277,卡牌国战属性!$B:$E,3,FALSE)=2,6,0))</f>
        <v>5.9</v>
      </c>
      <c r="G1277" s="2">
        <f>INDEX($Q:$AC,MATCH($E1277,$Q:$Q,0),MATCH(VLOOKUP($B1277,卡牌国战属性!$B:$E,4,FALSE),军力值效果表!$Q$1:$AC$1,0)+IF(VLOOKUP($B1277,卡牌国战属性!$B:$E,3,FALSE)=2,6,0)+1)</f>
        <v>17.8</v>
      </c>
    </row>
    <row r="1278" spans="1:7">
      <c r="A1278" s="2">
        <v>1275</v>
      </c>
      <c r="B1278" s="9">
        <v>1102003</v>
      </c>
      <c r="C1278" s="2" t="str">
        <f>VLOOKUP(B1278,卡牌国战属性!$B:$C,2,FALSE)</f>
        <v>典韦</v>
      </c>
      <c r="D1278" s="2" t="s">
        <v>64</v>
      </c>
      <c r="E1278" s="2">
        <f t="shared" si="14"/>
        <v>25</v>
      </c>
      <c r="F1278" s="2">
        <f>INDEX($Q:$AC,MATCH($E1278,$Q:$Q,0),MATCH(VLOOKUP($B1278,卡牌国战属性!$B:$E,4,FALSE),军力值效果表!$Q$1:$AC$1,0)+IF(VLOOKUP($B1278,卡牌国战属性!$B:$E,3,FALSE)=2,6,0))</f>
        <v>6.6</v>
      </c>
      <c r="G1278" s="2">
        <f>INDEX($Q:$AC,MATCH($E1278,$Q:$Q,0),MATCH(VLOOKUP($B1278,卡牌国战属性!$B:$E,4,FALSE),军力值效果表!$Q$1:$AC$1,0)+IF(VLOOKUP($B1278,卡牌国战属性!$B:$E,3,FALSE)=2,6,0)+1)</f>
        <v>19.7</v>
      </c>
    </row>
    <row r="1279" spans="1:7">
      <c r="A1279" s="2">
        <v>1276</v>
      </c>
      <c r="B1279" s="9">
        <v>1102003</v>
      </c>
      <c r="C1279" s="2" t="str">
        <f>VLOOKUP(B1279,卡牌国战属性!$B:$C,2,FALSE)</f>
        <v>典韦</v>
      </c>
      <c r="D1279" s="2" t="s">
        <v>64</v>
      </c>
      <c r="E1279" s="2">
        <f t="shared" si="14"/>
        <v>26</v>
      </c>
      <c r="F1279" s="2">
        <f>INDEX($Q:$AC,MATCH($E1279,$Q:$Q,0),MATCH(VLOOKUP($B1279,卡牌国战属性!$B:$E,4,FALSE),军力值效果表!$Q$1:$AC$1,0)+IF(VLOOKUP($B1279,卡牌国战属性!$B:$E,3,FALSE)=2,6,0))</f>
        <v>7</v>
      </c>
      <c r="G1279" s="2">
        <f>INDEX($Q:$AC,MATCH($E1279,$Q:$Q,0),MATCH(VLOOKUP($B1279,卡牌国战属性!$B:$E,4,FALSE),军力值效果表!$Q$1:$AC$1,0)+IF(VLOOKUP($B1279,卡牌国战属性!$B:$E,3,FALSE)=2,6,0)+1)</f>
        <v>21</v>
      </c>
    </row>
    <row r="1280" spans="1:7">
      <c r="A1280" s="2">
        <v>1277</v>
      </c>
      <c r="B1280" s="9">
        <v>1102003</v>
      </c>
      <c r="C1280" s="2" t="str">
        <f>VLOOKUP(B1280,卡牌国战属性!$B:$C,2,FALSE)</f>
        <v>典韦</v>
      </c>
      <c r="D1280" s="2" t="s">
        <v>64</v>
      </c>
      <c r="E1280" s="2">
        <f t="shared" si="14"/>
        <v>27</v>
      </c>
      <c r="F1280" s="2">
        <f>INDEX($Q:$AC,MATCH($E1280,$Q:$Q,0),MATCH(VLOOKUP($B1280,卡牌国战属性!$B:$E,4,FALSE),军力值效果表!$Q$1:$AC$1,0)+IF(VLOOKUP($B1280,卡牌国战属性!$B:$E,3,FALSE)=2,6,0))</f>
        <v>7.4</v>
      </c>
      <c r="G1280" s="2">
        <f>INDEX($Q:$AC,MATCH($E1280,$Q:$Q,0),MATCH(VLOOKUP($B1280,卡牌国战属性!$B:$E,4,FALSE),军力值效果表!$Q$1:$AC$1,0)+IF(VLOOKUP($B1280,卡牌国战属性!$B:$E,3,FALSE)=2,6,0)+1)</f>
        <v>22.2</v>
      </c>
    </row>
    <row r="1281" spans="1:7">
      <c r="A1281" s="2">
        <v>1278</v>
      </c>
      <c r="B1281" s="9">
        <v>1102003</v>
      </c>
      <c r="C1281" s="2" t="str">
        <f>VLOOKUP(B1281,卡牌国战属性!$B:$C,2,FALSE)</f>
        <v>典韦</v>
      </c>
      <c r="D1281" s="2" t="s">
        <v>64</v>
      </c>
      <c r="E1281" s="2">
        <f t="shared" si="14"/>
        <v>28</v>
      </c>
      <c r="F1281" s="2">
        <f>INDEX($Q:$AC,MATCH($E1281,$Q:$Q,0),MATCH(VLOOKUP($B1281,卡牌国战属性!$B:$E,4,FALSE),军力值效果表!$Q$1:$AC$1,0)+IF(VLOOKUP($B1281,卡牌国战属性!$B:$E,3,FALSE)=2,6,0))</f>
        <v>8.2</v>
      </c>
      <c r="G1281" s="2">
        <f>INDEX($Q:$AC,MATCH($E1281,$Q:$Q,0),MATCH(VLOOKUP($B1281,卡牌国战属性!$B:$E,4,FALSE),军力值效果表!$Q$1:$AC$1,0)+IF(VLOOKUP($B1281,卡牌国战属性!$B:$E,3,FALSE)=2,6,0)+1)</f>
        <v>24</v>
      </c>
    </row>
    <row r="1282" spans="1:7">
      <c r="A1282" s="2">
        <v>1279</v>
      </c>
      <c r="B1282" s="9">
        <v>1102003</v>
      </c>
      <c r="C1282" s="2" t="str">
        <f>VLOOKUP(B1282,卡牌国战属性!$B:$C,2,FALSE)</f>
        <v>典韦</v>
      </c>
      <c r="D1282" s="2" t="s">
        <v>64</v>
      </c>
      <c r="E1282" s="2">
        <f t="shared" si="14"/>
        <v>29</v>
      </c>
      <c r="F1282" s="2">
        <f>INDEX($Q:$AC,MATCH($E1282,$Q:$Q,0),MATCH(VLOOKUP($B1282,卡牌国战属性!$B:$E,4,FALSE),军力值效果表!$Q$1:$AC$1,0)+IF(VLOOKUP($B1282,卡牌国战属性!$B:$E,3,FALSE)=2,6,0))</f>
        <v>8.5</v>
      </c>
      <c r="G1282" s="2">
        <f>INDEX($Q:$AC,MATCH($E1282,$Q:$Q,0),MATCH(VLOOKUP($B1282,卡牌国战属性!$B:$E,4,FALSE),军力值效果表!$Q$1:$AC$1,0)+IF(VLOOKUP($B1282,卡牌国战属性!$B:$E,3,FALSE)=2,6,0)+1)</f>
        <v>24.8</v>
      </c>
    </row>
    <row r="1283" spans="1:7">
      <c r="A1283" s="2">
        <v>1280</v>
      </c>
      <c r="B1283" s="9">
        <v>1102003</v>
      </c>
      <c r="C1283" s="2" t="str">
        <f>VLOOKUP(B1283,卡牌国战属性!$B:$C,2,FALSE)</f>
        <v>典韦</v>
      </c>
      <c r="D1283" s="2" t="s">
        <v>64</v>
      </c>
      <c r="E1283" s="2">
        <f t="shared" si="14"/>
        <v>30</v>
      </c>
      <c r="F1283" s="2">
        <f>INDEX($Q:$AC,MATCH($E1283,$Q:$Q,0),MATCH(VLOOKUP($B1283,卡牌国战属性!$B:$E,4,FALSE),军力值效果表!$Q$1:$AC$1,0)+IF(VLOOKUP($B1283,卡牌国战属性!$B:$E,3,FALSE)=2,6,0))</f>
        <v>8.7</v>
      </c>
      <c r="G1283" s="2">
        <f>INDEX($Q:$AC,MATCH($E1283,$Q:$Q,0),MATCH(VLOOKUP($B1283,卡牌国战属性!$B:$E,4,FALSE),军力值效果表!$Q$1:$AC$1,0)+IF(VLOOKUP($B1283,卡牌国战属性!$B:$E,3,FALSE)=2,6,0)+1)</f>
        <v>26</v>
      </c>
    </row>
    <row r="1284" spans="1:7">
      <c r="A1284" s="2">
        <v>1281</v>
      </c>
      <c r="B1284" s="9">
        <v>1102003</v>
      </c>
      <c r="C1284" s="2" t="str">
        <f>VLOOKUP(B1284,卡牌国战属性!$B:$C,2,FALSE)</f>
        <v>典韦</v>
      </c>
      <c r="D1284" s="2" t="s">
        <v>64</v>
      </c>
      <c r="E1284" s="2">
        <f t="shared" si="14"/>
        <v>31</v>
      </c>
      <c r="F1284" s="2">
        <f>INDEX($Q:$AC,MATCH($E1284,$Q:$Q,0),MATCH(VLOOKUP($B1284,卡牌国战属性!$B:$E,4,FALSE),军力值效果表!$Q$1:$AC$1,0)+IF(VLOOKUP($B1284,卡牌国战属性!$B:$E,3,FALSE)=2,6,0))</f>
        <v>8.9</v>
      </c>
      <c r="G1284" s="2">
        <f>INDEX($Q:$AC,MATCH($E1284,$Q:$Q,0),MATCH(VLOOKUP($B1284,卡牌国战属性!$B:$E,4,FALSE),军力值效果表!$Q$1:$AC$1,0)+IF(VLOOKUP($B1284,卡牌国战属性!$B:$E,3,FALSE)=2,6,0)+1)</f>
        <v>26.7</v>
      </c>
    </row>
    <row r="1285" spans="1:7">
      <c r="A1285" s="2">
        <v>1282</v>
      </c>
      <c r="B1285" s="9">
        <v>1102003</v>
      </c>
      <c r="C1285" s="2" t="str">
        <f>VLOOKUP(B1285,卡牌国战属性!$B:$C,2,FALSE)</f>
        <v>典韦</v>
      </c>
      <c r="D1285" s="2" t="s">
        <v>64</v>
      </c>
      <c r="E1285" s="2">
        <f t="shared" si="14"/>
        <v>32</v>
      </c>
      <c r="F1285" s="2">
        <f>INDEX($Q:$AC,MATCH($E1285,$Q:$Q,0),MATCH(VLOOKUP($B1285,卡牌国战属性!$B:$E,4,FALSE),军力值效果表!$Q$1:$AC$1,0)+IF(VLOOKUP($B1285,卡牌国战属性!$B:$E,3,FALSE)=2,6,0))</f>
        <v>9.4</v>
      </c>
      <c r="G1285" s="2">
        <f>INDEX($Q:$AC,MATCH($E1285,$Q:$Q,0),MATCH(VLOOKUP($B1285,卡牌国战属性!$B:$E,4,FALSE),军力值效果表!$Q$1:$AC$1,0)+IF(VLOOKUP($B1285,卡牌国战属性!$B:$E,3,FALSE)=2,6,0)+1)</f>
        <v>28.4</v>
      </c>
    </row>
    <row r="1286" spans="1:7">
      <c r="A1286" s="2">
        <v>1283</v>
      </c>
      <c r="B1286" s="9">
        <v>1102003</v>
      </c>
      <c r="C1286" s="2" t="str">
        <f>VLOOKUP(B1286,卡牌国战属性!$B:$C,2,FALSE)</f>
        <v>典韦</v>
      </c>
      <c r="D1286" s="2" t="s">
        <v>64</v>
      </c>
      <c r="E1286" s="2">
        <f t="shared" si="14"/>
        <v>33</v>
      </c>
      <c r="F1286" s="2">
        <f>INDEX($Q:$AC,MATCH($E1286,$Q:$Q,0),MATCH(VLOOKUP($B1286,卡牌国战属性!$B:$E,4,FALSE),军力值效果表!$Q$1:$AC$1,0)+IF(VLOOKUP($B1286,卡牌国战属性!$B:$E,3,FALSE)=2,6,0))</f>
        <v>10.6</v>
      </c>
      <c r="G1286" s="2">
        <f>INDEX($Q:$AC,MATCH($E1286,$Q:$Q,0),MATCH(VLOOKUP($B1286,卡牌国战属性!$B:$E,4,FALSE),军力值效果表!$Q$1:$AC$1,0)+IF(VLOOKUP($B1286,卡牌国战属性!$B:$E,3,FALSE)=2,6,0)+1)</f>
        <v>31.9</v>
      </c>
    </row>
    <row r="1287" spans="1:7">
      <c r="A1287" s="2">
        <v>1284</v>
      </c>
      <c r="B1287" s="9">
        <v>1102003</v>
      </c>
      <c r="C1287" s="2" t="str">
        <f>VLOOKUP(B1287,卡牌国战属性!$B:$C,2,FALSE)</f>
        <v>典韦</v>
      </c>
      <c r="D1287" s="2" t="s">
        <v>64</v>
      </c>
      <c r="E1287" s="2">
        <f t="shared" si="14"/>
        <v>34</v>
      </c>
      <c r="F1287" s="2">
        <f>INDEX($Q:$AC,MATCH($E1287,$Q:$Q,0),MATCH(VLOOKUP($B1287,卡牌国战属性!$B:$E,4,FALSE),军力值效果表!$Q$1:$AC$1,0)+IF(VLOOKUP($B1287,卡牌国战属性!$B:$E,3,FALSE)=2,6,0))</f>
        <v>11.4</v>
      </c>
      <c r="G1287" s="2">
        <f>INDEX($Q:$AC,MATCH($E1287,$Q:$Q,0),MATCH(VLOOKUP($B1287,卡牌国战属性!$B:$E,4,FALSE),军力值效果表!$Q$1:$AC$1,0)+IF(VLOOKUP($B1287,卡牌国战属性!$B:$E,3,FALSE)=2,6,0)+1)</f>
        <v>34.1</v>
      </c>
    </row>
    <row r="1288" spans="1:7">
      <c r="A1288" s="2">
        <v>1285</v>
      </c>
      <c r="B1288" s="9">
        <v>1102003</v>
      </c>
      <c r="C1288" s="2" t="str">
        <f>VLOOKUP(B1288,卡牌国战属性!$B:$C,2,FALSE)</f>
        <v>典韦</v>
      </c>
      <c r="D1288" s="2" t="s">
        <v>64</v>
      </c>
      <c r="E1288" s="2">
        <f t="shared" si="14"/>
        <v>35</v>
      </c>
      <c r="F1288" s="2">
        <f>INDEX($Q:$AC,MATCH($E1288,$Q:$Q,0),MATCH(VLOOKUP($B1288,卡牌国战属性!$B:$E,4,FALSE),军力值效果表!$Q$1:$AC$1,0)+IF(VLOOKUP($B1288,卡牌国战属性!$B:$E,3,FALSE)=2,6,0))</f>
        <v>11.8</v>
      </c>
      <c r="G1288" s="2">
        <f>INDEX($Q:$AC,MATCH($E1288,$Q:$Q,0),MATCH(VLOOKUP($B1288,卡牌国战属性!$B:$E,4,FALSE),军力值效果表!$Q$1:$AC$1,0)+IF(VLOOKUP($B1288,卡牌国战属性!$B:$E,3,FALSE)=2,6,0)+1)</f>
        <v>35</v>
      </c>
    </row>
    <row r="1289" spans="1:7">
      <c r="A1289" s="2">
        <v>1286</v>
      </c>
      <c r="B1289" s="9">
        <v>1102003</v>
      </c>
      <c r="C1289" s="2" t="str">
        <f>VLOOKUP(B1289,卡牌国战属性!$B:$C,2,FALSE)</f>
        <v>典韦</v>
      </c>
      <c r="D1289" s="2" t="s">
        <v>64</v>
      </c>
      <c r="E1289" s="2">
        <f t="shared" si="14"/>
        <v>36</v>
      </c>
      <c r="F1289" s="2">
        <f>INDEX($Q:$AC,MATCH($E1289,$Q:$Q,0),MATCH(VLOOKUP($B1289,卡牌国战属性!$B:$E,4,FALSE),军力值效果表!$Q$1:$AC$1,0)+IF(VLOOKUP($B1289,卡牌国战属性!$B:$E,3,FALSE)=2,6,0))</f>
        <v>12.3</v>
      </c>
      <c r="G1289" s="2">
        <f>INDEX($Q:$AC,MATCH($E1289,$Q:$Q,0),MATCH(VLOOKUP($B1289,卡牌国战属性!$B:$E,4,FALSE),军力值效果表!$Q$1:$AC$1,0)+IF(VLOOKUP($B1289,卡牌国战属性!$B:$E,3,FALSE)=2,6,0)+1)</f>
        <v>37.1</v>
      </c>
    </row>
    <row r="1290" spans="1:7">
      <c r="A1290" s="2">
        <v>1287</v>
      </c>
      <c r="B1290" s="9">
        <v>1102003</v>
      </c>
      <c r="C1290" s="2" t="str">
        <f>VLOOKUP(B1290,卡牌国战属性!$B:$C,2,FALSE)</f>
        <v>典韦</v>
      </c>
      <c r="D1290" s="2" t="s">
        <v>64</v>
      </c>
      <c r="E1290" s="2">
        <f t="shared" si="14"/>
        <v>37</v>
      </c>
      <c r="F1290" s="2">
        <f>INDEX($Q:$AC,MATCH($E1290,$Q:$Q,0),MATCH(VLOOKUP($B1290,卡牌国战属性!$B:$E,4,FALSE),军力值效果表!$Q$1:$AC$1,0)+IF(VLOOKUP($B1290,卡牌国战属性!$B:$E,3,FALSE)=2,6,0))</f>
        <v>13.2</v>
      </c>
      <c r="G1290" s="2">
        <f>INDEX($Q:$AC,MATCH($E1290,$Q:$Q,0),MATCH(VLOOKUP($B1290,卡牌国战属性!$B:$E,4,FALSE),军力值效果表!$Q$1:$AC$1,0)+IF(VLOOKUP($B1290,卡牌国战属性!$B:$E,3,FALSE)=2,6,0)+1)</f>
        <v>39.7</v>
      </c>
    </row>
    <row r="1291" spans="1:7">
      <c r="A1291" s="2">
        <v>1288</v>
      </c>
      <c r="B1291" s="9">
        <v>1102003</v>
      </c>
      <c r="C1291" s="2" t="str">
        <f>VLOOKUP(B1291,卡牌国战属性!$B:$C,2,FALSE)</f>
        <v>典韦</v>
      </c>
      <c r="D1291" s="2" t="s">
        <v>64</v>
      </c>
      <c r="E1291" s="2">
        <f t="shared" si="14"/>
        <v>38</v>
      </c>
      <c r="F1291" s="2">
        <f>INDEX($Q:$AC,MATCH($E1291,$Q:$Q,0),MATCH(VLOOKUP($B1291,卡牌国战属性!$B:$E,4,FALSE),军力值效果表!$Q$1:$AC$1,0)+IF(VLOOKUP($B1291,卡牌国战属性!$B:$E,3,FALSE)=2,6,0))</f>
        <v>14.9</v>
      </c>
      <c r="G1291" s="2">
        <f>INDEX($Q:$AC,MATCH($E1291,$Q:$Q,0),MATCH(VLOOKUP($B1291,卡牌国战属性!$B:$E,4,FALSE),军力值效果表!$Q$1:$AC$1,0)+IF(VLOOKUP($B1291,卡牌国战属性!$B:$E,3,FALSE)=2,6,0)+1)</f>
        <v>44.7</v>
      </c>
    </row>
    <row r="1292" spans="1:7">
      <c r="A1292" s="2">
        <v>1289</v>
      </c>
      <c r="B1292" s="9">
        <v>1102003</v>
      </c>
      <c r="C1292" s="2" t="str">
        <f>VLOOKUP(B1292,卡牌国战属性!$B:$C,2,FALSE)</f>
        <v>典韦</v>
      </c>
      <c r="D1292" s="2" t="s">
        <v>64</v>
      </c>
      <c r="E1292" s="2">
        <f t="shared" si="14"/>
        <v>39</v>
      </c>
      <c r="F1292" s="2">
        <f>INDEX($Q:$AC,MATCH($E1292,$Q:$Q,0),MATCH(VLOOKUP($B1292,卡牌国战属性!$B:$E,4,FALSE),军力值效果表!$Q$1:$AC$1,0)+IF(VLOOKUP($B1292,卡牌国战属性!$B:$E,3,FALSE)=2,6,0))</f>
        <v>15.2</v>
      </c>
      <c r="G1292" s="2">
        <f>INDEX($Q:$AC,MATCH($E1292,$Q:$Q,0),MATCH(VLOOKUP($B1292,卡牌国战属性!$B:$E,4,FALSE),军力值效果表!$Q$1:$AC$1,0)+IF(VLOOKUP($B1292,卡牌国战属性!$B:$E,3,FALSE)=2,6,0)+1)</f>
        <v>45.7</v>
      </c>
    </row>
    <row r="1293" spans="1:7">
      <c r="A1293" s="2">
        <v>1290</v>
      </c>
      <c r="B1293" s="9">
        <v>1102003</v>
      </c>
      <c r="C1293" s="2" t="str">
        <f>VLOOKUP(B1293,卡牌国战属性!$B:$C,2,FALSE)</f>
        <v>典韦</v>
      </c>
      <c r="D1293" s="2" t="s">
        <v>64</v>
      </c>
      <c r="E1293" s="2">
        <f t="shared" si="14"/>
        <v>40</v>
      </c>
      <c r="F1293" s="2">
        <f>INDEX($Q:$AC,MATCH($E1293,$Q:$Q,0),MATCH(VLOOKUP($B1293,卡牌国战属性!$B:$E,4,FALSE),军力值效果表!$Q$1:$AC$1,0)+IF(VLOOKUP($B1293,卡牌国战属性!$B:$E,3,FALSE)=2,6,0))</f>
        <v>16</v>
      </c>
      <c r="G1293" s="2">
        <f>INDEX($Q:$AC,MATCH($E1293,$Q:$Q,0),MATCH(VLOOKUP($B1293,卡牌国战属性!$B:$E,4,FALSE),军力值效果表!$Q$1:$AC$1,0)+IF(VLOOKUP($B1293,卡牌国战属性!$B:$E,3,FALSE)=2,6,0)+1)</f>
        <v>48.1</v>
      </c>
    </row>
    <row r="1294" spans="1:7">
      <c r="A1294" s="2">
        <v>1291</v>
      </c>
      <c r="B1294" s="9">
        <v>1102003</v>
      </c>
      <c r="C1294" s="2" t="str">
        <f>VLOOKUP(B1294,卡牌国战属性!$B:$C,2,FALSE)</f>
        <v>典韦</v>
      </c>
      <c r="D1294" s="2" t="s">
        <v>64</v>
      </c>
      <c r="E1294" s="2">
        <f t="shared" si="14"/>
        <v>41</v>
      </c>
      <c r="F1294" s="2">
        <f>INDEX($Q:$AC,MATCH($E1294,$Q:$Q,0),MATCH(VLOOKUP($B1294,卡牌国战属性!$B:$E,4,FALSE),军力值效果表!$Q$1:$AC$1,0)+IF(VLOOKUP($B1294,卡牌国战属性!$B:$E,3,FALSE)=2,6,0))</f>
        <v>16.5</v>
      </c>
      <c r="G1294" s="2">
        <f>INDEX($Q:$AC,MATCH($E1294,$Q:$Q,0),MATCH(VLOOKUP($B1294,卡牌国战属性!$B:$E,4,FALSE),军力值效果表!$Q$1:$AC$1,0)+IF(VLOOKUP($B1294,卡牌国战属性!$B:$E,3,FALSE)=2,6,0)+1)</f>
        <v>49.5</v>
      </c>
    </row>
    <row r="1295" spans="1:7">
      <c r="A1295" s="2">
        <v>1292</v>
      </c>
      <c r="B1295" s="9">
        <v>1102003</v>
      </c>
      <c r="C1295" s="2" t="str">
        <f>VLOOKUP(B1295,卡牌国战属性!$B:$C,2,FALSE)</f>
        <v>典韦</v>
      </c>
      <c r="D1295" s="2" t="s">
        <v>64</v>
      </c>
      <c r="E1295" s="2">
        <f t="shared" si="14"/>
        <v>42</v>
      </c>
      <c r="F1295" s="2">
        <f>INDEX($Q:$AC,MATCH($E1295,$Q:$Q,0),MATCH(VLOOKUP($B1295,卡牌国战属性!$B:$E,4,FALSE),军力值效果表!$Q$1:$AC$1,0)+IF(VLOOKUP($B1295,卡牌国战属性!$B:$E,3,FALSE)=2,6,0))</f>
        <v>17.7</v>
      </c>
      <c r="G1295" s="2">
        <f>INDEX($Q:$AC,MATCH($E1295,$Q:$Q,0),MATCH(VLOOKUP($B1295,卡牌国战属性!$B:$E,4,FALSE),军力值效果表!$Q$1:$AC$1,0)+IF(VLOOKUP($B1295,卡牌国战属性!$B:$E,3,FALSE)=2,6,0)+1)</f>
        <v>53.2</v>
      </c>
    </row>
    <row r="1296" spans="1:7">
      <c r="A1296" s="2">
        <v>1293</v>
      </c>
      <c r="B1296" s="9">
        <v>1102003</v>
      </c>
      <c r="C1296" s="2" t="str">
        <f>VLOOKUP(B1296,卡牌国战属性!$B:$C,2,FALSE)</f>
        <v>典韦</v>
      </c>
      <c r="D1296" s="2" t="s">
        <v>64</v>
      </c>
      <c r="E1296" s="2">
        <f t="shared" si="14"/>
        <v>43</v>
      </c>
      <c r="F1296" s="2">
        <f>INDEX($Q:$AC,MATCH($E1296,$Q:$Q,0),MATCH(VLOOKUP($B1296,卡牌国战属性!$B:$E,4,FALSE),军力值效果表!$Q$1:$AC$1,0)+IF(VLOOKUP($B1296,卡牌国战属性!$B:$E,3,FALSE)=2,6,0))</f>
        <v>20.1</v>
      </c>
      <c r="G1296" s="2">
        <f>INDEX($Q:$AC,MATCH($E1296,$Q:$Q,0),MATCH(VLOOKUP($B1296,卡牌国战属性!$B:$E,4,FALSE),军力值效果表!$Q$1:$AC$1,0)+IF(VLOOKUP($B1296,卡牌国战属性!$B:$E,3,FALSE)=2,6,0)+1)</f>
        <v>60.2</v>
      </c>
    </row>
    <row r="1297" spans="1:7">
      <c r="A1297" s="2">
        <v>1294</v>
      </c>
      <c r="B1297" s="9">
        <v>1102003</v>
      </c>
      <c r="C1297" s="2" t="str">
        <f>VLOOKUP(B1297,卡牌国战属性!$B:$C,2,FALSE)</f>
        <v>典韦</v>
      </c>
      <c r="D1297" s="2" t="s">
        <v>64</v>
      </c>
      <c r="E1297" s="2">
        <f t="shared" si="14"/>
        <v>44</v>
      </c>
      <c r="F1297" s="2">
        <f>INDEX($Q:$AC,MATCH($E1297,$Q:$Q,0),MATCH(VLOOKUP($B1297,卡牌国战属性!$B:$E,4,FALSE),军力值效果表!$Q$1:$AC$1,0)+IF(VLOOKUP($B1297,卡牌国战属性!$B:$E,3,FALSE)=2,6,0))</f>
        <v>21.7</v>
      </c>
      <c r="G1297" s="2">
        <f>INDEX($Q:$AC,MATCH($E1297,$Q:$Q,0),MATCH(VLOOKUP($B1297,卡牌国战属性!$B:$E,4,FALSE),军力值效果表!$Q$1:$AC$1,0)+IF(VLOOKUP($B1297,卡牌国战属性!$B:$E,3,FALSE)=2,6,0)+1)</f>
        <v>65</v>
      </c>
    </row>
    <row r="1298" spans="1:7">
      <c r="A1298" s="2">
        <v>1295</v>
      </c>
      <c r="B1298" s="9">
        <v>1102003</v>
      </c>
      <c r="C1298" s="2" t="str">
        <f>VLOOKUP(B1298,卡牌国战属性!$B:$C,2,FALSE)</f>
        <v>典韦</v>
      </c>
      <c r="D1298" s="2" t="s">
        <v>64</v>
      </c>
      <c r="E1298" s="2">
        <f t="shared" si="14"/>
        <v>45</v>
      </c>
      <c r="F1298" s="2">
        <f>INDEX($Q:$AC,MATCH($E1298,$Q:$Q,0),MATCH(VLOOKUP($B1298,卡牌国战属性!$B:$E,4,FALSE),军力值效果表!$Q$1:$AC$1,0)+IF(VLOOKUP($B1298,卡牌国战属性!$B:$E,3,FALSE)=2,6,0))</f>
        <v>23.7</v>
      </c>
      <c r="G1298" s="2">
        <f>INDEX($Q:$AC,MATCH($E1298,$Q:$Q,0),MATCH(VLOOKUP($B1298,卡牌国战属性!$B:$E,4,FALSE),军力值效果表!$Q$1:$AC$1,0)+IF(VLOOKUP($B1298,卡牌国战属性!$B:$E,3,FALSE)=2,6,0)+1)</f>
        <v>71.1</v>
      </c>
    </row>
    <row r="1299" spans="1:7">
      <c r="A1299" s="2">
        <v>1296</v>
      </c>
      <c r="B1299" s="9">
        <v>1102003</v>
      </c>
      <c r="C1299" s="2" t="str">
        <f>VLOOKUP(B1299,卡牌国战属性!$B:$C,2,FALSE)</f>
        <v>典韦</v>
      </c>
      <c r="D1299" s="2" t="s">
        <v>64</v>
      </c>
      <c r="E1299" s="2">
        <f t="shared" si="14"/>
        <v>46</v>
      </c>
      <c r="F1299" s="2">
        <f>INDEX($Q:$AC,MATCH($E1299,$Q:$Q,0),MATCH(VLOOKUP($B1299,卡牌国战属性!$B:$E,4,FALSE),军力值效果表!$Q$1:$AC$1,0)+IF(VLOOKUP($B1299,卡牌国战属性!$B:$E,3,FALSE)=2,6,0))</f>
        <v>25.7</v>
      </c>
      <c r="G1299" s="2">
        <f>INDEX($Q:$AC,MATCH($E1299,$Q:$Q,0),MATCH(VLOOKUP($B1299,卡牌国战属性!$B:$E,4,FALSE),军力值效果表!$Q$1:$AC$1,0)+IF(VLOOKUP($B1299,卡牌国战属性!$B:$E,3,FALSE)=2,6,0)+1)</f>
        <v>77.2</v>
      </c>
    </row>
    <row r="1300" spans="1:7">
      <c r="A1300" s="2">
        <v>1297</v>
      </c>
      <c r="B1300" s="9">
        <v>1102003</v>
      </c>
      <c r="C1300" s="2" t="str">
        <f>VLOOKUP(B1300,卡牌国战属性!$B:$C,2,FALSE)</f>
        <v>典韦</v>
      </c>
      <c r="D1300" s="2" t="s">
        <v>64</v>
      </c>
      <c r="E1300" s="2">
        <f t="shared" si="14"/>
        <v>47</v>
      </c>
      <c r="F1300" s="2">
        <f>INDEX($Q:$AC,MATCH($E1300,$Q:$Q,0),MATCH(VLOOKUP($B1300,卡牌国战属性!$B:$E,4,FALSE),军力值效果表!$Q$1:$AC$1,0)+IF(VLOOKUP($B1300,卡牌国战属性!$B:$E,3,FALSE)=2,6,0))</f>
        <v>27.7</v>
      </c>
      <c r="G1300" s="2">
        <f>INDEX($Q:$AC,MATCH($E1300,$Q:$Q,0),MATCH(VLOOKUP($B1300,卡牌国战属性!$B:$E,4,FALSE),军力值效果表!$Q$1:$AC$1,0)+IF(VLOOKUP($B1300,卡牌国战属性!$B:$E,3,FALSE)=2,6,0)+1)</f>
        <v>83.1</v>
      </c>
    </row>
    <row r="1301" spans="1:7">
      <c r="A1301" s="2">
        <v>1298</v>
      </c>
      <c r="B1301" s="9">
        <v>1102003</v>
      </c>
      <c r="C1301" s="2" t="str">
        <f>VLOOKUP(B1301,卡牌国战属性!$B:$C,2,FALSE)</f>
        <v>典韦</v>
      </c>
      <c r="D1301" s="2" t="s">
        <v>64</v>
      </c>
      <c r="E1301" s="2">
        <f t="shared" si="14"/>
        <v>48</v>
      </c>
      <c r="F1301" s="2">
        <f>INDEX($Q:$AC,MATCH($E1301,$Q:$Q,0),MATCH(VLOOKUP($B1301,卡牌国战属性!$B:$E,4,FALSE),军力值效果表!$Q$1:$AC$1,0)+IF(VLOOKUP($B1301,卡牌国战属性!$B:$E,3,FALSE)=2,6,0))</f>
        <v>31.4</v>
      </c>
      <c r="G1301" s="2">
        <f>INDEX($Q:$AC,MATCH($E1301,$Q:$Q,0),MATCH(VLOOKUP($B1301,卡牌国战属性!$B:$E,4,FALSE),军力值效果表!$Q$1:$AC$1,0)+IF(VLOOKUP($B1301,卡牌国战属性!$B:$E,3,FALSE)=2,6,0)+1)</f>
        <v>94.2</v>
      </c>
    </row>
    <row r="1302" spans="1:7">
      <c r="A1302" s="2">
        <v>1299</v>
      </c>
      <c r="B1302" s="9">
        <v>1102003</v>
      </c>
      <c r="C1302" s="2" t="str">
        <f>VLOOKUP(B1302,卡牌国战属性!$B:$C,2,FALSE)</f>
        <v>典韦</v>
      </c>
      <c r="D1302" s="2" t="s">
        <v>64</v>
      </c>
      <c r="E1302" s="2">
        <f t="shared" si="14"/>
        <v>49</v>
      </c>
      <c r="F1302" s="2">
        <f>INDEX($Q:$AC,MATCH($E1302,$Q:$Q,0),MATCH(VLOOKUP($B1302,卡牌国战属性!$B:$E,4,FALSE),军力值效果表!$Q$1:$AC$1,0)+IF(VLOOKUP($B1302,卡牌国战属性!$B:$E,3,FALSE)=2,6,0))</f>
        <v>33.9</v>
      </c>
      <c r="G1302" s="2">
        <f>INDEX($Q:$AC,MATCH($E1302,$Q:$Q,0),MATCH(VLOOKUP($B1302,卡牌国战属性!$B:$E,4,FALSE),军力值效果表!$Q$1:$AC$1,0)+IF(VLOOKUP($B1302,卡牌国战属性!$B:$E,3,FALSE)=2,6,0)+1)</f>
        <v>101.8</v>
      </c>
    </row>
    <row r="1303" spans="1:7">
      <c r="A1303" s="2">
        <v>1300</v>
      </c>
      <c r="B1303" s="9">
        <v>1102003</v>
      </c>
      <c r="C1303" s="2" t="str">
        <f>VLOOKUP(B1303,卡牌国战属性!$B:$C,2,FALSE)</f>
        <v>典韦</v>
      </c>
      <c r="D1303" s="2" t="s">
        <v>64</v>
      </c>
      <c r="E1303" s="2">
        <f t="shared" si="14"/>
        <v>50</v>
      </c>
      <c r="F1303" s="2">
        <f>INDEX($Q:$AC,MATCH($E1303,$Q:$Q,0),MATCH(VLOOKUP($B1303,卡牌国战属性!$B:$E,4,FALSE),军力值效果表!$Q$1:$AC$1,0)+IF(VLOOKUP($B1303,卡牌国战属性!$B:$E,3,FALSE)=2,6,0))</f>
        <v>35.5</v>
      </c>
      <c r="G1303" s="2">
        <f>INDEX($Q:$AC,MATCH($E1303,$Q:$Q,0),MATCH(VLOOKUP($B1303,卡牌国战属性!$B:$E,4,FALSE),军力值效果表!$Q$1:$AC$1,0)+IF(VLOOKUP($B1303,卡牌国战属性!$B:$E,3,FALSE)=2,6,0)+1)</f>
        <v>106.5</v>
      </c>
    </row>
    <row r="1304" spans="1:7">
      <c r="A1304" s="2">
        <v>1301</v>
      </c>
      <c r="B1304" s="9">
        <v>1102004</v>
      </c>
      <c r="C1304" s="2" t="str">
        <f>VLOOKUP(B1304,卡牌国战属性!$B:$C,2,FALSE)</f>
        <v>唐流雨</v>
      </c>
      <c r="D1304" s="2" t="s">
        <v>64</v>
      </c>
      <c r="E1304" s="2">
        <f t="shared" si="14"/>
        <v>1</v>
      </c>
      <c r="F1304" s="2">
        <f>INDEX($Q:$AC,MATCH($E1304,$Q:$Q,0),MATCH(VLOOKUP($B1304,卡牌国战属性!$B:$E,4,FALSE),军力值效果表!$Q$1:$AC$1,0)+IF(VLOOKUP($B1304,卡牌国战属性!$B:$E,3,FALSE)=2,6,0))</f>
        <v>1.6</v>
      </c>
      <c r="G1304" s="2">
        <f>INDEX($Q:$AC,MATCH($E1304,$Q:$Q,0),MATCH(VLOOKUP($B1304,卡牌国战属性!$B:$E,4,FALSE),军力值效果表!$Q$1:$AC$1,0)+IF(VLOOKUP($B1304,卡牌国战属性!$B:$E,3,FALSE)=2,6,0)+1)</f>
        <v>6</v>
      </c>
    </row>
    <row r="1305" spans="1:7">
      <c r="A1305" s="2">
        <v>1302</v>
      </c>
      <c r="B1305" s="9">
        <v>1102004</v>
      </c>
      <c r="C1305" s="2" t="str">
        <f>VLOOKUP(B1305,卡牌国战属性!$B:$C,2,FALSE)</f>
        <v>唐流雨</v>
      </c>
      <c r="D1305" s="2" t="s">
        <v>64</v>
      </c>
      <c r="E1305" s="2">
        <f t="shared" si="14"/>
        <v>2</v>
      </c>
      <c r="F1305" s="2">
        <f>INDEX($Q:$AC,MATCH($E1305,$Q:$Q,0),MATCH(VLOOKUP($B1305,卡牌国战属性!$B:$E,4,FALSE),军力值效果表!$Q$1:$AC$1,0)+IF(VLOOKUP($B1305,卡牌国战属性!$B:$E,3,FALSE)=2,6,0))</f>
        <v>1.7</v>
      </c>
      <c r="G1305" s="2">
        <f>INDEX($Q:$AC,MATCH($E1305,$Q:$Q,0),MATCH(VLOOKUP($B1305,卡牌国战属性!$B:$E,4,FALSE),军力值效果表!$Q$1:$AC$1,0)+IF(VLOOKUP($B1305,卡牌国战属性!$B:$E,3,FALSE)=2,6,0)+1)</f>
        <v>6.1</v>
      </c>
    </row>
    <row r="1306" spans="1:7">
      <c r="A1306" s="2">
        <v>1303</v>
      </c>
      <c r="B1306" s="9">
        <v>1102004</v>
      </c>
      <c r="C1306" s="2" t="str">
        <f>VLOOKUP(B1306,卡牌国战属性!$B:$C,2,FALSE)</f>
        <v>唐流雨</v>
      </c>
      <c r="D1306" s="2" t="s">
        <v>64</v>
      </c>
      <c r="E1306" s="2">
        <f t="shared" si="14"/>
        <v>3</v>
      </c>
      <c r="F1306" s="2">
        <f>INDEX($Q:$AC,MATCH($E1306,$Q:$Q,0),MATCH(VLOOKUP($B1306,卡牌国战属性!$B:$E,4,FALSE),军力值效果表!$Q$1:$AC$1,0)+IF(VLOOKUP($B1306,卡牌国战属性!$B:$E,3,FALSE)=2,6,0))</f>
        <v>1.8</v>
      </c>
      <c r="G1306" s="2">
        <f>INDEX($Q:$AC,MATCH($E1306,$Q:$Q,0),MATCH(VLOOKUP($B1306,卡牌国战属性!$B:$E,4,FALSE),军力值效果表!$Q$1:$AC$1,0)+IF(VLOOKUP($B1306,卡牌国战属性!$B:$E,3,FALSE)=2,6,0)+1)</f>
        <v>6.2</v>
      </c>
    </row>
    <row r="1307" spans="1:7">
      <c r="A1307" s="2">
        <v>1304</v>
      </c>
      <c r="B1307" s="9">
        <v>1102004</v>
      </c>
      <c r="C1307" s="2" t="str">
        <f>VLOOKUP(B1307,卡牌国战属性!$B:$C,2,FALSE)</f>
        <v>唐流雨</v>
      </c>
      <c r="D1307" s="2" t="s">
        <v>64</v>
      </c>
      <c r="E1307" s="2">
        <f t="shared" si="14"/>
        <v>4</v>
      </c>
      <c r="F1307" s="2">
        <f>INDEX($Q:$AC,MATCH($E1307,$Q:$Q,0),MATCH(VLOOKUP($B1307,卡牌国战属性!$B:$E,4,FALSE),军力值效果表!$Q$1:$AC$1,0)+IF(VLOOKUP($B1307,卡牌国战属性!$B:$E,3,FALSE)=2,6,0))</f>
        <v>1.9</v>
      </c>
      <c r="G1307" s="2">
        <f>INDEX($Q:$AC,MATCH($E1307,$Q:$Q,0),MATCH(VLOOKUP($B1307,卡牌国战属性!$B:$E,4,FALSE),军力值效果表!$Q$1:$AC$1,0)+IF(VLOOKUP($B1307,卡牌国战属性!$B:$E,3,FALSE)=2,6,0)+1)</f>
        <v>6.3</v>
      </c>
    </row>
    <row r="1308" spans="1:7">
      <c r="A1308" s="2">
        <v>1305</v>
      </c>
      <c r="B1308" s="9">
        <v>1102004</v>
      </c>
      <c r="C1308" s="2" t="str">
        <f>VLOOKUP(B1308,卡牌国战属性!$B:$C,2,FALSE)</f>
        <v>唐流雨</v>
      </c>
      <c r="D1308" s="2" t="s">
        <v>64</v>
      </c>
      <c r="E1308" s="2">
        <f t="shared" si="14"/>
        <v>5</v>
      </c>
      <c r="F1308" s="2">
        <f>INDEX($Q:$AC,MATCH($E1308,$Q:$Q,0),MATCH(VLOOKUP($B1308,卡牌国战属性!$B:$E,4,FALSE),军力值效果表!$Q$1:$AC$1,0)+IF(VLOOKUP($B1308,卡牌国战属性!$B:$E,3,FALSE)=2,6,0))</f>
        <v>2</v>
      </c>
      <c r="G1308" s="2">
        <f>INDEX($Q:$AC,MATCH($E1308,$Q:$Q,0),MATCH(VLOOKUP($B1308,卡牌国战属性!$B:$E,4,FALSE),军力值效果表!$Q$1:$AC$1,0)+IF(VLOOKUP($B1308,卡牌国战属性!$B:$E,3,FALSE)=2,6,0)+1)</f>
        <v>6.4</v>
      </c>
    </row>
    <row r="1309" spans="1:7">
      <c r="A1309" s="2">
        <v>1306</v>
      </c>
      <c r="B1309" s="9">
        <v>1102004</v>
      </c>
      <c r="C1309" s="2" t="str">
        <f>VLOOKUP(B1309,卡牌国战属性!$B:$C,2,FALSE)</f>
        <v>唐流雨</v>
      </c>
      <c r="D1309" s="2" t="s">
        <v>64</v>
      </c>
      <c r="E1309" s="2">
        <f t="shared" si="14"/>
        <v>6</v>
      </c>
      <c r="F1309" s="2">
        <f>INDEX($Q:$AC,MATCH($E1309,$Q:$Q,0),MATCH(VLOOKUP($B1309,卡牌国战属性!$B:$E,4,FALSE),军力值效果表!$Q$1:$AC$1,0)+IF(VLOOKUP($B1309,卡牌国战属性!$B:$E,3,FALSE)=2,6,0))</f>
        <v>2.1</v>
      </c>
      <c r="G1309" s="2">
        <f>INDEX($Q:$AC,MATCH($E1309,$Q:$Q,0),MATCH(VLOOKUP($B1309,卡牌国战属性!$B:$E,4,FALSE),军力值效果表!$Q$1:$AC$1,0)+IF(VLOOKUP($B1309,卡牌国战属性!$B:$E,3,FALSE)=2,6,0)+1)</f>
        <v>6.5</v>
      </c>
    </row>
    <row r="1310" spans="1:7">
      <c r="A1310" s="2">
        <v>1307</v>
      </c>
      <c r="B1310" s="9">
        <v>1102004</v>
      </c>
      <c r="C1310" s="2" t="str">
        <f>VLOOKUP(B1310,卡牌国战属性!$B:$C,2,FALSE)</f>
        <v>唐流雨</v>
      </c>
      <c r="D1310" s="2" t="s">
        <v>64</v>
      </c>
      <c r="E1310" s="2">
        <f t="shared" si="14"/>
        <v>7</v>
      </c>
      <c r="F1310" s="2">
        <f>INDEX($Q:$AC,MATCH($E1310,$Q:$Q,0),MATCH(VLOOKUP($B1310,卡牌国战属性!$B:$E,4,FALSE),军力值效果表!$Q$1:$AC$1,0)+IF(VLOOKUP($B1310,卡牌国战属性!$B:$E,3,FALSE)=2,6,0))</f>
        <v>2.2</v>
      </c>
      <c r="G1310" s="2">
        <f>INDEX($Q:$AC,MATCH($E1310,$Q:$Q,0),MATCH(VLOOKUP($B1310,卡牌国战属性!$B:$E,4,FALSE),军力值效果表!$Q$1:$AC$1,0)+IF(VLOOKUP($B1310,卡牌国战属性!$B:$E,3,FALSE)=2,6,0)+1)</f>
        <v>6.6</v>
      </c>
    </row>
    <row r="1311" spans="1:7">
      <c r="A1311" s="2">
        <v>1308</v>
      </c>
      <c r="B1311" s="9">
        <v>1102004</v>
      </c>
      <c r="C1311" s="2" t="str">
        <f>VLOOKUP(B1311,卡牌国战属性!$B:$C,2,FALSE)</f>
        <v>唐流雨</v>
      </c>
      <c r="D1311" s="2" t="s">
        <v>64</v>
      </c>
      <c r="E1311" s="2">
        <f t="shared" si="14"/>
        <v>8</v>
      </c>
      <c r="F1311" s="2">
        <f>INDEX($Q:$AC,MATCH($E1311,$Q:$Q,0),MATCH(VLOOKUP($B1311,卡牌国战属性!$B:$E,4,FALSE),军力值效果表!$Q$1:$AC$1,0)+IF(VLOOKUP($B1311,卡牌国战属性!$B:$E,3,FALSE)=2,6,0))</f>
        <v>2.3</v>
      </c>
      <c r="G1311" s="2">
        <f>INDEX($Q:$AC,MATCH($E1311,$Q:$Q,0),MATCH(VLOOKUP($B1311,卡牌国战属性!$B:$E,4,FALSE),军力值效果表!$Q$1:$AC$1,0)+IF(VLOOKUP($B1311,卡牌国战属性!$B:$E,3,FALSE)=2,6,0)+1)</f>
        <v>6.7</v>
      </c>
    </row>
    <row r="1312" spans="1:7">
      <c r="A1312" s="2">
        <v>1309</v>
      </c>
      <c r="B1312" s="9">
        <v>1102004</v>
      </c>
      <c r="C1312" s="2" t="str">
        <f>VLOOKUP(B1312,卡牌国战属性!$B:$C,2,FALSE)</f>
        <v>唐流雨</v>
      </c>
      <c r="D1312" s="2" t="s">
        <v>64</v>
      </c>
      <c r="E1312" s="2">
        <f t="shared" si="14"/>
        <v>9</v>
      </c>
      <c r="F1312" s="2">
        <f>INDEX($Q:$AC,MATCH($E1312,$Q:$Q,0),MATCH(VLOOKUP($B1312,卡牌国战属性!$B:$E,4,FALSE),军力值效果表!$Q$1:$AC$1,0)+IF(VLOOKUP($B1312,卡牌国战属性!$B:$E,3,FALSE)=2,6,0))</f>
        <v>2.4</v>
      </c>
      <c r="G1312" s="2">
        <f>INDEX($Q:$AC,MATCH($E1312,$Q:$Q,0),MATCH(VLOOKUP($B1312,卡牌国战属性!$B:$E,4,FALSE),军力值效果表!$Q$1:$AC$1,0)+IF(VLOOKUP($B1312,卡牌国战属性!$B:$E,3,FALSE)=2,6,0)+1)</f>
        <v>6.8</v>
      </c>
    </row>
    <row r="1313" spans="1:7">
      <c r="A1313" s="2">
        <v>1310</v>
      </c>
      <c r="B1313" s="9">
        <v>1102004</v>
      </c>
      <c r="C1313" s="2" t="str">
        <f>VLOOKUP(B1313,卡牌国战属性!$B:$C,2,FALSE)</f>
        <v>唐流雨</v>
      </c>
      <c r="D1313" s="2" t="s">
        <v>64</v>
      </c>
      <c r="E1313" s="2">
        <f t="shared" si="14"/>
        <v>10</v>
      </c>
      <c r="F1313" s="2">
        <f>INDEX($Q:$AC,MATCH($E1313,$Q:$Q,0),MATCH(VLOOKUP($B1313,卡牌国战属性!$B:$E,4,FALSE),军力值效果表!$Q$1:$AC$1,0)+IF(VLOOKUP($B1313,卡牌国战属性!$B:$E,3,FALSE)=2,6,0))</f>
        <v>2.5</v>
      </c>
      <c r="G1313" s="2">
        <f>INDEX($Q:$AC,MATCH($E1313,$Q:$Q,0),MATCH(VLOOKUP($B1313,卡牌国战属性!$B:$E,4,FALSE),军力值效果表!$Q$1:$AC$1,0)+IF(VLOOKUP($B1313,卡牌国战属性!$B:$E,3,FALSE)=2,6,0)+1)</f>
        <v>7.4</v>
      </c>
    </row>
    <row r="1314" spans="1:7">
      <c r="A1314" s="2">
        <v>1311</v>
      </c>
      <c r="B1314" s="9">
        <v>1102004</v>
      </c>
      <c r="C1314" s="2" t="str">
        <f>VLOOKUP(B1314,卡牌国战属性!$B:$C,2,FALSE)</f>
        <v>唐流雨</v>
      </c>
      <c r="D1314" s="2" t="s">
        <v>64</v>
      </c>
      <c r="E1314" s="2">
        <f t="shared" si="14"/>
        <v>11</v>
      </c>
      <c r="F1314" s="2">
        <f>INDEX($Q:$AC,MATCH($E1314,$Q:$Q,0),MATCH(VLOOKUP($B1314,卡牌国战属性!$B:$E,4,FALSE),军力值效果表!$Q$1:$AC$1,0)+IF(VLOOKUP($B1314,卡牌国战属性!$B:$E,3,FALSE)=2,6,0))</f>
        <v>2.6</v>
      </c>
      <c r="G1314" s="2">
        <f>INDEX($Q:$AC,MATCH($E1314,$Q:$Q,0),MATCH(VLOOKUP($B1314,卡牌国战属性!$B:$E,4,FALSE),军力值效果表!$Q$1:$AC$1,0)+IF(VLOOKUP($B1314,卡牌国战属性!$B:$E,3,FALSE)=2,6,0)+1)</f>
        <v>7.5</v>
      </c>
    </row>
    <row r="1315" spans="1:7">
      <c r="A1315" s="2">
        <v>1312</v>
      </c>
      <c r="B1315" s="9">
        <v>1102004</v>
      </c>
      <c r="C1315" s="2" t="str">
        <f>VLOOKUP(B1315,卡牌国战属性!$B:$C,2,FALSE)</f>
        <v>唐流雨</v>
      </c>
      <c r="D1315" s="2" t="s">
        <v>64</v>
      </c>
      <c r="E1315" s="2">
        <f t="shared" ref="E1315:E1378" si="15">E1265</f>
        <v>12</v>
      </c>
      <c r="F1315" s="2">
        <f>INDEX($Q:$AC,MATCH($E1315,$Q:$Q,0),MATCH(VLOOKUP($B1315,卡牌国战属性!$B:$E,4,FALSE),军力值效果表!$Q$1:$AC$1,0)+IF(VLOOKUP($B1315,卡牌国战属性!$B:$E,3,FALSE)=2,6,0))</f>
        <v>2.7</v>
      </c>
      <c r="G1315" s="2">
        <f>INDEX($Q:$AC,MATCH($E1315,$Q:$Q,0),MATCH(VLOOKUP($B1315,卡牌国战属性!$B:$E,4,FALSE),军力值效果表!$Q$1:$AC$1,0)+IF(VLOOKUP($B1315,卡牌国战属性!$B:$E,3,FALSE)=2,6,0)+1)</f>
        <v>7.6</v>
      </c>
    </row>
    <row r="1316" spans="1:7">
      <c r="A1316" s="2">
        <v>1313</v>
      </c>
      <c r="B1316" s="9">
        <v>1102004</v>
      </c>
      <c r="C1316" s="2" t="str">
        <f>VLOOKUP(B1316,卡牌国战属性!$B:$C,2,FALSE)</f>
        <v>唐流雨</v>
      </c>
      <c r="D1316" s="2" t="s">
        <v>64</v>
      </c>
      <c r="E1316" s="2">
        <f t="shared" si="15"/>
        <v>13</v>
      </c>
      <c r="F1316" s="2">
        <f>INDEX($Q:$AC,MATCH($E1316,$Q:$Q,0),MATCH(VLOOKUP($B1316,卡牌国战属性!$B:$E,4,FALSE),军力值效果表!$Q$1:$AC$1,0)+IF(VLOOKUP($B1316,卡牌国战属性!$B:$E,3,FALSE)=2,6,0))</f>
        <v>2.8</v>
      </c>
      <c r="G1316" s="2">
        <f>INDEX($Q:$AC,MATCH($E1316,$Q:$Q,0),MATCH(VLOOKUP($B1316,卡牌国战属性!$B:$E,4,FALSE),军力值效果表!$Q$1:$AC$1,0)+IF(VLOOKUP($B1316,卡牌国战属性!$B:$E,3,FALSE)=2,6,0)+1)</f>
        <v>8.6</v>
      </c>
    </row>
    <row r="1317" spans="1:7">
      <c r="A1317" s="2">
        <v>1314</v>
      </c>
      <c r="B1317" s="9">
        <v>1102004</v>
      </c>
      <c r="C1317" s="2" t="str">
        <f>VLOOKUP(B1317,卡牌国战属性!$B:$C,2,FALSE)</f>
        <v>唐流雨</v>
      </c>
      <c r="D1317" s="2" t="s">
        <v>64</v>
      </c>
      <c r="E1317" s="2">
        <f t="shared" si="15"/>
        <v>14</v>
      </c>
      <c r="F1317" s="2">
        <f>INDEX($Q:$AC,MATCH($E1317,$Q:$Q,0),MATCH(VLOOKUP($B1317,卡牌国战属性!$B:$E,4,FALSE),军力值效果表!$Q$1:$AC$1,0)+IF(VLOOKUP($B1317,卡牌国战属性!$B:$E,3,FALSE)=2,6,0))</f>
        <v>2.9</v>
      </c>
      <c r="G1317" s="2">
        <f>INDEX($Q:$AC,MATCH($E1317,$Q:$Q,0),MATCH(VLOOKUP($B1317,卡牌国战属性!$B:$E,4,FALSE),军力值效果表!$Q$1:$AC$1,0)+IF(VLOOKUP($B1317,卡牌国战属性!$B:$E,3,FALSE)=2,6,0)+1)</f>
        <v>8.8</v>
      </c>
    </row>
    <row r="1318" spans="1:7">
      <c r="A1318" s="2">
        <v>1315</v>
      </c>
      <c r="B1318" s="9">
        <v>1102004</v>
      </c>
      <c r="C1318" s="2" t="str">
        <f>VLOOKUP(B1318,卡牌国战属性!$B:$C,2,FALSE)</f>
        <v>唐流雨</v>
      </c>
      <c r="D1318" s="2" t="s">
        <v>64</v>
      </c>
      <c r="E1318" s="2">
        <f t="shared" si="15"/>
        <v>15</v>
      </c>
      <c r="F1318" s="2">
        <f>INDEX($Q:$AC,MATCH($E1318,$Q:$Q,0),MATCH(VLOOKUP($B1318,卡牌国战属性!$B:$E,4,FALSE),军力值效果表!$Q$1:$AC$1,0)+IF(VLOOKUP($B1318,卡牌国战属性!$B:$E,3,FALSE)=2,6,0))</f>
        <v>3.2</v>
      </c>
      <c r="G1318" s="2">
        <f>INDEX($Q:$AC,MATCH($E1318,$Q:$Q,0),MATCH(VLOOKUP($B1318,卡牌国战属性!$B:$E,4,FALSE),军力值效果表!$Q$1:$AC$1,0)+IF(VLOOKUP($B1318,卡牌国战属性!$B:$E,3,FALSE)=2,6,0)+1)</f>
        <v>9.7</v>
      </c>
    </row>
    <row r="1319" spans="1:7">
      <c r="A1319" s="2">
        <v>1316</v>
      </c>
      <c r="B1319" s="9">
        <v>1102004</v>
      </c>
      <c r="C1319" s="2" t="str">
        <f>VLOOKUP(B1319,卡牌国战属性!$B:$C,2,FALSE)</f>
        <v>唐流雨</v>
      </c>
      <c r="D1319" s="2" t="s">
        <v>64</v>
      </c>
      <c r="E1319" s="2">
        <f t="shared" si="15"/>
        <v>16</v>
      </c>
      <c r="F1319" s="2">
        <f>INDEX($Q:$AC,MATCH($E1319,$Q:$Q,0),MATCH(VLOOKUP($B1319,卡牌国战属性!$B:$E,4,FALSE),军力值效果表!$Q$1:$AC$1,0)+IF(VLOOKUP($B1319,卡牌国战属性!$B:$E,3,FALSE)=2,6,0))</f>
        <v>3.3</v>
      </c>
      <c r="G1319" s="2">
        <f>INDEX($Q:$AC,MATCH($E1319,$Q:$Q,0),MATCH(VLOOKUP($B1319,卡牌国战属性!$B:$E,4,FALSE),军力值效果表!$Q$1:$AC$1,0)+IF(VLOOKUP($B1319,卡牌国战属性!$B:$E,3,FALSE)=2,6,0)+1)</f>
        <v>9.9</v>
      </c>
    </row>
    <row r="1320" spans="1:7">
      <c r="A1320" s="2">
        <v>1317</v>
      </c>
      <c r="B1320" s="9">
        <v>1102004</v>
      </c>
      <c r="C1320" s="2" t="str">
        <f>VLOOKUP(B1320,卡牌国战属性!$B:$C,2,FALSE)</f>
        <v>唐流雨</v>
      </c>
      <c r="D1320" s="2" t="s">
        <v>64</v>
      </c>
      <c r="E1320" s="2">
        <f t="shared" si="15"/>
        <v>17</v>
      </c>
      <c r="F1320" s="2">
        <f>INDEX($Q:$AC,MATCH($E1320,$Q:$Q,0),MATCH(VLOOKUP($B1320,卡牌国战属性!$B:$E,4,FALSE),军力值效果表!$Q$1:$AC$1,0)+IF(VLOOKUP($B1320,卡牌国战属性!$B:$E,3,FALSE)=2,6,0))</f>
        <v>3.4</v>
      </c>
      <c r="G1320" s="2">
        <f>INDEX($Q:$AC,MATCH($E1320,$Q:$Q,0),MATCH(VLOOKUP($B1320,卡牌国战属性!$B:$E,4,FALSE),军力值效果表!$Q$1:$AC$1,0)+IF(VLOOKUP($B1320,卡牌国战属性!$B:$E,3,FALSE)=2,6,0)+1)</f>
        <v>10.1</v>
      </c>
    </row>
    <row r="1321" spans="1:7">
      <c r="A1321" s="2">
        <v>1318</v>
      </c>
      <c r="B1321" s="9">
        <v>1102004</v>
      </c>
      <c r="C1321" s="2" t="str">
        <f>VLOOKUP(B1321,卡牌国战属性!$B:$C,2,FALSE)</f>
        <v>唐流雨</v>
      </c>
      <c r="D1321" s="2" t="s">
        <v>64</v>
      </c>
      <c r="E1321" s="2">
        <f t="shared" si="15"/>
        <v>18</v>
      </c>
      <c r="F1321" s="2">
        <f>INDEX($Q:$AC,MATCH($E1321,$Q:$Q,0),MATCH(VLOOKUP($B1321,卡牌国战属性!$B:$E,4,FALSE),军力值效果表!$Q$1:$AC$1,0)+IF(VLOOKUP($B1321,卡牌国战属性!$B:$E,3,FALSE)=2,6,0))</f>
        <v>3.5</v>
      </c>
      <c r="G1321" s="2">
        <f>INDEX($Q:$AC,MATCH($E1321,$Q:$Q,0),MATCH(VLOOKUP($B1321,卡牌国战属性!$B:$E,4,FALSE),军力值效果表!$Q$1:$AC$1,0)+IF(VLOOKUP($B1321,卡牌国战属性!$B:$E,3,FALSE)=2,6,0)+1)</f>
        <v>11.1</v>
      </c>
    </row>
    <row r="1322" spans="1:7">
      <c r="A1322" s="2">
        <v>1319</v>
      </c>
      <c r="B1322" s="9">
        <v>1102004</v>
      </c>
      <c r="C1322" s="2" t="str">
        <f>VLOOKUP(B1322,卡牌国战属性!$B:$C,2,FALSE)</f>
        <v>唐流雨</v>
      </c>
      <c r="D1322" s="2" t="s">
        <v>64</v>
      </c>
      <c r="E1322" s="2">
        <f t="shared" si="15"/>
        <v>19</v>
      </c>
      <c r="F1322" s="2">
        <f>INDEX($Q:$AC,MATCH($E1322,$Q:$Q,0),MATCH(VLOOKUP($B1322,卡牌国战属性!$B:$E,4,FALSE),军力值效果表!$Q$1:$AC$1,0)+IF(VLOOKUP($B1322,卡牌国战属性!$B:$E,3,FALSE)=2,6,0))</f>
        <v>3.7</v>
      </c>
      <c r="G1322" s="2">
        <f>INDEX($Q:$AC,MATCH($E1322,$Q:$Q,0),MATCH(VLOOKUP($B1322,卡牌国战属性!$B:$E,4,FALSE),军力值效果表!$Q$1:$AC$1,0)+IF(VLOOKUP($B1322,卡牌国战属性!$B:$E,3,FALSE)=2,6,0)+1)</f>
        <v>11.3</v>
      </c>
    </row>
    <row r="1323" spans="1:7">
      <c r="A1323" s="2">
        <v>1320</v>
      </c>
      <c r="B1323" s="9">
        <v>1102004</v>
      </c>
      <c r="C1323" s="2" t="str">
        <f>VLOOKUP(B1323,卡牌国战属性!$B:$C,2,FALSE)</f>
        <v>唐流雨</v>
      </c>
      <c r="D1323" s="2" t="s">
        <v>64</v>
      </c>
      <c r="E1323" s="2">
        <f t="shared" si="15"/>
        <v>20</v>
      </c>
      <c r="F1323" s="2">
        <f>INDEX($Q:$AC,MATCH($E1323,$Q:$Q,0),MATCH(VLOOKUP($B1323,卡牌国战属性!$B:$E,4,FALSE),军力值效果表!$Q$1:$AC$1,0)+IF(VLOOKUP($B1323,卡牌国战属性!$B:$E,3,FALSE)=2,6,0))</f>
        <v>3.7</v>
      </c>
      <c r="G1323" s="2">
        <f>INDEX($Q:$AC,MATCH($E1323,$Q:$Q,0),MATCH(VLOOKUP($B1323,卡牌国战属性!$B:$E,4,FALSE),军力值效果表!$Q$1:$AC$1,0)+IF(VLOOKUP($B1323,卡牌国战属性!$B:$E,3,FALSE)=2,6,0)+1)</f>
        <v>11.5</v>
      </c>
    </row>
    <row r="1324" spans="1:7">
      <c r="A1324" s="2">
        <v>1321</v>
      </c>
      <c r="B1324" s="9">
        <v>1102004</v>
      </c>
      <c r="C1324" s="2" t="str">
        <f>VLOOKUP(B1324,卡牌国战属性!$B:$C,2,FALSE)</f>
        <v>唐流雨</v>
      </c>
      <c r="D1324" s="2" t="s">
        <v>64</v>
      </c>
      <c r="E1324" s="2">
        <f t="shared" si="15"/>
        <v>21</v>
      </c>
      <c r="F1324" s="2">
        <f>INDEX($Q:$AC,MATCH($E1324,$Q:$Q,0),MATCH(VLOOKUP($B1324,卡牌国战属性!$B:$E,4,FALSE),军力值效果表!$Q$1:$AC$1,0)+IF(VLOOKUP($B1324,卡牌国战属性!$B:$E,3,FALSE)=2,6,0))</f>
        <v>3.8</v>
      </c>
      <c r="G1324" s="2">
        <f>INDEX($Q:$AC,MATCH($E1324,$Q:$Q,0),MATCH(VLOOKUP($B1324,卡牌国战属性!$B:$E,4,FALSE),军力值效果表!$Q$1:$AC$1,0)+IF(VLOOKUP($B1324,卡牌国战属性!$B:$E,3,FALSE)=2,6,0)+1)</f>
        <v>11.6</v>
      </c>
    </row>
    <row r="1325" spans="1:7">
      <c r="A1325" s="2">
        <v>1322</v>
      </c>
      <c r="B1325" s="9">
        <v>1102004</v>
      </c>
      <c r="C1325" s="2" t="str">
        <f>VLOOKUP(B1325,卡牌国战属性!$B:$C,2,FALSE)</f>
        <v>唐流雨</v>
      </c>
      <c r="D1325" s="2" t="s">
        <v>64</v>
      </c>
      <c r="E1325" s="2">
        <f t="shared" si="15"/>
        <v>22</v>
      </c>
      <c r="F1325" s="2">
        <f>INDEX($Q:$AC,MATCH($E1325,$Q:$Q,0),MATCH(VLOOKUP($B1325,卡牌国战属性!$B:$E,4,FALSE),军力值效果表!$Q$1:$AC$1,0)+IF(VLOOKUP($B1325,卡牌国战属性!$B:$E,3,FALSE)=2,6,0))</f>
        <v>3.9</v>
      </c>
      <c r="G1325" s="2">
        <f>INDEX($Q:$AC,MATCH($E1325,$Q:$Q,0),MATCH(VLOOKUP($B1325,卡牌国战属性!$B:$E,4,FALSE),军力值效果表!$Q$1:$AC$1,0)+IF(VLOOKUP($B1325,卡牌国战属性!$B:$E,3,FALSE)=2,6,0)+1)</f>
        <v>11.7</v>
      </c>
    </row>
    <row r="1326" spans="1:7">
      <c r="A1326" s="2">
        <v>1323</v>
      </c>
      <c r="B1326" s="9">
        <v>1102004</v>
      </c>
      <c r="C1326" s="2" t="str">
        <f>VLOOKUP(B1326,卡牌国战属性!$B:$C,2,FALSE)</f>
        <v>唐流雨</v>
      </c>
      <c r="D1326" s="2" t="s">
        <v>64</v>
      </c>
      <c r="E1326" s="2">
        <f t="shared" si="15"/>
        <v>23</v>
      </c>
      <c r="F1326" s="2">
        <f>INDEX($Q:$AC,MATCH($E1326,$Q:$Q,0),MATCH(VLOOKUP($B1326,卡牌国战属性!$B:$E,4,FALSE),军力值效果表!$Q$1:$AC$1,0)+IF(VLOOKUP($B1326,卡牌国战属性!$B:$E,3,FALSE)=2,6,0))</f>
        <v>4.4</v>
      </c>
      <c r="G1326" s="2">
        <f>INDEX($Q:$AC,MATCH($E1326,$Q:$Q,0),MATCH(VLOOKUP($B1326,卡牌国战属性!$B:$E,4,FALSE),军力值效果表!$Q$1:$AC$1,0)+IF(VLOOKUP($B1326,卡牌国战属性!$B:$E,3,FALSE)=2,6,0)+1)</f>
        <v>13.2</v>
      </c>
    </row>
    <row r="1327" spans="1:7">
      <c r="A1327" s="2">
        <v>1324</v>
      </c>
      <c r="B1327" s="9">
        <v>1102004</v>
      </c>
      <c r="C1327" s="2" t="str">
        <f>VLOOKUP(B1327,卡牌国战属性!$B:$C,2,FALSE)</f>
        <v>唐流雨</v>
      </c>
      <c r="D1327" s="2" t="s">
        <v>64</v>
      </c>
      <c r="E1327" s="2">
        <f t="shared" si="15"/>
        <v>24</v>
      </c>
      <c r="F1327" s="2">
        <f>INDEX($Q:$AC,MATCH($E1327,$Q:$Q,0),MATCH(VLOOKUP($B1327,卡牌国战属性!$B:$E,4,FALSE),军力值效果表!$Q$1:$AC$1,0)+IF(VLOOKUP($B1327,卡牌国战属性!$B:$E,3,FALSE)=2,6,0))</f>
        <v>4.5</v>
      </c>
      <c r="G1327" s="2">
        <f>INDEX($Q:$AC,MATCH($E1327,$Q:$Q,0),MATCH(VLOOKUP($B1327,卡牌国战属性!$B:$E,4,FALSE),军力值效果表!$Q$1:$AC$1,0)+IF(VLOOKUP($B1327,卡牌国战属性!$B:$E,3,FALSE)=2,6,0)+1)</f>
        <v>13.7</v>
      </c>
    </row>
    <row r="1328" spans="1:7">
      <c r="A1328" s="2">
        <v>1325</v>
      </c>
      <c r="B1328" s="9">
        <v>1102004</v>
      </c>
      <c r="C1328" s="2" t="str">
        <f>VLOOKUP(B1328,卡牌国战属性!$B:$C,2,FALSE)</f>
        <v>唐流雨</v>
      </c>
      <c r="D1328" s="2" t="s">
        <v>64</v>
      </c>
      <c r="E1328" s="2">
        <f t="shared" si="15"/>
        <v>25</v>
      </c>
      <c r="F1328" s="2">
        <f>INDEX($Q:$AC,MATCH($E1328,$Q:$Q,0),MATCH(VLOOKUP($B1328,卡牌国战属性!$B:$E,4,FALSE),军力值效果表!$Q$1:$AC$1,0)+IF(VLOOKUP($B1328,卡牌国战属性!$B:$E,3,FALSE)=2,6,0))</f>
        <v>5</v>
      </c>
      <c r="G1328" s="2">
        <f>INDEX($Q:$AC,MATCH($E1328,$Q:$Q,0),MATCH(VLOOKUP($B1328,卡牌国战属性!$B:$E,4,FALSE),军力值效果表!$Q$1:$AC$1,0)+IF(VLOOKUP($B1328,卡牌国战属性!$B:$E,3,FALSE)=2,6,0)+1)</f>
        <v>15.1</v>
      </c>
    </row>
    <row r="1329" spans="1:7">
      <c r="A1329" s="2">
        <v>1326</v>
      </c>
      <c r="B1329" s="9">
        <v>1102004</v>
      </c>
      <c r="C1329" s="2" t="str">
        <f>VLOOKUP(B1329,卡牌国战属性!$B:$C,2,FALSE)</f>
        <v>唐流雨</v>
      </c>
      <c r="D1329" s="2" t="s">
        <v>64</v>
      </c>
      <c r="E1329" s="2">
        <f t="shared" si="15"/>
        <v>26</v>
      </c>
      <c r="F1329" s="2">
        <f>INDEX($Q:$AC,MATCH($E1329,$Q:$Q,0),MATCH(VLOOKUP($B1329,卡牌国战属性!$B:$E,4,FALSE),军力值效果表!$Q$1:$AC$1,0)+IF(VLOOKUP($B1329,卡牌国战属性!$B:$E,3,FALSE)=2,6,0))</f>
        <v>5.3</v>
      </c>
      <c r="G1329" s="2">
        <f>INDEX($Q:$AC,MATCH($E1329,$Q:$Q,0),MATCH(VLOOKUP($B1329,卡牌国战属性!$B:$E,4,FALSE),军力值效果表!$Q$1:$AC$1,0)+IF(VLOOKUP($B1329,卡牌国战属性!$B:$E,3,FALSE)=2,6,0)+1)</f>
        <v>16.1</v>
      </c>
    </row>
    <row r="1330" spans="1:7">
      <c r="A1330" s="2">
        <v>1327</v>
      </c>
      <c r="B1330" s="9">
        <v>1102004</v>
      </c>
      <c r="C1330" s="2" t="str">
        <f>VLOOKUP(B1330,卡牌国战属性!$B:$C,2,FALSE)</f>
        <v>唐流雨</v>
      </c>
      <c r="D1330" s="2" t="s">
        <v>64</v>
      </c>
      <c r="E1330" s="2">
        <f t="shared" si="15"/>
        <v>27</v>
      </c>
      <c r="F1330" s="2">
        <f>INDEX($Q:$AC,MATCH($E1330,$Q:$Q,0),MATCH(VLOOKUP($B1330,卡牌国战属性!$B:$E,4,FALSE),军力值效果表!$Q$1:$AC$1,0)+IF(VLOOKUP($B1330,卡牌国战属性!$B:$E,3,FALSE)=2,6,0))</f>
        <v>5.6</v>
      </c>
      <c r="G1330" s="2">
        <f>INDEX($Q:$AC,MATCH($E1330,$Q:$Q,0),MATCH(VLOOKUP($B1330,卡牌国战属性!$B:$E,4,FALSE),军力值效果表!$Q$1:$AC$1,0)+IF(VLOOKUP($B1330,卡牌国战属性!$B:$E,3,FALSE)=2,6,0)+1)</f>
        <v>17</v>
      </c>
    </row>
    <row r="1331" spans="1:7">
      <c r="A1331" s="2">
        <v>1328</v>
      </c>
      <c r="B1331" s="9">
        <v>1102004</v>
      </c>
      <c r="C1331" s="2" t="str">
        <f>VLOOKUP(B1331,卡牌国战属性!$B:$C,2,FALSE)</f>
        <v>唐流雨</v>
      </c>
      <c r="D1331" s="2" t="s">
        <v>64</v>
      </c>
      <c r="E1331" s="2">
        <f t="shared" si="15"/>
        <v>28</v>
      </c>
      <c r="F1331" s="2">
        <f>INDEX($Q:$AC,MATCH($E1331,$Q:$Q,0),MATCH(VLOOKUP($B1331,卡牌国战属性!$B:$E,4,FALSE),军力值效果表!$Q$1:$AC$1,0)+IF(VLOOKUP($B1331,卡牌国战属性!$B:$E,3,FALSE)=2,6,0))</f>
        <v>6</v>
      </c>
      <c r="G1331" s="2">
        <f>INDEX($Q:$AC,MATCH($E1331,$Q:$Q,0),MATCH(VLOOKUP($B1331,卡牌国战属性!$B:$E,4,FALSE),军力值效果表!$Q$1:$AC$1,0)+IF(VLOOKUP($B1331,卡牌国战属性!$B:$E,3,FALSE)=2,6,0)+1)</f>
        <v>18</v>
      </c>
    </row>
    <row r="1332" spans="1:7">
      <c r="A1332" s="2">
        <v>1329</v>
      </c>
      <c r="B1332" s="9">
        <v>1102004</v>
      </c>
      <c r="C1332" s="2" t="str">
        <f>VLOOKUP(B1332,卡牌国战属性!$B:$C,2,FALSE)</f>
        <v>唐流雨</v>
      </c>
      <c r="D1332" s="2" t="s">
        <v>64</v>
      </c>
      <c r="E1332" s="2">
        <f t="shared" si="15"/>
        <v>29</v>
      </c>
      <c r="F1332" s="2">
        <f>INDEX($Q:$AC,MATCH($E1332,$Q:$Q,0),MATCH(VLOOKUP($B1332,卡牌国战属性!$B:$E,4,FALSE),军力值效果表!$Q$1:$AC$1,0)+IF(VLOOKUP($B1332,卡牌国战属性!$B:$E,3,FALSE)=2,6,0))</f>
        <v>6.5</v>
      </c>
      <c r="G1332" s="2">
        <f>INDEX($Q:$AC,MATCH($E1332,$Q:$Q,0),MATCH(VLOOKUP($B1332,卡牌国战属性!$B:$E,4,FALSE),军力值效果表!$Q$1:$AC$1,0)+IF(VLOOKUP($B1332,卡牌国战属性!$B:$E,3,FALSE)=2,6,0)+1)</f>
        <v>19</v>
      </c>
    </row>
    <row r="1333" spans="1:7">
      <c r="A1333" s="2">
        <v>1330</v>
      </c>
      <c r="B1333" s="9">
        <v>1102004</v>
      </c>
      <c r="C1333" s="2" t="str">
        <f>VLOOKUP(B1333,卡牌国战属性!$B:$C,2,FALSE)</f>
        <v>唐流雨</v>
      </c>
      <c r="D1333" s="2" t="s">
        <v>64</v>
      </c>
      <c r="E1333" s="2">
        <f t="shared" si="15"/>
        <v>30</v>
      </c>
      <c r="F1333" s="2">
        <f>INDEX($Q:$AC,MATCH($E1333,$Q:$Q,0),MATCH(VLOOKUP($B1333,卡牌国战属性!$B:$E,4,FALSE),军力值效果表!$Q$1:$AC$1,0)+IF(VLOOKUP($B1333,卡牌国战属性!$B:$E,3,FALSE)=2,6,0))</f>
        <v>6.7</v>
      </c>
      <c r="G1333" s="2">
        <f>INDEX($Q:$AC,MATCH($E1333,$Q:$Q,0),MATCH(VLOOKUP($B1333,卡牌国战属性!$B:$E,4,FALSE),军力值效果表!$Q$1:$AC$1,0)+IF(VLOOKUP($B1333,卡牌国战属性!$B:$E,3,FALSE)=2,6,0)+1)</f>
        <v>20.1</v>
      </c>
    </row>
    <row r="1334" spans="1:7">
      <c r="A1334" s="2">
        <v>1331</v>
      </c>
      <c r="B1334" s="9">
        <v>1102004</v>
      </c>
      <c r="C1334" s="2" t="str">
        <f>VLOOKUP(B1334,卡牌国战属性!$B:$C,2,FALSE)</f>
        <v>唐流雨</v>
      </c>
      <c r="D1334" s="2" t="s">
        <v>64</v>
      </c>
      <c r="E1334" s="2">
        <f t="shared" si="15"/>
        <v>31</v>
      </c>
      <c r="F1334" s="2">
        <f>INDEX($Q:$AC,MATCH($E1334,$Q:$Q,0),MATCH(VLOOKUP($B1334,卡牌国战属性!$B:$E,4,FALSE),军力值效果表!$Q$1:$AC$1,0)+IF(VLOOKUP($B1334,卡牌国战属性!$B:$E,3,FALSE)=2,6,0))</f>
        <v>6.8</v>
      </c>
      <c r="G1334" s="2">
        <f>INDEX($Q:$AC,MATCH($E1334,$Q:$Q,0),MATCH(VLOOKUP($B1334,卡牌国战属性!$B:$E,4,FALSE),军力值效果表!$Q$1:$AC$1,0)+IF(VLOOKUP($B1334,卡牌国战属性!$B:$E,3,FALSE)=2,6,0)+1)</f>
        <v>20.4</v>
      </c>
    </row>
    <row r="1335" spans="1:7">
      <c r="A1335" s="2">
        <v>1332</v>
      </c>
      <c r="B1335" s="9">
        <v>1102004</v>
      </c>
      <c r="C1335" s="2" t="str">
        <f>VLOOKUP(B1335,卡牌国战属性!$B:$C,2,FALSE)</f>
        <v>唐流雨</v>
      </c>
      <c r="D1335" s="2" t="s">
        <v>64</v>
      </c>
      <c r="E1335" s="2">
        <f t="shared" si="15"/>
        <v>32</v>
      </c>
      <c r="F1335" s="2">
        <f>INDEX($Q:$AC,MATCH($E1335,$Q:$Q,0),MATCH(VLOOKUP($B1335,卡牌国战属性!$B:$E,4,FALSE),军力值效果表!$Q$1:$AC$1,0)+IF(VLOOKUP($B1335,卡牌国战属性!$B:$E,3,FALSE)=2,6,0))</f>
        <v>7.2</v>
      </c>
      <c r="G1335" s="2">
        <f>INDEX($Q:$AC,MATCH($E1335,$Q:$Q,0),MATCH(VLOOKUP($B1335,卡牌国战属性!$B:$E,4,FALSE),军力值效果表!$Q$1:$AC$1,0)+IF(VLOOKUP($B1335,卡牌国战属性!$B:$E,3,FALSE)=2,6,0)+1)</f>
        <v>21.8</v>
      </c>
    </row>
    <row r="1336" spans="1:7">
      <c r="A1336" s="2">
        <v>1333</v>
      </c>
      <c r="B1336" s="9">
        <v>1102004</v>
      </c>
      <c r="C1336" s="2" t="str">
        <f>VLOOKUP(B1336,卡牌国战属性!$B:$C,2,FALSE)</f>
        <v>唐流雨</v>
      </c>
      <c r="D1336" s="2" t="s">
        <v>64</v>
      </c>
      <c r="E1336" s="2">
        <f t="shared" si="15"/>
        <v>33</v>
      </c>
      <c r="F1336" s="2">
        <f>INDEX($Q:$AC,MATCH($E1336,$Q:$Q,0),MATCH(VLOOKUP($B1336,卡牌国战属性!$B:$E,4,FALSE),军力值效果表!$Q$1:$AC$1,0)+IF(VLOOKUP($B1336,卡牌国战属性!$B:$E,3,FALSE)=2,6,0))</f>
        <v>8.1</v>
      </c>
      <c r="G1336" s="2">
        <f>INDEX($Q:$AC,MATCH($E1336,$Q:$Q,0),MATCH(VLOOKUP($B1336,卡牌国战属性!$B:$E,4,FALSE),军力值效果表!$Q$1:$AC$1,0)+IF(VLOOKUP($B1336,卡牌国战属性!$B:$E,3,FALSE)=2,6,0)+1)</f>
        <v>24.4</v>
      </c>
    </row>
    <row r="1337" spans="1:7">
      <c r="A1337" s="2">
        <v>1334</v>
      </c>
      <c r="B1337" s="9">
        <v>1102004</v>
      </c>
      <c r="C1337" s="2" t="str">
        <f>VLOOKUP(B1337,卡牌国战属性!$B:$C,2,FALSE)</f>
        <v>唐流雨</v>
      </c>
      <c r="D1337" s="2" t="s">
        <v>64</v>
      </c>
      <c r="E1337" s="2">
        <f t="shared" si="15"/>
        <v>34</v>
      </c>
      <c r="F1337" s="2">
        <f>INDEX($Q:$AC,MATCH($E1337,$Q:$Q,0),MATCH(VLOOKUP($B1337,卡牌国战属性!$B:$E,4,FALSE),军力值效果表!$Q$1:$AC$1,0)+IF(VLOOKUP($B1337,卡牌国战属性!$B:$E,3,FALSE)=2,6,0))</f>
        <v>8.7</v>
      </c>
      <c r="G1337" s="2">
        <f>INDEX($Q:$AC,MATCH($E1337,$Q:$Q,0),MATCH(VLOOKUP($B1337,卡牌国战属性!$B:$E,4,FALSE),军力值效果表!$Q$1:$AC$1,0)+IF(VLOOKUP($B1337,卡牌国战属性!$B:$E,3,FALSE)=2,6,0)+1)</f>
        <v>26.2</v>
      </c>
    </row>
    <row r="1338" spans="1:7">
      <c r="A1338" s="2">
        <v>1335</v>
      </c>
      <c r="B1338" s="9">
        <v>1102004</v>
      </c>
      <c r="C1338" s="2" t="str">
        <f>VLOOKUP(B1338,卡牌国战属性!$B:$C,2,FALSE)</f>
        <v>唐流雨</v>
      </c>
      <c r="D1338" s="2" t="s">
        <v>64</v>
      </c>
      <c r="E1338" s="2">
        <f t="shared" si="15"/>
        <v>35</v>
      </c>
      <c r="F1338" s="2">
        <f>INDEX($Q:$AC,MATCH($E1338,$Q:$Q,0),MATCH(VLOOKUP($B1338,卡牌国战属性!$B:$E,4,FALSE),军力值效果表!$Q$1:$AC$1,0)+IF(VLOOKUP($B1338,卡牌国战属性!$B:$E,3,FALSE)=2,6,0))</f>
        <v>8.8</v>
      </c>
      <c r="G1338" s="2">
        <f>INDEX($Q:$AC,MATCH($E1338,$Q:$Q,0),MATCH(VLOOKUP($B1338,卡牌国战属性!$B:$E,4,FALSE),军力值效果表!$Q$1:$AC$1,0)+IF(VLOOKUP($B1338,卡牌国战属性!$B:$E,3,FALSE)=2,6,0)+1)</f>
        <v>26.3</v>
      </c>
    </row>
    <row r="1339" spans="1:7">
      <c r="A1339" s="2">
        <v>1336</v>
      </c>
      <c r="B1339" s="9">
        <v>1102004</v>
      </c>
      <c r="C1339" s="2" t="str">
        <f>VLOOKUP(B1339,卡牌国战属性!$B:$C,2,FALSE)</f>
        <v>唐流雨</v>
      </c>
      <c r="D1339" s="2" t="s">
        <v>64</v>
      </c>
      <c r="E1339" s="2">
        <f t="shared" si="15"/>
        <v>36</v>
      </c>
      <c r="F1339" s="2">
        <f>INDEX($Q:$AC,MATCH($E1339,$Q:$Q,0),MATCH(VLOOKUP($B1339,卡牌国战属性!$B:$E,4,FALSE),军力值效果表!$Q$1:$AC$1,0)+IF(VLOOKUP($B1339,卡牌国战属性!$B:$E,3,FALSE)=2,6,0))</f>
        <v>9.5</v>
      </c>
      <c r="G1339" s="2">
        <f>INDEX($Q:$AC,MATCH($E1339,$Q:$Q,0),MATCH(VLOOKUP($B1339,卡牌国战属性!$B:$E,4,FALSE),军力值效果表!$Q$1:$AC$1,0)+IF(VLOOKUP($B1339,卡牌国战属性!$B:$E,3,FALSE)=2,6,0)+1)</f>
        <v>28.4</v>
      </c>
    </row>
    <row r="1340" spans="1:7">
      <c r="A1340" s="2">
        <v>1337</v>
      </c>
      <c r="B1340" s="9">
        <v>1102004</v>
      </c>
      <c r="C1340" s="2" t="str">
        <f>VLOOKUP(B1340,卡牌国战属性!$B:$C,2,FALSE)</f>
        <v>唐流雨</v>
      </c>
      <c r="D1340" s="2" t="s">
        <v>64</v>
      </c>
      <c r="E1340" s="2">
        <f t="shared" si="15"/>
        <v>37</v>
      </c>
      <c r="F1340" s="2">
        <f>INDEX($Q:$AC,MATCH($E1340,$Q:$Q,0),MATCH(VLOOKUP($B1340,卡牌国战属性!$B:$E,4,FALSE),军力值效果表!$Q$1:$AC$1,0)+IF(VLOOKUP($B1340,卡牌国战属性!$B:$E,3,FALSE)=2,6,0))</f>
        <v>10.1</v>
      </c>
      <c r="G1340" s="2">
        <f>INDEX($Q:$AC,MATCH($E1340,$Q:$Q,0),MATCH(VLOOKUP($B1340,卡牌国战属性!$B:$E,4,FALSE),军力值效果表!$Q$1:$AC$1,0)+IF(VLOOKUP($B1340,卡牌国战属性!$B:$E,3,FALSE)=2,6,0)+1)</f>
        <v>30.4</v>
      </c>
    </row>
    <row r="1341" spans="1:7">
      <c r="A1341" s="2">
        <v>1338</v>
      </c>
      <c r="B1341" s="9">
        <v>1102004</v>
      </c>
      <c r="C1341" s="2" t="str">
        <f>VLOOKUP(B1341,卡牌国战属性!$B:$C,2,FALSE)</f>
        <v>唐流雨</v>
      </c>
      <c r="D1341" s="2" t="s">
        <v>64</v>
      </c>
      <c r="E1341" s="2">
        <f t="shared" si="15"/>
        <v>38</v>
      </c>
      <c r="F1341" s="2">
        <f>INDEX($Q:$AC,MATCH($E1341,$Q:$Q,0),MATCH(VLOOKUP($B1341,卡牌国战属性!$B:$E,4,FALSE),军力值效果表!$Q$1:$AC$1,0)+IF(VLOOKUP($B1341,卡牌国战属性!$B:$E,3,FALSE)=2,6,0))</f>
        <v>11.4</v>
      </c>
      <c r="G1341" s="2">
        <f>INDEX($Q:$AC,MATCH($E1341,$Q:$Q,0),MATCH(VLOOKUP($B1341,卡牌国战属性!$B:$E,4,FALSE),军力值效果表!$Q$1:$AC$1,0)+IF(VLOOKUP($B1341,卡牌国战属性!$B:$E,3,FALSE)=2,6,0)+1)</f>
        <v>34.3</v>
      </c>
    </row>
    <row r="1342" spans="1:7">
      <c r="A1342" s="2">
        <v>1339</v>
      </c>
      <c r="B1342" s="9">
        <v>1102004</v>
      </c>
      <c r="C1342" s="2" t="str">
        <f>VLOOKUP(B1342,卡牌国战属性!$B:$C,2,FALSE)</f>
        <v>唐流雨</v>
      </c>
      <c r="D1342" s="2" t="s">
        <v>64</v>
      </c>
      <c r="E1342" s="2">
        <f t="shared" si="15"/>
        <v>39</v>
      </c>
      <c r="F1342" s="2">
        <f>INDEX($Q:$AC,MATCH($E1342,$Q:$Q,0),MATCH(VLOOKUP($B1342,卡牌国战属性!$B:$E,4,FALSE),军力值效果表!$Q$1:$AC$1,0)+IF(VLOOKUP($B1342,卡牌国战属性!$B:$E,3,FALSE)=2,6,0))</f>
        <v>11.7</v>
      </c>
      <c r="G1342" s="2">
        <f>INDEX($Q:$AC,MATCH($E1342,$Q:$Q,0),MATCH(VLOOKUP($B1342,卡牌国战属性!$B:$E,4,FALSE),军力值效果表!$Q$1:$AC$1,0)+IF(VLOOKUP($B1342,卡牌国战属性!$B:$E,3,FALSE)=2,6,0)+1)</f>
        <v>35</v>
      </c>
    </row>
    <row r="1343" spans="1:7">
      <c r="A1343" s="2">
        <v>1340</v>
      </c>
      <c r="B1343" s="9">
        <v>1102004</v>
      </c>
      <c r="C1343" s="2" t="str">
        <f>VLOOKUP(B1343,卡牌国战属性!$B:$C,2,FALSE)</f>
        <v>唐流雨</v>
      </c>
      <c r="D1343" s="2" t="s">
        <v>64</v>
      </c>
      <c r="E1343" s="2">
        <f t="shared" si="15"/>
        <v>40</v>
      </c>
      <c r="F1343" s="2">
        <f>INDEX($Q:$AC,MATCH($E1343,$Q:$Q,0),MATCH(VLOOKUP($B1343,卡牌国战属性!$B:$E,4,FALSE),军力值效果表!$Q$1:$AC$1,0)+IF(VLOOKUP($B1343,卡牌国战属性!$B:$E,3,FALSE)=2,6,0))</f>
        <v>12.3</v>
      </c>
      <c r="G1343" s="2">
        <f>INDEX($Q:$AC,MATCH($E1343,$Q:$Q,0),MATCH(VLOOKUP($B1343,卡牌国战属性!$B:$E,4,FALSE),军力值效果表!$Q$1:$AC$1,0)+IF(VLOOKUP($B1343,卡牌国战属性!$B:$E,3,FALSE)=2,6,0)+1)</f>
        <v>36.8</v>
      </c>
    </row>
    <row r="1344" spans="1:7">
      <c r="A1344" s="2">
        <v>1341</v>
      </c>
      <c r="B1344" s="9">
        <v>1102004</v>
      </c>
      <c r="C1344" s="2" t="str">
        <f>VLOOKUP(B1344,卡牌国战属性!$B:$C,2,FALSE)</f>
        <v>唐流雨</v>
      </c>
      <c r="D1344" s="2" t="s">
        <v>64</v>
      </c>
      <c r="E1344" s="2">
        <f t="shared" si="15"/>
        <v>41</v>
      </c>
      <c r="F1344" s="2">
        <f>INDEX($Q:$AC,MATCH($E1344,$Q:$Q,0),MATCH(VLOOKUP($B1344,卡牌国战属性!$B:$E,4,FALSE),军力值效果表!$Q$1:$AC$1,0)+IF(VLOOKUP($B1344,卡牌国战属性!$B:$E,3,FALSE)=2,6,0))</f>
        <v>12.6</v>
      </c>
      <c r="G1344" s="2">
        <f>INDEX($Q:$AC,MATCH($E1344,$Q:$Q,0),MATCH(VLOOKUP($B1344,卡牌国战属性!$B:$E,4,FALSE),军力值效果表!$Q$1:$AC$1,0)+IF(VLOOKUP($B1344,卡牌国战属性!$B:$E,3,FALSE)=2,6,0)+1)</f>
        <v>38</v>
      </c>
    </row>
    <row r="1345" spans="1:7">
      <c r="A1345" s="2">
        <v>1342</v>
      </c>
      <c r="B1345" s="9">
        <v>1102004</v>
      </c>
      <c r="C1345" s="2" t="str">
        <f>VLOOKUP(B1345,卡牌国战属性!$B:$C,2,FALSE)</f>
        <v>唐流雨</v>
      </c>
      <c r="D1345" s="2" t="s">
        <v>64</v>
      </c>
      <c r="E1345" s="2">
        <f t="shared" si="15"/>
        <v>42</v>
      </c>
      <c r="F1345" s="2">
        <f>INDEX($Q:$AC,MATCH($E1345,$Q:$Q,0),MATCH(VLOOKUP($B1345,卡牌国战属性!$B:$E,4,FALSE),军力值效果表!$Q$1:$AC$1,0)+IF(VLOOKUP($B1345,卡牌国战属性!$B:$E,3,FALSE)=2,6,0))</f>
        <v>13.6</v>
      </c>
      <c r="G1345" s="2">
        <f>INDEX($Q:$AC,MATCH($E1345,$Q:$Q,0),MATCH(VLOOKUP($B1345,卡牌国战属性!$B:$E,4,FALSE),军力值效果表!$Q$1:$AC$1,0)+IF(VLOOKUP($B1345,卡牌国战属性!$B:$E,3,FALSE)=2,6,0)+1)</f>
        <v>40.8</v>
      </c>
    </row>
    <row r="1346" spans="1:7">
      <c r="A1346" s="2">
        <v>1343</v>
      </c>
      <c r="B1346" s="9">
        <v>1102004</v>
      </c>
      <c r="C1346" s="2" t="str">
        <f>VLOOKUP(B1346,卡牌国战属性!$B:$C,2,FALSE)</f>
        <v>唐流雨</v>
      </c>
      <c r="D1346" s="2" t="s">
        <v>64</v>
      </c>
      <c r="E1346" s="2">
        <f t="shared" si="15"/>
        <v>43</v>
      </c>
      <c r="F1346" s="2">
        <f>INDEX($Q:$AC,MATCH($E1346,$Q:$Q,0),MATCH(VLOOKUP($B1346,卡牌国战属性!$B:$E,4,FALSE),军力值效果表!$Q$1:$AC$1,0)+IF(VLOOKUP($B1346,卡牌国战属性!$B:$E,3,FALSE)=2,6,0))</f>
        <v>15.4</v>
      </c>
      <c r="G1346" s="2">
        <f>INDEX($Q:$AC,MATCH($E1346,$Q:$Q,0),MATCH(VLOOKUP($B1346,卡牌国战属性!$B:$E,4,FALSE),军力值效果表!$Q$1:$AC$1,0)+IF(VLOOKUP($B1346,卡牌国战属性!$B:$E,3,FALSE)=2,6,0)+1)</f>
        <v>46.2</v>
      </c>
    </row>
    <row r="1347" spans="1:7">
      <c r="A1347" s="2">
        <v>1344</v>
      </c>
      <c r="B1347" s="9">
        <v>1102004</v>
      </c>
      <c r="C1347" s="2" t="str">
        <f>VLOOKUP(B1347,卡牌国战属性!$B:$C,2,FALSE)</f>
        <v>唐流雨</v>
      </c>
      <c r="D1347" s="2" t="s">
        <v>64</v>
      </c>
      <c r="E1347" s="2">
        <f t="shared" si="15"/>
        <v>44</v>
      </c>
      <c r="F1347" s="2">
        <f>INDEX($Q:$AC,MATCH($E1347,$Q:$Q,0),MATCH(VLOOKUP($B1347,卡牌国战属性!$B:$E,4,FALSE),军力值效果表!$Q$1:$AC$1,0)+IF(VLOOKUP($B1347,卡牌国战属性!$B:$E,3,FALSE)=2,6,0))</f>
        <v>16.6</v>
      </c>
      <c r="G1347" s="2">
        <f>INDEX($Q:$AC,MATCH($E1347,$Q:$Q,0),MATCH(VLOOKUP($B1347,卡牌国战属性!$B:$E,4,FALSE),军力值效果表!$Q$1:$AC$1,0)+IF(VLOOKUP($B1347,卡牌国战属性!$B:$E,3,FALSE)=2,6,0)+1)</f>
        <v>49.8</v>
      </c>
    </row>
    <row r="1348" spans="1:7">
      <c r="A1348" s="2">
        <v>1345</v>
      </c>
      <c r="B1348" s="9">
        <v>1102004</v>
      </c>
      <c r="C1348" s="2" t="str">
        <f>VLOOKUP(B1348,卡牌国战属性!$B:$C,2,FALSE)</f>
        <v>唐流雨</v>
      </c>
      <c r="D1348" s="2" t="s">
        <v>64</v>
      </c>
      <c r="E1348" s="2">
        <f t="shared" si="15"/>
        <v>45</v>
      </c>
      <c r="F1348" s="2">
        <f>INDEX($Q:$AC,MATCH($E1348,$Q:$Q,0),MATCH(VLOOKUP($B1348,卡牌国战属性!$B:$E,4,FALSE),军力值效果表!$Q$1:$AC$1,0)+IF(VLOOKUP($B1348,卡牌国战属性!$B:$E,3,FALSE)=2,6,0))</f>
        <v>18.2</v>
      </c>
      <c r="G1348" s="2">
        <f>INDEX($Q:$AC,MATCH($E1348,$Q:$Q,0),MATCH(VLOOKUP($B1348,卡牌国战属性!$B:$E,4,FALSE),军力值效果表!$Q$1:$AC$1,0)+IF(VLOOKUP($B1348,卡牌国战属性!$B:$E,3,FALSE)=2,6,0)+1)</f>
        <v>54.5</v>
      </c>
    </row>
    <row r="1349" spans="1:7">
      <c r="A1349" s="2">
        <v>1346</v>
      </c>
      <c r="B1349" s="9">
        <v>1102004</v>
      </c>
      <c r="C1349" s="2" t="str">
        <f>VLOOKUP(B1349,卡牌国战属性!$B:$C,2,FALSE)</f>
        <v>唐流雨</v>
      </c>
      <c r="D1349" s="2" t="s">
        <v>64</v>
      </c>
      <c r="E1349" s="2">
        <f t="shared" si="15"/>
        <v>46</v>
      </c>
      <c r="F1349" s="2">
        <f>INDEX($Q:$AC,MATCH($E1349,$Q:$Q,0),MATCH(VLOOKUP($B1349,卡牌国战属性!$B:$E,4,FALSE),军力值效果表!$Q$1:$AC$1,0)+IF(VLOOKUP($B1349,卡牌国战属性!$B:$E,3,FALSE)=2,6,0))</f>
        <v>19.7</v>
      </c>
      <c r="G1349" s="2">
        <f>INDEX($Q:$AC,MATCH($E1349,$Q:$Q,0),MATCH(VLOOKUP($B1349,卡牌国战属性!$B:$E,4,FALSE),军力值效果表!$Q$1:$AC$1,0)+IF(VLOOKUP($B1349,卡牌国战属性!$B:$E,3,FALSE)=2,6,0)+1)</f>
        <v>59.2</v>
      </c>
    </row>
    <row r="1350" spans="1:7">
      <c r="A1350" s="2">
        <v>1347</v>
      </c>
      <c r="B1350" s="9">
        <v>1102004</v>
      </c>
      <c r="C1350" s="2" t="str">
        <f>VLOOKUP(B1350,卡牌国战属性!$B:$C,2,FALSE)</f>
        <v>唐流雨</v>
      </c>
      <c r="D1350" s="2" t="s">
        <v>64</v>
      </c>
      <c r="E1350" s="2">
        <f t="shared" si="15"/>
        <v>47</v>
      </c>
      <c r="F1350" s="2">
        <f>INDEX($Q:$AC,MATCH($E1350,$Q:$Q,0),MATCH(VLOOKUP($B1350,卡牌国战属性!$B:$E,4,FALSE),军力值效果表!$Q$1:$AC$1,0)+IF(VLOOKUP($B1350,卡牌国战属性!$B:$E,3,FALSE)=2,6,0))</f>
        <v>21.2</v>
      </c>
      <c r="G1350" s="2">
        <f>INDEX($Q:$AC,MATCH($E1350,$Q:$Q,0),MATCH(VLOOKUP($B1350,卡牌国战属性!$B:$E,4,FALSE),军力值效果表!$Q$1:$AC$1,0)+IF(VLOOKUP($B1350,卡牌国战属性!$B:$E,3,FALSE)=2,6,0)+1)</f>
        <v>63.7</v>
      </c>
    </row>
    <row r="1351" spans="1:7">
      <c r="A1351" s="2">
        <v>1348</v>
      </c>
      <c r="B1351" s="9">
        <v>1102004</v>
      </c>
      <c r="C1351" s="2" t="str">
        <f>VLOOKUP(B1351,卡牌国战属性!$B:$C,2,FALSE)</f>
        <v>唐流雨</v>
      </c>
      <c r="D1351" s="2" t="s">
        <v>64</v>
      </c>
      <c r="E1351" s="2">
        <f t="shared" si="15"/>
        <v>48</v>
      </c>
      <c r="F1351" s="2">
        <f>INDEX($Q:$AC,MATCH($E1351,$Q:$Q,0),MATCH(VLOOKUP($B1351,卡牌国战属性!$B:$E,4,FALSE),军力值效果表!$Q$1:$AC$1,0)+IF(VLOOKUP($B1351,卡牌国战属性!$B:$E,3,FALSE)=2,6,0))</f>
        <v>24.1</v>
      </c>
      <c r="G1351" s="2">
        <f>INDEX($Q:$AC,MATCH($E1351,$Q:$Q,0),MATCH(VLOOKUP($B1351,卡牌国战属性!$B:$E,4,FALSE),军力值效果表!$Q$1:$AC$1,0)+IF(VLOOKUP($B1351,卡牌国战属性!$B:$E,3,FALSE)=2,6,0)+1)</f>
        <v>72.2</v>
      </c>
    </row>
    <row r="1352" spans="1:7">
      <c r="A1352" s="2">
        <v>1349</v>
      </c>
      <c r="B1352" s="9">
        <v>1102004</v>
      </c>
      <c r="C1352" s="2" t="str">
        <f>VLOOKUP(B1352,卡牌国战属性!$B:$C,2,FALSE)</f>
        <v>唐流雨</v>
      </c>
      <c r="D1352" s="2" t="s">
        <v>64</v>
      </c>
      <c r="E1352" s="2">
        <f t="shared" si="15"/>
        <v>49</v>
      </c>
      <c r="F1352" s="2">
        <f>INDEX($Q:$AC,MATCH($E1352,$Q:$Q,0),MATCH(VLOOKUP($B1352,卡牌国战属性!$B:$E,4,FALSE),军力值效果表!$Q$1:$AC$1,0)+IF(VLOOKUP($B1352,卡牌国战属性!$B:$E,3,FALSE)=2,6,0))</f>
        <v>26</v>
      </c>
      <c r="G1352" s="2">
        <f>INDEX($Q:$AC,MATCH($E1352,$Q:$Q,0),MATCH(VLOOKUP($B1352,卡牌国战属性!$B:$E,4,FALSE),军力值效果表!$Q$1:$AC$1,0)+IF(VLOOKUP($B1352,卡牌国战属性!$B:$E,3,FALSE)=2,6,0)+1)</f>
        <v>78</v>
      </c>
    </row>
    <row r="1353" spans="1:7">
      <c r="A1353" s="2">
        <v>1350</v>
      </c>
      <c r="B1353" s="9">
        <v>1102004</v>
      </c>
      <c r="C1353" s="2" t="str">
        <f>VLOOKUP(B1353,卡牌国战属性!$B:$C,2,FALSE)</f>
        <v>唐流雨</v>
      </c>
      <c r="D1353" s="2" t="s">
        <v>64</v>
      </c>
      <c r="E1353" s="2">
        <f t="shared" si="15"/>
        <v>50</v>
      </c>
      <c r="F1353" s="2">
        <f>INDEX($Q:$AC,MATCH($E1353,$Q:$Q,0),MATCH(VLOOKUP($B1353,卡牌国战属性!$B:$E,4,FALSE),军力值效果表!$Q$1:$AC$1,0)+IF(VLOOKUP($B1353,卡牌国战属性!$B:$E,3,FALSE)=2,6,0))</f>
        <v>27.2</v>
      </c>
      <c r="G1353" s="2">
        <f>INDEX($Q:$AC,MATCH($E1353,$Q:$Q,0),MATCH(VLOOKUP($B1353,卡牌国战属性!$B:$E,4,FALSE),军力值效果表!$Q$1:$AC$1,0)+IF(VLOOKUP($B1353,卡牌国战属性!$B:$E,3,FALSE)=2,6,0)+1)</f>
        <v>81.6</v>
      </c>
    </row>
    <row r="1354" spans="1:7">
      <c r="A1354" s="2">
        <v>1351</v>
      </c>
      <c r="B1354" s="9">
        <v>1102005</v>
      </c>
      <c r="C1354" s="2" t="str">
        <f>VLOOKUP(B1354,卡牌国战属性!$B:$C,2,FALSE)</f>
        <v>李轩辕</v>
      </c>
      <c r="D1354" s="2" t="s">
        <v>64</v>
      </c>
      <c r="E1354" s="2">
        <f t="shared" si="15"/>
        <v>1</v>
      </c>
      <c r="F1354" s="2">
        <f>INDEX($Q:$AC,MATCH($E1354,$Q:$Q,0),MATCH(VLOOKUP($B1354,卡牌国战属性!$B:$E,4,FALSE),军力值效果表!$Q$1:$AC$1,0)+IF(VLOOKUP($B1354,卡牌国战属性!$B:$E,3,FALSE)=2,6,0))</f>
        <v>2.5</v>
      </c>
      <c r="G1354" s="2">
        <f>INDEX($Q:$AC,MATCH($E1354,$Q:$Q,0),MATCH(VLOOKUP($B1354,卡牌国战属性!$B:$E,4,FALSE),军力值效果表!$Q$1:$AC$1,0)+IF(VLOOKUP($B1354,卡牌国战属性!$B:$E,3,FALSE)=2,6,0)+1)</f>
        <v>17</v>
      </c>
    </row>
    <row r="1355" spans="1:7">
      <c r="A1355" s="2">
        <v>1352</v>
      </c>
      <c r="B1355" s="9">
        <v>1102005</v>
      </c>
      <c r="C1355" s="2" t="str">
        <f>VLOOKUP(B1355,卡牌国战属性!$B:$C,2,FALSE)</f>
        <v>李轩辕</v>
      </c>
      <c r="D1355" s="2" t="s">
        <v>64</v>
      </c>
      <c r="E1355" s="2">
        <f t="shared" si="15"/>
        <v>2</v>
      </c>
      <c r="F1355" s="2">
        <f>INDEX($Q:$AC,MATCH($E1355,$Q:$Q,0),MATCH(VLOOKUP($B1355,卡牌国战属性!$B:$E,4,FALSE),军力值效果表!$Q$1:$AC$1,0)+IF(VLOOKUP($B1355,卡牌国战属性!$B:$E,3,FALSE)=2,6,0))</f>
        <v>2.6</v>
      </c>
      <c r="G1355" s="2">
        <f>INDEX($Q:$AC,MATCH($E1355,$Q:$Q,0),MATCH(VLOOKUP($B1355,卡牌国战属性!$B:$E,4,FALSE),军力值效果表!$Q$1:$AC$1,0)+IF(VLOOKUP($B1355,卡牌国战属性!$B:$E,3,FALSE)=2,6,0)+1)</f>
        <v>17.2</v>
      </c>
    </row>
    <row r="1356" spans="1:7">
      <c r="A1356" s="2">
        <v>1353</v>
      </c>
      <c r="B1356" s="9">
        <v>1102005</v>
      </c>
      <c r="C1356" s="2" t="str">
        <f>VLOOKUP(B1356,卡牌国战属性!$B:$C,2,FALSE)</f>
        <v>李轩辕</v>
      </c>
      <c r="D1356" s="2" t="s">
        <v>64</v>
      </c>
      <c r="E1356" s="2">
        <f t="shared" si="15"/>
        <v>3</v>
      </c>
      <c r="F1356" s="2">
        <f>INDEX($Q:$AC,MATCH($E1356,$Q:$Q,0),MATCH(VLOOKUP($B1356,卡牌国战属性!$B:$E,4,FALSE),军力值效果表!$Q$1:$AC$1,0)+IF(VLOOKUP($B1356,卡牌国战属性!$B:$E,3,FALSE)=2,6,0))</f>
        <v>2.7</v>
      </c>
      <c r="G1356" s="2">
        <f>INDEX($Q:$AC,MATCH($E1356,$Q:$Q,0),MATCH(VLOOKUP($B1356,卡牌国战属性!$B:$E,4,FALSE),军力值效果表!$Q$1:$AC$1,0)+IF(VLOOKUP($B1356,卡牌国战属性!$B:$E,3,FALSE)=2,6,0)+1)</f>
        <v>17.4</v>
      </c>
    </row>
    <row r="1357" spans="1:7">
      <c r="A1357" s="2">
        <v>1354</v>
      </c>
      <c r="B1357" s="9">
        <v>1102005</v>
      </c>
      <c r="C1357" s="2" t="str">
        <f>VLOOKUP(B1357,卡牌国战属性!$B:$C,2,FALSE)</f>
        <v>李轩辕</v>
      </c>
      <c r="D1357" s="2" t="s">
        <v>64</v>
      </c>
      <c r="E1357" s="2">
        <f t="shared" si="15"/>
        <v>4</v>
      </c>
      <c r="F1357" s="2">
        <f>INDEX($Q:$AC,MATCH($E1357,$Q:$Q,0),MATCH(VLOOKUP($B1357,卡牌国战属性!$B:$E,4,FALSE),军力值效果表!$Q$1:$AC$1,0)+IF(VLOOKUP($B1357,卡牌国战属性!$B:$E,3,FALSE)=2,6,0))</f>
        <v>2.8</v>
      </c>
      <c r="G1357" s="2">
        <f>INDEX($Q:$AC,MATCH($E1357,$Q:$Q,0),MATCH(VLOOKUP($B1357,卡牌国战属性!$B:$E,4,FALSE),军力值效果表!$Q$1:$AC$1,0)+IF(VLOOKUP($B1357,卡牌国战属性!$B:$E,3,FALSE)=2,6,0)+1)</f>
        <v>17.6</v>
      </c>
    </row>
    <row r="1358" spans="1:7">
      <c r="A1358" s="2">
        <v>1355</v>
      </c>
      <c r="B1358" s="9">
        <v>1102005</v>
      </c>
      <c r="C1358" s="2" t="str">
        <f>VLOOKUP(B1358,卡牌国战属性!$B:$C,2,FALSE)</f>
        <v>李轩辕</v>
      </c>
      <c r="D1358" s="2" t="s">
        <v>64</v>
      </c>
      <c r="E1358" s="2">
        <f t="shared" si="15"/>
        <v>5</v>
      </c>
      <c r="F1358" s="2">
        <f>INDEX($Q:$AC,MATCH($E1358,$Q:$Q,0),MATCH(VLOOKUP($B1358,卡牌国战属性!$B:$E,4,FALSE),军力值效果表!$Q$1:$AC$1,0)+IF(VLOOKUP($B1358,卡牌国战属性!$B:$E,3,FALSE)=2,6,0))</f>
        <v>2.9</v>
      </c>
      <c r="G1358" s="2">
        <f>INDEX($Q:$AC,MATCH($E1358,$Q:$Q,0),MATCH(VLOOKUP($B1358,卡牌国战属性!$B:$E,4,FALSE),军力值效果表!$Q$1:$AC$1,0)+IF(VLOOKUP($B1358,卡牌国战属性!$B:$E,3,FALSE)=2,6,0)+1)</f>
        <v>17.8</v>
      </c>
    </row>
    <row r="1359" spans="1:7">
      <c r="A1359" s="2">
        <v>1356</v>
      </c>
      <c r="B1359" s="9">
        <v>1102005</v>
      </c>
      <c r="C1359" s="2" t="str">
        <f>VLOOKUP(B1359,卡牌国战属性!$B:$C,2,FALSE)</f>
        <v>李轩辕</v>
      </c>
      <c r="D1359" s="2" t="s">
        <v>64</v>
      </c>
      <c r="E1359" s="2">
        <f t="shared" si="15"/>
        <v>6</v>
      </c>
      <c r="F1359" s="2">
        <f>INDEX($Q:$AC,MATCH($E1359,$Q:$Q,0),MATCH(VLOOKUP($B1359,卡牌国战属性!$B:$E,4,FALSE),军力值效果表!$Q$1:$AC$1,0)+IF(VLOOKUP($B1359,卡牌国战属性!$B:$E,3,FALSE)=2,6,0))</f>
        <v>3</v>
      </c>
      <c r="G1359" s="2">
        <f>INDEX($Q:$AC,MATCH($E1359,$Q:$Q,0),MATCH(VLOOKUP($B1359,卡牌国战属性!$B:$E,4,FALSE),军力值效果表!$Q$1:$AC$1,0)+IF(VLOOKUP($B1359,卡牌国战属性!$B:$E,3,FALSE)=2,6,0)+1)</f>
        <v>18</v>
      </c>
    </row>
    <row r="1360" spans="1:7">
      <c r="A1360" s="2">
        <v>1357</v>
      </c>
      <c r="B1360" s="9">
        <v>1102005</v>
      </c>
      <c r="C1360" s="2" t="str">
        <f>VLOOKUP(B1360,卡牌国战属性!$B:$C,2,FALSE)</f>
        <v>李轩辕</v>
      </c>
      <c r="D1360" s="2" t="s">
        <v>64</v>
      </c>
      <c r="E1360" s="2">
        <f t="shared" si="15"/>
        <v>7</v>
      </c>
      <c r="F1360" s="2">
        <f>INDEX($Q:$AC,MATCH($E1360,$Q:$Q,0),MATCH(VLOOKUP($B1360,卡牌国战属性!$B:$E,4,FALSE),军力值效果表!$Q$1:$AC$1,0)+IF(VLOOKUP($B1360,卡牌国战属性!$B:$E,3,FALSE)=2,6,0))</f>
        <v>3.1</v>
      </c>
      <c r="G1360" s="2">
        <f>INDEX($Q:$AC,MATCH($E1360,$Q:$Q,0),MATCH(VLOOKUP($B1360,卡牌国战属性!$B:$E,4,FALSE),军力值效果表!$Q$1:$AC$1,0)+IF(VLOOKUP($B1360,卡牌国战属性!$B:$E,3,FALSE)=2,6,0)+1)</f>
        <v>18.2</v>
      </c>
    </row>
    <row r="1361" spans="1:7">
      <c r="A1361" s="2">
        <v>1358</v>
      </c>
      <c r="B1361" s="9">
        <v>1102005</v>
      </c>
      <c r="C1361" s="2" t="str">
        <f>VLOOKUP(B1361,卡牌国战属性!$B:$C,2,FALSE)</f>
        <v>李轩辕</v>
      </c>
      <c r="D1361" s="2" t="s">
        <v>64</v>
      </c>
      <c r="E1361" s="2">
        <f t="shared" si="15"/>
        <v>8</v>
      </c>
      <c r="F1361" s="2">
        <f>INDEX($Q:$AC,MATCH($E1361,$Q:$Q,0),MATCH(VLOOKUP($B1361,卡牌国战属性!$B:$E,4,FALSE),军力值效果表!$Q$1:$AC$1,0)+IF(VLOOKUP($B1361,卡牌国战属性!$B:$E,3,FALSE)=2,6,0))</f>
        <v>3.2</v>
      </c>
      <c r="G1361" s="2">
        <f>INDEX($Q:$AC,MATCH($E1361,$Q:$Q,0),MATCH(VLOOKUP($B1361,卡牌国战属性!$B:$E,4,FALSE),军力值效果表!$Q$1:$AC$1,0)+IF(VLOOKUP($B1361,卡牌国战属性!$B:$E,3,FALSE)=2,6,0)+1)</f>
        <v>18.4</v>
      </c>
    </row>
    <row r="1362" spans="1:7">
      <c r="A1362" s="2">
        <v>1359</v>
      </c>
      <c r="B1362" s="9">
        <v>1102005</v>
      </c>
      <c r="C1362" s="2" t="str">
        <f>VLOOKUP(B1362,卡牌国战属性!$B:$C,2,FALSE)</f>
        <v>李轩辕</v>
      </c>
      <c r="D1362" s="2" t="s">
        <v>64</v>
      </c>
      <c r="E1362" s="2">
        <f t="shared" si="15"/>
        <v>9</v>
      </c>
      <c r="F1362" s="2">
        <f>INDEX($Q:$AC,MATCH($E1362,$Q:$Q,0),MATCH(VLOOKUP($B1362,卡牌国战属性!$B:$E,4,FALSE),军力值效果表!$Q$1:$AC$1,0)+IF(VLOOKUP($B1362,卡牌国战属性!$B:$E,3,FALSE)=2,6,0))</f>
        <v>3.3</v>
      </c>
      <c r="G1362" s="2">
        <f>INDEX($Q:$AC,MATCH($E1362,$Q:$Q,0),MATCH(VLOOKUP($B1362,卡牌国战属性!$B:$E,4,FALSE),军力值效果表!$Q$1:$AC$1,0)+IF(VLOOKUP($B1362,卡牌国战属性!$B:$E,3,FALSE)=2,6,0)+1)</f>
        <v>18.6</v>
      </c>
    </row>
    <row r="1363" spans="1:7">
      <c r="A1363" s="2">
        <v>1360</v>
      </c>
      <c r="B1363" s="9">
        <v>1102005</v>
      </c>
      <c r="C1363" s="2" t="str">
        <f>VLOOKUP(B1363,卡牌国战属性!$B:$C,2,FALSE)</f>
        <v>李轩辕</v>
      </c>
      <c r="D1363" s="2" t="s">
        <v>64</v>
      </c>
      <c r="E1363" s="2">
        <f t="shared" si="15"/>
        <v>10</v>
      </c>
      <c r="F1363" s="2">
        <f>INDEX($Q:$AC,MATCH($E1363,$Q:$Q,0),MATCH(VLOOKUP($B1363,卡牌国战属性!$B:$E,4,FALSE),军力值效果表!$Q$1:$AC$1,0)+IF(VLOOKUP($B1363,卡牌国战属性!$B:$E,3,FALSE)=2,6,0))</f>
        <v>3.4</v>
      </c>
      <c r="G1363" s="2">
        <f>INDEX($Q:$AC,MATCH($E1363,$Q:$Q,0),MATCH(VLOOKUP($B1363,卡牌国战属性!$B:$E,4,FALSE),军力值效果表!$Q$1:$AC$1,0)+IF(VLOOKUP($B1363,卡牌国战属性!$B:$E,3,FALSE)=2,6,0)+1)</f>
        <v>18.8</v>
      </c>
    </row>
    <row r="1364" spans="1:7">
      <c r="A1364" s="2">
        <v>1361</v>
      </c>
      <c r="B1364" s="9">
        <v>1102005</v>
      </c>
      <c r="C1364" s="2" t="str">
        <f>VLOOKUP(B1364,卡牌国战属性!$B:$C,2,FALSE)</f>
        <v>李轩辕</v>
      </c>
      <c r="D1364" s="2" t="s">
        <v>64</v>
      </c>
      <c r="E1364" s="2">
        <f t="shared" si="15"/>
        <v>11</v>
      </c>
      <c r="F1364" s="2">
        <f>INDEX($Q:$AC,MATCH($E1364,$Q:$Q,0),MATCH(VLOOKUP($B1364,卡牌国战属性!$B:$E,4,FALSE),军力值效果表!$Q$1:$AC$1,0)+IF(VLOOKUP($B1364,卡牌国战属性!$B:$E,3,FALSE)=2,6,0))</f>
        <v>3.5</v>
      </c>
      <c r="G1364" s="2">
        <f>INDEX($Q:$AC,MATCH($E1364,$Q:$Q,0),MATCH(VLOOKUP($B1364,卡牌国战属性!$B:$E,4,FALSE),军力值效果表!$Q$1:$AC$1,0)+IF(VLOOKUP($B1364,卡牌国战属性!$B:$E,3,FALSE)=2,6,0)+1)</f>
        <v>19</v>
      </c>
    </row>
    <row r="1365" spans="1:7">
      <c r="A1365" s="2">
        <v>1362</v>
      </c>
      <c r="B1365" s="9">
        <v>1102005</v>
      </c>
      <c r="C1365" s="2" t="str">
        <f>VLOOKUP(B1365,卡牌国战属性!$B:$C,2,FALSE)</f>
        <v>李轩辕</v>
      </c>
      <c r="D1365" s="2" t="s">
        <v>64</v>
      </c>
      <c r="E1365" s="2">
        <f t="shared" si="15"/>
        <v>12</v>
      </c>
      <c r="F1365" s="2">
        <f>INDEX($Q:$AC,MATCH($E1365,$Q:$Q,0),MATCH(VLOOKUP($B1365,卡牌国战属性!$B:$E,4,FALSE),军力值效果表!$Q$1:$AC$1,0)+IF(VLOOKUP($B1365,卡牌国战属性!$B:$E,3,FALSE)=2,6,0))</f>
        <v>3.6</v>
      </c>
      <c r="G1365" s="2">
        <f>INDEX($Q:$AC,MATCH($E1365,$Q:$Q,0),MATCH(VLOOKUP($B1365,卡牌国战属性!$B:$E,4,FALSE),军力值效果表!$Q$1:$AC$1,0)+IF(VLOOKUP($B1365,卡牌国战属性!$B:$E,3,FALSE)=2,6,0)+1)</f>
        <v>19.2</v>
      </c>
    </row>
    <row r="1366" spans="1:7">
      <c r="A1366" s="2">
        <v>1363</v>
      </c>
      <c r="B1366" s="9">
        <v>1102005</v>
      </c>
      <c r="C1366" s="2" t="str">
        <f>VLOOKUP(B1366,卡牌国战属性!$B:$C,2,FALSE)</f>
        <v>李轩辕</v>
      </c>
      <c r="D1366" s="2" t="s">
        <v>64</v>
      </c>
      <c r="E1366" s="2">
        <f t="shared" si="15"/>
        <v>13</v>
      </c>
      <c r="F1366" s="2">
        <f>INDEX($Q:$AC,MATCH($E1366,$Q:$Q,0),MATCH(VLOOKUP($B1366,卡牌国战属性!$B:$E,4,FALSE),军力值效果表!$Q$1:$AC$1,0)+IF(VLOOKUP($B1366,卡牌国战属性!$B:$E,3,FALSE)=2,6,0))</f>
        <v>3.7</v>
      </c>
      <c r="G1366" s="2">
        <f>INDEX($Q:$AC,MATCH($E1366,$Q:$Q,0),MATCH(VLOOKUP($B1366,卡牌国战属性!$B:$E,4,FALSE),军力值效果表!$Q$1:$AC$1,0)+IF(VLOOKUP($B1366,卡牌国战属性!$B:$E,3,FALSE)=2,6,0)+1)</f>
        <v>20</v>
      </c>
    </row>
    <row r="1367" spans="1:7">
      <c r="A1367" s="2">
        <v>1364</v>
      </c>
      <c r="B1367" s="9">
        <v>1102005</v>
      </c>
      <c r="C1367" s="2" t="str">
        <f>VLOOKUP(B1367,卡牌国战属性!$B:$C,2,FALSE)</f>
        <v>李轩辕</v>
      </c>
      <c r="D1367" s="2" t="s">
        <v>64</v>
      </c>
      <c r="E1367" s="2">
        <f t="shared" si="15"/>
        <v>14</v>
      </c>
      <c r="F1367" s="2">
        <f>INDEX($Q:$AC,MATCH($E1367,$Q:$Q,0),MATCH(VLOOKUP($B1367,卡牌国战属性!$B:$E,4,FALSE),军力值效果表!$Q$1:$AC$1,0)+IF(VLOOKUP($B1367,卡牌国战属性!$B:$E,3,FALSE)=2,6,0))</f>
        <v>3.8</v>
      </c>
      <c r="G1367" s="2">
        <f>INDEX($Q:$AC,MATCH($E1367,$Q:$Q,0),MATCH(VLOOKUP($B1367,卡牌国战属性!$B:$E,4,FALSE),军力值效果表!$Q$1:$AC$1,0)+IF(VLOOKUP($B1367,卡牌国战属性!$B:$E,3,FALSE)=2,6,0)+1)</f>
        <v>20.4</v>
      </c>
    </row>
    <row r="1368" spans="1:7">
      <c r="A1368" s="2">
        <v>1365</v>
      </c>
      <c r="B1368" s="9">
        <v>1102005</v>
      </c>
      <c r="C1368" s="2" t="str">
        <f>VLOOKUP(B1368,卡牌国战属性!$B:$C,2,FALSE)</f>
        <v>李轩辕</v>
      </c>
      <c r="D1368" s="2" t="s">
        <v>64</v>
      </c>
      <c r="E1368" s="2">
        <f t="shared" si="15"/>
        <v>15</v>
      </c>
      <c r="F1368" s="2">
        <f>INDEX($Q:$AC,MATCH($E1368,$Q:$Q,0),MATCH(VLOOKUP($B1368,卡牌国战属性!$B:$E,4,FALSE),军力值效果表!$Q$1:$AC$1,0)+IF(VLOOKUP($B1368,卡牌国战属性!$B:$E,3,FALSE)=2,6,0))</f>
        <v>3.9</v>
      </c>
      <c r="G1368" s="2">
        <f>INDEX($Q:$AC,MATCH($E1368,$Q:$Q,0),MATCH(VLOOKUP($B1368,卡牌国战属性!$B:$E,4,FALSE),军力值效果表!$Q$1:$AC$1,0)+IF(VLOOKUP($B1368,卡牌国战属性!$B:$E,3,FALSE)=2,6,0)+1)</f>
        <v>20.8</v>
      </c>
    </row>
    <row r="1369" spans="1:7">
      <c r="A1369" s="2">
        <v>1366</v>
      </c>
      <c r="B1369" s="9">
        <v>1102005</v>
      </c>
      <c r="C1369" s="2" t="str">
        <f>VLOOKUP(B1369,卡牌国战属性!$B:$C,2,FALSE)</f>
        <v>李轩辕</v>
      </c>
      <c r="D1369" s="2" t="s">
        <v>64</v>
      </c>
      <c r="E1369" s="2">
        <f t="shared" si="15"/>
        <v>16</v>
      </c>
      <c r="F1369" s="2">
        <f>INDEX($Q:$AC,MATCH($E1369,$Q:$Q,0),MATCH(VLOOKUP($B1369,卡牌国战属性!$B:$E,4,FALSE),军力值效果表!$Q$1:$AC$1,0)+IF(VLOOKUP($B1369,卡牌国战属性!$B:$E,3,FALSE)=2,6,0))</f>
        <v>4</v>
      </c>
      <c r="G1369" s="2">
        <f>INDEX($Q:$AC,MATCH($E1369,$Q:$Q,0),MATCH(VLOOKUP($B1369,卡牌国战属性!$B:$E,4,FALSE),军力值效果表!$Q$1:$AC$1,0)+IF(VLOOKUP($B1369,卡牌国战属性!$B:$E,3,FALSE)=2,6,0)+1)</f>
        <v>21</v>
      </c>
    </row>
    <row r="1370" spans="1:7">
      <c r="A1370" s="2">
        <v>1367</v>
      </c>
      <c r="B1370" s="9">
        <v>1102005</v>
      </c>
      <c r="C1370" s="2" t="str">
        <f>VLOOKUP(B1370,卡牌国战属性!$B:$C,2,FALSE)</f>
        <v>李轩辕</v>
      </c>
      <c r="D1370" s="2" t="s">
        <v>64</v>
      </c>
      <c r="E1370" s="2">
        <f t="shared" si="15"/>
        <v>17</v>
      </c>
      <c r="F1370" s="2">
        <f>INDEX($Q:$AC,MATCH($E1370,$Q:$Q,0),MATCH(VLOOKUP($B1370,卡牌国战属性!$B:$E,4,FALSE),军力值效果表!$Q$1:$AC$1,0)+IF(VLOOKUP($B1370,卡牌国战属性!$B:$E,3,FALSE)=2,6,0))</f>
        <v>4.1</v>
      </c>
      <c r="G1370" s="2">
        <f>INDEX($Q:$AC,MATCH($E1370,$Q:$Q,0),MATCH(VLOOKUP($B1370,卡牌国战属性!$B:$E,4,FALSE),军力值效果表!$Q$1:$AC$1,0)+IF(VLOOKUP($B1370,卡牌国战属性!$B:$E,3,FALSE)=2,6,0)+1)</f>
        <v>22.4</v>
      </c>
    </row>
    <row r="1371" spans="1:7">
      <c r="A1371" s="2">
        <v>1368</v>
      </c>
      <c r="B1371" s="9">
        <v>1102005</v>
      </c>
      <c r="C1371" s="2" t="str">
        <f>VLOOKUP(B1371,卡牌国战属性!$B:$C,2,FALSE)</f>
        <v>李轩辕</v>
      </c>
      <c r="D1371" s="2" t="s">
        <v>64</v>
      </c>
      <c r="E1371" s="2">
        <f t="shared" si="15"/>
        <v>18</v>
      </c>
      <c r="F1371" s="2">
        <f>INDEX($Q:$AC,MATCH($E1371,$Q:$Q,0),MATCH(VLOOKUP($B1371,卡牌国战属性!$B:$E,4,FALSE),军力值效果表!$Q$1:$AC$1,0)+IF(VLOOKUP($B1371,卡牌国战属性!$B:$E,3,FALSE)=2,6,0))</f>
        <v>4.2</v>
      </c>
      <c r="G1371" s="2">
        <f>INDEX($Q:$AC,MATCH($E1371,$Q:$Q,0),MATCH(VLOOKUP($B1371,卡牌国战属性!$B:$E,4,FALSE),军力值效果表!$Q$1:$AC$1,0)+IF(VLOOKUP($B1371,卡牌国战属性!$B:$E,3,FALSE)=2,6,0)+1)</f>
        <v>22.8</v>
      </c>
    </row>
    <row r="1372" spans="1:7">
      <c r="A1372" s="2">
        <v>1369</v>
      </c>
      <c r="B1372" s="9">
        <v>1102005</v>
      </c>
      <c r="C1372" s="2" t="str">
        <f>VLOOKUP(B1372,卡牌国战属性!$B:$C,2,FALSE)</f>
        <v>李轩辕</v>
      </c>
      <c r="D1372" s="2" t="s">
        <v>64</v>
      </c>
      <c r="E1372" s="2">
        <f t="shared" si="15"/>
        <v>19</v>
      </c>
      <c r="F1372" s="2">
        <f>INDEX($Q:$AC,MATCH($E1372,$Q:$Q,0),MATCH(VLOOKUP($B1372,卡牌国战属性!$B:$E,4,FALSE),军力值效果表!$Q$1:$AC$1,0)+IF(VLOOKUP($B1372,卡牌国战属性!$B:$E,3,FALSE)=2,6,0))</f>
        <v>4.3</v>
      </c>
      <c r="G1372" s="2">
        <f>INDEX($Q:$AC,MATCH($E1372,$Q:$Q,0),MATCH(VLOOKUP($B1372,卡牌国战属性!$B:$E,4,FALSE),军力值效果表!$Q$1:$AC$1,0)+IF(VLOOKUP($B1372,卡牌国战属性!$B:$E,3,FALSE)=2,6,0)+1)</f>
        <v>23.2</v>
      </c>
    </row>
    <row r="1373" spans="1:7">
      <c r="A1373" s="2">
        <v>1370</v>
      </c>
      <c r="B1373" s="9">
        <v>1102005</v>
      </c>
      <c r="C1373" s="2" t="str">
        <f>VLOOKUP(B1373,卡牌国战属性!$B:$C,2,FALSE)</f>
        <v>李轩辕</v>
      </c>
      <c r="D1373" s="2" t="s">
        <v>64</v>
      </c>
      <c r="E1373" s="2">
        <f t="shared" si="15"/>
        <v>20</v>
      </c>
      <c r="F1373" s="2">
        <f>INDEX($Q:$AC,MATCH($E1373,$Q:$Q,0),MATCH(VLOOKUP($B1373,卡牌国战属性!$B:$E,4,FALSE),军力值效果表!$Q$1:$AC$1,0)+IF(VLOOKUP($B1373,卡牌国战属性!$B:$E,3,FALSE)=2,6,0))</f>
        <v>4.4</v>
      </c>
      <c r="G1373" s="2">
        <f>INDEX($Q:$AC,MATCH($E1373,$Q:$Q,0),MATCH(VLOOKUP($B1373,卡牌国战属性!$B:$E,4,FALSE),军力值效果表!$Q$1:$AC$1,0)+IF(VLOOKUP($B1373,卡牌国战属性!$B:$E,3,FALSE)=2,6,0)+1)</f>
        <v>23.7</v>
      </c>
    </row>
    <row r="1374" spans="1:7">
      <c r="A1374" s="2">
        <v>1371</v>
      </c>
      <c r="B1374" s="9">
        <v>1102005</v>
      </c>
      <c r="C1374" s="2" t="str">
        <f>VLOOKUP(B1374,卡牌国战属性!$B:$C,2,FALSE)</f>
        <v>李轩辕</v>
      </c>
      <c r="D1374" s="2" t="s">
        <v>64</v>
      </c>
      <c r="E1374" s="2">
        <f t="shared" si="15"/>
        <v>21</v>
      </c>
      <c r="F1374" s="2">
        <f>INDEX($Q:$AC,MATCH($E1374,$Q:$Q,0),MATCH(VLOOKUP($B1374,卡牌国战属性!$B:$E,4,FALSE),军力值效果表!$Q$1:$AC$1,0)+IF(VLOOKUP($B1374,卡牌国战属性!$B:$E,3,FALSE)=2,6,0))</f>
        <v>4.5</v>
      </c>
      <c r="G1374" s="2">
        <f>INDEX($Q:$AC,MATCH($E1374,$Q:$Q,0),MATCH(VLOOKUP($B1374,卡牌国战属性!$B:$E,4,FALSE),军力值效果表!$Q$1:$AC$1,0)+IF(VLOOKUP($B1374,卡牌国战属性!$B:$E,3,FALSE)=2,6,0)+1)</f>
        <v>24.1</v>
      </c>
    </row>
    <row r="1375" spans="1:7">
      <c r="A1375" s="2">
        <v>1372</v>
      </c>
      <c r="B1375" s="9">
        <v>1102005</v>
      </c>
      <c r="C1375" s="2" t="str">
        <f>VLOOKUP(B1375,卡牌国战属性!$B:$C,2,FALSE)</f>
        <v>李轩辕</v>
      </c>
      <c r="D1375" s="2" t="s">
        <v>64</v>
      </c>
      <c r="E1375" s="2">
        <f t="shared" si="15"/>
        <v>22</v>
      </c>
      <c r="F1375" s="2">
        <f>INDEX($Q:$AC,MATCH($E1375,$Q:$Q,0),MATCH(VLOOKUP($B1375,卡牌国战属性!$B:$E,4,FALSE),军力值效果表!$Q$1:$AC$1,0)+IF(VLOOKUP($B1375,卡牌国战属性!$B:$E,3,FALSE)=2,6,0))</f>
        <v>4.7</v>
      </c>
      <c r="G1375" s="2">
        <f>INDEX($Q:$AC,MATCH($E1375,$Q:$Q,0),MATCH(VLOOKUP($B1375,卡牌国战属性!$B:$E,4,FALSE),军力值效果表!$Q$1:$AC$1,0)+IF(VLOOKUP($B1375,卡牌国战属性!$B:$E,3,FALSE)=2,6,0)+1)</f>
        <v>24.5</v>
      </c>
    </row>
    <row r="1376" spans="1:7">
      <c r="A1376" s="2">
        <v>1373</v>
      </c>
      <c r="B1376" s="9">
        <v>1102005</v>
      </c>
      <c r="C1376" s="2" t="str">
        <f>VLOOKUP(B1376,卡牌国战属性!$B:$C,2,FALSE)</f>
        <v>李轩辕</v>
      </c>
      <c r="D1376" s="2" t="s">
        <v>64</v>
      </c>
      <c r="E1376" s="2">
        <f t="shared" si="15"/>
        <v>23</v>
      </c>
      <c r="F1376" s="2">
        <f>INDEX($Q:$AC,MATCH($E1376,$Q:$Q,0),MATCH(VLOOKUP($B1376,卡牌国战属性!$B:$E,4,FALSE),军力值效果表!$Q$1:$AC$1,0)+IF(VLOOKUP($B1376,卡牌国战属性!$B:$E,3,FALSE)=2,6,0))</f>
        <v>5</v>
      </c>
      <c r="G1376" s="2">
        <f>INDEX($Q:$AC,MATCH($E1376,$Q:$Q,0),MATCH(VLOOKUP($B1376,卡牌国战属性!$B:$E,4,FALSE),军力值效果表!$Q$1:$AC$1,0)+IF(VLOOKUP($B1376,卡牌国战属性!$B:$E,3,FALSE)=2,6,0)+1)</f>
        <v>27.7</v>
      </c>
    </row>
    <row r="1377" spans="1:7">
      <c r="A1377" s="2">
        <v>1374</v>
      </c>
      <c r="B1377" s="9">
        <v>1102005</v>
      </c>
      <c r="C1377" s="2" t="str">
        <f>VLOOKUP(B1377,卡牌国战属性!$B:$C,2,FALSE)</f>
        <v>李轩辕</v>
      </c>
      <c r="D1377" s="2" t="s">
        <v>64</v>
      </c>
      <c r="E1377" s="2">
        <f t="shared" si="15"/>
        <v>24</v>
      </c>
      <c r="F1377" s="2">
        <f>INDEX($Q:$AC,MATCH($E1377,$Q:$Q,0),MATCH(VLOOKUP($B1377,卡牌国战属性!$B:$E,4,FALSE),军力值效果表!$Q$1:$AC$1,0)+IF(VLOOKUP($B1377,卡牌国战属性!$B:$E,3,FALSE)=2,6,0))</f>
        <v>5.2</v>
      </c>
      <c r="G1377" s="2">
        <f>INDEX($Q:$AC,MATCH($E1377,$Q:$Q,0),MATCH(VLOOKUP($B1377,卡牌国战属性!$B:$E,4,FALSE),军力值效果表!$Q$1:$AC$1,0)+IF(VLOOKUP($B1377,卡牌国战属性!$B:$E,3,FALSE)=2,6,0)+1)</f>
        <v>28.3</v>
      </c>
    </row>
    <row r="1378" spans="1:7">
      <c r="A1378" s="2">
        <v>1375</v>
      </c>
      <c r="B1378" s="9">
        <v>1102005</v>
      </c>
      <c r="C1378" s="2" t="str">
        <f>VLOOKUP(B1378,卡牌国战属性!$B:$C,2,FALSE)</f>
        <v>李轩辕</v>
      </c>
      <c r="D1378" s="2" t="s">
        <v>64</v>
      </c>
      <c r="E1378" s="2">
        <f t="shared" si="15"/>
        <v>25</v>
      </c>
      <c r="F1378" s="2">
        <f>INDEX($Q:$AC,MATCH($E1378,$Q:$Q,0),MATCH(VLOOKUP($B1378,卡牌国战属性!$B:$E,4,FALSE),军力值效果表!$Q$1:$AC$1,0)+IF(VLOOKUP($B1378,卡牌国战属性!$B:$E,3,FALSE)=2,6,0))</f>
        <v>5.8</v>
      </c>
      <c r="G1378" s="2">
        <f>INDEX($Q:$AC,MATCH($E1378,$Q:$Q,0),MATCH(VLOOKUP($B1378,卡牌国战属性!$B:$E,4,FALSE),军力值效果表!$Q$1:$AC$1,0)+IF(VLOOKUP($B1378,卡牌国战属性!$B:$E,3,FALSE)=2,6,0)+1)</f>
        <v>32.4</v>
      </c>
    </row>
    <row r="1379" spans="1:7">
      <c r="A1379" s="2">
        <v>1376</v>
      </c>
      <c r="B1379" s="9">
        <v>1102005</v>
      </c>
      <c r="C1379" s="2" t="str">
        <f>VLOOKUP(B1379,卡牌国战属性!$B:$C,2,FALSE)</f>
        <v>李轩辕</v>
      </c>
      <c r="D1379" s="2" t="s">
        <v>64</v>
      </c>
      <c r="E1379" s="2">
        <f t="shared" ref="E1379:E1442" si="16">E1329</f>
        <v>26</v>
      </c>
      <c r="F1379" s="2">
        <f>INDEX($Q:$AC,MATCH($E1379,$Q:$Q,0),MATCH(VLOOKUP($B1379,卡牌国战属性!$B:$E,4,FALSE),军力值效果表!$Q$1:$AC$1,0)+IF(VLOOKUP($B1379,卡牌国战属性!$B:$E,3,FALSE)=2,6,0))</f>
        <v>6.1</v>
      </c>
      <c r="G1379" s="2">
        <f>INDEX($Q:$AC,MATCH($E1379,$Q:$Q,0),MATCH(VLOOKUP($B1379,卡牌国战属性!$B:$E,4,FALSE),军力值效果表!$Q$1:$AC$1,0)+IF(VLOOKUP($B1379,卡牌国战属性!$B:$E,3,FALSE)=2,6,0)+1)</f>
        <v>33.8</v>
      </c>
    </row>
    <row r="1380" spans="1:7">
      <c r="A1380" s="2">
        <v>1377</v>
      </c>
      <c r="B1380" s="9">
        <v>1102005</v>
      </c>
      <c r="C1380" s="2" t="str">
        <f>VLOOKUP(B1380,卡牌国战属性!$B:$C,2,FALSE)</f>
        <v>李轩辕</v>
      </c>
      <c r="D1380" s="2" t="s">
        <v>64</v>
      </c>
      <c r="E1380" s="2">
        <f t="shared" si="16"/>
        <v>27</v>
      </c>
      <c r="F1380" s="2">
        <f>INDEX($Q:$AC,MATCH($E1380,$Q:$Q,0),MATCH(VLOOKUP($B1380,卡牌国战属性!$B:$E,4,FALSE),军力值效果表!$Q$1:$AC$1,0)+IF(VLOOKUP($B1380,卡牌国战属性!$B:$E,3,FALSE)=2,6,0))</f>
        <v>6.5</v>
      </c>
      <c r="G1380" s="2">
        <f>INDEX($Q:$AC,MATCH($E1380,$Q:$Q,0),MATCH(VLOOKUP($B1380,卡牌国战属性!$B:$E,4,FALSE),军力值效果表!$Q$1:$AC$1,0)+IF(VLOOKUP($B1380,卡牌国战属性!$B:$E,3,FALSE)=2,6,0)+1)</f>
        <v>35.2</v>
      </c>
    </row>
    <row r="1381" spans="1:7">
      <c r="A1381" s="2">
        <v>1378</v>
      </c>
      <c r="B1381" s="9">
        <v>1102005</v>
      </c>
      <c r="C1381" s="2" t="str">
        <f>VLOOKUP(B1381,卡牌国战属性!$B:$C,2,FALSE)</f>
        <v>李轩辕</v>
      </c>
      <c r="D1381" s="2" t="s">
        <v>64</v>
      </c>
      <c r="E1381" s="2">
        <f t="shared" si="16"/>
        <v>28</v>
      </c>
      <c r="F1381" s="2">
        <f>INDEX($Q:$AC,MATCH($E1381,$Q:$Q,0),MATCH(VLOOKUP($B1381,卡牌国战属性!$B:$E,4,FALSE),军力值效果表!$Q$1:$AC$1,0)+IF(VLOOKUP($B1381,卡牌国战属性!$B:$E,3,FALSE)=2,6,0))</f>
        <v>7</v>
      </c>
      <c r="G1381" s="2">
        <f>INDEX($Q:$AC,MATCH($E1381,$Q:$Q,0),MATCH(VLOOKUP($B1381,卡牌国战属性!$B:$E,4,FALSE),军力值效果表!$Q$1:$AC$1,0)+IF(VLOOKUP($B1381,卡牌国战属性!$B:$E,3,FALSE)=2,6,0)+1)</f>
        <v>37</v>
      </c>
    </row>
    <row r="1382" spans="1:7">
      <c r="A1382" s="2">
        <v>1379</v>
      </c>
      <c r="B1382" s="9">
        <v>1102005</v>
      </c>
      <c r="C1382" s="2" t="str">
        <f>VLOOKUP(B1382,卡牌国战属性!$B:$C,2,FALSE)</f>
        <v>李轩辕</v>
      </c>
      <c r="D1382" s="2" t="s">
        <v>64</v>
      </c>
      <c r="E1382" s="2">
        <f t="shared" si="16"/>
        <v>29</v>
      </c>
      <c r="F1382" s="2">
        <f>INDEX($Q:$AC,MATCH($E1382,$Q:$Q,0),MATCH(VLOOKUP($B1382,卡牌国战属性!$B:$E,4,FALSE),军力值效果表!$Q$1:$AC$1,0)+IF(VLOOKUP($B1382,卡牌国战属性!$B:$E,3,FALSE)=2,6,0))</f>
        <v>7.4</v>
      </c>
      <c r="G1382" s="2">
        <f>INDEX($Q:$AC,MATCH($E1382,$Q:$Q,0),MATCH(VLOOKUP($B1382,卡牌国战属性!$B:$E,4,FALSE),军力值效果表!$Q$1:$AC$1,0)+IF(VLOOKUP($B1382,卡牌国战属性!$B:$E,3,FALSE)=2,6,0)+1)</f>
        <v>39</v>
      </c>
    </row>
    <row r="1383" spans="1:7">
      <c r="A1383" s="2">
        <v>1380</v>
      </c>
      <c r="B1383" s="9">
        <v>1102005</v>
      </c>
      <c r="C1383" s="2" t="str">
        <f>VLOOKUP(B1383,卡牌国战属性!$B:$C,2,FALSE)</f>
        <v>李轩辕</v>
      </c>
      <c r="D1383" s="2" t="s">
        <v>64</v>
      </c>
      <c r="E1383" s="2">
        <f t="shared" si="16"/>
        <v>30</v>
      </c>
      <c r="F1383" s="2">
        <f>INDEX($Q:$AC,MATCH($E1383,$Q:$Q,0),MATCH(VLOOKUP($B1383,卡牌国战属性!$B:$E,4,FALSE),军力值效果表!$Q$1:$AC$1,0)+IF(VLOOKUP($B1383,卡牌国战属性!$B:$E,3,FALSE)=2,6,0))</f>
        <v>7.6</v>
      </c>
      <c r="G1383" s="2">
        <f>INDEX($Q:$AC,MATCH($E1383,$Q:$Q,0),MATCH(VLOOKUP($B1383,卡牌国战属性!$B:$E,4,FALSE),军力值效果表!$Q$1:$AC$1,0)+IF(VLOOKUP($B1383,卡牌国战属性!$B:$E,3,FALSE)=2,6,0)+1)</f>
        <v>41</v>
      </c>
    </row>
    <row r="1384" spans="1:7">
      <c r="A1384" s="2">
        <v>1381</v>
      </c>
      <c r="B1384" s="9">
        <v>1102005</v>
      </c>
      <c r="C1384" s="2" t="str">
        <f>VLOOKUP(B1384,卡牌国战属性!$B:$C,2,FALSE)</f>
        <v>李轩辕</v>
      </c>
      <c r="D1384" s="2" t="s">
        <v>64</v>
      </c>
      <c r="E1384" s="2">
        <f t="shared" si="16"/>
        <v>31</v>
      </c>
      <c r="F1384" s="2">
        <f>INDEX($Q:$AC,MATCH($E1384,$Q:$Q,0),MATCH(VLOOKUP($B1384,卡牌国战属性!$B:$E,4,FALSE),军力值效果表!$Q$1:$AC$1,0)+IF(VLOOKUP($B1384,卡牌国战属性!$B:$E,3,FALSE)=2,6,0))</f>
        <v>7.7</v>
      </c>
      <c r="G1384" s="2">
        <f>INDEX($Q:$AC,MATCH($E1384,$Q:$Q,0),MATCH(VLOOKUP($B1384,卡牌国战属性!$B:$E,4,FALSE),军力值效果表!$Q$1:$AC$1,0)+IF(VLOOKUP($B1384,卡牌国战属性!$B:$E,3,FALSE)=2,6,0)+1)</f>
        <v>42.1</v>
      </c>
    </row>
    <row r="1385" spans="1:7">
      <c r="A1385" s="2">
        <v>1382</v>
      </c>
      <c r="B1385" s="9">
        <v>1102005</v>
      </c>
      <c r="C1385" s="2" t="str">
        <f>VLOOKUP(B1385,卡牌国战属性!$B:$C,2,FALSE)</f>
        <v>李轩辕</v>
      </c>
      <c r="D1385" s="2" t="s">
        <v>64</v>
      </c>
      <c r="E1385" s="2">
        <f t="shared" si="16"/>
        <v>32</v>
      </c>
      <c r="F1385" s="2">
        <f>INDEX($Q:$AC,MATCH($E1385,$Q:$Q,0),MATCH(VLOOKUP($B1385,卡牌国战属性!$B:$E,4,FALSE),军力值效果表!$Q$1:$AC$1,0)+IF(VLOOKUP($B1385,卡牌国战属性!$B:$E,3,FALSE)=2,6,0))</f>
        <v>8.2</v>
      </c>
      <c r="G1385" s="2">
        <f>INDEX($Q:$AC,MATCH($E1385,$Q:$Q,0),MATCH(VLOOKUP($B1385,卡牌国战属性!$B:$E,4,FALSE),军力值效果表!$Q$1:$AC$1,0)+IF(VLOOKUP($B1385,卡牌国战属性!$B:$E,3,FALSE)=2,6,0)+1)</f>
        <v>44.2</v>
      </c>
    </row>
    <row r="1386" spans="1:7">
      <c r="A1386" s="2">
        <v>1383</v>
      </c>
      <c r="B1386" s="9">
        <v>1102005</v>
      </c>
      <c r="C1386" s="2" t="str">
        <f>VLOOKUP(B1386,卡牌国战属性!$B:$C,2,FALSE)</f>
        <v>李轩辕</v>
      </c>
      <c r="D1386" s="2" t="s">
        <v>64</v>
      </c>
      <c r="E1386" s="2">
        <f t="shared" si="16"/>
        <v>33</v>
      </c>
      <c r="F1386" s="2">
        <f>INDEX($Q:$AC,MATCH($E1386,$Q:$Q,0),MATCH(VLOOKUP($B1386,卡牌国战属性!$B:$E,4,FALSE),军力值效果表!$Q$1:$AC$1,0)+IF(VLOOKUP($B1386,卡牌国战属性!$B:$E,3,FALSE)=2,6,0))</f>
        <v>9.2</v>
      </c>
      <c r="G1386" s="2">
        <f>INDEX($Q:$AC,MATCH($E1386,$Q:$Q,0),MATCH(VLOOKUP($B1386,卡牌国战属性!$B:$E,4,FALSE),军力值效果表!$Q$1:$AC$1,0)+IF(VLOOKUP($B1386,卡牌国战属性!$B:$E,3,FALSE)=2,6,0)+1)</f>
        <v>50.4</v>
      </c>
    </row>
    <row r="1387" spans="1:7">
      <c r="A1387" s="2">
        <v>1384</v>
      </c>
      <c r="B1387" s="9">
        <v>1102005</v>
      </c>
      <c r="C1387" s="2" t="str">
        <f>VLOOKUP(B1387,卡牌国战属性!$B:$C,2,FALSE)</f>
        <v>李轩辕</v>
      </c>
      <c r="D1387" s="2" t="s">
        <v>64</v>
      </c>
      <c r="E1387" s="2">
        <f t="shared" si="16"/>
        <v>34</v>
      </c>
      <c r="F1387" s="2">
        <f>INDEX($Q:$AC,MATCH($E1387,$Q:$Q,0),MATCH(VLOOKUP($B1387,卡牌国战属性!$B:$E,4,FALSE),军力值效果表!$Q$1:$AC$1,0)+IF(VLOOKUP($B1387,卡牌国战属性!$B:$E,3,FALSE)=2,6,0))</f>
        <v>9.5</v>
      </c>
      <c r="G1387" s="2">
        <f>INDEX($Q:$AC,MATCH($E1387,$Q:$Q,0),MATCH(VLOOKUP($B1387,卡牌国战属性!$B:$E,4,FALSE),军力值效果表!$Q$1:$AC$1,0)+IF(VLOOKUP($B1387,卡牌国战属性!$B:$E,3,FALSE)=2,6,0)+1)</f>
        <v>53.1</v>
      </c>
    </row>
    <row r="1388" spans="1:7">
      <c r="A1388" s="2">
        <v>1385</v>
      </c>
      <c r="B1388" s="9">
        <v>1102005</v>
      </c>
      <c r="C1388" s="2" t="str">
        <f>VLOOKUP(B1388,卡牌国战属性!$B:$C,2,FALSE)</f>
        <v>李轩辕</v>
      </c>
      <c r="D1388" s="2" t="s">
        <v>64</v>
      </c>
      <c r="E1388" s="2">
        <f t="shared" si="16"/>
        <v>35</v>
      </c>
      <c r="F1388" s="2">
        <f>INDEX($Q:$AC,MATCH($E1388,$Q:$Q,0),MATCH(VLOOKUP($B1388,卡牌国战属性!$B:$E,4,FALSE),军力值效果表!$Q$1:$AC$1,0)+IF(VLOOKUP($B1388,卡牌国战属性!$B:$E,3,FALSE)=2,6,0))</f>
        <v>10</v>
      </c>
      <c r="G1388" s="2">
        <f>INDEX($Q:$AC,MATCH($E1388,$Q:$Q,0),MATCH(VLOOKUP($B1388,卡牌国战属性!$B:$E,4,FALSE),军力值效果表!$Q$1:$AC$1,0)+IF(VLOOKUP($B1388,卡牌国战属性!$B:$E,3,FALSE)=2,6,0)+1)</f>
        <v>54.5</v>
      </c>
    </row>
    <row r="1389" spans="1:7">
      <c r="A1389" s="2">
        <v>1386</v>
      </c>
      <c r="B1389" s="9">
        <v>1102005</v>
      </c>
      <c r="C1389" s="2" t="str">
        <f>VLOOKUP(B1389,卡牌国战属性!$B:$C,2,FALSE)</f>
        <v>李轩辕</v>
      </c>
      <c r="D1389" s="2" t="s">
        <v>64</v>
      </c>
      <c r="E1389" s="2">
        <f t="shared" si="16"/>
        <v>36</v>
      </c>
      <c r="F1389" s="2">
        <f>INDEX($Q:$AC,MATCH($E1389,$Q:$Q,0),MATCH(VLOOKUP($B1389,卡牌国战属性!$B:$E,4,FALSE),军力值效果表!$Q$1:$AC$1,0)+IF(VLOOKUP($B1389,卡牌国战属性!$B:$E,3,FALSE)=2,6,0))</f>
        <v>10.7</v>
      </c>
      <c r="G1389" s="2">
        <f>INDEX($Q:$AC,MATCH($E1389,$Q:$Q,0),MATCH(VLOOKUP($B1389,卡牌国战属性!$B:$E,4,FALSE),军力值效果表!$Q$1:$AC$1,0)+IF(VLOOKUP($B1389,卡牌国战属性!$B:$E,3,FALSE)=2,6,0)+1)</f>
        <v>57.9</v>
      </c>
    </row>
    <row r="1390" spans="1:7">
      <c r="A1390" s="2">
        <v>1387</v>
      </c>
      <c r="B1390" s="9">
        <v>1102005</v>
      </c>
      <c r="C1390" s="2" t="str">
        <f>VLOOKUP(B1390,卡牌国战属性!$B:$C,2,FALSE)</f>
        <v>李轩辕</v>
      </c>
      <c r="D1390" s="2" t="s">
        <v>64</v>
      </c>
      <c r="E1390" s="2">
        <f t="shared" si="16"/>
        <v>37</v>
      </c>
      <c r="F1390" s="2">
        <f>INDEX($Q:$AC,MATCH($E1390,$Q:$Q,0),MATCH(VLOOKUP($B1390,卡牌国战属性!$B:$E,4,FALSE),军力值效果表!$Q$1:$AC$1,0)+IF(VLOOKUP($B1390,卡牌国战属性!$B:$E,3,FALSE)=2,6,0))</f>
        <v>11.5</v>
      </c>
      <c r="G1390" s="2">
        <f>INDEX($Q:$AC,MATCH($E1390,$Q:$Q,0),MATCH(VLOOKUP($B1390,卡牌国战属性!$B:$E,4,FALSE),军力值效果表!$Q$1:$AC$1,0)+IF(VLOOKUP($B1390,卡牌国战属性!$B:$E,3,FALSE)=2,6,0)+1)</f>
        <v>61</v>
      </c>
    </row>
    <row r="1391" spans="1:7">
      <c r="A1391" s="2">
        <v>1388</v>
      </c>
      <c r="B1391" s="9">
        <v>1102005</v>
      </c>
      <c r="C1391" s="2" t="str">
        <f>VLOOKUP(B1391,卡牌国战属性!$B:$C,2,FALSE)</f>
        <v>李轩辕</v>
      </c>
      <c r="D1391" s="2" t="s">
        <v>64</v>
      </c>
      <c r="E1391" s="2">
        <f t="shared" si="16"/>
        <v>38</v>
      </c>
      <c r="F1391" s="2">
        <f>INDEX($Q:$AC,MATCH($E1391,$Q:$Q,0),MATCH(VLOOKUP($B1391,卡牌国战属性!$B:$E,4,FALSE),军力值效果表!$Q$1:$AC$1,0)+IF(VLOOKUP($B1391,卡牌国战属性!$B:$E,3,FALSE)=2,6,0))</f>
        <v>12.9</v>
      </c>
      <c r="G1391" s="2">
        <f>INDEX($Q:$AC,MATCH($E1391,$Q:$Q,0),MATCH(VLOOKUP($B1391,卡牌国战属性!$B:$E,4,FALSE),军力值效果表!$Q$1:$AC$1,0)+IF(VLOOKUP($B1391,卡牌国战属性!$B:$E,3,FALSE)=2,6,0)+1)</f>
        <v>70</v>
      </c>
    </row>
    <row r="1392" spans="1:7">
      <c r="A1392" s="2">
        <v>1389</v>
      </c>
      <c r="B1392" s="9">
        <v>1102005</v>
      </c>
      <c r="C1392" s="2" t="str">
        <f>VLOOKUP(B1392,卡牌国战属性!$B:$C,2,FALSE)</f>
        <v>李轩辕</v>
      </c>
      <c r="D1392" s="2" t="s">
        <v>64</v>
      </c>
      <c r="E1392" s="2">
        <f t="shared" si="16"/>
        <v>39</v>
      </c>
      <c r="F1392" s="2">
        <f>INDEX($Q:$AC,MATCH($E1392,$Q:$Q,0),MATCH(VLOOKUP($B1392,卡牌国战属性!$B:$E,4,FALSE),军力值效果表!$Q$1:$AC$1,0)+IF(VLOOKUP($B1392,卡牌国战属性!$B:$E,3,FALSE)=2,6,0))</f>
        <v>13.2</v>
      </c>
      <c r="G1392" s="2">
        <f>INDEX($Q:$AC,MATCH($E1392,$Q:$Q,0),MATCH(VLOOKUP($B1392,卡牌国战属性!$B:$E,4,FALSE),军力值效果表!$Q$1:$AC$1,0)+IF(VLOOKUP($B1392,卡牌国战属性!$B:$E,3,FALSE)=2,6,0)+1)</f>
        <v>72</v>
      </c>
    </row>
    <row r="1393" spans="1:7">
      <c r="A1393" s="2">
        <v>1390</v>
      </c>
      <c r="B1393" s="9">
        <v>1102005</v>
      </c>
      <c r="C1393" s="2" t="str">
        <f>VLOOKUP(B1393,卡牌国战属性!$B:$C,2,FALSE)</f>
        <v>李轩辕</v>
      </c>
      <c r="D1393" s="2" t="s">
        <v>64</v>
      </c>
      <c r="E1393" s="2">
        <f t="shared" si="16"/>
        <v>40</v>
      </c>
      <c r="F1393" s="2">
        <f>INDEX($Q:$AC,MATCH($E1393,$Q:$Q,0),MATCH(VLOOKUP($B1393,卡牌国战属性!$B:$E,4,FALSE),军力值效果表!$Q$1:$AC$1,0)+IF(VLOOKUP($B1393,卡牌国战属性!$B:$E,3,FALSE)=2,6,0))</f>
        <v>13.9</v>
      </c>
      <c r="G1393" s="2">
        <f>INDEX($Q:$AC,MATCH($E1393,$Q:$Q,0),MATCH(VLOOKUP($B1393,卡牌国战属性!$B:$E,4,FALSE),军力值效果表!$Q$1:$AC$1,0)+IF(VLOOKUP($B1393,卡牌国战属性!$B:$E,3,FALSE)=2,6,0)+1)</f>
        <v>74</v>
      </c>
    </row>
    <row r="1394" spans="1:7">
      <c r="A1394" s="2">
        <v>1391</v>
      </c>
      <c r="B1394" s="9">
        <v>1102005</v>
      </c>
      <c r="C1394" s="2" t="str">
        <f>VLOOKUP(B1394,卡牌国战属性!$B:$C,2,FALSE)</f>
        <v>李轩辕</v>
      </c>
      <c r="D1394" s="2" t="s">
        <v>64</v>
      </c>
      <c r="E1394" s="2">
        <f t="shared" si="16"/>
        <v>41</v>
      </c>
      <c r="F1394" s="2">
        <f>INDEX($Q:$AC,MATCH($E1394,$Q:$Q,0),MATCH(VLOOKUP($B1394,卡牌国战属性!$B:$E,4,FALSE),军力值效果表!$Q$1:$AC$1,0)+IF(VLOOKUP($B1394,卡牌国战属性!$B:$E,3,FALSE)=2,6,0))</f>
        <v>14.3</v>
      </c>
      <c r="G1394" s="2">
        <f>INDEX($Q:$AC,MATCH($E1394,$Q:$Q,0),MATCH(VLOOKUP($B1394,卡牌国战属性!$B:$E,4,FALSE),军力值效果表!$Q$1:$AC$1,0)+IF(VLOOKUP($B1394,卡牌国战属性!$B:$E,3,FALSE)=2,6,0)+1)</f>
        <v>76.8</v>
      </c>
    </row>
    <row r="1395" spans="1:7">
      <c r="A1395" s="2">
        <v>1392</v>
      </c>
      <c r="B1395" s="9">
        <v>1102005</v>
      </c>
      <c r="C1395" s="2" t="str">
        <f>VLOOKUP(B1395,卡牌国战属性!$B:$C,2,FALSE)</f>
        <v>李轩辕</v>
      </c>
      <c r="D1395" s="2" t="s">
        <v>64</v>
      </c>
      <c r="E1395" s="2">
        <f t="shared" si="16"/>
        <v>42</v>
      </c>
      <c r="F1395" s="2">
        <f>INDEX($Q:$AC,MATCH($E1395,$Q:$Q,0),MATCH(VLOOKUP($B1395,卡牌国战属性!$B:$E,4,FALSE),军力值效果表!$Q$1:$AC$1,0)+IF(VLOOKUP($B1395,卡牌国战属性!$B:$E,3,FALSE)=2,6,0))</f>
        <v>15.4</v>
      </c>
      <c r="G1395" s="2">
        <f>INDEX($Q:$AC,MATCH($E1395,$Q:$Q,0),MATCH(VLOOKUP($B1395,卡牌国战属性!$B:$E,4,FALSE),军力值效果表!$Q$1:$AC$1,0)+IF(VLOOKUP($B1395,卡牌国战属性!$B:$E,3,FALSE)=2,6,0)+1)</f>
        <v>81.4</v>
      </c>
    </row>
    <row r="1396" spans="1:7">
      <c r="A1396" s="2">
        <v>1393</v>
      </c>
      <c r="B1396" s="9">
        <v>1102005</v>
      </c>
      <c r="C1396" s="2" t="str">
        <f>VLOOKUP(B1396,卡牌国战属性!$B:$C,2,FALSE)</f>
        <v>李轩辕</v>
      </c>
      <c r="D1396" s="2" t="s">
        <v>64</v>
      </c>
      <c r="E1396" s="2">
        <f t="shared" si="16"/>
        <v>43</v>
      </c>
      <c r="F1396" s="2">
        <f>INDEX($Q:$AC,MATCH($E1396,$Q:$Q,0),MATCH(VLOOKUP($B1396,卡牌国战属性!$B:$E,4,FALSE),军力值效果表!$Q$1:$AC$1,0)+IF(VLOOKUP($B1396,卡牌国战属性!$B:$E,3,FALSE)=2,6,0))</f>
        <v>17.4</v>
      </c>
      <c r="G1396" s="2">
        <f>INDEX($Q:$AC,MATCH($E1396,$Q:$Q,0),MATCH(VLOOKUP($B1396,卡牌国战属性!$B:$E,4,FALSE),军力值效果表!$Q$1:$AC$1,0)+IF(VLOOKUP($B1396,卡牌国战属性!$B:$E,3,FALSE)=2,6,0)+1)</f>
        <v>93.9</v>
      </c>
    </row>
    <row r="1397" spans="1:7">
      <c r="A1397" s="2">
        <v>1394</v>
      </c>
      <c r="B1397" s="9">
        <v>1102005</v>
      </c>
      <c r="C1397" s="2" t="str">
        <f>VLOOKUP(B1397,卡牌国战属性!$B:$C,2,FALSE)</f>
        <v>李轩辕</v>
      </c>
      <c r="D1397" s="2" t="s">
        <v>64</v>
      </c>
      <c r="E1397" s="2">
        <f t="shared" si="16"/>
        <v>44</v>
      </c>
      <c r="F1397" s="2">
        <f>INDEX($Q:$AC,MATCH($E1397,$Q:$Q,0),MATCH(VLOOKUP($B1397,卡牌国战属性!$B:$E,4,FALSE),军力值效果表!$Q$1:$AC$1,0)+IF(VLOOKUP($B1397,卡牌国战属性!$B:$E,3,FALSE)=2,6,0))</f>
        <v>18.8</v>
      </c>
      <c r="G1397" s="2">
        <f>INDEX($Q:$AC,MATCH($E1397,$Q:$Q,0),MATCH(VLOOKUP($B1397,卡牌国战属性!$B:$E,4,FALSE),军力值效果表!$Q$1:$AC$1,0)+IF(VLOOKUP($B1397,卡牌国战属性!$B:$E,3,FALSE)=2,6,0)+1)</f>
        <v>99.9</v>
      </c>
    </row>
    <row r="1398" spans="1:7">
      <c r="A1398" s="2">
        <v>1395</v>
      </c>
      <c r="B1398" s="9">
        <v>1102005</v>
      </c>
      <c r="C1398" s="2" t="str">
        <f>VLOOKUP(B1398,卡牌国战属性!$B:$C,2,FALSE)</f>
        <v>李轩辕</v>
      </c>
      <c r="D1398" s="2" t="s">
        <v>64</v>
      </c>
      <c r="E1398" s="2">
        <f t="shared" si="16"/>
        <v>45</v>
      </c>
      <c r="F1398" s="2">
        <f>INDEX($Q:$AC,MATCH($E1398,$Q:$Q,0),MATCH(VLOOKUP($B1398,卡牌国战属性!$B:$E,4,FALSE),军力值效果表!$Q$1:$AC$1,0)+IF(VLOOKUP($B1398,卡牌国战属性!$B:$E,3,FALSE)=2,6,0))</f>
        <v>20.6</v>
      </c>
      <c r="G1398" s="2">
        <f>INDEX($Q:$AC,MATCH($E1398,$Q:$Q,0),MATCH(VLOOKUP($B1398,卡牌国战属性!$B:$E,4,FALSE),军力值效果表!$Q$1:$AC$1,0)+IF(VLOOKUP($B1398,卡牌国战属性!$B:$E,3,FALSE)=2,6,0)+1)</f>
        <v>111.6</v>
      </c>
    </row>
    <row r="1399" spans="1:7">
      <c r="A1399" s="2">
        <v>1396</v>
      </c>
      <c r="B1399" s="9">
        <v>1102005</v>
      </c>
      <c r="C1399" s="2" t="str">
        <f>VLOOKUP(B1399,卡牌国战属性!$B:$C,2,FALSE)</f>
        <v>李轩辕</v>
      </c>
      <c r="D1399" s="2" t="s">
        <v>64</v>
      </c>
      <c r="E1399" s="2">
        <f t="shared" si="16"/>
        <v>46</v>
      </c>
      <c r="F1399" s="2">
        <f>INDEX($Q:$AC,MATCH($E1399,$Q:$Q,0),MATCH(VLOOKUP($B1399,卡牌国战属性!$B:$E,4,FALSE),军力值效果表!$Q$1:$AC$1,0)+IF(VLOOKUP($B1399,卡牌国战属性!$B:$E,3,FALSE)=2,6,0))</f>
        <v>22.3</v>
      </c>
      <c r="G1399" s="2">
        <f>INDEX($Q:$AC,MATCH($E1399,$Q:$Q,0),MATCH(VLOOKUP($B1399,卡牌国战属性!$B:$E,4,FALSE),军力值效果表!$Q$1:$AC$1,0)+IF(VLOOKUP($B1399,卡牌国战属性!$B:$E,3,FALSE)=2,6,0)+1)</f>
        <v>119.2</v>
      </c>
    </row>
    <row r="1400" spans="1:7">
      <c r="A1400" s="2">
        <v>1397</v>
      </c>
      <c r="B1400" s="9">
        <v>1102005</v>
      </c>
      <c r="C1400" s="2" t="str">
        <f>VLOOKUP(B1400,卡牌国战属性!$B:$C,2,FALSE)</f>
        <v>李轩辕</v>
      </c>
      <c r="D1400" s="2" t="s">
        <v>64</v>
      </c>
      <c r="E1400" s="2">
        <f t="shared" si="16"/>
        <v>47</v>
      </c>
      <c r="F1400" s="2">
        <f>INDEX($Q:$AC,MATCH($E1400,$Q:$Q,0),MATCH(VLOOKUP($B1400,卡牌国战属性!$B:$E,4,FALSE),军力值效果表!$Q$1:$AC$1,0)+IF(VLOOKUP($B1400,卡牌国战属性!$B:$E,3,FALSE)=2,6,0))</f>
        <v>24</v>
      </c>
      <c r="G1400" s="2">
        <f>INDEX($Q:$AC,MATCH($E1400,$Q:$Q,0),MATCH(VLOOKUP($B1400,卡牌国战属性!$B:$E,4,FALSE),军力值效果表!$Q$1:$AC$1,0)+IF(VLOOKUP($B1400,卡牌国战属性!$B:$E,3,FALSE)=2,6,0)+1)</f>
        <v>126.7</v>
      </c>
    </row>
    <row r="1401" spans="1:7">
      <c r="A1401" s="2">
        <v>1398</v>
      </c>
      <c r="B1401" s="9">
        <v>1102005</v>
      </c>
      <c r="C1401" s="2" t="str">
        <f>VLOOKUP(B1401,卡牌国战属性!$B:$C,2,FALSE)</f>
        <v>李轩辕</v>
      </c>
      <c r="D1401" s="2" t="s">
        <v>64</v>
      </c>
      <c r="E1401" s="2">
        <f t="shared" si="16"/>
        <v>48</v>
      </c>
      <c r="F1401" s="2">
        <f>INDEX($Q:$AC,MATCH($E1401,$Q:$Q,0),MATCH(VLOOKUP($B1401,卡牌国战属性!$B:$E,4,FALSE),军力值效果表!$Q$1:$AC$1,0)+IF(VLOOKUP($B1401,卡牌国战属性!$B:$E,3,FALSE)=2,6,0))</f>
        <v>27.2</v>
      </c>
      <c r="G1401" s="2">
        <f>INDEX($Q:$AC,MATCH($E1401,$Q:$Q,0),MATCH(VLOOKUP($B1401,卡牌国战属性!$B:$E,4,FALSE),军力值效果表!$Q$1:$AC$1,0)+IF(VLOOKUP($B1401,卡牌国战属性!$B:$E,3,FALSE)=2,6,0)+1)</f>
        <v>146.4</v>
      </c>
    </row>
    <row r="1402" spans="1:7">
      <c r="A1402" s="2">
        <v>1399</v>
      </c>
      <c r="B1402" s="9">
        <v>1102005</v>
      </c>
      <c r="C1402" s="2" t="str">
        <f>VLOOKUP(B1402,卡牌国战属性!$B:$C,2,FALSE)</f>
        <v>李轩辕</v>
      </c>
      <c r="D1402" s="2" t="s">
        <v>64</v>
      </c>
      <c r="E1402" s="2">
        <f t="shared" si="16"/>
        <v>49</v>
      </c>
      <c r="F1402" s="2">
        <f>INDEX($Q:$AC,MATCH($E1402,$Q:$Q,0),MATCH(VLOOKUP($B1402,卡牌国战属性!$B:$E,4,FALSE),军力值效果表!$Q$1:$AC$1,0)+IF(VLOOKUP($B1402,卡牌国战属性!$B:$E,3,FALSE)=2,6,0))</f>
        <v>29.4</v>
      </c>
      <c r="G1402" s="2">
        <f>INDEX($Q:$AC,MATCH($E1402,$Q:$Q,0),MATCH(VLOOKUP($B1402,卡牌国战属性!$B:$E,4,FALSE),军力值效果表!$Q$1:$AC$1,0)+IF(VLOOKUP($B1402,卡牌国战属性!$B:$E,3,FALSE)=2,6,0)+1)</f>
        <v>156</v>
      </c>
    </row>
    <row r="1403" spans="1:7">
      <c r="A1403" s="2">
        <v>1400</v>
      </c>
      <c r="B1403" s="9">
        <v>1102005</v>
      </c>
      <c r="C1403" s="2" t="str">
        <f>VLOOKUP(B1403,卡牌国战属性!$B:$C,2,FALSE)</f>
        <v>李轩辕</v>
      </c>
      <c r="D1403" s="2" t="s">
        <v>64</v>
      </c>
      <c r="E1403" s="2">
        <f t="shared" si="16"/>
        <v>50</v>
      </c>
      <c r="F1403" s="2">
        <f>INDEX($Q:$AC,MATCH($E1403,$Q:$Q,0),MATCH(VLOOKUP($B1403,卡牌国战属性!$B:$E,4,FALSE),军力值效果表!$Q$1:$AC$1,0)+IF(VLOOKUP($B1403,卡牌国战属性!$B:$E,3,FALSE)=2,6,0))</f>
        <v>30.8</v>
      </c>
      <c r="G1403" s="2">
        <f>INDEX($Q:$AC,MATCH($E1403,$Q:$Q,0),MATCH(VLOOKUP($B1403,卡牌国战属性!$B:$E,4,FALSE),军力值效果表!$Q$1:$AC$1,0)+IF(VLOOKUP($B1403,卡牌国战属性!$B:$E,3,FALSE)=2,6,0)+1)</f>
        <v>161.2</v>
      </c>
    </row>
    <row r="1404" spans="1:7">
      <c r="A1404" s="2">
        <v>1401</v>
      </c>
      <c r="B1404" s="9">
        <v>1102006</v>
      </c>
      <c r="C1404" s="2" t="str">
        <f>VLOOKUP(B1404,卡牌国战属性!$B:$C,2,FALSE)</f>
        <v>项羽</v>
      </c>
      <c r="D1404" s="2" t="s">
        <v>64</v>
      </c>
      <c r="E1404" s="2">
        <f t="shared" si="16"/>
        <v>1</v>
      </c>
      <c r="F1404" s="2">
        <f>INDEX($Q:$AC,MATCH($E1404,$Q:$Q,0),MATCH(VLOOKUP($B1404,卡牌国战属性!$B:$E,4,FALSE),军力值效果表!$Q$1:$AC$1,0)+IF(VLOOKUP($B1404,卡牌国战属性!$B:$E,3,FALSE)=2,6,0))</f>
        <v>3</v>
      </c>
      <c r="G1404" s="2">
        <f>INDEX($Q:$AC,MATCH($E1404,$Q:$Q,0),MATCH(VLOOKUP($B1404,卡牌国战属性!$B:$E,4,FALSE),军力值效果表!$Q$1:$AC$1,0)+IF(VLOOKUP($B1404,卡牌国战属性!$B:$E,3,FALSE)=2,6,0)+1)</f>
        <v>22</v>
      </c>
    </row>
    <row r="1405" spans="1:7">
      <c r="A1405" s="2">
        <v>1402</v>
      </c>
      <c r="B1405" s="9">
        <v>1102006</v>
      </c>
      <c r="C1405" s="2" t="str">
        <f>VLOOKUP(B1405,卡牌国战属性!$B:$C,2,FALSE)</f>
        <v>项羽</v>
      </c>
      <c r="D1405" s="2" t="s">
        <v>64</v>
      </c>
      <c r="E1405" s="2">
        <f t="shared" si="16"/>
        <v>2</v>
      </c>
      <c r="F1405" s="2">
        <f>INDEX($Q:$AC,MATCH($E1405,$Q:$Q,0),MATCH(VLOOKUP($B1405,卡牌国战属性!$B:$E,4,FALSE),军力值效果表!$Q$1:$AC$1,0)+IF(VLOOKUP($B1405,卡牌国战属性!$B:$E,3,FALSE)=2,6,0))</f>
        <v>3.1</v>
      </c>
      <c r="G1405" s="2">
        <f>INDEX($Q:$AC,MATCH($E1405,$Q:$Q,0),MATCH(VLOOKUP($B1405,卡牌国战属性!$B:$E,4,FALSE),军力值效果表!$Q$1:$AC$1,0)+IF(VLOOKUP($B1405,卡牌国战属性!$B:$E,3,FALSE)=2,6,0)+1)</f>
        <v>22.3</v>
      </c>
    </row>
    <row r="1406" spans="1:7">
      <c r="A1406" s="2">
        <v>1403</v>
      </c>
      <c r="B1406" s="9">
        <v>1102006</v>
      </c>
      <c r="C1406" s="2" t="str">
        <f>VLOOKUP(B1406,卡牌国战属性!$B:$C,2,FALSE)</f>
        <v>项羽</v>
      </c>
      <c r="D1406" s="2" t="s">
        <v>64</v>
      </c>
      <c r="E1406" s="2">
        <f t="shared" si="16"/>
        <v>3</v>
      </c>
      <c r="F1406" s="2">
        <f>INDEX($Q:$AC,MATCH($E1406,$Q:$Q,0),MATCH(VLOOKUP($B1406,卡牌国战属性!$B:$E,4,FALSE),军力值效果表!$Q$1:$AC$1,0)+IF(VLOOKUP($B1406,卡牌国战属性!$B:$E,3,FALSE)=2,6,0))</f>
        <v>3.2</v>
      </c>
      <c r="G1406" s="2">
        <f>INDEX($Q:$AC,MATCH($E1406,$Q:$Q,0),MATCH(VLOOKUP($B1406,卡牌国战属性!$B:$E,4,FALSE),军力值效果表!$Q$1:$AC$1,0)+IF(VLOOKUP($B1406,卡牌国战属性!$B:$E,3,FALSE)=2,6,0)+1)</f>
        <v>22.6</v>
      </c>
    </row>
    <row r="1407" spans="1:7">
      <c r="A1407" s="2">
        <v>1404</v>
      </c>
      <c r="B1407" s="9">
        <v>1102006</v>
      </c>
      <c r="C1407" s="2" t="str">
        <f>VLOOKUP(B1407,卡牌国战属性!$B:$C,2,FALSE)</f>
        <v>项羽</v>
      </c>
      <c r="D1407" s="2" t="s">
        <v>64</v>
      </c>
      <c r="E1407" s="2">
        <f t="shared" si="16"/>
        <v>4</v>
      </c>
      <c r="F1407" s="2">
        <f>INDEX($Q:$AC,MATCH($E1407,$Q:$Q,0),MATCH(VLOOKUP($B1407,卡牌国战属性!$B:$E,4,FALSE),军力值效果表!$Q$1:$AC$1,0)+IF(VLOOKUP($B1407,卡牌国战属性!$B:$E,3,FALSE)=2,6,0))</f>
        <v>3.3</v>
      </c>
      <c r="G1407" s="2">
        <f>INDEX($Q:$AC,MATCH($E1407,$Q:$Q,0),MATCH(VLOOKUP($B1407,卡牌国战属性!$B:$E,4,FALSE),军力值效果表!$Q$1:$AC$1,0)+IF(VLOOKUP($B1407,卡牌国战属性!$B:$E,3,FALSE)=2,6,0)+1)</f>
        <v>22.9</v>
      </c>
    </row>
    <row r="1408" spans="1:7">
      <c r="A1408" s="2">
        <v>1405</v>
      </c>
      <c r="B1408" s="9">
        <v>1102006</v>
      </c>
      <c r="C1408" s="2" t="str">
        <f>VLOOKUP(B1408,卡牌国战属性!$B:$C,2,FALSE)</f>
        <v>项羽</v>
      </c>
      <c r="D1408" s="2" t="s">
        <v>64</v>
      </c>
      <c r="E1408" s="2">
        <f t="shared" si="16"/>
        <v>5</v>
      </c>
      <c r="F1408" s="2">
        <f>INDEX($Q:$AC,MATCH($E1408,$Q:$Q,0),MATCH(VLOOKUP($B1408,卡牌国战属性!$B:$E,4,FALSE),军力值效果表!$Q$1:$AC$1,0)+IF(VLOOKUP($B1408,卡牌国战属性!$B:$E,3,FALSE)=2,6,0))</f>
        <v>3.4</v>
      </c>
      <c r="G1408" s="2">
        <f>INDEX($Q:$AC,MATCH($E1408,$Q:$Q,0),MATCH(VLOOKUP($B1408,卡牌国战属性!$B:$E,4,FALSE),军力值效果表!$Q$1:$AC$1,0)+IF(VLOOKUP($B1408,卡牌国战属性!$B:$E,3,FALSE)=2,6,0)+1)</f>
        <v>23.2</v>
      </c>
    </row>
    <row r="1409" spans="1:7">
      <c r="A1409" s="2">
        <v>1406</v>
      </c>
      <c r="B1409" s="9">
        <v>1102006</v>
      </c>
      <c r="C1409" s="2" t="str">
        <f>VLOOKUP(B1409,卡牌国战属性!$B:$C,2,FALSE)</f>
        <v>项羽</v>
      </c>
      <c r="D1409" s="2" t="s">
        <v>64</v>
      </c>
      <c r="E1409" s="2">
        <f t="shared" si="16"/>
        <v>6</v>
      </c>
      <c r="F1409" s="2">
        <f>INDEX($Q:$AC,MATCH($E1409,$Q:$Q,0),MATCH(VLOOKUP($B1409,卡牌国战属性!$B:$E,4,FALSE),军力值效果表!$Q$1:$AC$1,0)+IF(VLOOKUP($B1409,卡牌国战属性!$B:$E,3,FALSE)=2,6,0))</f>
        <v>3.5</v>
      </c>
      <c r="G1409" s="2">
        <f>INDEX($Q:$AC,MATCH($E1409,$Q:$Q,0),MATCH(VLOOKUP($B1409,卡牌国战属性!$B:$E,4,FALSE),军力值效果表!$Q$1:$AC$1,0)+IF(VLOOKUP($B1409,卡牌国战属性!$B:$E,3,FALSE)=2,6,0)+1)</f>
        <v>23.5</v>
      </c>
    </row>
    <row r="1410" spans="1:7">
      <c r="A1410" s="2">
        <v>1407</v>
      </c>
      <c r="B1410" s="9">
        <v>1102006</v>
      </c>
      <c r="C1410" s="2" t="str">
        <f>VLOOKUP(B1410,卡牌国战属性!$B:$C,2,FALSE)</f>
        <v>项羽</v>
      </c>
      <c r="D1410" s="2" t="s">
        <v>64</v>
      </c>
      <c r="E1410" s="2">
        <f t="shared" si="16"/>
        <v>7</v>
      </c>
      <c r="F1410" s="2">
        <f>INDEX($Q:$AC,MATCH($E1410,$Q:$Q,0),MATCH(VLOOKUP($B1410,卡牌国战属性!$B:$E,4,FALSE),军力值效果表!$Q$1:$AC$1,0)+IF(VLOOKUP($B1410,卡牌国战属性!$B:$E,3,FALSE)=2,6,0))</f>
        <v>3.6</v>
      </c>
      <c r="G1410" s="2">
        <f>INDEX($Q:$AC,MATCH($E1410,$Q:$Q,0),MATCH(VLOOKUP($B1410,卡牌国战属性!$B:$E,4,FALSE),军力值效果表!$Q$1:$AC$1,0)+IF(VLOOKUP($B1410,卡牌国战属性!$B:$E,3,FALSE)=2,6,0)+1)</f>
        <v>23.8</v>
      </c>
    </row>
    <row r="1411" spans="1:7">
      <c r="A1411" s="2">
        <v>1408</v>
      </c>
      <c r="B1411" s="9">
        <v>1102006</v>
      </c>
      <c r="C1411" s="2" t="str">
        <f>VLOOKUP(B1411,卡牌国战属性!$B:$C,2,FALSE)</f>
        <v>项羽</v>
      </c>
      <c r="D1411" s="2" t="s">
        <v>64</v>
      </c>
      <c r="E1411" s="2">
        <f t="shared" si="16"/>
        <v>8</v>
      </c>
      <c r="F1411" s="2">
        <f>INDEX($Q:$AC,MATCH($E1411,$Q:$Q,0),MATCH(VLOOKUP($B1411,卡牌国战属性!$B:$E,4,FALSE),军力值效果表!$Q$1:$AC$1,0)+IF(VLOOKUP($B1411,卡牌国战属性!$B:$E,3,FALSE)=2,6,0))</f>
        <v>3.7</v>
      </c>
      <c r="G1411" s="2">
        <f>INDEX($Q:$AC,MATCH($E1411,$Q:$Q,0),MATCH(VLOOKUP($B1411,卡牌国战属性!$B:$E,4,FALSE),军力值效果表!$Q$1:$AC$1,0)+IF(VLOOKUP($B1411,卡牌国战属性!$B:$E,3,FALSE)=2,6,0)+1)</f>
        <v>24.1</v>
      </c>
    </row>
    <row r="1412" spans="1:7">
      <c r="A1412" s="2">
        <v>1409</v>
      </c>
      <c r="B1412" s="9">
        <v>1102006</v>
      </c>
      <c r="C1412" s="2" t="str">
        <f>VLOOKUP(B1412,卡牌国战属性!$B:$C,2,FALSE)</f>
        <v>项羽</v>
      </c>
      <c r="D1412" s="2" t="s">
        <v>64</v>
      </c>
      <c r="E1412" s="2">
        <f t="shared" si="16"/>
        <v>9</v>
      </c>
      <c r="F1412" s="2">
        <f>INDEX($Q:$AC,MATCH($E1412,$Q:$Q,0),MATCH(VLOOKUP($B1412,卡牌国战属性!$B:$E,4,FALSE),军力值效果表!$Q$1:$AC$1,0)+IF(VLOOKUP($B1412,卡牌国战属性!$B:$E,3,FALSE)=2,6,0))</f>
        <v>3.8</v>
      </c>
      <c r="G1412" s="2">
        <f>INDEX($Q:$AC,MATCH($E1412,$Q:$Q,0),MATCH(VLOOKUP($B1412,卡牌国战属性!$B:$E,4,FALSE),军力值效果表!$Q$1:$AC$1,0)+IF(VLOOKUP($B1412,卡牌国战属性!$B:$E,3,FALSE)=2,6,0)+1)</f>
        <v>24.4</v>
      </c>
    </row>
    <row r="1413" spans="1:7">
      <c r="A1413" s="2">
        <v>1410</v>
      </c>
      <c r="B1413" s="9">
        <v>1102006</v>
      </c>
      <c r="C1413" s="2" t="str">
        <f>VLOOKUP(B1413,卡牌国战属性!$B:$C,2,FALSE)</f>
        <v>项羽</v>
      </c>
      <c r="D1413" s="2" t="s">
        <v>64</v>
      </c>
      <c r="E1413" s="2">
        <f t="shared" si="16"/>
        <v>10</v>
      </c>
      <c r="F1413" s="2">
        <f>INDEX($Q:$AC,MATCH($E1413,$Q:$Q,0),MATCH(VLOOKUP($B1413,卡牌国战属性!$B:$E,4,FALSE),军力值效果表!$Q$1:$AC$1,0)+IF(VLOOKUP($B1413,卡牌国战属性!$B:$E,3,FALSE)=2,6,0))</f>
        <v>3.9</v>
      </c>
      <c r="G1413" s="2">
        <f>INDEX($Q:$AC,MATCH($E1413,$Q:$Q,0),MATCH(VLOOKUP($B1413,卡牌国战属性!$B:$E,4,FALSE),军力值效果表!$Q$1:$AC$1,0)+IF(VLOOKUP($B1413,卡牌国战属性!$B:$E,3,FALSE)=2,6,0)+1)</f>
        <v>24.7</v>
      </c>
    </row>
    <row r="1414" spans="1:7">
      <c r="A1414" s="2">
        <v>1411</v>
      </c>
      <c r="B1414" s="9">
        <v>1102006</v>
      </c>
      <c r="C1414" s="2" t="str">
        <f>VLOOKUP(B1414,卡牌国战属性!$B:$C,2,FALSE)</f>
        <v>项羽</v>
      </c>
      <c r="D1414" s="2" t="s">
        <v>64</v>
      </c>
      <c r="E1414" s="2">
        <f t="shared" si="16"/>
        <v>11</v>
      </c>
      <c r="F1414" s="2">
        <f>INDEX($Q:$AC,MATCH($E1414,$Q:$Q,0),MATCH(VLOOKUP($B1414,卡牌国战属性!$B:$E,4,FALSE),军力值效果表!$Q$1:$AC$1,0)+IF(VLOOKUP($B1414,卡牌国战属性!$B:$E,3,FALSE)=2,6,0))</f>
        <v>4</v>
      </c>
      <c r="G1414" s="2">
        <f>INDEX($Q:$AC,MATCH($E1414,$Q:$Q,0),MATCH(VLOOKUP($B1414,卡牌国战属性!$B:$E,4,FALSE),军力值效果表!$Q$1:$AC$1,0)+IF(VLOOKUP($B1414,卡牌国战属性!$B:$E,3,FALSE)=2,6,0)+1)</f>
        <v>25</v>
      </c>
    </row>
    <row r="1415" spans="1:7">
      <c r="A1415" s="2">
        <v>1412</v>
      </c>
      <c r="B1415" s="9">
        <v>1102006</v>
      </c>
      <c r="C1415" s="2" t="str">
        <f>VLOOKUP(B1415,卡牌国战属性!$B:$C,2,FALSE)</f>
        <v>项羽</v>
      </c>
      <c r="D1415" s="2" t="s">
        <v>64</v>
      </c>
      <c r="E1415" s="2">
        <f t="shared" si="16"/>
        <v>12</v>
      </c>
      <c r="F1415" s="2">
        <f>INDEX($Q:$AC,MATCH($E1415,$Q:$Q,0),MATCH(VLOOKUP($B1415,卡牌国战属性!$B:$E,4,FALSE),军力值效果表!$Q$1:$AC$1,0)+IF(VLOOKUP($B1415,卡牌国战属性!$B:$E,3,FALSE)=2,6,0))</f>
        <v>4.1</v>
      </c>
      <c r="G1415" s="2">
        <f>INDEX($Q:$AC,MATCH($E1415,$Q:$Q,0),MATCH(VLOOKUP($B1415,卡牌国战属性!$B:$E,4,FALSE),军力值效果表!$Q$1:$AC$1,0)+IF(VLOOKUP($B1415,卡牌国战属性!$B:$E,3,FALSE)=2,6,0)+1)</f>
        <v>25.3</v>
      </c>
    </row>
    <row r="1416" spans="1:7">
      <c r="A1416" s="2">
        <v>1413</v>
      </c>
      <c r="B1416" s="9">
        <v>1102006</v>
      </c>
      <c r="C1416" s="2" t="str">
        <f>VLOOKUP(B1416,卡牌国战属性!$B:$C,2,FALSE)</f>
        <v>项羽</v>
      </c>
      <c r="D1416" s="2" t="s">
        <v>64</v>
      </c>
      <c r="E1416" s="2">
        <f t="shared" si="16"/>
        <v>13</v>
      </c>
      <c r="F1416" s="2">
        <f>INDEX($Q:$AC,MATCH($E1416,$Q:$Q,0),MATCH(VLOOKUP($B1416,卡牌国战属性!$B:$E,4,FALSE),军力值效果表!$Q$1:$AC$1,0)+IF(VLOOKUP($B1416,卡牌国战属性!$B:$E,3,FALSE)=2,6,0))</f>
        <v>4.2</v>
      </c>
      <c r="G1416" s="2">
        <f>INDEX($Q:$AC,MATCH($E1416,$Q:$Q,0),MATCH(VLOOKUP($B1416,卡牌国战属性!$B:$E,4,FALSE),军力值效果表!$Q$1:$AC$1,0)+IF(VLOOKUP($B1416,卡牌国战属性!$B:$E,3,FALSE)=2,6,0)+1)</f>
        <v>25.6</v>
      </c>
    </row>
    <row r="1417" spans="1:7">
      <c r="A1417" s="2">
        <v>1414</v>
      </c>
      <c r="B1417" s="9">
        <v>1102006</v>
      </c>
      <c r="C1417" s="2" t="str">
        <f>VLOOKUP(B1417,卡牌国战属性!$B:$C,2,FALSE)</f>
        <v>项羽</v>
      </c>
      <c r="D1417" s="2" t="s">
        <v>64</v>
      </c>
      <c r="E1417" s="2">
        <f t="shared" si="16"/>
        <v>14</v>
      </c>
      <c r="F1417" s="2">
        <f>INDEX($Q:$AC,MATCH($E1417,$Q:$Q,0),MATCH(VLOOKUP($B1417,卡牌国战属性!$B:$E,4,FALSE),军力值效果表!$Q$1:$AC$1,0)+IF(VLOOKUP($B1417,卡牌国战属性!$B:$E,3,FALSE)=2,6,0))</f>
        <v>4.3</v>
      </c>
      <c r="G1417" s="2">
        <f>INDEX($Q:$AC,MATCH($E1417,$Q:$Q,0),MATCH(VLOOKUP($B1417,卡牌国战属性!$B:$E,4,FALSE),军力值效果表!$Q$1:$AC$1,0)+IF(VLOOKUP($B1417,卡牌国战属性!$B:$E,3,FALSE)=2,6,0)+1)</f>
        <v>25.9</v>
      </c>
    </row>
    <row r="1418" spans="1:7">
      <c r="A1418" s="2">
        <v>1415</v>
      </c>
      <c r="B1418" s="9">
        <v>1102006</v>
      </c>
      <c r="C1418" s="2" t="str">
        <f>VLOOKUP(B1418,卡牌国战属性!$B:$C,2,FALSE)</f>
        <v>项羽</v>
      </c>
      <c r="D1418" s="2" t="s">
        <v>64</v>
      </c>
      <c r="E1418" s="2">
        <f t="shared" si="16"/>
        <v>15</v>
      </c>
      <c r="F1418" s="2">
        <f>INDEX($Q:$AC,MATCH($E1418,$Q:$Q,0),MATCH(VLOOKUP($B1418,卡牌国战属性!$B:$E,4,FALSE),军力值效果表!$Q$1:$AC$1,0)+IF(VLOOKUP($B1418,卡牌国战属性!$B:$E,3,FALSE)=2,6,0))</f>
        <v>4.4</v>
      </c>
      <c r="G1418" s="2">
        <f>INDEX($Q:$AC,MATCH($E1418,$Q:$Q,0),MATCH(VLOOKUP($B1418,卡牌国战属性!$B:$E,4,FALSE),军力值效果表!$Q$1:$AC$1,0)+IF(VLOOKUP($B1418,卡牌国战属性!$B:$E,3,FALSE)=2,6,0)+1)</f>
        <v>26.2</v>
      </c>
    </row>
    <row r="1419" spans="1:7">
      <c r="A1419" s="2">
        <v>1416</v>
      </c>
      <c r="B1419" s="9">
        <v>1102006</v>
      </c>
      <c r="C1419" s="2" t="str">
        <f>VLOOKUP(B1419,卡牌国战属性!$B:$C,2,FALSE)</f>
        <v>项羽</v>
      </c>
      <c r="D1419" s="2" t="s">
        <v>64</v>
      </c>
      <c r="E1419" s="2">
        <f t="shared" si="16"/>
        <v>16</v>
      </c>
      <c r="F1419" s="2">
        <f>INDEX($Q:$AC,MATCH($E1419,$Q:$Q,0),MATCH(VLOOKUP($B1419,卡牌国战属性!$B:$E,4,FALSE),军力值效果表!$Q$1:$AC$1,0)+IF(VLOOKUP($B1419,卡牌国战属性!$B:$E,3,FALSE)=2,6,0))</f>
        <v>4.5</v>
      </c>
      <c r="G1419" s="2">
        <f>INDEX($Q:$AC,MATCH($E1419,$Q:$Q,0),MATCH(VLOOKUP($B1419,卡牌国战属性!$B:$E,4,FALSE),军力值效果表!$Q$1:$AC$1,0)+IF(VLOOKUP($B1419,卡牌国战属性!$B:$E,3,FALSE)=2,6,0)+1)</f>
        <v>26.5</v>
      </c>
    </row>
    <row r="1420" spans="1:7">
      <c r="A1420" s="2">
        <v>1417</v>
      </c>
      <c r="B1420" s="9">
        <v>1102006</v>
      </c>
      <c r="C1420" s="2" t="str">
        <f>VLOOKUP(B1420,卡牌国战属性!$B:$C,2,FALSE)</f>
        <v>项羽</v>
      </c>
      <c r="D1420" s="2" t="s">
        <v>64</v>
      </c>
      <c r="E1420" s="2">
        <f t="shared" si="16"/>
        <v>17</v>
      </c>
      <c r="F1420" s="2">
        <f>INDEX($Q:$AC,MATCH($E1420,$Q:$Q,0),MATCH(VLOOKUP($B1420,卡牌国战属性!$B:$E,4,FALSE),军力值效果表!$Q$1:$AC$1,0)+IF(VLOOKUP($B1420,卡牌国战属性!$B:$E,3,FALSE)=2,6,0))</f>
        <v>4.7</v>
      </c>
      <c r="G1420" s="2">
        <f>INDEX($Q:$AC,MATCH($E1420,$Q:$Q,0),MATCH(VLOOKUP($B1420,卡牌国战属性!$B:$E,4,FALSE),军力值效果表!$Q$1:$AC$1,0)+IF(VLOOKUP($B1420,卡牌国战属性!$B:$E,3,FALSE)=2,6,0)+1)</f>
        <v>26.8</v>
      </c>
    </row>
    <row r="1421" spans="1:7">
      <c r="A1421" s="2">
        <v>1418</v>
      </c>
      <c r="B1421" s="9">
        <v>1102006</v>
      </c>
      <c r="C1421" s="2" t="str">
        <f>VLOOKUP(B1421,卡牌国战属性!$B:$C,2,FALSE)</f>
        <v>项羽</v>
      </c>
      <c r="D1421" s="2" t="s">
        <v>64</v>
      </c>
      <c r="E1421" s="2">
        <f t="shared" si="16"/>
        <v>18</v>
      </c>
      <c r="F1421" s="2">
        <f>INDEX($Q:$AC,MATCH($E1421,$Q:$Q,0),MATCH(VLOOKUP($B1421,卡牌国战属性!$B:$E,4,FALSE),军力值效果表!$Q$1:$AC$1,0)+IF(VLOOKUP($B1421,卡牌国战属性!$B:$E,3,FALSE)=2,6,0))</f>
        <v>4.9</v>
      </c>
      <c r="G1421" s="2">
        <f>INDEX($Q:$AC,MATCH($E1421,$Q:$Q,0),MATCH(VLOOKUP($B1421,卡牌国战属性!$B:$E,4,FALSE),军力值效果表!$Q$1:$AC$1,0)+IF(VLOOKUP($B1421,卡牌国战属性!$B:$E,3,FALSE)=2,6,0)+1)</f>
        <v>27.1</v>
      </c>
    </row>
    <row r="1422" spans="1:7">
      <c r="A1422" s="2">
        <v>1419</v>
      </c>
      <c r="B1422" s="9">
        <v>1102006</v>
      </c>
      <c r="C1422" s="2" t="str">
        <f>VLOOKUP(B1422,卡牌国战属性!$B:$C,2,FALSE)</f>
        <v>项羽</v>
      </c>
      <c r="D1422" s="2" t="s">
        <v>64</v>
      </c>
      <c r="E1422" s="2">
        <f t="shared" si="16"/>
        <v>19</v>
      </c>
      <c r="F1422" s="2">
        <f>INDEX($Q:$AC,MATCH($E1422,$Q:$Q,0),MATCH(VLOOKUP($B1422,卡牌国战属性!$B:$E,4,FALSE),军力值效果表!$Q$1:$AC$1,0)+IF(VLOOKUP($B1422,卡牌国战属性!$B:$E,3,FALSE)=2,6,0))</f>
        <v>5</v>
      </c>
      <c r="G1422" s="2">
        <f>INDEX($Q:$AC,MATCH($E1422,$Q:$Q,0),MATCH(VLOOKUP($B1422,卡牌国战属性!$B:$E,4,FALSE),军力值效果表!$Q$1:$AC$1,0)+IF(VLOOKUP($B1422,卡牌国战属性!$B:$E,3,FALSE)=2,6,0)+1)</f>
        <v>27.4</v>
      </c>
    </row>
    <row r="1423" spans="1:7">
      <c r="A1423" s="2">
        <v>1420</v>
      </c>
      <c r="B1423" s="9">
        <v>1102006</v>
      </c>
      <c r="C1423" s="2" t="str">
        <f>VLOOKUP(B1423,卡牌国战属性!$B:$C,2,FALSE)</f>
        <v>项羽</v>
      </c>
      <c r="D1423" s="2" t="s">
        <v>64</v>
      </c>
      <c r="E1423" s="2">
        <f t="shared" si="16"/>
        <v>20</v>
      </c>
      <c r="F1423" s="2">
        <f>INDEX($Q:$AC,MATCH($E1423,$Q:$Q,0),MATCH(VLOOKUP($B1423,卡牌国战属性!$B:$E,4,FALSE),军力值效果表!$Q$1:$AC$1,0)+IF(VLOOKUP($B1423,卡牌国战属性!$B:$E,3,FALSE)=2,6,0))</f>
        <v>5.1</v>
      </c>
      <c r="G1423" s="2">
        <f>INDEX($Q:$AC,MATCH($E1423,$Q:$Q,0),MATCH(VLOOKUP($B1423,卡牌国战属性!$B:$E,4,FALSE),军力值效果表!$Q$1:$AC$1,0)+IF(VLOOKUP($B1423,卡牌国战属性!$B:$E,3,FALSE)=2,6,0)+1)</f>
        <v>27.7</v>
      </c>
    </row>
    <row r="1424" spans="1:7">
      <c r="A1424" s="2">
        <v>1421</v>
      </c>
      <c r="B1424" s="9">
        <v>1102006</v>
      </c>
      <c r="C1424" s="2" t="str">
        <f>VLOOKUP(B1424,卡牌国战属性!$B:$C,2,FALSE)</f>
        <v>项羽</v>
      </c>
      <c r="D1424" s="2" t="s">
        <v>64</v>
      </c>
      <c r="E1424" s="2">
        <f t="shared" si="16"/>
        <v>21</v>
      </c>
      <c r="F1424" s="2">
        <f>INDEX($Q:$AC,MATCH($E1424,$Q:$Q,0),MATCH(VLOOKUP($B1424,卡牌国战属性!$B:$E,4,FALSE),军力值效果表!$Q$1:$AC$1,0)+IF(VLOOKUP($B1424,卡牌国战属性!$B:$E,3,FALSE)=2,6,0))</f>
        <v>5.2</v>
      </c>
      <c r="G1424" s="2">
        <f>INDEX($Q:$AC,MATCH($E1424,$Q:$Q,0),MATCH(VLOOKUP($B1424,卡牌国战属性!$B:$E,4,FALSE),军力值效果表!$Q$1:$AC$1,0)+IF(VLOOKUP($B1424,卡牌国战属性!$B:$E,3,FALSE)=2,6,0)+1)</f>
        <v>28</v>
      </c>
    </row>
    <row r="1425" spans="1:7">
      <c r="A1425" s="2">
        <v>1422</v>
      </c>
      <c r="B1425" s="9">
        <v>1102006</v>
      </c>
      <c r="C1425" s="2" t="str">
        <f>VLOOKUP(B1425,卡牌国战属性!$B:$C,2,FALSE)</f>
        <v>项羽</v>
      </c>
      <c r="D1425" s="2" t="s">
        <v>64</v>
      </c>
      <c r="E1425" s="2">
        <f t="shared" si="16"/>
        <v>22</v>
      </c>
      <c r="F1425" s="2">
        <f>INDEX($Q:$AC,MATCH($E1425,$Q:$Q,0),MATCH(VLOOKUP($B1425,卡牌国战属性!$B:$E,4,FALSE),军力值效果表!$Q$1:$AC$1,0)+IF(VLOOKUP($B1425,卡牌国战属性!$B:$E,3,FALSE)=2,6,0))</f>
        <v>5.4</v>
      </c>
      <c r="G1425" s="2">
        <f>INDEX($Q:$AC,MATCH($E1425,$Q:$Q,0),MATCH(VLOOKUP($B1425,卡牌国战属性!$B:$E,4,FALSE),军力值效果表!$Q$1:$AC$1,0)+IF(VLOOKUP($B1425,卡牌国战属性!$B:$E,3,FALSE)=2,6,0)+1)</f>
        <v>28.3</v>
      </c>
    </row>
    <row r="1426" spans="1:7">
      <c r="A1426" s="2">
        <v>1423</v>
      </c>
      <c r="B1426" s="9">
        <v>1102006</v>
      </c>
      <c r="C1426" s="2" t="str">
        <f>VLOOKUP(B1426,卡牌国战属性!$B:$C,2,FALSE)</f>
        <v>项羽</v>
      </c>
      <c r="D1426" s="2" t="s">
        <v>64</v>
      </c>
      <c r="E1426" s="2">
        <f t="shared" si="16"/>
        <v>23</v>
      </c>
      <c r="F1426" s="2">
        <f>INDEX($Q:$AC,MATCH($E1426,$Q:$Q,0),MATCH(VLOOKUP($B1426,卡牌国战属性!$B:$E,4,FALSE),军力值效果表!$Q$1:$AC$1,0)+IF(VLOOKUP($B1426,卡牌国战属性!$B:$E,3,FALSE)=2,6,0))</f>
        <v>5.8</v>
      </c>
      <c r="G1426" s="2">
        <f>INDEX($Q:$AC,MATCH($E1426,$Q:$Q,0),MATCH(VLOOKUP($B1426,卡牌国战属性!$B:$E,4,FALSE),军力值效果表!$Q$1:$AC$1,0)+IF(VLOOKUP($B1426,卡牌国战属性!$B:$E,3,FALSE)=2,6,0)+1)</f>
        <v>32</v>
      </c>
    </row>
    <row r="1427" spans="1:7">
      <c r="A1427" s="2">
        <v>1424</v>
      </c>
      <c r="B1427" s="9">
        <v>1102006</v>
      </c>
      <c r="C1427" s="2" t="str">
        <f>VLOOKUP(B1427,卡牌国战属性!$B:$C,2,FALSE)</f>
        <v>项羽</v>
      </c>
      <c r="D1427" s="2" t="s">
        <v>64</v>
      </c>
      <c r="E1427" s="2">
        <f t="shared" si="16"/>
        <v>24</v>
      </c>
      <c r="F1427" s="2">
        <f>INDEX($Q:$AC,MATCH($E1427,$Q:$Q,0),MATCH(VLOOKUP($B1427,卡牌国战属性!$B:$E,4,FALSE),军力值效果表!$Q$1:$AC$1,0)+IF(VLOOKUP($B1427,卡牌国战属性!$B:$E,3,FALSE)=2,6,0))</f>
        <v>6</v>
      </c>
      <c r="G1427" s="2">
        <f>INDEX($Q:$AC,MATCH($E1427,$Q:$Q,0),MATCH(VLOOKUP($B1427,卡牌国战属性!$B:$E,4,FALSE),军力值效果表!$Q$1:$AC$1,0)+IF(VLOOKUP($B1427,卡牌国战属性!$B:$E,3,FALSE)=2,6,0)+1)</f>
        <v>32.7</v>
      </c>
    </row>
    <row r="1428" spans="1:7">
      <c r="A1428" s="2">
        <v>1425</v>
      </c>
      <c r="B1428" s="9">
        <v>1102006</v>
      </c>
      <c r="C1428" s="2" t="str">
        <f>VLOOKUP(B1428,卡牌国战属性!$B:$C,2,FALSE)</f>
        <v>项羽</v>
      </c>
      <c r="D1428" s="2" t="s">
        <v>64</v>
      </c>
      <c r="E1428" s="2">
        <f t="shared" si="16"/>
        <v>25</v>
      </c>
      <c r="F1428" s="2">
        <f>INDEX($Q:$AC,MATCH($E1428,$Q:$Q,0),MATCH(VLOOKUP($B1428,卡牌国战属性!$B:$E,4,FALSE),军力值效果表!$Q$1:$AC$1,0)+IF(VLOOKUP($B1428,卡牌国战属性!$B:$E,3,FALSE)=2,6,0))</f>
        <v>6.7</v>
      </c>
      <c r="G1428" s="2">
        <f>INDEX($Q:$AC,MATCH($E1428,$Q:$Q,0),MATCH(VLOOKUP($B1428,卡牌国战属性!$B:$E,4,FALSE),军力值效果表!$Q$1:$AC$1,0)+IF(VLOOKUP($B1428,卡牌国战属性!$B:$E,3,FALSE)=2,6,0)+1)</f>
        <v>37.4</v>
      </c>
    </row>
    <row r="1429" spans="1:7">
      <c r="A1429" s="2">
        <v>1426</v>
      </c>
      <c r="B1429" s="9">
        <v>1102006</v>
      </c>
      <c r="C1429" s="2" t="str">
        <f>VLOOKUP(B1429,卡牌国战属性!$B:$C,2,FALSE)</f>
        <v>项羽</v>
      </c>
      <c r="D1429" s="2" t="s">
        <v>64</v>
      </c>
      <c r="E1429" s="2">
        <f t="shared" si="16"/>
        <v>26</v>
      </c>
      <c r="F1429" s="2">
        <f>INDEX($Q:$AC,MATCH($E1429,$Q:$Q,0),MATCH(VLOOKUP($B1429,卡牌国战属性!$B:$E,4,FALSE),军力值效果表!$Q$1:$AC$1,0)+IF(VLOOKUP($B1429,卡牌国战属性!$B:$E,3,FALSE)=2,6,0))</f>
        <v>7.1</v>
      </c>
      <c r="G1429" s="2">
        <f>INDEX($Q:$AC,MATCH($E1429,$Q:$Q,0),MATCH(VLOOKUP($B1429,卡牌国战属性!$B:$E,4,FALSE),军力值效果表!$Q$1:$AC$1,0)+IF(VLOOKUP($B1429,卡牌国战属性!$B:$E,3,FALSE)=2,6,0)+1)</f>
        <v>39</v>
      </c>
    </row>
    <row r="1430" spans="1:7">
      <c r="A1430" s="2">
        <v>1427</v>
      </c>
      <c r="B1430" s="9">
        <v>1102006</v>
      </c>
      <c r="C1430" s="2" t="str">
        <f>VLOOKUP(B1430,卡牌国战属性!$B:$C,2,FALSE)</f>
        <v>项羽</v>
      </c>
      <c r="D1430" s="2" t="s">
        <v>64</v>
      </c>
      <c r="E1430" s="2">
        <f t="shared" si="16"/>
        <v>27</v>
      </c>
      <c r="F1430" s="2">
        <f>INDEX($Q:$AC,MATCH($E1430,$Q:$Q,0),MATCH(VLOOKUP($B1430,卡牌国战属性!$B:$E,4,FALSE),军力值效果表!$Q$1:$AC$1,0)+IF(VLOOKUP($B1430,卡牌国战属性!$B:$E,3,FALSE)=2,6,0))</f>
        <v>7.5</v>
      </c>
      <c r="G1430" s="2">
        <f>INDEX($Q:$AC,MATCH($E1430,$Q:$Q,0),MATCH(VLOOKUP($B1430,卡牌国战属性!$B:$E,4,FALSE),军力值效果表!$Q$1:$AC$1,0)+IF(VLOOKUP($B1430,卡牌国战属性!$B:$E,3,FALSE)=2,6,0)+1)</f>
        <v>40.6</v>
      </c>
    </row>
    <row r="1431" spans="1:7">
      <c r="A1431" s="2">
        <v>1428</v>
      </c>
      <c r="B1431" s="9">
        <v>1102006</v>
      </c>
      <c r="C1431" s="2" t="str">
        <f>VLOOKUP(B1431,卡牌国战属性!$B:$C,2,FALSE)</f>
        <v>项羽</v>
      </c>
      <c r="D1431" s="2" t="s">
        <v>64</v>
      </c>
      <c r="E1431" s="2">
        <f t="shared" si="16"/>
        <v>28</v>
      </c>
      <c r="F1431" s="2">
        <f>INDEX($Q:$AC,MATCH($E1431,$Q:$Q,0),MATCH(VLOOKUP($B1431,卡牌国战属性!$B:$E,4,FALSE),军力值效果表!$Q$1:$AC$1,0)+IF(VLOOKUP($B1431,卡牌国战属性!$B:$E,3,FALSE)=2,6,0))</f>
        <v>7.8</v>
      </c>
      <c r="G1431" s="2">
        <f>INDEX($Q:$AC,MATCH($E1431,$Q:$Q,0),MATCH(VLOOKUP($B1431,卡牌国战属性!$B:$E,4,FALSE),军力值效果表!$Q$1:$AC$1,0)+IF(VLOOKUP($B1431,卡牌国战属性!$B:$E,3,FALSE)=2,6,0)+1)</f>
        <v>44.4</v>
      </c>
    </row>
    <row r="1432" spans="1:7">
      <c r="A1432" s="2">
        <v>1429</v>
      </c>
      <c r="B1432" s="9">
        <v>1102006</v>
      </c>
      <c r="C1432" s="2" t="str">
        <f>VLOOKUP(B1432,卡牌国战属性!$B:$C,2,FALSE)</f>
        <v>项羽</v>
      </c>
      <c r="D1432" s="2" t="s">
        <v>64</v>
      </c>
      <c r="E1432" s="2">
        <f t="shared" si="16"/>
        <v>29</v>
      </c>
      <c r="F1432" s="2">
        <f>INDEX($Q:$AC,MATCH($E1432,$Q:$Q,0),MATCH(VLOOKUP($B1432,卡牌国战属性!$B:$E,4,FALSE),军力值效果表!$Q$1:$AC$1,0)+IF(VLOOKUP($B1432,卡牌国战属性!$B:$E,3,FALSE)=2,6,0))</f>
        <v>8.3</v>
      </c>
      <c r="G1432" s="2">
        <f>INDEX($Q:$AC,MATCH($E1432,$Q:$Q,0),MATCH(VLOOKUP($B1432,卡牌国战属性!$B:$E,4,FALSE),军力值效果表!$Q$1:$AC$1,0)+IF(VLOOKUP($B1432,卡牌国战属性!$B:$E,3,FALSE)=2,6,0)+1)</f>
        <v>46.1</v>
      </c>
    </row>
    <row r="1433" spans="1:7">
      <c r="A1433" s="2">
        <v>1430</v>
      </c>
      <c r="B1433" s="9">
        <v>1102006</v>
      </c>
      <c r="C1433" s="2" t="str">
        <f>VLOOKUP(B1433,卡牌国战属性!$B:$C,2,FALSE)</f>
        <v>项羽</v>
      </c>
      <c r="D1433" s="2" t="s">
        <v>64</v>
      </c>
      <c r="E1433" s="2">
        <f t="shared" si="16"/>
        <v>30</v>
      </c>
      <c r="F1433" s="2">
        <f>INDEX($Q:$AC,MATCH($E1433,$Q:$Q,0),MATCH(VLOOKUP($B1433,卡牌国战属性!$B:$E,4,FALSE),军力值效果表!$Q$1:$AC$1,0)+IF(VLOOKUP($B1433,卡牌国战属性!$B:$E,3,FALSE)=2,6,0))</f>
        <v>8.7</v>
      </c>
      <c r="G1433" s="2">
        <f>INDEX($Q:$AC,MATCH($E1433,$Q:$Q,0),MATCH(VLOOKUP($B1433,卡牌国战属性!$B:$E,4,FALSE),军力值效果表!$Q$1:$AC$1,0)+IF(VLOOKUP($B1433,卡牌国战属性!$B:$E,3,FALSE)=2,6,0)+1)</f>
        <v>47.9</v>
      </c>
    </row>
    <row r="1434" spans="1:7">
      <c r="A1434" s="2">
        <v>1431</v>
      </c>
      <c r="B1434" s="9">
        <v>1102006</v>
      </c>
      <c r="C1434" s="2" t="str">
        <f>VLOOKUP(B1434,卡牌国战属性!$B:$C,2,FALSE)</f>
        <v>项羽</v>
      </c>
      <c r="D1434" s="2" t="s">
        <v>64</v>
      </c>
      <c r="E1434" s="2">
        <f t="shared" si="16"/>
        <v>31</v>
      </c>
      <c r="F1434" s="2">
        <f>INDEX($Q:$AC,MATCH($E1434,$Q:$Q,0),MATCH(VLOOKUP($B1434,卡牌国战属性!$B:$E,4,FALSE),军力值效果表!$Q$1:$AC$1,0)+IF(VLOOKUP($B1434,卡牌国战属性!$B:$E,3,FALSE)=2,6,0))</f>
        <v>8.9</v>
      </c>
      <c r="G1434" s="2">
        <f>INDEX($Q:$AC,MATCH($E1434,$Q:$Q,0),MATCH(VLOOKUP($B1434,卡牌国战属性!$B:$E,4,FALSE),军力值效果表!$Q$1:$AC$1,0)+IF(VLOOKUP($B1434,卡牌国战属性!$B:$E,3,FALSE)=2,6,0)+1)</f>
        <v>48.6</v>
      </c>
    </row>
    <row r="1435" spans="1:7">
      <c r="A1435" s="2">
        <v>1432</v>
      </c>
      <c r="B1435" s="9">
        <v>1102006</v>
      </c>
      <c r="C1435" s="2" t="str">
        <f>VLOOKUP(B1435,卡牌国战属性!$B:$C,2,FALSE)</f>
        <v>项羽</v>
      </c>
      <c r="D1435" s="2" t="s">
        <v>64</v>
      </c>
      <c r="E1435" s="2">
        <f t="shared" si="16"/>
        <v>32</v>
      </c>
      <c r="F1435" s="2">
        <f>INDEX($Q:$AC,MATCH($E1435,$Q:$Q,0),MATCH(VLOOKUP($B1435,卡牌国战属性!$B:$E,4,FALSE),军力值效果表!$Q$1:$AC$1,0)+IF(VLOOKUP($B1435,卡牌国战属性!$B:$E,3,FALSE)=2,6,0))</f>
        <v>9.5</v>
      </c>
      <c r="G1435" s="2">
        <f>INDEX($Q:$AC,MATCH($E1435,$Q:$Q,0),MATCH(VLOOKUP($B1435,卡牌国战属性!$B:$E,4,FALSE),军力值效果表!$Q$1:$AC$1,0)+IF(VLOOKUP($B1435,卡牌国战属性!$B:$E,3,FALSE)=2,6,0)+1)</f>
        <v>51</v>
      </c>
    </row>
    <row r="1436" spans="1:7">
      <c r="A1436" s="2">
        <v>1433</v>
      </c>
      <c r="B1436" s="9">
        <v>1102006</v>
      </c>
      <c r="C1436" s="2" t="str">
        <f>VLOOKUP(B1436,卡牌国战属性!$B:$C,2,FALSE)</f>
        <v>项羽</v>
      </c>
      <c r="D1436" s="2" t="s">
        <v>64</v>
      </c>
      <c r="E1436" s="2">
        <f t="shared" si="16"/>
        <v>33</v>
      </c>
      <c r="F1436" s="2">
        <f>INDEX($Q:$AC,MATCH($E1436,$Q:$Q,0),MATCH(VLOOKUP($B1436,卡牌国战属性!$B:$E,4,FALSE),军力值效果表!$Q$1:$AC$1,0)+IF(VLOOKUP($B1436,卡牌国战属性!$B:$E,3,FALSE)=2,6,0))</f>
        <v>10.7</v>
      </c>
      <c r="G1436" s="2">
        <f>INDEX($Q:$AC,MATCH($E1436,$Q:$Q,0),MATCH(VLOOKUP($B1436,卡牌国战属性!$B:$E,4,FALSE),军力值效果表!$Q$1:$AC$1,0)+IF(VLOOKUP($B1436,卡牌国战属性!$B:$E,3,FALSE)=2,6,0)+1)</f>
        <v>58.2</v>
      </c>
    </row>
    <row r="1437" spans="1:7">
      <c r="A1437" s="2">
        <v>1434</v>
      </c>
      <c r="B1437" s="9">
        <v>1102006</v>
      </c>
      <c r="C1437" s="2" t="str">
        <f>VLOOKUP(B1437,卡牌国战属性!$B:$C,2,FALSE)</f>
        <v>项羽</v>
      </c>
      <c r="D1437" s="2" t="s">
        <v>64</v>
      </c>
      <c r="E1437" s="2">
        <f t="shared" si="16"/>
        <v>34</v>
      </c>
      <c r="F1437" s="2">
        <f>INDEX($Q:$AC,MATCH($E1437,$Q:$Q,0),MATCH(VLOOKUP($B1437,卡牌国战属性!$B:$E,4,FALSE),军力值效果表!$Q$1:$AC$1,0)+IF(VLOOKUP($B1437,卡牌国战属性!$B:$E,3,FALSE)=2,6,0))</f>
        <v>11.4</v>
      </c>
      <c r="G1437" s="2">
        <f>INDEX($Q:$AC,MATCH($E1437,$Q:$Q,0),MATCH(VLOOKUP($B1437,卡牌国战属性!$B:$E,4,FALSE),军力值效果表!$Q$1:$AC$1,0)+IF(VLOOKUP($B1437,卡牌国战属性!$B:$E,3,FALSE)=2,6,0)+1)</f>
        <v>61.3</v>
      </c>
    </row>
    <row r="1438" spans="1:7">
      <c r="A1438" s="2">
        <v>1435</v>
      </c>
      <c r="B1438" s="9">
        <v>1102006</v>
      </c>
      <c r="C1438" s="2" t="str">
        <f>VLOOKUP(B1438,卡牌国战属性!$B:$C,2,FALSE)</f>
        <v>项羽</v>
      </c>
      <c r="D1438" s="2" t="s">
        <v>64</v>
      </c>
      <c r="E1438" s="2">
        <f t="shared" si="16"/>
        <v>35</v>
      </c>
      <c r="F1438" s="2">
        <f>INDEX($Q:$AC,MATCH($E1438,$Q:$Q,0),MATCH(VLOOKUP($B1438,卡牌国战属性!$B:$E,4,FALSE),军力值效果表!$Q$1:$AC$1,0)+IF(VLOOKUP($B1438,卡牌国战属性!$B:$E,3,FALSE)=2,6,0))</f>
        <v>11.5</v>
      </c>
      <c r="G1438" s="2">
        <f>INDEX($Q:$AC,MATCH($E1438,$Q:$Q,0),MATCH(VLOOKUP($B1438,卡牌国战属性!$B:$E,4,FALSE),军力值效果表!$Q$1:$AC$1,0)+IF(VLOOKUP($B1438,卡牌国战属性!$B:$E,3,FALSE)=2,6,0)+1)</f>
        <v>62.9</v>
      </c>
    </row>
    <row r="1439" spans="1:7">
      <c r="A1439" s="2">
        <v>1436</v>
      </c>
      <c r="B1439" s="9">
        <v>1102006</v>
      </c>
      <c r="C1439" s="2" t="str">
        <f>VLOOKUP(B1439,卡牌国战属性!$B:$C,2,FALSE)</f>
        <v>项羽</v>
      </c>
      <c r="D1439" s="2" t="s">
        <v>64</v>
      </c>
      <c r="E1439" s="2">
        <f t="shared" si="16"/>
        <v>36</v>
      </c>
      <c r="F1439" s="2">
        <f>INDEX($Q:$AC,MATCH($E1439,$Q:$Q,0),MATCH(VLOOKUP($B1439,卡牌国战属性!$B:$E,4,FALSE),军力值效果表!$Q$1:$AC$1,0)+IF(VLOOKUP($B1439,卡牌国战属性!$B:$E,3,FALSE)=2,6,0))</f>
        <v>12.4</v>
      </c>
      <c r="G1439" s="2">
        <f>INDEX($Q:$AC,MATCH($E1439,$Q:$Q,0),MATCH(VLOOKUP($B1439,卡牌国战属性!$B:$E,4,FALSE),军力值效果表!$Q$1:$AC$1,0)+IF(VLOOKUP($B1439,卡牌国战属性!$B:$E,3,FALSE)=2,6,0)+1)</f>
        <v>66.8</v>
      </c>
    </row>
    <row r="1440" spans="1:7">
      <c r="A1440" s="2">
        <v>1437</v>
      </c>
      <c r="B1440" s="9">
        <v>1102006</v>
      </c>
      <c r="C1440" s="2" t="str">
        <f>VLOOKUP(B1440,卡牌国战属性!$B:$C,2,FALSE)</f>
        <v>项羽</v>
      </c>
      <c r="D1440" s="2" t="s">
        <v>64</v>
      </c>
      <c r="E1440" s="2">
        <f t="shared" si="16"/>
        <v>37</v>
      </c>
      <c r="F1440" s="2">
        <f>INDEX($Q:$AC,MATCH($E1440,$Q:$Q,0),MATCH(VLOOKUP($B1440,卡牌国战属性!$B:$E,4,FALSE),军力值效果表!$Q$1:$AC$1,0)+IF(VLOOKUP($B1440,卡牌国战属性!$B:$E,3,FALSE)=2,6,0))</f>
        <v>13.3</v>
      </c>
      <c r="G1440" s="2">
        <f>INDEX($Q:$AC,MATCH($E1440,$Q:$Q,0),MATCH(VLOOKUP($B1440,卡牌国战属性!$B:$E,4,FALSE),军力值效果表!$Q$1:$AC$1,0)+IF(VLOOKUP($B1440,卡牌国战属性!$B:$E,3,FALSE)=2,6,0)+1)</f>
        <v>70.4</v>
      </c>
    </row>
    <row r="1441" spans="1:7">
      <c r="A1441" s="2">
        <v>1438</v>
      </c>
      <c r="B1441" s="9">
        <v>1102006</v>
      </c>
      <c r="C1441" s="2" t="str">
        <f>VLOOKUP(B1441,卡牌国战属性!$B:$C,2,FALSE)</f>
        <v>项羽</v>
      </c>
      <c r="D1441" s="2" t="s">
        <v>64</v>
      </c>
      <c r="E1441" s="2">
        <f t="shared" si="16"/>
        <v>38</v>
      </c>
      <c r="F1441" s="2">
        <f>INDEX($Q:$AC,MATCH($E1441,$Q:$Q,0),MATCH(VLOOKUP($B1441,卡牌国战属性!$B:$E,4,FALSE),军力值效果表!$Q$1:$AC$1,0)+IF(VLOOKUP($B1441,卡牌国战属性!$B:$E,3,FALSE)=2,6,0))</f>
        <v>14.9</v>
      </c>
      <c r="G1441" s="2">
        <f>INDEX($Q:$AC,MATCH($E1441,$Q:$Q,0),MATCH(VLOOKUP($B1441,卡牌国战属性!$B:$E,4,FALSE),军力值效果表!$Q$1:$AC$1,0)+IF(VLOOKUP($B1441,卡牌国战属性!$B:$E,3,FALSE)=2,6,0)+1)</f>
        <v>80.8</v>
      </c>
    </row>
    <row r="1442" spans="1:7">
      <c r="A1442" s="2">
        <v>1439</v>
      </c>
      <c r="B1442" s="9">
        <v>1102006</v>
      </c>
      <c r="C1442" s="2" t="str">
        <f>VLOOKUP(B1442,卡牌国战属性!$B:$C,2,FALSE)</f>
        <v>项羽</v>
      </c>
      <c r="D1442" s="2" t="s">
        <v>64</v>
      </c>
      <c r="E1442" s="2">
        <f t="shared" si="16"/>
        <v>39</v>
      </c>
      <c r="F1442" s="2">
        <f>INDEX($Q:$AC,MATCH($E1442,$Q:$Q,0),MATCH(VLOOKUP($B1442,卡牌国战属性!$B:$E,4,FALSE),军力值效果表!$Q$1:$AC$1,0)+IF(VLOOKUP($B1442,卡牌国战属性!$B:$E,3,FALSE)=2,6,0))</f>
        <v>15.3</v>
      </c>
      <c r="G1442" s="2">
        <f>INDEX($Q:$AC,MATCH($E1442,$Q:$Q,0),MATCH(VLOOKUP($B1442,卡牌国战属性!$B:$E,4,FALSE),军力值效果表!$Q$1:$AC$1,0)+IF(VLOOKUP($B1442,卡牌国战属性!$B:$E,3,FALSE)=2,6,0)+1)</f>
        <v>83.1</v>
      </c>
    </row>
    <row r="1443" spans="1:7">
      <c r="A1443" s="2">
        <v>1440</v>
      </c>
      <c r="B1443" s="9">
        <v>1102006</v>
      </c>
      <c r="C1443" s="2" t="str">
        <f>VLOOKUP(B1443,卡牌国战属性!$B:$C,2,FALSE)</f>
        <v>项羽</v>
      </c>
      <c r="D1443" s="2" t="s">
        <v>64</v>
      </c>
      <c r="E1443" s="2">
        <f t="shared" ref="E1443:E1506" si="17">E1393</f>
        <v>40</v>
      </c>
      <c r="F1443" s="2">
        <f>INDEX($Q:$AC,MATCH($E1443,$Q:$Q,0),MATCH(VLOOKUP($B1443,卡牌国战属性!$B:$E,4,FALSE),军力值效果表!$Q$1:$AC$1,0)+IF(VLOOKUP($B1443,卡牌国战属性!$B:$E,3,FALSE)=2,6,0))</f>
        <v>16.1</v>
      </c>
      <c r="G1443" s="2">
        <f>INDEX($Q:$AC,MATCH($E1443,$Q:$Q,0),MATCH(VLOOKUP($B1443,卡牌国战属性!$B:$E,4,FALSE),军力值效果表!$Q$1:$AC$1,0)+IF(VLOOKUP($B1443,卡牌国战属性!$B:$E,3,FALSE)=2,6,0)+1)</f>
        <v>85.6</v>
      </c>
    </row>
    <row r="1444" spans="1:7">
      <c r="A1444" s="2">
        <v>1441</v>
      </c>
      <c r="B1444" s="9">
        <v>1102006</v>
      </c>
      <c r="C1444" s="2" t="str">
        <f>VLOOKUP(B1444,卡牌国战属性!$B:$C,2,FALSE)</f>
        <v>项羽</v>
      </c>
      <c r="D1444" s="2" t="s">
        <v>64</v>
      </c>
      <c r="E1444" s="2">
        <f t="shared" si="17"/>
        <v>41</v>
      </c>
      <c r="F1444" s="2">
        <f>INDEX($Q:$AC,MATCH($E1444,$Q:$Q,0),MATCH(VLOOKUP($B1444,卡牌国战属性!$B:$E,4,FALSE),军力值效果表!$Q$1:$AC$1,0)+IF(VLOOKUP($B1444,卡牌国战属性!$B:$E,3,FALSE)=2,6,0))</f>
        <v>16.5</v>
      </c>
      <c r="G1444" s="2">
        <f>INDEX($Q:$AC,MATCH($E1444,$Q:$Q,0),MATCH(VLOOKUP($B1444,卡牌国战属性!$B:$E,4,FALSE),军力值效果表!$Q$1:$AC$1,0)+IF(VLOOKUP($B1444,卡牌国战属性!$B:$E,3,FALSE)=2,6,0)+1)</f>
        <v>88.6</v>
      </c>
    </row>
    <row r="1445" spans="1:7">
      <c r="A1445" s="2">
        <v>1442</v>
      </c>
      <c r="B1445" s="9">
        <v>1102006</v>
      </c>
      <c r="C1445" s="2" t="str">
        <f>VLOOKUP(B1445,卡牌国战属性!$B:$C,2,FALSE)</f>
        <v>项羽</v>
      </c>
      <c r="D1445" s="2" t="s">
        <v>64</v>
      </c>
      <c r="E1445" s="2">
        <f t="shared" si="17"/>
        <v>42</v>
      </c>
      <c r="F1445" s="2">
        <f>INDEX($Q:$AC,MATCH($E1445,$Q:$Q,0),MATCH(VLOOKUP($B1445,卡牌国战属性!$B:$E,4,FALSE),军力值效果表!$Q$1:$AC$1,0)+IF(VLOOKUP($B1445,卡牌国战属性!$B:$E,3,FALSE)=2,6,0))</f>
        <v>17.8</v>
      </c>
      <c r="G1445" s="2">
        <f>INDEX($Q:$AC,MATCH($E1445,$Q:$Q,0),MATCH(VLOOKUP($B1445,卡牌国战属性!$B:$E,4,FALSE),军力值效果表!$Q$1:$AC$1,0)+IF(VLOOKUP($B1445,卡牌国战属性!$B:$E,3,FALSE)=2,6,0)+1)</f>
        <v>93.9</v>
      </c>
    </row>
    <row r="1446" spans="1:7">
      <c r="A1446" s="2">
        <v>1443</v>
      </c>
      <c r="B1446" s="9">
        <v>1102006</v>
      </c>
      <c r="C1446" s="2" t="str">
        <f>VLOOKUP(B1446,卡牌国战属性!$B:$C,2,FALSE)</f>
        <v>项羽</v>
      </c>
      <c r="D1446" s="2" t="s">
        <v>64</v>
      </c>
      <c r="E1446" s="2">
        <f t="shared" si="17"/>
        <v>43</v>
      </c>
      <c r="F1446" s="2">
        <f>INDEX($Q:$AC,MATCH($E1446,$Q:$Q,0),MATCH(VLOOKUP($B1446,卡牌国战属性!$B:$E,4,FALSE),军力值效果表!$Q$1:$AC$1,0)+IF(VLOOKUP($B1446,卡牌国战属性!$B:$E,3,FALSE)=2,6,0))</f>
        <v>20.1</v>
      </c>
      <c r="G1446" s="2">
        <f>INDEX($Q:$AC,MATCH($E1446,$Q:$Q,0),MATCH(VLOOKUP($B1446,卡牌国战属性!$B:$E,4,FALSE),军力值效果表!$Q$1:$AC$1,0)+IF(VLOOKUP($B1446,卡牌国战属性!$B:$E,3,FALSE)=2,6,0)+1)</f>
        <v>108.3</v>
      </c>
    </row>
    <row r="1447" spans="1:7">
      <c r="A1447" s="2">
        <v>1444</v>
      </c>
      <c r="B1447" s="9">
        <v>1102006</v>
      </c>
      <c r="C1447" s="2" t="str">
        <f>VLOOKUP(B1447,卡牌国战属性!$B:$C,2,FALSE)</f>
        <v>项羽</v>
      </c>
      <c r="D1447" s="2" t="s">
        <v>64</v>
      </c>
      <c r="E1447" s="2">
        <f t="shared" si="17"/>
        <v>44</v>
      </c>
      <c r="F1447" s="2">
        <f>INDEX($Q:$AC,MATCH($E1447,$Q:$Q,0),MATCH(VLOOKUP($B1447,卡牌国战属性!$B:$E,4,FALSE),军力值效果表!$Q$1:$AC$1,0)+IF(VLOOKUP($B1447,卡牌国战属性!$B:$E,3,FALSE)=2,6,0))</f>
        <v>21.7</v>
      </c>
      <c r="G1447" s="2">
        <f>INDEX($Q:$AC,MATCH($E1447,$Q:$Q,0),MATCH(VLOOKUP($B1447,卡牌国战属性!$B:$E,4,FALSE),军力值效果表!$Q$1:$AC$1,0)+IF(VLOOKUP($B1447,卡牌国战属性!$B:$E,3,FALSE)=2,6,0)+1)</f>
        <v>115.3</v>
      </c>
    </row>
    <row r="1448" spans="1:7">
      <c r="A1448" s="2">
        <v>1445</v>
      </c>
      <c r="B1448" s="9">
        <v>1102006</v>
      </c>
      <c r="C1448" s="2" t="str">
        <f>VLOOKUP(B1448,卡牌国战属性!$B:$C,2,FALSE)</f>
        <v>项羽</v>
      </c>
      <c r="D1448" s="2" t="s">
        <v>64</v>
      </c>
      <c r="E1448" s="2">
        <f t="shared" si="17"/>
        <v>45</v>
      </c>
      <c r="F1448" s="2">
        <f>INDEX($Q:$AC,MATCH($E1448,$Q:$Q,0),MATCH(VLOOKUP($B1448,卡牌国战属性!$B:$E,4,FALSE),军力值效果表!$Q$1:$AC$1,0)+IF(VLOOKUP($B1448,卡牌国战属性!$B:$E,3,FALSE)=2,6,0))</f>
        <v>23.7</v>
      </c>
      <c r="G1448" s="2">
        <f>INDEX($Q:$AC,MATCH($E1448,$Q:$Q,0),MATCH(VLOOKUP($B1448,卡牌国战属性!$B:$E,4,FALSE),军力值效果表!$Q$1:$AC$1,0)+IF(VLOOKUP($B1448,卡牌国战属性!$B:$E,3,FALSE)=2,6,0)+1)</f>
        <v>128.8</v>
      </c>
    </row>
    <row r="1449" spans="1:7">
      <c r="A1449" s="2">
        <v>1446</v>
      </c>
      <c r="B1449" s="9">
        <v>1102006</v>
      </c>
      <c r="C1449" s="2" t="str">
        <f>VLOOKUP(B1449,卡牌国战属性!$B:$C,2,FALSE)</f>
        <v>项羽</v>
      </c>
      <c r="D1449" s="2" t="s">
        <v>64</v>
      </c>
      <c r="E1449" s="2">
        <f t="shared" si="17"/>
        <v>46</v>
      </c>
      <c r="F1449" s="2">
        <f>INDEX($Q:$AC,MATCH($E1449,$Q:$Q,0),MATCH(VLOOKUP($B1449,卡牌国战属性!$B:$E,4,FALSE),军力值效果表!$Q$1:$AC$1,0)+IF(VLOOKUP($B1449,卡牌国战属性!$B:$E,3,FALSE)=2,6,0))</f>
        <v>25.8</v>
      </c>
      <c r="G1449" s="2">
        <f>INDEX($Q:$AC,MATCH($E1449,$Q:$Q,0),MATCH(VLOOKUP($B1449,卡牌国战属性!$B:$E,4,FALSE),军力值效果表!$Q$1:$AC$1,0)+IF(VLOOKUP($B1449,卡牌国战属性!$B:$E,3,FALSE)=2,6,0)+1)</f>
        <v>137.6</v>
      </c>
    </row>
    <row r="1450" spans="1:7">
      <c r="A1450" s="2">
        <v>1447</v>
      </c>
      <c r="B1450" s="9">
        <v>1102006</v>
      </c>
      <c r="C1450" s="2" t="str">
        <f>VLOOKUP(B1450,卡牌国战属性!$B:$C,2,FALSE)</f>
        <v>项羽</v>
      </c>
      <c r="D1450" s="2" t="s">
        <v>64</v>
      </c>
      <c r="E1450" s="2">
        <f t="shared" si="17"/>
        <v>47</v>
      </c>
      <c r="F1450" s="2">
        <f>INDEX($Q:$AC,MATCH($E1450,$Q:$Q,0),MATCH(VLOOKUP($B1450,卡牌国战属性!$B:$E,4,FALSE),军力值效果表!$Q$1:$AC$1,0)+IF(VLOOKUP($B1450,卡牌国战属性!$B:$E,3,FALSE)=2,6,0))</f>
        <v>27.7</v>
      </c>
      <c r="G1450" s="2">
        <f>INDEX($Q:$AC,MATCH($E1450,$Q:$Q,0),MATCH(VLOOKUP($B1450,卡牌国战属性!$B:$E,4,FALSE),军力值效果表!$Q$1:$AC$1,0)+IF(VLOOKUP($B1450,卡牌国战属性!$B:$E,3,FALSE)=2,6,0)+1)</f>
        <v>146.1</v>
      </c>
    </row>
    <row r="1451" spans="1:7">
      <c r="A1451" s="2">
        <v>1448</v>
      </c>
      <c r="B1451" s="9">
        <v>1102006</v>
      </c>
      <c r="C1451" s="2" t="str">
        <f>VLOOKUP(B1451,卡牌国战属性!$B:$C,2,FALSE)</f>
        <v>项羽</v>
      </c>
      <c r="D1451" s="2" t="s">
        <v>64</v>
      </c>
      <c r="E1451" s="2">
        <f t="shared" si="17"/>
        <v>48</v>
      </c>
      <c r="F1451" s="2">
        <f>INDEX($Q:$AC,MATCH($E1451,$Q:$Q,0),MATCH(VLOOKUP($B1451,卡牌国战属性!$B:$E,4,FALSE),军力值效果表!$Q$1:$AC$1,0)+IF(VLOOKUP($B1451,卡牌国战属性!$B:$E,3,FALSE)=2,6,0))</f>
        <v>31.4</v>
      </c>
      <c r="G1451" s="2">
        <f>INDEX($Q:$AC,MATCH($E1451,$Q:$Q,0),MATCH(VLOOKUP($B1451,卡牌国战属性!$B:$E,4,FALSE),军力值效果表!$Q$1:$AC$1,0)+IF(VLOOKUP($B1451,卡牌国战属性!$B:$E,3,FALSE)=2,6,0)+1)</f>
        <v>168.9</v>
      </c>
    </row>
    <row r="1452" spans="1:7">
      <c r="A1452" s="2">
        <v>1449</v>
      </c>
      <c r="B1452" s="9">
        <v>1102006</v>
      </c>
      <c r="C1452" s="2" t="str">
        <f>VLOOKUP(B1452,卡牌国战属性!$B:$C,2,FALSE)</f>
        <v>项羽</v>
      </c>
      <c r="D1452" s="2" t="s">
        <v>64</v>
      </c>
      <c r="E1452" s="2">
        <f t="shared" si="17"/>
        <v>49</v>
      </c>
      <c r="F1452" s="2">
        <f>INDEX($Q:$AC,MATCH($E1452,$Q:$Q,0),MATCH(VLOOKUP($B1452,卡牌国战属性!$B:$E,4,FALSE),军力值效果表!$Q$1:$AC$1,0)+IF(VLOOKUP($B1452,卡牌国战属性!$B:$E,3,FALSE)=2,6,0))</f>
        <v>34</v>
      </c>
      <c r="G1452" s="2">
        <f>INDEX($Q:$AC,MATCH($E1452,$Q:$Q,0),MATCH(VLOOKUP($B1452,卡牌国战属性!$B:$E,4,FALSE),军力值效果表!$Q$1:$AC$1,0)+IF(VLOOKUP($B1452,卡牌国战属性!$B:$E,3,FALSE)=2,6,0)+1)</f>
        <v>180</v>
      </c>
    </row>
    <row r="1453" spans="1:7">
      <c r="A1453" s="2">
        <v>1450</v>
      </c>
      <c r="B1453" s="9">
        <v>1102006</v>
      </c>
      <c r="C1453" s="2" t="str">
        <f>VLOOKUP(B1453,卡牌国战属性!$B:$C,2,FALSE)</f>
        <v>项羽</v>
      </c>
      <c r="D1453" s="2" t="s">
        <v>64</v>
      </c>
      <c r="E1453" s="2">
        <f t="shared" si="17"/>
        <v>50</v>
      </c>
      <c r="F1453" s="2">
        <f>INDEX($Q:$AC,MATCH($E1453,$Q:$Q,0),MATCH(VLOOKUP($B1453,卡牌国战属性!$B:$E,4,FALSE),军力值效果表!$Q$1:$AC$1,0)+IF(VLOOKUP($B1453,卡牌国战属性!$B:$E,3,FALSE)=2,6,0))</f>
        <v>35.5</v>
      </c>
      <c r="G1453" s="2">
        <f>INDEX($Q:$AC,MATCH($E1453,$Q:$Q,0),MATCH(VLOOKUP($B1453,卡牌国战属性!$B:$E,4,FALSE),军力值效果表!$Q$1:$AC$1,0)+IF(VLOOKUP($B1453,卡牌国战属性!$B:$E,3,FALSE)=2,6,0)+1)</f>
        <v>186</v>
      </c>
    </row>
    <row r="1454" spans="1:7">
      <c r="A1454" s="2">
        <v>1451</v>
      </c>
      <c r="B1454" s="9">
        <v>1102007</v>
      </c>
      <c r="C1454" s="2" t="str">
        <f>VLOOKUP(B1454,卡牌国战属性!$B:$C,2,FALSE)</f>
        <v>天使缇娜</v>
      </c>
      <c r="D1454" s="2" t="s">
        <v>64</v>
      </c>
      <c r="E1454" s="2">
        <f t="shared" si="17"/>
        <v>1</v>
      </c>
      <c r="F1454" s="2">
        <f>INDEX($Q:$AC,MATCH($E1454,$Q:$Q,0),MATCH(VLOOKUP($B1454,卡牌国战属性!$B:$E,4,FALSE),军力值效果表!$Q$1:$AC$1,0)+IF(VLOOKUP($B1454,卡牌国战属性!$B:$E,3,FALSE)=2,6,0))</f>
        <v>3</v>
      </c>
      <c r="G1454" s="2">
        <f>INDEX($Q:$AC,MATCH($E1454,$Q:$Q,0),MATCH(VLOOKUP($B1454,卡牌国战属性!$B:$E,4,FALSE),军力值效果表!$Q$1:$AC$1,0)+IF(VLOOKUP($B1454,卡牌国战属性!$B:$E,3,FALSE)=2,6,0)+1)</f>
        <v>22</v>
      </c>
    </row>
    <row r="1455" spans="1:7">
      <c r="A1455" s="2">
        <v>1452</v>
      </c>
      <c r="B1455" s="9">
        <v>1102007</v>
      </c>
      <c r="C1455" s="2" t="str">
        <f>VLOOKUP(B1455,卡牌国战属性!$B:$C,2,FALSE)</f>
        <v>天使缇娜</v>
      </c>
      <c r="D1455" s="2" t="s">
        <v>64</v>
      </c>
      <c r="E1455" s="2">
        <f t="shared" si="17"/>
        <v>2</v>
      </c>
      <c r="F1455" s="2">
        <f>INDEX($Q:$AC,MATCH($E1455,$Q:$Q,0),MATCH(VLOOKUP($B1455,卡牌国战属性!$B:$E,4,FALSE),军力值效果表!$Q$1:$AC$1,0)+IF(VLOOKUP($B1455,卡牌国战属性!$B:$E,3,FALSE)=2,6,0))</f>
        <v>3.1</v>
      </c>
      <c r="G1455" s="2">
        <f>INDEX($Q:$AC,MATCH($E1455,$Q:$Q,0),MATCH(VLOOKUP($B1455,卡牌国战属性!$B:$E,4,FALSE),军力值效果表!$Q$1:$AC$1,0)+IF(VLOOKUP($B1455,卡牌国战属性!$B:$E,3,FALSE)=2,6,0)+1)</f>
        <v>22.3</v>
      </c>
    </row>
    <row r="1456" spans="1:7">
      <c r="A1456" s="2">
        <v>1453</v>
      </c>
      <c r="B1456" s="9">
        <v>1102007</v>
      </c>
      <c r="C1456" s="2" t="str">
        <f>VLOOKUP(B1456,卡牌国战属性!$B:$C,2,FALSE)</f>
        <v>天使缇娜</v>
      </c>
      <c r="D1456" s="2" t="s">
        <v>64</v>
      </c>
      <c r="E1456" s="2">
        <f t="shared" si="17"/>
        <v>3</v>
      </c>
      <c r="F1456" s="2">
        <f>INDEX($Q:$AC,MATCH($E1456,$Q:$Q,0),MATCH(VLOOKUP($B1456,卡牌国战属性!$B:$E,4,FALSE),军力值效果表!$Q$1:$AC$1,0)+IF(VLOOKUP($B1456,卡牌国战属性!$B:$E,3,FALSE)=2,6,0))</f>
        <v>3.2</v>
      </c>
      <c r="G1456" s="2">
        <f>INDEX($Q:$AC,MATCH($E1456,$Q:$Q,0),MATCH(VLOOKUP($B1456,卡牌国战属性!$B:$E,4,FALSE),军力值效果表!$Q$1:$AC$1,0)+IF(VLOOKUP($B1456,卡牌国战属性!$B:$E,3,FALSE)=2,6,0)+1)</f>
        <v>22.6</v>
      </c>
    </row>
    <row r="1457" spans="1:7">
      <c r="A1457" s="2">
        <v>1454</v>
      </c>
      <c r="B1457" s="9">
        <v>1102007</v>
      </c>
      <c r="C1457" s="2" t="str">
        <f>VLOOKUP(B1457,卡牌国战属性!$B:$C,2,FALSE)</f>
        <v>天使缇娜</v>
      </c>
      <c r="D1457" s="2" t="s">
        <v>64</v>
      </c>
      <c r="E1457" s="2">
        <f t="shared" si="17"/>
        <v>4</v>
      </c>
      <c r="F1457" s="2">
        <f>INDEX($Q:$AC,MATCH($E1457,$Q:$Q,0),MATCH(VLOOKUP($B1457,卡牌国战属性!$B:$E,4,FALSE),军力值效果表!$Q$1:$AC$1,0)+IF(VLOOKUP($B1457,卡牌国战属性!$B:$E,3,FALSE)=2,6,0))</f>
        <v>3.3</v>
      </c>
      <c r="G1457" s="2">
        <f>INDEX($Q:$AC,MATCH($E1457,$Q:$Q,0),MATCH(VLOOKUP($B1457,卡牌国战属性!$B:$E,4,FALSE),军力值效果表!$Q$1:$AC$1,0)+IF(VLOOKUP($B1457,卡牌国战属性!$B:$E,3,FALSE)=2,6,0)+1)</f>
        <v>22.9</v>
      </c>
    </row>
    <row r="1458" spans="1:7">
      <c r="A1458" s="2">
        <v>1455</v>
      </c>
      <c r="B1458" s="9">
        <v>1102007</v>
      </c>
      <c r="C1458" s="2" t="str">
        <f>VLOOKUP(B1458,卡牌国战属性!$B:$C,2,FALSE)</f>
        <v>天使缇娜</v>
      </c>
      <c r="D1458" s="2" t="s">
        <v>64</v>
      </c>
      <c r="E1458" s="2">
        <f t="shared" si="17"/>
        <v>5</v>
      </c>
      <c r="F1458" s="2">
        <f>INDEX($Q:$AC,MATCH($E1458,$Q:$Q,0),MATCH(VLOOKUP($B1458,卡牌国战属性!$B:$E,4,FALSE),军力值效果表!$Q$1:$AC$1,0)+IF(VLOOKUP($B1458,卡牌国战属性!$B:$E,3,FALSE)=2,6,0))</f>
        <v>3.4</v>
      </c>
      <c r="G1458" s="2">
        <f>INDEX($Q:$AC,MATCH($E1458,$Q:$Q,0),MATCH(VLOOKUP($B1458,卡牌国战属性!$B:$E,4,FALSE),军力值效果表!$Q$1:$AC$1,0)+IF(VLOOKUP($B1458,卡牌国战属性!$B:$E,3,FALSE)=2,6,0)+1)</f>
        <v>23.2</v>
      </c>
    </row>
    <row r="1459" spans="1:7">
      <c r="A1459" s="2">
        <v>1456</v>
      </c>
      <c r="B1459" s="9">
        <v>1102007</v>
      </c>
      <c r="C1459" s="2" t="str">
        <f>VLOOKUP(B1459,卡牌国战属性!$B:$C,2,FALSE)</f>
        <v>天使缇娜</v>
      </c>
      <c r="D1459" s="2" t="s">
        <v>64</v>
      </c>
      <c r="E1459" s="2">
        <f t="shared" si="17"/>
        <v>6</v>
      </c>
      <c r="F1459" s="2">
        <f>INDEX($Q:$AC,MATCH($E1459,$Q:$Q,0),MATCH(VLOOKUP($B1459,卡牌国战属性!$B:$E,4,FALSE),军力值效果表!$Q$1:$AC$1,0)+IF(VLOOKUP($B1459,卡牌国战属性!$B:$E,3,FALSE)=2,6,0))</f>
        <v>3.5</v>
      </c>
      <c r="G1459" s="2">
        <f>INDEX($Q:$AC,MATCH($E1459,$Q:$Q,0),MATCH(VLOOKUP($B1459,卡牌国战属性!$B:$E,4,FALSE),军力值效果表!$Q$1:$AC$1,0)+IF(VLOOKUP($B1459,卡牌国战属性!$B:$E,3,FALSE)=2,6,0)+1)</f>
        <v>23.5</v>
      </c>
    </row>
    <row r="1460" spans="1:7">
      <c r="A1460" s="2">
        <v>1457</v>
      </c>
      <c r="B1460" s="9">
        <v>1102007</v>
      </c>
      <c r="C1460" s="2" t="str">
        <f>VLOOKUP(B1460,卡牌国战属性!$B:$C,2,FALSE)</f>
        <v>天使缇娜</v>
      </c>
      <c r="D1460" s="2" t="s">
        <v>64</v>
      </c>
      <c r="E1460" s="2">
        <f t="shared" si="17"/>
        <v>7</v>
      </c>
      <c r="F1460" s="2">
        <f>INDEX($Q:$AC,MATCH($E1460,$Q:$Q,0),MATCH(VLOOKUP($B1460,卡牌国战属性!$B:$E,4,FALSE),军力值效果表!$Q$1:$AC$1,0)+IF(VLOOKUP($B1460,卡牌国战属性!$B:$E,3,FALSE)=2,6,0))</f>
        <v>3.6</v>
      </c>
      <c r="G1460" s="2">
        <f>INDEX($Q:$AC,MATCH($E1460,$Q:$Q,0),MATCH(VLOOKUP($B1460,卡牌国战属性!$B:$E,4,FALSE),军力值效果表!$Q$1:$AC$1,0)+IF(VLOOKUP($B1460,卡牌国战属性!$B:$E,3,FALSE)=2,6,0)+1)</f>
        <v>23.8</v>
      </c>
    </row>
    <row r="1461" spans="1:7">
      <c r="A1461" s="2">
        <v>1458</v>
      </c>
      <c r="B1461" s="9">
        <v>1102007</v>
      </c>
      <c r="C1461" s="2" t="str">
        <f>VLOOKUP(B1461,卡牌国战属性!$B:$C,2,FALSE)</f>
        <v>天使缇娜</v>
      </c>
      <c r="D1461" s="2" t="s">
        <v>64</v>
      </c>
      <c r="E1461" s="2">
        <f t="shared" si="17"/>
        <v>8</v>
      </c>
      <c r="F1461" s="2">
        <f>INDEX($Q:$AC,MATCH($E1461,$Q:$Q,0),MATCH(VLOOKUP($B1461,卡牌国战属性!$B:$E,4,FALSE),军力值效果表!$Q$1:$AC$1,0)+IF(VLOOKUP($B1461,卡牌国战属性!$B:$E,3,FALSE)=2,6,0))</f>
        <v>3.7</v>
      </c>
      <c r="G1461" s="2">
        <f>INDEX($Q:$AC,MATCH($E1461,$Q:$Q,0),MATCH(VLOOKUP($B1461,卡牌国战属性!$B:$E,4,FALSE),军力值效果表!$Q$1:$AC$1,0)+IF(VLOOKUP($B1461,卡牌国战属性!$B:$E,3,FALSE)=2,6,0)+1)</f>
        <v>24.1</v>
      </c>
    </row>
    <row r="1462" spans="1:7">
      <c r="A1462" s="2">
        <v>1459</v>
      </c>
      <c r="B1462" s="9">
        <v>1102007</v>
      </c>
      <c r="C1462" s="2" t="str">
        <f>VLOOKUP(B1462,卡牌国战属性!$B:$C,2,FALSE)</f>
        <v>天使缇娜</v>
      </c>
      <c r="D1462" s="2" t="s">
        <v>64</v>
      </c>
      <c r="E1462" s="2">
        <f t="shared" si="17"/>
        <v>9</v>
      </c>
      <c r="F1462" s="2">
        <f>INDEX($Q:$AC,MATCH($E1462,$Q:$Q,0),MATCH(VLOOKUP($B1462,卡牌国战属性!$B:$E,4,FALSE),军力值效果表!$Q$1:$AC$1,0)+IF(VLOOKUP($B1462,卡牌国战属性!$B:$E,3,FALSE)=2,6,0))</f>
        <v>3.8</v>
      </c>
      <c r="G1462" s="2">
        <f>INDEX($Q:$AC,MATCH($E1462,$Q:$Q,0),MATCH(VLOOKUP($B1462,卡牌国战属性!$B:$E,4,FALSE),军力值效果表!$Q$1:$AC$1,0)+IF(VLOOKUP($B1462,卡牌国战属性!$B:$E,3,FALSE)=2,6,0)+1)</f>
        <v>24.4</v>
      </c>
    </row>
    <row r="1463" spans="1:7">
      <c r="A1463" s="2">
        <v>1460</v>
      </c>
      <c r="B1463" s="9">
        <v>1102007</v>
      </c>
      <c r="C1463" s="2" t="str">
        <f>VLOOKUP(B1463,卡牌国战属性!$B:$C,2,FALSE)</f>
        <v>天使缇娜</v>
      </c>
      <c r="D1463" s="2" t="s">
        <v>64</v>
      </c>
      <c r="E1463" s="2">
        <f t="shared" si="17"/>
        <v>10</v>
      </c>
      <c r="F1463" s="2">
        <f>INDEX($Q:$AC,MATCH($E1463,$Q:$Q,0),MATCH(VLOOKUP($B1463,卡牌国战属性!$B:$E,4,FALSE),军力值效果表!$Q$1:$AC$1,0)+IF(VLOOKUP($B1463,卡牌国战属性!$B:$E,3,FALSE)=2,6,0))</f>
        <v>3.9</v>
      </c>
      <c r="G1463" s="2">
        <f>INDEX($Q:$AC,MATCH($E1463,$Q:$Q,0),MATCH(VLOOKUP($B1463,卡牌国战属性!$B:$E,4,FALSE),军力值效果表!$Q$1:$AC$1,0)+IF(VLOOKUP($B1463,卡牌国战属性!$B:$E,3,FALSE)=2,6,0)+1)</f>
        <v>24.7</v>
      </c>
    </row>
    <row r="1464" spans="1:7">
      <c r="A1464" s="2">
        <v>1461</v>
      </c>
      <c r="B1464" s="9">
        <v>1102007</v>
      </c>
      <c r="C1464" s="2" t="str">
        <f>VLOOKUP(B1464,卡牌国战属性!$B:$C,2,FALSE)</f>
        <v>天使缇娜</v>
      </c>
      <c r="D1464" s="2" t="s">
        <v>64</v>
      </c>
      <c r="E1464" s="2">
        <f t="shared" si="17"/>
        <v>11</v>
      </c>
      <c r="F1464" s="2">
        <f>INDEX($Q:$AC,MATCH($E1464,$Q:$Q,0),MATCH(VLOOKUP($B1464,卡牌国战属性!$B:$E,4,FALSE),军力值效果表!$Q$1:$AC$1,0)+IF(VLOOKUP($B1464,卡牌国战属性!$B:$E,3,FALSE)=2,6,0))</f>
        <v>4</v>
      </c>
      <c r="G1464" s="2">
        <f>INDEX($Q:$AC,MATCH($E1464,$Q:$Q,0),MATCH(VLOOKUP($B1464,卡牌国战属性!$B:$E,4,FALSE),军力值效果表!$Q$1:$AC$1,0)+IF(VLOOKUP($B1464,卡牌国战属性!$B:$E,3,FALSE)=2,6,0)+1)</f>
        <v>25</v>
      </c>
    </row>
    <row r="1465" spans="1:7">
      <c r="A1465" s="2">
        <v>1462</v>
      </c>
      <c r="B1465" s="9">
        <v>1102007</v>
      </c>
      <c r="C1465" s="2" t="str">
        <f>VLOOKUP(B1465,卡牌国战属性!$B:$C,2,FALSE)</f>
        <v>天使缇娜</v>
      </c>
      <c r="D1465" s="2" t="s">
        <v>64</v>
      </c>
      <c r="E1465" s="2">
        <f t="shared" si="17"/>
        <v>12</v>
      </c>
      <c r="F1465" s="2">
        <f>INDEX($Q:$AC,MATCH($E1465,$Q:$Q,0),MATCH(VLOOKUP($B1465,卡牌国战属性!$B:$E,4,FALSE),军力值效果表!$Q$1:$AC$1,0)+IF(VLOOKUP($B1465,卡牌国战属性!$B:$E,3,FALSE)=2,6,0))</f>
        <v>4.1</v>
      </c>
      <c r="G1465" s="2">
        <f>INDEX($Q:$AC,MATCH($E1465,$Q:$Q,0),MATCH(VLOOKUP($B1465,卡牌国战属性!$B:$E,4,FALSE),军力值效果表!$Q$1:$AC$1,0)+IF(VLOOKUP($B1465,卡牌国战属性!$B:$E,3,FALSE)=2,6,0)+1)</f>
        <v>25.3</v>
      </c>
    </row>
    <row r="1466" spans="1:7">
      <c r="A1466" s="2">
        <v>1463</v>
      </c>
      <c r="B1466" s="9">
        <v>1102007</v>
      </c>
      <c r="C1466" s="2" t="str">
        <f>VLOOKUP(B1466,卡牌国战属性!$B:$C,2,FALSE)</f>
        <v>天使缇娜</v>
      </c>
      <c r="D1466" s="2" t="s">
        <v>64</v>
      </c>
      <c r="E1466" s="2">
        <f t="shared" si="17"/>
        <v>13</v>
      </c>
      <c r="F1466" s="2">
        <f>INDEX($Q:$AC,MATCH($E1466,$Q:$Q,0),MATCH(VLOOKUP($B1466,卡牌国战属性!$B:$E,4,FALSE),军力值效果表!$Q$1:$AC$1,0)+IF(VLOOKUP($B1466,卡牌国战属性!$B:$E,3,FALSE)=2,6,0))</f>
        <v>4.2</v>
      </c>
      <c r="G1466" s="2">
        <f>INDEX($Q:$AC,MATCH($E1466,$Q:$Q,0),MATCH(VLOOKUP($B1466,卡牌国战属性!$B:$E,4,FALSE),军力值效果表!$Q$1:$AC$1,0)+IF(VLOOKUP($B1466,卡牌国战属性!$B:$E,3,FALSE)=2,6,0)+1)</f>
        <v>25.6</v>
      </c>
    </row>
    <row r="1467" spans="1:7">
      <c r="A1467" s="2">
        <v>1464</v>
      </c>
      <c r="B1467" s="9">
        <v>1102007</v>
      </c>
      <c r="C1467" s="2" t="str">
        <f>VLOOKUP(B1467,卡牌国战属性!$B:$C,2,FALSE)</f>
        <v>天使缇娜</v>
      </c>
      <c r="D1467" s="2" t="s">
        <v>64</v>
      </c>
      <c r="E1467" s="2">
        <f t="shared" si="17"/>
        <v>14</v>
      </c>
      <c r="F1467" s="2">
        <f>INDEX($Q:$AC,MATCH($E1467,$Q:$Q,0),MATCH(VLOOKUP($B1467,卡牌国战属性!$B:$E,4,FALSE),军力值效果表!$Q$1:$AC$1,0)+IF(VLOOKUP($B1467,卡牌国战属性!$B:$E,3,FALSE)=2,6,0))</f>
        <v>4.3</v>
      </c>
      <c r="G1467" s="2">
        <f>INDEX($Q:$AC,MATCH($E1467,$Q:$Q,0),MATCH(VLOOKUP($B1467,卡牌国战属性!$B:$E,4,FALSE),军力值效果表!$Q$1:$AC$1,0)+IF(VLOOKUP($B1467,卡牌国战属性!$B:$E,3,FALSE)=2,6,0)+1)</f>
        <v>25.9</v>
      </c>
    </row>
    <row r="1468" spans="1:7">
      <c r="A1468" s="2">
        <v>1465</v>
      </c>
      <c r="B1468" s="9">
        <v>1102007</v>
      </c>
      <c r="C1468" s="2" t="str">
        <f>VLOOKUP(B1468,卡牌国战属性!$B:$C,2,FALSE)</f>
        <v>天使缇娜</v>
      </c>
      <c r="D1468" s="2" t="s">
        <v>64</v>
      </c>
      <c r="E1468" s="2">
        <f t="shared" si="17"/>
        <v>15</v>
      </c>
      <c r="F1468" s="2">
        <f>INDEX($Q:$AC,MATCH($E1468,$Q:$Q,0),MATCH(VLOOKUP($B1468,卡牌国战属性!$B:$E,4,FALSE),军力值效果表!$Q$1:$AC$1,0)+IF(VLOOKUP($B1468,卡牌国战属性!$B:$E,3,FALSE)=2,6,0))</f>
        <v>4.4</v>
      </c>
      <c r="G1468" s="2">
        <f>INDEX($Q:$AC,MATCH($E1468,$Q:$Q,0),MATCH(VLOOKUP($B1468,卡牌国战属性!$B:$E,4,FALSE),军力值效果表!$Q$1:$AC$1,0)+IF(VLOOKUP($B1468,卡牌国战属性!$B:$E,3,FALSE)=2,6,0)+1)</f>
        <v>26.2</v>
      </c>
    </row>
    <row r="1469" spans="1:7">
      <c r="A1469" s="2">
        <v>1466</v>
      </c>
      <c r="B1469" s="9">
        <v>1102007</v>
      </c>
      <c r="C1469" s="2" t="str">
        <f>VLOOKUP(B1469,卡牌国战属性!$B:$C,2,FALSE)</f>
        <v>天使缇娜</v>
      </c>
      <c r="D1469" s="2" t="s">
        <v>64</v>
      </c>
      <c r="E1469" s="2">
        <f t="shared" si="17"/>
        <v>16</v>
      </c>
      <c r="F1469" s="2">
        <f>INDEX($Q:$AC,MATCH($E1469,$Q:$Q,0),MATCH(VLOOKUP($B1469,卡牌国战属性!$B:$E,4,FALSE),军力值效果表!$Q$1:$AC$1,0)+IF(VLOOKUP($B1469,卡牌国战属性!$B:$E,3,FALSE)=2,6,0))</f>
        <v>4.5</v>
      </c>
      <c r="G1469" s="2">
        <f>INDEX($Q:$AC,MATCH($E1469,$Q:$Q,0),MATCH(VLOOKUP($B1469,卡牌国战属性!$B:$E,4,FALSE),军力值效果表!$Q$1:$AC$1,0)+IF(VLOOKUP($B1469,卡牌国战属性!$B:$E,3,FALSE)=2,6,0)+1)</f>
        <v>26.5</v>
      </c>
    </row>
    <row r="1470" spans="1:7">
      <c r="A1470" s="2">
        <v>1467</v>
      </c>
      <c r="B1470" s="9">
        <v>1102007</v>
      </c>
      <c r="C1470" s="2" t="str">
        <f>VLOOKUP(B1470,卡牌国战属性!$B:$C,2,FALSE)</f>
        <v>天使缇娜</v>
      </c>
      <c r="D1470" s="2" t="s">
        <v>64</v>
      </c>
      <c r="E1470" s="2">
        <f t="shared" si="17"/>
        <v>17</v>
      </c>
      <c r="F1470" s="2">
        <f>INDEX($Q:$AC,MATCH($E1470,$Q:$Q,0),MATCH(VLOOKUP($B1470,卡牌国战属性!$B:$E,4,FALSE),军力值效果表!$Q$1:$AC$1,0)+IF(VLOOKUP($B1470,卡牌国战属性!$B:$E,3,FALSE)=2,6,0))</f>
        <v>4.7</v>
      </c>
      <c r="G1470" s="2">
        <f>INDEX($Q:$AC,MATCH($E1470,$Q:$Q,0),MATCH(VLOOKUP($B1470,卡牌国战属性!$B:$E,4,FALSE),军力值效果表!$Q$1:$AC$1,0)+IF(VLOOKUP($B1470,卡牌国战属性!$B:$E,3,FALSE)=2,6,0)+1)</f>
        <v>26.8</v>
      </c>
    </row>
    <row r="1471" spans="1:7">
      <c r="A1471" s="2">
        <v>1468</v>
      </c>
      <c r="B1471" s="9">
        <v>1102007</v>
      </c>
      <c r="C1471" s="2" t="str">
        <f>VLOOKUP(B1471,卡牌国战属性!$B:$C,2,FALSE)</f>
        <v>天使缇娜</v>
      </c>
      <c r="D1471" s="2" t="s">
        <v>64</v>
      </c>
      <c r="E1471" s="2">
        <f t="shared" si="17"/>
        <v>18</v>
      </c>
      <c r="F1471" s="2">
        <f>INDEX($Q:$AC,MATCH($E1471,$Q:$Q,0),MATCH(VLOOKUP($B1471,卡牌国战属性!$B:$E,4,FALSE),军力值效果表!$Q$1:$AC$1,0)+IF(VLOOKUP($B1471,卡牌国战属性!$B:$E,3,FALSE)=2,6,0))</f>
        <v>4.9</v>
      </c>
      <c r="G1471" s="2">
        <f>INDEX($Q:$AC,MATCH($E1471,$Q:$Q,0),MATCH(VLOOKUP($B1471,卡牌国战属性!$B:$E,4,FALSE),军力值效果表!$Q$1:$AC$1,0)+IF(VLOOKUP($B1471,卡牌国战属性!$B:$E,3,FALSE)=2,6,0)+1)</f>
        <v>27.1</v>
      </c>
    </row>
    <row r="1472" spans="1:7">
      <c r="A1472" s="2">
        <v>1469</v>
      </c>
      <c r="B1472" s="9">
        <v>1102007</v>
      </c>
      <c r="C1472" s="2" t="str">
        <f>VLOOKUP(B1472,卡牌国战属性!$B:$C,2,FALSE)</f>
        <v>天使缇娜</v>
      </c>
      <c r="D1472" s="2" t="s">
        <v>64</v>
      </c>
      <c r="E1472" s="2">
        <f t="shared" si="17"/>
        <v>19</v>
      </c>
      <c r="F1472" s="2">
        <f>INDEX($Q:$AC,MATCH($E1472,$Q:$Q,0),MATCH(VLOOKUP($B1472,卡牌国战属性!$B:$E,4,FALSE),军力值效果表!$Q$1:$AC$1,0)+IF(VLOOKUP($B1472,卡牌国战属性!$B:$E,3,FALSE)=2,6,0))</f>
        <v>5</v>
      </c>
      <c r="G1472" s="2">
        <f>INDEX($Q:$AC,MATCH($E1472,$Q:$Q,0),MATCH(VLOOKUP($B1472,卡牌国战属性!$B:$E,4,FALSE),军力值效果表!$Q$1:$AC$1,0)+IF(VLOOKUP($B1472,卡牌国战属性!$B:$E,3,FALSE)=2,6,0)+1)</f>
        <v>27.4</v>
      </c>
    </row>
    <row r="1473" spans="1:7">
      <c r="A1473" s="2">
        <v>1470</v>
      </c>
      <c r="B1473" s="9">
        <v>1102007</v>
      </c>
      <c r="C1473" s="2" t="str">
        <f>VLOOKUP(B1473,卡牌国战属性!$B:$C,2,FALSE)</f>
        <v>天使缇娜</v>
      </c>
      <c r="D1473" s="2" t="s">
        <v>64</v>
      </c>
      <c r="E1473" s="2">
        <f t="shared" si="17"/>
        <v>20</v>
      </c>
      <c r="F1473" s="2">
        <f>INDEX($Q:$AC,MATCH($E1473,$Q:$Q,0),MATCH(VLOOKUP($B1473,卡牌国战属性!$B:$E,4,FALSE),军力值效果表!$Q$1:$AC$1,0)+IF(VLOOKUP($B1473,卡牌国战属性!$B:$E,3,FALSE)=2,6,0))</f>
        <v>5.1</v>
      </c>
      <c r="G1473" s="2">
        <f>INDEX($Q:$AC,MATCH($E1473,$Q:$Q,0),MATCH(VLOOKUP($B1473,卡牌国战属性!$B:$E,4,FALSE),军力值效果表!$Q$1:$AC$1,0)+IF(VLOOKUP($B1473,卡牌国战属性!$B:$E,3,FALSE)=2,6,0)+1)</f>
        <v>27.7</v>
      </c>
    </row>
    <row r="1474" spans="1:7">
      <c r="A1474" s="2">
        <v>1471</v>
      </c>
      <c r="B1474" s="9">
        <v>1102007</v>
      </c>
      <c r="C1474" s="2" t="str">
        <f>VLOOKUP(B1474,卡牌国战属性!$B:$C,2,FALSE)</f>
        <v>天使缇娜</v>
      </c>
      <c r="D1474" s="2" t="s">
        <v>64</v>
      </c>
      <c r="E1474" s="2">
        <f t="shared" si="17"/>
        <v>21</v>
      </c>
      <c r="F1474" s="2">
        <f>INDEX($Q:$AC,MATCH($E1474,$Q:$Q,0),MATCH(VLOOKUP($B1474,卡牌国战属性!$B:$E,4,FALSE),军力值效果表!$Q$1:$AC$1,0)+IF(VLOOKUP($B1474,卡牌国战属性!$B:$E,3,FALSE)=2,6,0))</f>
        <v>5.2</v>
      </c>
      <c r="G1474" s="2">
        <f>INDEX($Q:$AC,MATCH($E1474,$Q:$Q,0),MATCH(VLOOKUP($B1474,卡牌国战属性!$B:$E,4,FALSE),军力值效果表!$Q$1:$AC$1,0)+IF(VLOOKUP($B1474,卡牌国战属性!$B:$E,3,FALSE)=2,6,0)+1)</f>
        <v>28</v>
      </c>
    </row>
    <row r="1475" spans="1:7">
      <c r="A1475" s="2">
        <v>1472</v>
      </c>
      <c r="B1475" s="9">
        <v>1102007</v>
      </c>
      <c r="C1475" s="2" t="str">
        <f>VLOOKUP(B1475,卡牌国战属性!$B:$C,2,FALSE)</f>
        <v>天使缇娜</v>
      </c>
      <c r="D1475" s="2" t="s">
        <v>64</v>
      </c>
      <c r="E1475" s="2">
        <f t="shared" si="17"/>
        <v>22</v>
      </c>
      <c r="F1475" s="2">
        <f>INDEX($Q:$AC,MATCH($E1475,$Q:$Q,0),MATCH(VLOOKUP($B1475,卡牌国战属性!$B:$E,4,FALSE),军力值效果表!$Q$1:$AC$1,0)+IF(VLOOKUP($B1475,卡牌国战属性!$B:$E,3,FALSE)=2,6,0))</f>
        <v>5.4</v>
      </c>
      <c r="G1475" s="2">
        <f>INDEX($Q:$AC,MATCH($E1475,$Q:$Q,0),MATCH(VLOOKUP($B1475,卡牌国战属性!$B:$E,4,FALSE),军力值效果表!$Q$1:$AC$1,0)+IF(VLOOKUP($B1475,卡牌国战属性!$B:$E,3,FALSE)=2,6,0)+1)</f>
        <v>28.3</v>
      </c>
    </row>
    <row r="1476" spans="1:7">
      <c r="A1476" s="2">
        <v>1473</v>
      </c>
      <c r="B1476" s="9">
        <v>1102007</v>
      </c>
      <c r="C1476" s="2" t="str">
        <f>VLOOKUP(B1476,卡牌国战属性!$B:$C,2,FALSE)</f>
        <v>天使缇娜</v>
      </c>
      <c r="D1476" s="2" t="s">
        <v>64</v>
      </c>
      <c r="E1476" s="2">
        <f t="shared" si="17"/>
        <v>23</v>
      </c>
      <c r="F1476" s="2">
        <f>INDEX($Q:$AC,MATCH($E1476,$Q:$Q,0),MATCH(VLOOKUP($B1476,卡牌国战属性!$B:$E,4,FALSE),军力值效果表!$Q$1:$AC$1,0)+IF(VLOOKUP($B1476,卡牌国战属性!$B:$E,3,FALSE)=2,6,0))</f>
        <v>5.8</v>
      </c>
      <c r="G1476" s="2">
        <f>INDEX($Q:$AC,MATCH($E1476,$Q:$Q,0),MATCH(VLOOKUP($B1476,卡牌国战属性!$B:$E,4,FALSE),军力值效果表!$Q$1:$AC$1,0)+IF(VLOOKUP($B1476,卡牌国战属性!$B:$E,3,FALSE)=2,6,0)+1)</f>
        <v>32</v>
      </c>
    </row>
    <row r="1477" spans="1:7">
      <c r="A1477" s="2">
        <v>1474</v>
      </c>
      <c r="B1477" s="9">
        <v>1102007</v>
      </c>
      <c r="C1477" s="2" t="str">
        <f>VLOOKUP(B1477,卡牌国战属性!$B:$C,2,FALSE)</f>
        <v>天使缇娜</v>
      </c>
      <c r="D1477" s="2" t="s">
        <v>64</v>
      </c>
      <c r="E1477" s="2">
        <f t="shared" si="17"/>
        <v>24</v>
      </c>
      <c r="F1477" s="2">
        <f>INDEX($Q:$AC,MATCH($E1477,$Q:$Q,0),MATCH(VLOOKUP($B1477,卡牌国战属性!$B:$E,4,FALSE),军力值效果表!$Q$1:$AC$1,0)+IF(VLOOKUP($B1477,卡牌国战属性!$B:$E,3,FALSE)=2,6,0))</f>
        <v>6</v>
      </c>
      <c r="G1477" s="2">
        <f>INDEX($Q:$AC,MATCH($E1477,$Q:$Q,0),MATCH(VLOOKUP($B1477,卡牌国战属性!$B:$E,4,FALSE),军力值效果表!$Q$1:$AC$1,0)+IF(VLOOKUP($B1477,卡牌国战属性!$B:$E,3,FALSE)=2,6,0)+1)</f>
        <v>32.7</v>
      </c>
    </row>
    <row r="1478" spans="1:7">
      <c r="A1478" s="2">
        <v>1475</v>
      </c>
      <c r="B1478" s="9">
        <v>1102007</v>
      </c>
      <c r="C1478" s="2" t="str">
        <f>VLOOKUP(B1478,卡牌国战属性!$B:$C,2,FALSE)</f>
        <v>天使缇娜</v>
      </c>
      <c r="D1478" s="2" t="s">
        <v>64</v>
      </c>
      <c r="E1478" s="2">
        <f t="shared" si="17"/>
        <v>25</v>
      </c>
      <c r="F1478" s="2">
        <f>INDEX($Q:$AC,MATCH($E1478,$Q:$Q,0),MATCH(VLOOKUP($B1478,卡牌国战属性!$B:$E,4,FALSE),军力值效果表!$Q$1:$AC$1,0)+IF(VLOOKUP($B1478,卡牌国战属性!$B:$E,3,FALSE)=2,6,0))</f>
        <v>6.7</v>
      </c>
      <c r="G1478" s="2">
        <f>INDEX($Q:$AC,MATCH($E1478,$Q:$Q,0),MATCH(VLOOKUP($B1478,卡牌国战属性!$B:$E,4,FALSE),军力值效果表!$Q$1:$AC$1,0)+IF(VLOOKUP($B1478,卡牌国战属性!$B:$E,3,FALSE)=2,6,0)+1)</f>
        <v>37.4</v>
      </c>
    </row>
    <row r="1479" spans="1:7">
      <c r="A1479" s="2">
        <v>1476</v>
      </c>
      <c r="B1479" s="9">
        <v>1102007</v>
      </c>
      <c r="C1479" s="2" t="str">
        <f>VLOOKUP(B1479,卡牌国战属性!$B:$C,2,FALSE)</f>
        <v>天使缇娜</v>
      </c>
      <c r="D1479" s="2" t="s">
        <v>64</v>
      </c>
      <c r="E1479" s="2">
        <f t="shared" si="17"/>
        <v>26</v>
      </c>
      <c r="F1479" s="2">
        <f>INDEX($Q:$AC,MATCH($E1479,$Q:$Q,0),MATCH(VLOOKUP($B1479,卡牌国战属性!$B:$E,4,FALSE),军力值效果表!$Q$1:$AC$1,0)+IF(VLOOKUP($B1479,卡牌国战属性!$B:$E,3,FALSE)=2,6,0))</f>
        <v>7.1</v>
      </c>
      <c r="G1479" s="2">
        <f>INDEX($Q:$AC,MATCH($E1479,$Q:$Q,0),MATCH(VLOOKUP($B1479,卡牌国战属性!$B:$E,4,FALSE),军力值效果表!$Q$1:$AC$1,0)+IF(VLOOKUP($B1479,卡牌国战属性!$B:$E,3,FALSE)=2,6,0)+1)</f>
        <v>39</v>
      </c>
    </row>
    <row r="1480" spans="1:7">
      <c r="A1480" s="2">
        <v>1477</v>
      </c>
      <c r="B1480" s="9">
        <v>1102007</v>
      </c>
      <c r="C1480" s="2" t="str">
        <f>VLOOKUP(B1480,卡牌国战属性!$B:$C,2,FALSE)</f>
        <v>天使缇娜</v>
      </c>
      <c r="D1480" s="2" t="s">
        <v>64</v>
      </c>
      <c r="E1480" s="2">
        <f t="shared" si="17"/>
        <v>27</v>
      </c>
      <c r="F1480" s="2">
        <f>INDEX($Q:$AC,MATCH($E1480,$Q:$Q,0),MATCH(VLOOKUP($B1480,卡牌国战属性!$B:$E,4,FALSE),军力值效果表!$Q$1:$AC$1,0)+IF(VLOOKUP($B1480,卡牌国战属性!$B:$E,3,FALSE)=2,6,0))</f>
        <v>7.5</v>
      </c>
      <c r="G1480" s="2">
        <f>INDEX($Q:$AC,MATCH($E1480,$Q:$Q,0),MATCH(VLOOKUP($B1480,卡牌国战属性!$B:$E,4,FALSE),军力值效果表!$Q$1:$AC$1,0)+IF(VLOOKUP($B1480,卡牌国战属性!$B:$E,3,FALSE)=2,6,0)+1)</f>
        <v>40.6</v>
      </c>
    </row>
    <row r="1481" spans="1:7">
      <c r="A1481" s="2">
        <v>1478</v>
      </c>
      <c r="B1481" s="9">
        <v>1102007</v>
      </c>
      <c r="C1481" s="2" t="str">
        <f>VLOOKUP(B1481,卡牌国战属性!$B:$C,2,FALSE)</f>
        <v>天使缇娜</v>
      </c>
      <c r="D1481" s="2" t="s">
        <v>64</v>
      </c>
      <c r="E1481" s="2">
        <f t="shared" si="17"/>
        <v>28</v>
      </c>
      <c r="F1481" s="2">
        <f>INDEX($Q:$AC,MATCH($E1481,$Q:$Q,0),MATCH(VLOOKUP($B1481,卡牌国战属性!$B:$E,4,FALSE),军力值效果表!$Q$1:$AC$1,0)+IF(VLOOKUP($B1481,卡牌国战属性!$B:$E,3,FALSE)=2,6,0))</f>
        <v>7.8</v>
      </c>
      <c r="G1481" s="2">
        <f>INDEX($Q:$AC,MATCH($E1481,$Q:$Q,0),MATCH(VLOOKUP($B1481,卡牌国战属性!$B:$E,4,FALSE),军力值效果表!$Q$1:$AC$1,0)+IF(VLOOKUP($B1481,卡牌国战属性!$B:$E,3,FALSE)=2,6,0)+1)</f>
        <v>44.4</v>
      </c>
    </row>
    <row r="1482" spans="1:7">
      <c r="A1482" s="2">
        <v>1479</v>
      </c>
      <c r="B1482" s="9">
        <v>1102007</v>
      </c>
      <c r="C1482" s="2" t="str">
        <f>VLOOKUP(B1482,卡牌国战属性!$B:$C,2,FALSE)</f>
        <v>天使缇娜</v>
      </c>
      <c r="D1482" s="2" t="s">
        <v>64</v>
      </c>
      <c r="E1482" s="2">
        <f t="shared" si="17"/>
        <v>29</v>
      </c>
      <c r="F1482" s="2">
        <f>INDEX($Q:$AC,MATCH($E1482,$Q:$Q,0),MATCH(VLOOKUP($B1482,卡牌国战属性!$B:$E,4,FALSE),军力值效果表!$Q$1:$AC$1,0)+IF(VLOOKUP($B1482,卡牌国战属性!$B:$E,3,FALSE)=2,6,0))</f>
        <v>8.3</v>
      </c>
      <c r="G1482" s="2">
        <f>INDEX($Q:$AC,MATCH($E1482,$Q:$Q,0),MATCH(VLOOKUP($B1482,卡牌国战属性!$B:$E,4,FALSE),军力值效果表!$Q$1:$AC$1,0)+IF(VLOOKUP($B1482,卡牌国战属性!$B:$E,3,FALSE)=2,6,0)+1)</f>
        <v>46.1</v>
      </c>
    </row>
    <row r="1483" spans="1:7">
      <c r="A1483" s="2">
        <v>1480</v>
      </c>
      <c r="B1483" s="9">
        <v>1102007</v>
      </c>
      <c r="C1483" s="2" t="str">
        <f>VLOOKUP(B1483,卡牌国战属性!$B:$C,2,FALSE)</f>
        <v>天使缇娜</v>
      </c>
      <c r="D1483" s="2" t="s">
        <v>64</v>
      </c>
      <c r="E1483" s="2">
        <f t="shared" si="17"/>
        <v>30</v>
      </c>
      <c r="F1483" s="2">
        <f>INDEX($Q:$AC,MATCH($E1483,$Q:$Q,0),MATCH(VLOOKUP($B1483,卡牌国战属性!$B:$E,4,FALSE),军力值效果表!$Q$1:$AC$1,0)+IF(VLOOKUP($B1483,卡牌国战属性!$B:$E,3,FALSE)=2,6,0))</f>
        <v>8.7</v>
      </c>
      <c r="G1483" s="2">
        <f>INDEX($Q:$AC,MATCH($E1483,$Q:$Q,0),MATCH(VLOOKUP($B1483,卡牌国战属性!$B:$E,4,FALSE),军力值效果表!$Q$1:$AC$1,0)+IF(VLOOKUP($B1483,卡牌国战属性!$B:$E,3,FALSE)=2,6,0)+1)</f>
        <v>47.9</v>
      </c>
    </row>
    <row r="1484" spans="1:7">
      <c r="A1484" s="2">
        <v>1481</v>
      </c>
      <c r="B1484" s="9">
        <v>1102007</v>
      </c>
      <c r="C1484" s="2" t="str">
        <f>VLOOKUP(B1484,卡牌国战属性!$B:$C,2,FALSE)</f>
        <v>天使缇娜</v>
      </c>
      <c r="D1484" s="2" t="s">
        <v>64</v>
      </c>
      <c r="E1484" s="2">
        <f t="shared" si="17"/>
        <v>31</v>
      </c>
      <c r="F1484" s="2">
        <f>INDEX($Q:$AC,MATCH($E1484,$Q:$Q,0),MATCH(VLOOKUP($B1484,卡牌国战属性!$B:$E,4,FALSE),军力值效果表!$Q$1:$AC$1,0)+IF(VLOOKUP($B1484,卡牌国战属性!$B:$E,3,FALSE)=2,6,0))</f>
        <v>8.9</v>
      </c>
      <c r="G1484" s="2">
        <f>INDEX($Q:$AC,MATCH($E1484,$Q:$Q,0),MATCH(VLOOKUP($B1484,卡牌国战属性!$B:$E,4,FALSE),军力值效果表!$Q$1:$AC$1,0)+IF(VLOOKUP($B1484,卡牌国战属性!$B:$E,3,FALSE)=2,6,0)+1)</f>
        <v>48.6</v>
      </c>
    </row>
    <row r="1485" spans="1:7">
      <c r="A1485" s="2">
        <v>1482</v>
      </c>
      <c r="B1485" s="9">
        <v>1102007</v>
      </c>
      <c r="C1485" s="2" t="str">
        <f>VLOOKUP(B1485,卡牌国战属性!$B:$C,2,FALSE)</f>
        <v>天使缇娜</v>
      </c>
      <c r="D1485" s="2" t="s">
        <v>64</v>
      </c>
      <c r="E1485" s="2">
        <f t="shared" si="17"/>
        <v>32</v>
      </c>
      <c r="F1485" s="2">
        <f>INDEX($Q:$AC,MATCH($E1485,$Q:$Q,0),MATCH(VLOOKUP($B1485,卡牌国战属性!$B:$E,4,FALSE),军力值效果表!$Q$1:$AC$1,0)+IF(VLOOKUP($B1485,卡牌国战属性!$B:$E,3,FALSE)=2,6,0))</f>
        <v>9.5</v>
      </c>
      <c r="G1485" s="2">
        <f>INDEX($Q:$AC,MATCH($E1485,$Q:$Q,0),MATCH(VLOOKUP($B1485,卡牌国战属性!$B:$E,4,FALSE),军力值效果表!$Q$1:$AC$1,0)+IF(VLOOKUP($B1485,卡牌国战属性!$B:$E,3,FALSE)=2,6,0)+1)</f>
        <v>51</v>
      </c>
    </row>
    <row r="1486" spans="1:7">
      <c r="A1486" s="2">
        <v>1483</v>
      </c>
      <c r="B1486" s="9">
        <v>1102007</v>
      </c>
      <c r="C1486" s="2" t="str">
        <f>VLOOKUP(B1486,卡牌国战属性!$B:$C,2,FALSE)</f>
        <v>天使缇娜</v>
      </c>
      <c r="D1486" s="2" t="s">
        <v>64</v>
      </c>
      <c r="E1486" s="2">
        <f t="shared" si="17"/>
        <v>33</v>
      </c>
      <c r="F1486" s="2">
        <f>INDEX($Q:$AC,MATCH($E1486,$Q:$Q,0),MATCH(VLOOKUP($B1486,卡牌国战属性!$B:$E,4,FALSE),军力值效果表!$Q$1:$AC$1,0)+IF(VLOOKUP($B1486,卡牌国战属性!$B:$E,3,FALSE)=2,6,0))</f>
        <v>10.7</v>
      </c>
      <c r="G1486" s="2">
        <f>INDEX($Q:$AC,MATCH($E1486,$Q:$Q,0),MATCH(VLOOKUP($B1486,卡牌国战属性!$B:$E,4,FALSE),军力值效果表!$Q$1:$AC$1,0)+IF(VLOOKUP($B1486,卡牌国战属性!$B:$E,3,FALSE)=2,6,0)+1)</f>
        <v>58.2</v>
      </c>
    </row>
    <row r="1487" spans="1:7">
      <c r="A1487" s="2">
        <v>1484</v>
      </c>
      <c r="B1487" s="9">
        <v>1102007</v>
      </c>
      <c r="C1487" s="2" t="str">
        <f>VLOOKUP(B1487,卡牌国战属性!$B:$C,2,FALSE)</f>
        <v>天使缇娜</v>
      </c>
      <c r="D1487" s="2" t="s">
        <v>64</v>
      </c>
      <c r="E1487" s="2">
        <f t="shared" si="17"/>
        <v>34</v>
      </c>
      <c r="F1487" s="2">
        <f>INDEX($Q:$AC,MATCH($E1487,$Q:$Q,0),MATCH(VLOOKUP($B1487,卡牌国战属性!$B:$E,4,FALSE),军力值效果表!$Q$1:$AC$1,0)+IF(VLOOKUP($B1487,卡牌国战属性!$B:$E,3,FALSE)=2,6,0))</f>
        <v>11.4</v>
      </c>
      <c r="G1487" s="2">
        <f>INDEX($Q:$AC,MATCH($E1487,$Q:$Q,0),MATCH(VLOOKUP($B1487,卡牌国战属性!$B:$E,4,FALSE),军力值效果表!$Q$1:$AC$1,0)+IF(VLOOKUP($B1487,卡牌国战属性!$B:$E,3,FALSE)=2,6,0)+1)</f>
        <v>61.3</v>
      </c>
    </row>
    <row r="1488" spans="1:7">
      <c r="A1488" s="2">
        <v>1485</v>
      </c>
      <c r="B1488" s="9">
        <v>1102007</v>
      </c>
      <c r="C1488" s="2" t="str">
        <f>VLOOKUP(B1488,卡牌国战属性!$B:$C,2,FALSE)</f>
        <v>天使缇娜</v>
      </c>
      <c r="D1488" s="2" t="s">
        <v>64</v>
      </c>
      <c r="E1488" s="2">
        <f t="shared" si="17"/>
        <v>35</v>
      </c>
      <c r="F1488" s="2">
        <f>INDEX($Q:$AC,MATCH($E1488,$Q:$Q,0),MATCH(VLOOKUP($B1488,卡牌国战属性!$B:$E,4,FALSE),军力值效果表!$Q$1:$AC$1,0)+IF(VLOOKUP($B1488,卡牌国战属性!$B:$E,3,FALSE)=2,6,0))</f>
        <v>11.5</v>
      </c>
      <c r="G1488" s="2">
        <f>INDEX($Q:$AC,MATCH($E1488,$Q:$Q,0),MATCH(VLOOKUP($B1488,卡牌国战属性!$B:$E,4,FALSE),军力值效果表!$Q$1:$AC$1,0)+IF(VLOOKUP($B1488,卡牌国战属性!$B:$E,3,FALSE)=2,6,0)+1)</f>
        <v>62.9</v>
      </c>
    </row>
    <row r="1489" spans="1:7">
      <c r="A1489" s="2">
        <v>1486</v>
      </c>
      <c r="B1489" s="9">
        <v>1102007</v>
      </c>
      <c r="C1489" s="2" t="str">
        <f>VLOOKUP(B1489,卡牌国战属性!$B:$C,2,FALSE)</f>
        <v>天使缇娜</v>
      </c>
      <c r="D1489" s="2" t="s">
        <v>64</v>
      </c>
      <c r="E1489" s="2">
        <f t="shared" si="17"/>
        <v>36</v>
      </c>
      <c r="F1489" s="2">
        <f>INDEX($Q:$AC,MATCH($E1489,$Q:$Q,0),MATCH(VLOOKUP($B1489,卡牌国战属性!$B:$E,4,FALSE),军力值效果表!$Q$1:$AC$1,0)+IF(VLOOKUP($B1489,卡牌国战属性!$B:$E,3,FALSE)=2,6,0))</f>
        <v>12.4</v>
      </c>
      <c r="G1489" s="2">
        <f>INDEX($Q:$AC,MATCH($E1489,$Q:$Q,0),MATCH(VLOOKUP($B1489,卡牌国战属性!$B:$E,4,FALSE),军力值效果表!$Q$1:$AC$1,0)+IF(VLOOKUP($B1489,卡牌国战属性!$B:$E,3,FALSE)=2,6,0)+1)</f>
        <v>66.8</v>
      </c>
    </row>
    <row r="1490" spans="1:7">
      <c r="A1490" s="2">
        <v>1487</v>
      </c>
      <c r="B1490" s="9">
        <v>1102007</v>
      </c>
      <c r="C1490" s="2" t="str">
        <f>VLOOKUP(B1490,卡牌国战属性!$B:$C,2,FALSE)</f>
        <v>天使缇娜</v>
      </c>
      <c r="D1490" s="2" t="s">
        <v>64</v>
      </c>
      <c r="E1490" s="2">
        <f t="shared" si="17"/>
        <v>37</v>
      </c>
      <c r="F1490" s="2">
        <f>INDEX($Q:$AC,MATCH($E1490,$Q:$Q,0),MATCH(VLOOKUP($B1490,卡牌国战属性!$B:$E,4,FALSE),军力值效果表!$Q$1:$AC$1,0)+IF(VLOOKUP($B1490,卡牌国战属性!$B:$E,3,FALSE)=2,6,0))</f>
        <v>13.3</v>
      </c>
      <c r="G1490" s="2">
        <f>INDEX($Q:$AC,MATCH($E1490,$Q:$Q,0),MATCH(VLOOKUP($B1490,卡牌国战属性!$B:$E,4,FALSE),军力值效果表!$Q$1:$AC$1,0)+IF(VLOOKUP($B1490,卡牌国战属性!$B:$E,3,FALSE)=2,6,0)+1)</f>
        <v>70.4</v>
      </c>
    </row>
    <row r="1491" spans="1:7">
      <c r="A1491" s="2">
        <v>1488</v>
      </c>
      <c r="B1491" s="9">
        <v>1102007</v>
      </c>
      <c r="C1491" s="2" t="str">
        <f>VLOOKUP(B1491,卡牌国战属性!$B:$C,2,FALSE)</f>
        <v>天使缇娜</v>
      </c>
      <c r="D1491" s="2" t="s">
        <v>64</v>
      </c>
      <c r="E1491" s="2">
        <f t="shared" si="17"/>
        <v>38</v>
      </c>
      <c r="F1491" s="2">
        <f>INDEX($Q:$AC,MATCH($E1491,$Q:$Q,0),MATCH(VLOOKUP($B1491,卡牌国战属性!$B:$E,4,FALSE),军力值效果表!$Q$1:$AC$1,0)+IF(VLOOKUP($B1491,卡牌国战属性!$B:$E,3,FALSE)=2,6,0))</f>
        <v>14.9</v>
      </c>
      <c r="G1491" s="2">
        <f>INDEX($Q:$AC,MATCH($E1491,$Q:$Q,0),MATCH(VLOOKUP($B1491,卡牌国战属性!$B:$E,4,FALSE),军力值效果表!$Q$1:$AC$1,0)+IF(VLOOKUP($B1491,卡牌国战属性!$B:$E,3,FALSE)=2,6,0)+1)</f>
        <v>80.8</v>
      </c>
    </row>
    <row r="1492" spans="1:7">
      <c r="A1492" s="2">
        <v>1489</v>
      </c>
      <c r="B1492" s="9">
        <v>1102007</v>
      </c>
      <c r="C1492" s="2" t="str">
        <f>VLOOKUP(B1492,卡牌国战属性!$B:$C,2,FALSE)</f>
        <v>天使缇娜</v>
      </c>
      <c r="D1492" s="2" t="s">
        <v>64</v>
      </c>
      <c r="E1492" s="2">
        <f t="shared" si="17"/>
        <v>39</v>
      </c>
      <c r="F1492" s="2">
        <f>INDEX($Q:$AC,MATCH($E1492,$Q:$Q,0),MATCH(VLOOKUP($B1492,卡牌国战属性!$B:$E,4,FALSE),军力值效果表!$Q$1:$AC$1,0)+IF(VLOOKUP($B1492,卡牌国战属性!$B:$E,3,FALSE)=2,6,0))</f>
        <v>15.3</v>
      </c>
      <c r="G1492" s="2">
        <f>INDEX($Q:$AC,MATCH($E1492,$Q:$Q,0),MATCH(VLOOKUP($B1492,卡牌国战属性!$B:$E,4,FALSE),军力值效果表!$Q$1:$AC$1,0)+IF(VLOOKUP($B1492,卡牌国战属性!$B:$E,3,FALSE)=2,6,0)+1)</f>
        <v>83.1</v>
      </c>
    </row>
    <row r="1493" spans="1:7">
      <c r="A1493" s="2">
        <v>1490</v>
      </c>
      <c r="B1493" s="9">
        <v>1102007</v>
      </c>
      <c r="C1493" s="2" t="str">
        <f>VLOOKUP(B1493,卡牌国战属性!$B:$C,2,FALSE)</f>
        <v>天使缇娜</v>
      </c>
      <c r="D1493" s="2" t="s">
        <v>64</v>
      </c>
      <c r="E1493" s="2">
        <f t="shared" si="17"/>
        <v>40</v>
      </c>
      <c r="F1493" s="2">
        <f>INDEX($Q:$AC,MATCH($E1493,$Q:$Q,0),MATCH(VLOOKUP($B1493,卡牌国战属性!$B:$E,4,FALSE),军力值效果表!$Q$1:$AC$1,0)+IF(VLOOKUP($B1493,卡牌国战属性!$B:$E,3,FALSE)=2,6,0))</f>
        <v>16.1</v>
      </c>
      <c r="G1493" s="2">
        <f>INDEX($Q:$AC,MATCH($E1493,$Q:$Q,0),MATCH(VLOOKUP($B1493,卡牌国战属性!$B:$E,4,FALSE),军力值效果表!$Q$1:$AC$1,0)+IF(VLOOKUP($B1493,卡牌国战属性!$B:$E,3,FALSE)=2,6,0)+1)</f>
        <v>85.6</v>
      </c>
    </row>
    <row r="1494" spans="1:7">
      <c r="A1494" s="2">
        <v>1491</v>
      </c>
      <c r="B1494" s="9">
        <v>1102007</v>
      </c>
      <c r="C1494" s="2" t="str">
        <f>VLOOKUP(B1494,卡牌国战属性!$B:$C,2,FALSE)</f>
        <v>天使缇娜</v>
      </c>
      <c r="D1494" s="2" t="s">
        <v>64</v>
      </c>
      <c r="E1494" s="2">
        <f t="shared" si="17"/>
        <v>41</v>
      </c>
      <c r="F1494" s="2">
        <f>INDEX($Q:$AC,MATCH($E1494,$Q:$Q,0),MATCH(VLOOKUP($B1494,卡牌国战属性!$B:$E,4,FALSE),军力值效果表!$Q$1:$AC$1,0)+IF(VLOOKUP($B1494,卡牌国战属性!$B:$E,3,FALSE)=2,6,0))</f>
        <v>16.5</v>
      </c>
      <c r="G1494" s="2">
        <f>INDEX($Q:$AC,MATCH($E1494,$Q:$Q,0),MATCH(VLOOKUP($B1494,卡牌国战属性!$B:$E,4,FALSE),军力值效果表!$Q$1:$AC$1,0)+IF(VLOOKUP($B1494,卡牌国战属性!$B:$E,3,FALSE)=2,6,0)+1)</f>
        <v>88.6</v>
      </c>
    </row>
    <row r="1495" spans="1:7">
      <c r="A1495" s="2">
        <v>1492</v>
      </c>
      <c r="B1495" s="9">
        <v>1102007</v>
      </c>
      <c r="C1495" s="2" t="str">
        <f>VLOOKUP(B1495,卡牌国战属性!$B:$C,2,FALSE)</f>
        <v>天使缇娜</v>
      </c>
      <c r="D1495" s="2" t="s">
        <v>64</v>
      </c>
      <c r="E1495" s="2">
        <f t="shared" si="17"/>
        <v>42</v>
      </c>
      <c r="F1495" s="2">
        <f>INDEX($Q:$AC,MATCH($E1495,$Q:$Q,0),MATCH(VLOOKUP($B1495,卡牌国战属性!$B:$E,4,FALSE),军力值效果表!$Q$1:$AC$1,0)+IF(VLOOKUP($B1495,卡牌国战属性!$B:$E,3,FALSE)=2,6,0))</f>
        <v>17.8</v>
      </c>
      <c r="G1495" s="2">
        <f>INDEX($Q:$AC,MATCH($E1495,$Q:$Q,0),MATCH(VLOOKUP($B1495,卡牌国战属性!$B:$E,4,FALSE),军力值效果表!$Q$1:$AC$1,0)+IF(VLOOKUP($B1495,卡牌国战属性!$B:$E,3,FALSE)=2,6,0)+1)</f>
        <v>93.9</v>
      </c>
    </row>
    <row r="1496" spans="1:7">
      <c r="A1496" s="2">
        <v>1493</v>
      </c>
      <c r="B1496" s="9">
        <v>1102007</v>
      </c>
      <c r="C1496" s="2" t="str">
        <f>VLOOKUP(B1496,卡牌国战属性!$B:$C,2,FALSE)</f>
        <v>天使缇娜</v>
      </c>
      <c r="D1496" s="2" t="s">
        <v>64</v>
      </c>
      <c r="E1496" s="2">
        <f t="shared" si="17"/>
        <v>43</v>
      </c>
      <c r="F1496" s="2">
        <f>INDEX($Q:$AC,MATCH($E1496,$Q:$Q,0),MATCH(VLOOKUP($B1496,卡牌国战属性!$B:$E,4,FALSE),军力值效果表!$Q$1:$AC$1,0)+IF(VLOOKUP($B1496,卡牌国战属性!$B:$E,3,FALSE)=2,6,0))</f>
        <v>20.1</v>
      </c>
      <c r="G1496" s="2">
        <f>INDEX($Q:$AC,MATCH($E1496,$Q:$Q,0),MATCH(VLOOKUP($B1496,卡牌国战属性!$B:$E,4,FALSE),军力值效果表!$Q$1:$AC$1,0)+IF(VLOOKUP($B1496,卡牌国战属性!$B:$E,3,FALSE)=2,6,0)+1)</f>
        <v>108.3</v>
      </c>
    </row>
    <row r="1497" spans="1:7">
      <c r="A1497" s="2">
        <v>1494</v>
      </c>
      <c r="B1497" s="9">
        <v>1102007</v>
      </c>
      <c r="C1497" s="2" t="str">
        <f>VLOOKUP(B1497,卡牌国战属性!$B:$C,2,FALSE)</f>
        <v>天使缇娜</v>
      </c>
      <c r="D1497" s="2" t="s">
        <v>64</v>
      </c>
      <c r="E1497" s="2">
        <f t="shared" si="17"/>
        <v>44</v>
      </c>
      <c r="F1497" s="2">
        <f>INDEX($Q:$AC,MATCH($E1497,$Q:$Q,0),MATCH(VLOOKUP($B1497,卡牌国战属性!$B:$E,4,FALSE),军力值效果表!$Q$1:$AC$1,0)+IF(VLOOKUP($B1497,卡牌国战属性!$B:$E,3,FALSE)=2,6,0))</f>
        <v>21.7</v>
      </c>
      <c r="G1497" s="2">
        <f>INDEX($Q:$AC,MATCH($E1497,$Q:$Q,0),MATCH(VLOOKUP($B1497,卡牌国战属性!$B:$E,4,FALSE),军力值效果表!$Q$1:$AC$1,0)+IF(VLOOKUP($B1497,卡牌国战属性!$B:$E,3,FALSE)=2,6,0)+1)</f>
        <v>115.3</v>
      </c>
    </row>
    <row r="1498" spans="1:7">
      <c r="A1498" s="2">
        <v>1495</v>
      </c>
      <c r="B1498" s="9">
        <v>1102007</v>
      </c>
      <c r="C1498" s="2" t="str">
        <f>VLOOKUP(B1498,卡牌国战属性!$B:$C,2,FALSE)</f>
        <v>天使缇娜</v>
      </c>
      <c r="D1498" s="2" t="s">
        <v>64</v>
      </c>
      <c r="E1498" s="2">
        <f t="shared" si="17"/>
        <v>45</v>
      </c>
      <c r="F1498" s="2">
        <f>INDEX($Q:$AC,MATCH($E1498,$Q:$Q,0),MATCH(VLOOKUP($B1498,卡牌国战属性!$B:$E,4,FALSE),军力值效果表!$Q$1:$AC$1,0)+IF(VLOOKUP($B1498,卡牌国战属性!$B:$E,3,FALSE)=2,6,0))</f>
        <v>23.7</v>
      </c>
      <c r="G1498" s="2">
        <f>INDEX($Q:$AC,MATCH($E1498,$Q:$Q,0),MATCH(VLOOKUP($B1498,卡牌国战属性!$B:$E,4,FALSE),军力值效果表!$Q$1:$AC$1,0)+IF(VLOOKUP($B1498,卡牌国战属性!$B:$E,3,FALSE)=2,6,0)+1)</f>
        <v>128.8</v>
      </c>
    </row>
    <row r="1499" spans="1:7">
      <c r="A1499" s="2">
        <v>1496</v>
      </c>
      <c r="B1499" s="9">
        <v>1102007</v>
      </c>
      <c r="C1499" s="2" t="str">
        <f>VLOOKUP(B1499,卡牌国战属性!$B:$C,2,FALSE)</f>
        <v>天使缇娜</v>
      </c>
      <c r="D1499" s="2" t="s">
        <v>64</v>
      </c>
      <c r="E1499" s="2">
        <f t="shared" si="17"/>
        <v>46</v>
      </c>
      <c r="F1499" s="2">
        <f>INDEX($Q:$AC,MATCH($E1499,$Q:$Q,0),MATCH(VLOOKUP($B1499,卡牌国战属性!$B:$E,4,FALSE),军力值效果表!$Q$1:$AC$1,0)+IF(VLOOKUP($B1499,卡牌国战属性!$B:$E,3,FALSE)=2,6,0))</f>
        <v>25.8</v>
      </c>
      <c r="G1499" s="2">
        <f>INDEX($Q:$AC,MATCH($E1499,$Q:$Q,0),MATCH(VLOOKUP($B1499,卡牌国战属性!$B:$E,4,FALSE),军力值效果表!$Q$1:$AC$1,0)+IF(VLOOKUP($B1499,卡牌国战属性!$B:$E,3,FALSE)=2,6,0)+1)</f>
        <v>137.6</v>
      </c>
    </row>
    <row r="1500" spans="1:7">
      <c r="A1500" s="2">
        <v>1497</v>
      </c>
      <c r="B1500" s="9">
        <v>1102007</v>
      </c>
      <c r="C1500" s="2" t="str">
        <f>VLOOKUP(B1500,卡牌国战属性!$B:$C,2,FALSE)</f>
        <v>天使缇娜</v>
      </c>
      <c r="D1500" s="2" t="s">
        <v>64</v>
      </c>
      <c r="E1500" s="2">
        <f t="shared" si="17"/>
        <v>47</v>
      </c>
      <c r="F1500" s="2">
        <f>INDEX($Q:$AC,MATCH($E1500,$Q:$Q,0),MATCH(VLOOKUP($B1500,卡牌国战属性!$B:$E,4,FALSE),军力值效果表!$Q$1:$AC$1,0)+IF(VLOOKUP($B1500,卡牌国战属性!$B:$E,3,FALSE)=2,6,0))</f>
        <v>27.7</v>
      </c>
      <c r="G1500" s="2">
        <f>INDEX($Q:$AC,MATCH($E1500,$Q:$Q,0),MATCH(VLOOKUP($B1500,卡牌国战属性!$B:$E,4,FALSE),军力值效果表!$Q$1:$AC$1,0)+IF(VLOOKUP($B1500,卡牌国战属性!$B:$E,3,FALSE)=2,6,0)+1)</f>
        <v>146.1</v>
      </c>
    </row>
    <row r="1501" spans="1:7">
      <c r="A1501" s="2">
        <v>1498</v>
      </c>
      <c r="B1501" s="9">
        <v>1102007</v>
      </c>
      <c r="C1501" s="2" t="str">
        <f>VLOOKUP(B1501,卡牌国战属性!$B:$C,2,FALSE)</f>
        <v>天使缇娜</v>
      </c>
      <c r="D1501" s="2" t="s">
        <v>64</v>
      </c>
      <c r="E1501" s="2">
        <f t="shared" si="17"/>
        <v>48</v>
      </c>
      <c r="F1501" s="2">
        <f>INDEX($Q:$AC,MATCH($E1501,$Q:$Q,0),MATCH(VLOOKUP($B1501,卡牌国战属性!$B:$E,4,FALSE),军力值效果表!$Q$1:$AC$1,0)+IF(VLOOKUP($B1501,卡牌国战属性!$B:$E,3,FALSE)=2,6,0))</f>
        <v>31.4</v>
      </c>
      <c r="G1501" s="2">
        <f>INDEX($Q:$AC,MATCH($E1501,$Q:$Q,0),MATCH(VLOOKUP($B1501,卡牌国战属性!$B:$E,4,FALSE),军力值效果表!$Q$1:$AC$1,0)+IF(VLOOKUP($B1501,卡牌国战属性!$B:$E,3,FALSE)=2,6,0)+1)</f>
        <v>168.9</v>
      </c>
    </row>
    <row r="1502" spans="1:7">
      <c r="A1502" s="2">
        <v>1499</v>
      </c>
      <c r="B1502" s="9">
        <v>1102007</v>
      </c>
      <c r="C1502" s="2" t="str">
        <f>VLOOKUP(B1502,卡牌国战属性!$B:$C,2,FALSE)</f>
        <v>天使缇娜</v>
      </c>
      <c r="D1502" s="2" t="s">
        <v>64</v>
      </c>
      <c r="E1502" s="2">
        <f t="shared" si="17"/>
        <v>49</v>
      </c>
      <c r="F1502" s="2">
        <f>INDEX($Q:$AC,MATCH($E1502,$Q:$Q,0),MATCH(VLOOKUP($B1502,卡牌国战属性!$B:$E,4,FALSE),军力值效果表!$Q$1:$AC$1,0)+IF(VLOOKUP($B1502,卡牌国战属性!$B:$E,3,FALSE)=2,6,0))</f>
        <v>34</v>
      </c>
      <c r="G1502" s="2">
        <f>INDEX($Q:$AC,MATCH($E1502,$Q:$Q,0),MATCH(VLOOKUP($B1502,卡牌国战属性!$B:$E,4,FALSE),军力值效果表!$Q$1:$AC$1,0)+IF(VLOOKUP($B1502,卡牌国战属性!$B:$E,3,FALSE)=2,6,0)+1)</f>
        <v>180</v>
      </c>
    </row>
    <row r="1503" spans="1:7">
      <c r="A1503" s="2">
        <v>1500</v>
      </c>
      <c r="B1503" s="9">
        <v>1102007</v>
      </c>
      <c r="C1503" s="2" t="str">
        <f>VLOOKUP(B1503,卡牌国战属性!$B:$C,2,FALSE)</f>
        <v>天使缇娜</v>
      </c>
      <c r="D1503" s="2" t="s">
        <v>64</v>
      </c>
      <c r="E1503" s="2">
        <f t="shared" si="17"/>
        <v>50</v>
      </c>
      <c r="F1503" s="2">
        <f>INDEX($Q:$AC,MATCH($E1503,$Q:$Q,0),MATCH(VLOOKUP($B1503,卡牌国战属性!$B:$E,4,FALSE),军力值效果表!$Q$1:$AC$1,0)+IF(VLOOKUP($B1503,卡牌国战属性!$B:$E,3,FALSE)=2,6,0))</f>
        <v>35.5</v>
      </c>
      <c r="G1503" s="2">
        <f>INDEX($Q:$AC,MATCH($E1503,$Q:$Q,0),MATCH(VLOOKUP($B1503,卡牌国战属性!$B:$E,4,FALSE),军力值效果表!$Q$1:$AC$1,0)+IF(VLOOKUP($B1503,卡牌国战属性!$B:$E,3,FALSE)=2,6,0)+1)</f>
        <v>186</v>
      </c>
    </row>
    <row r="1504" spans="1:7">
      <c r="A1504" s="2">
        <v>1501</v>
      </c>
      <c r="B1504" s="9">
        <v>1102008</v>
      </c>
      <c r="C1504" s="2" t="str">
        <f>VLOOKUP(B1504,卡牌国战属性!$B:$C,2,FALSE)</f>
        <v>夏侯渊</v>
      </c>
      <c r="D1504" s="2" t="s">
        <v>64</v>
      </c>
      <c r="E1504" s="2">
        <f t="shared" si="17"/>
        <v>1</v>
      </c>
      <c r="F1504" s="2">
        <f>INDEX($Q:$AC,MATCH($E1504,$Q:$Q,0),MATCH(VLOOKUP($B1504,卡牌国战属性!$B:$E,4,FALSE),军力值效果表!$Q$1:$AC$1,0)+IF(VLOOKUP($B1504,卡牌国战属性!$B:$E,3,FALSE)=2,6,0))</f>
        <v>3</v>
      </c>
      <c r="G1504" s="2">
        <f>INDEX($Q:$AC,MATCH($E1504,$Q:$Q,0),MATCH(VLOOKUP($B1504,卡牌国战属性!$B:$E,4,FALSE),军力值效果表!$Q$1:$AC$1,0)+IF(VLOOKUP($B1504,卡牌国战属性!$B:$E,3,FALSE)=2,6,0)+1)</f>
        <v>22</v>
      </c>
    </row>
    <row r="1505" spans="1:7">
      <c r="A1505" s="2">
        <v>1502</v>
      </c>
      <c r="B1505" s="9">
        <v>1102008</v>
      </c>
      <c r="C1505" s="2" t="str">
        <f>VLOOKUP(B1505,卡牌国战属性!$B:$C,2,FALSE)</f>
        <v>夏侯渊</v>
      </c>
      <c r="D1505" s="2" t="s">
        <v>64</v>
      </c>
      <c r="E1505" s="2">
        <f t="shared" si="17"/>
        <v>2</v>
      </c>
      <c r="F1505" s="2">
        <f>INDEX($Q:$AC,MATCH($E1505,$Q:$Q,0),MATCH(VLOOKUP($B1505,卡牌国战属性!$B:$E,4,FALSE),军力值效果表!$Q$1:$AC$1,0)+IF(VLOOKUP($B1505,卡牌国战属性!$B:$E,3,FALSE)=2,6,0))</f>
        <v>3.1</v>
      </c>
      <c r="G1505" s="2">
        <f>INDEX($Q:$AC,MATCH($E1505,$Q:$Q,0),MATCH(VLOOKUP($B1505,卡牌国战属性!$B:$E,4,FALSE),军力值效果表!$Q$1:$AC$1,0)+IF(VLOOKUP($B1505,卡牌国战属性!$B:$E,3,FALSE)=2,6,0)+1)</f>
        <v>22.3</v>
      </c>
    </row>
    <row r="1506" spans="1:7">
      <c r="A1506" s="2">
        <v>1503</v>
      </c>
      <c r="B1506" s="9">
        <v>1102008</v>
      </c>
      <c r="C1506" s="2" t="str">
        <f>VLOOKUP(B1506,卡牌国战属性!$B:$C,2,FALSE)</f>
        <v>夏侯渊</v>
      </c>
      <c r="D1506" s="2" t="s">
        <v>64</v>
      </c>
      <c r="E1506" s="2">
        <f t="shared" si="17"/>
        <v>3</v>
      </c>
      <c r="F1506" s="2">
        <f>INDEX($Q:$AC,MATCH($E1506,$Q:$Q,0),MATCH(VLOOKUP($B1506,卡牌国战属性!$B:$E,4,FALSE),军力值效果表!$Q$1:$AC$1,0)+IF(VLOOKUP($B1506,卡牌国战属性!$B:$E,3,FALSE)=2,6,0))</f>
        <v>3.2</v>
      </c>
      <c r="G1506" s="2">
        <f>INDEX($Q:$AC,MATCH($E1506,$Q:$Q,0),MATCH(VLOOKUP($B1506,卡牌国战属性!$B:$E,4,FALSE),军力值效果表!$Q$1:$AC$1,0)+IF(VLOOKUP($B1506,卡牌国战属性!$B:$E,3,FALSE)=2,6,0)+1)</f>
        <v>22.6</v>
      </c>
    </row>
    <row r="1507" spans="1:7">
      <c r="A1507" s="2">
        <v>1504</v>
      </c>
      <c r="B1507" s="9">
        <v>1102008</v>
      </c>
      <c r="C1507" s="2" t="str">
        <f>VLOOKUP(B1507,卡牌国战属性!$B:$C,2,FALSE)</f>
        <v>夏侯渊</v>
      </c>
      <c r="D1507" s="2" t="s">
        <v>64</v>
      </c>
      <c r="E1507" s="2">
        <f t="shared" ref="E1507:E1570" si="18">E1457</f>
        <v>4</v>
      </c>
      <c r="F1507" s="2">
        <f>INDEX($Q:$AC,MATCH($E1507,$Q:$Q,0),MATCH(VLOOKUP($B1507,卡牌国战属性!$B:$E,4,FALSE),军力值效果表!$Q$1:$AC$1,0)+IF(VLOOKUP($B1507,卡牌国战属性!$B:$E,3,FALSE)=2,6,0))</f>
        <v>3.3</v>
      </c>
      <c r="G1507" s="2">
        <f>INDEX($Q:$AC,MATCH($E1507,$Q:$Q,0),MATCH(VLOOKUP($B1507,卡牌国战属性!$B:$E,4,FALSE),军力值效果表!$Q$1:$AC$1,0)+IF(VLOOKUP($B1507,卡牌国战属性!$B:$E,3,FALSE)=2,6,0)+1)</f>
        <v>22.9</v>
      </c>
    </row>
    <row r="1508" spans="1:7">
      <c r="A1508" s="2">
        <v>1505</v>
      </c>
      <c r="B1508" s="9">
        <v>1102008</v>
      </c>
      <c r="C1508" s="2" t="str">
        <f>VLOOKUP(B1508,卡牌国战属性!$B:$C,2,FALSE)</f>
        <v>夏侯渊</v>
      </c>
      <c r="D1508" s="2" t="s">
        <v>64</v>
      </c>
      <c r="E1508" s="2">
        <f t="shared" si="18"/>
        <v>5</v>
      </c>
      <c r="F1508" s="2">
        <f>INDEX($Q:$AC,MATCH($E1508,$Q:$Q,0),MATCH(VLOOKUP($B1508,卡牌国战属性!$B:$E,4,FALSE),军力值效果表!$Q$1:$AC$1,0)+IF(VLOOKUP($B1508,卡牌国战属性!$B:$E,3,FALSE)=2,6,0))</f>
        <v>3.4</v>
      </c>
      <c r="G1508" s="2">
        <f>INDEX($Q:$AC,MATCH($E1508,$Q:$Q,0),MATCH(VLOOKUP($B1508,卡牌国战属性!$B:$E,4,FALSE),军力值效果表!$Q$1:$AC$1,0)+IF(VLOOKUP($B1508,卡牌国战属性!$B:$E,3,FALSE)=2,6,0)+1)</f>
        <v>23.2</v>
      </c>
    </row>
    <row r="1509" spans="1:7">
      <c r="A1509" s="2">
        <v>1506</v>
      </c>
      <c r="B1509" s="9">
        <v>1102008</v>
      </c>
      <c r="C1509" s="2" t="str">
        <f>VLOOKUP(B1509,卡牌国战属性!$B:$C,2,FALSE)</f>
        <v>夏侯渊</v>
      </c>
      <c r="D1509" s="2" t="s">
        <v>64</v>
      </c>
      <c r="E1509" s="2">
        <f t="shared" si="18"/>
        <v>6</v>
      </c>
      <c r="F1509" s="2">
        <f>INDEX($Q:$AC,MATCH($E1509,$Q:$Q,0),MATCH(VLOOKUP($B1509,卡牌国战属性!$B:$E,4,FALSE),军力值效果表!$Q$1:$AC$1,0)+IF(VLOOKUP($B1509,卡牌国战属性!$B:$E,3,FALSE)=2,6,0))</f>
        <v>3.5</v>
      </c>
      <c r="G1509" s="2">
        <f>INDEX($Q:$AC,MATCH($E1509,$Q:$Q,0),MATCH(VLOOKUP($B1509,卡牌国战属性!$B:$E,4,FALSE),军力值效果表!$Q$1:$AC$1,0)+IF(VLOOKUP($B1509,卡牌国战属性!$B:$E,3,FALSE)=2,6,0)+1)</f>
        <v>23.5</v>
      </c>
    </row>
    <row r="1510" spans="1:7">
      <c r="A1510" s="2">
        <v>1507</v>
      </c>
      <c r="B1510" s="9">
        <v>1102008</v>
      </c>
      <c r="C1510" s="2" t="str">
        <f>VLOOKUP(B1510,卡牌国战属性!$B:$C,2,FALSE)</f>
        <v>夏侯渊</v>
      </c>
      <c r="D1510" s="2" t="s">
        <v>64</v>
      </c>
      <c r="E1510" s="2">
        <f t="shared" si="18"/>
        <v>7</v>
      </c>
      <c r="F1510" s="2">
        <f>INDEX($Q:$AC,MATCH($E1510,$Q:$Q,0),MATCH(VLOOKUP($B1510,卡牌国战属性!$B:$E,4,FALSE),军力值效果表!$Q$1:$AC$1,0)+IF(VLOOKUP($B1510,卡牌国战属性!$B:$E,3,FALSE)=2,6,0))</f>
        <v>3.6</v>
      </c>
      <c r="G1510" s="2">
        <f>INDEX($Q:$AC,MATCH($E1510,$Q:$Q,0),MATCH(VLOOKUP($B1510,卡牌国战属性!$B:$E,4,FALSE),军力值效果表!$Q$1:$AC$1,0)+IF(VLOOKUP($B1510,卡牌国战属性!$B:$E,3,FALSE)=2,6,0)+1)</f>
        <v>23.8</v>
      </c>
    </row>
    <row r="1511" spans="1:7">
      <c r="A1511" s="2">
        <v>1508</v>
      </c>
      <c r="B1511" s="9">
        <v>1102008</v>
      </c>
      <c r="C1511" s="2" t="str">
        <f>VLOOKUP(B1511,卡牌国战属性!$B:$C,2,FALSE)</f>
        <v>夏侯渊</v>
      </c>
      <c r="D1511" s="2" t="s">
        <v>64</v>
      </c>
      <c r="E1511" s="2">
        <f t="shared" si="18"/>
        <v>8</v>
      </c>
      <c r="F1511" s="2">
        <f>INDEX($Q:$AC,MATCH($E1511,$Q:$Q,0),MATCH(VLOOKUP($B1511,卡牌国战属性!$B:$E,4,FALSE),军力值效果表!$Q$1:$AC$1,0)+IF(VLOOKUP($B1511,卡牌国战属性!$B:$E,3,FALSE)=2,6,0))</f>
        <v>3.7</v>
      </c>
      <c r="G1511" s="2">
        <f>INDEX($Q:$AC,MATCH($E1511,$Q:$Q,0),MATCH(VLOOKUP($B1511,卡牌国战属性!$B:$E,4,FALSE),军力值效果表!$Q$1:$AC$1,0)+IF(VLOOKUP($B1511,卡牌国战属性!$B:$E,3,FALSE)=2,6,0)+1)</f>
        <v>24.1</v>
      </c>
    </row>
    <row r="1512" spans="1:7">
      <c r="A1512" s="2">
        <v>1509</v>
      </c>
      <c r="B1512" s="9">
        <v>1102008</v>
      </c>
      <c r="C1512" s="2" t="str">
        <f>VLOOKUP(B1512,卡牌国战属性!$B:$C,2,FALSE)</f>
        <v>夏侯渊</v>
      </c>
      <c r="D1512" s="2" t="s">
        <v>64</v>
      </c>
      <c r="E1512" s="2">
        <f t="shared" si="18"/>
        <v>9</v>
      </c>
      <c r="F1512" s="2">
        <f>INDEX($Q:$AC,MATCH($E1512,$Q:$Q,0),MATCH(VLOOKUP($B1512,卡牌国战属性!$B:$E,4,FALSE),军力值效果表!$Q$1:$AC$1,0)+IF(VLOOKUP($B1512,卡牌国战属性!$B:$E,3,FALSE)=2,6,0))</f>
        <v>3.8</v>
      </c>
      <c r="G1512" s="2">
        <f>INDEX($Q:$AC,MATCH($E1512,$Q:$Q,0),MATCH(VLOOKUP($B1512,卡牌国战属性!$B:$E,4,FALSE),军力值效果表!$Q$1:$AC$1,0)+IF(VLOOKUP($B1512,卡牌国战属性!$B:$E,3,FALSE)=2,6,0)+1)</f>
        <v>24.4</v>
      </c>
    </row>
    <row r="1513" spans="1:7">
      <c r="A1513" s="2">
        <v>1510</v>
      </c>
      <c r="B1513" s="9">
        <v>1102008</v>
      </c>
      <c r="C1513" s="2" t="str">
        <f>VLOOKUP(B1513,卡牌国战属性!$B:$C,2,FALSE)</f>
        <v>夏侯渊</v>
      </c>
      <c r="D1513" s="2" t="s">
        <v>64</v>
      </c>
      <c r="E1513" s="2">
        <f t="shared" si="18"/>
        <v>10</v>
      </c>
      <c r="F1513" s="2">
        <f>INDEX($Q:$AC,MATCH($E1513,$Q:$Q,0),MATCH(VLOOKUP($B1513,卡牌国战属性!$B:$E,4,FALSE),军力值效果表!$Q$1:$AC$1,0)+IF(VLOOKUP($B1513,卡牌国战属性!$B:$E,3,FALSE)=2,6,0))</f>
        <v>3.9</v>
      </c>
      <c r="G1513" s="2">
        <f>INDEX($Q:$AC,MATCH($E1513,$Q:$Q,0),MATCH(VLOOKUP($B1513,卡牌国战属性!$B:$E,4,FALSE),军力值效果表!$Q$1:$AC$1,0)+IF(VLOOKUP($B1513,卡牌国战属性!$B:$E,3,FALSE)=2,6,0)+1)</f>
        <v>24.7</v>
      </c>
    </row>
    <row r="1514" spans="1:7">
      <c r="A1514" s="2">
        <v>1511</v>
      </c>
      <c r="B1514" s="9">
        <v>1102008</v>
      </c>
      <c r="C1514" s="2" t="str">
        <f>VLOOKUP(B1514,卡牌国战属性!$B:$C,2,FALSE)</f>
        <v>夏侯渊</v>
      </c>
      <c r="D1514" s="2" t="s">
        <v>64</v>
      </c>
      <c r="E1514" s="2">
        <f t="shared" si="18"/>
        <v>11</v>
      </c>
      <c r="F1514" s="2">
        <f>INDEX($Q:$AC,MATCH($E1514,$Q:$Q,0),MATCH(VLOOKUP($B1514,卡牌国战属性!$B:$E,4,FALSE),军力值效果表!$Q$1:$AC$1,0)+IF(VLOOKUP($B1514,卡牌国战属性!$B:$E,3,FALSE)=2,6,0))</f>
        <v>4</v>
      </c>
      <c r="G1514" s="2">
        <f>INDEX($Q:$AC,MATCH($E1514,$Q:$Q,0),MATCH(VLOOKUP($B1514,卡牌国战属性!$B:$E,4,FALSE),军力值效果表!$Q$1:$AC$1,0)+IF(VLOOKUP($B1514,卡牌国战属性!$B:$E,3,FALSE)=2,6,0)+1)</f>
        <v>25</v>
      </c>
    </row>
    <row r="1515" spans="1:7">
      <c r="A1515" s="2">
        <v>1512</v>
      </c>
      <c r="B1515" s="9">
        <v>1102008</v>
      </c>
      <c r="C1515" s="2" t="str">
        <f>VLOOKUP(B1515,卡牌国战属性!$B:$C,2,FALSE)</f>
        <v>夏侯渊</v>
      </c>
      <c r="D1515" s="2" t="s">
        <v>64</v>
      </c>
      <c r="E1515" s="2">
        <f t="shared" si="18"/>
        <v>12</v>
      </c>
      <c r="F1515" s="2">
        <f>INDEX($Q:$AC,MATCH($E1515,$Q:$Q,0),MATCH(VLOOKUP($B1515,卡牌国战属性!$B:$E,4,FALSE),军力值效果表!$Q$1:$AC$1,0)+IF(VLOOKUP($B1515,卡牌国战属性!$B:$E,3,FALSE)=2,6,0))</f>
        <v>4.1</v>
      </c>
      <c r="G1515" s="2">
        <f>INDEX($Q:$AC,MATCH($E1515,$Q:$Q,0),MATCH(VLOOKUP($B1515,卡牌国战属性!$B:$E,4,FALSE),军力值效果表!$Q$1:$AC$1,0)+IF(VLOOKUP($B1515,卡牌国战属性!$B:$E,3,FALSE)=2,6,0)+1)</f>
        <v>25.3</v>
      </c>
    </row>
    <row r="1516" spans="1:7">
      <c r="A1516" s="2">
        <v>1513</v>
      </c>
      <c r="B1516" s="9">
        <v>1102008</v>
      </c>
      <c r="C1516" s="2" t="str">
        <f>VLOOKUP(B1516,卡牌国战属性!$B:$C,2,FALSE)</f>
        <v>夏侯渊</v>
      </c>
      <c r="D1516" s="2" t="s">
        <v>64</v>
      </c>
      <c r="E1516" s="2">
        <f t="shared" si="18"/>
        <v>13</v>
      </c>
      <c r="F1516" s="2">
        <f>INDEX($Q:$AC,MATCH($E1516,$Q:$Q,0),MATCH(VLOOKUP($B1516,卡牌国战属性!$B:$E,4,FALSE),军力值效果表!$Q$1:$AC$1,0)+IF(VLOOKUP($B1516,卡牌国战属性!$B:$E,3,FALSE)=2,6,0))</f>
        <v>4.2</v>
      </c>
      <c r="G1516" s="2">
        <f>INDEX($Q:$AC,MATCH($E1516,$Q:$Q,0),MATCH(VLOOKUP($B1516,卡牌国战属性!$B:$E,4,FALSE),军力值效果表!$Q$1:$AC$1,0)+IF(VLOOKUP($B1516,卡牌国战属性!$B:$E,3,FALSE)=2,6,0)+1)</f>
        <v>25.6</v>
      </c>
    </row>
    <row r="1517" spans="1:7">
      <c r="A1517" s="2">
        <v>1514</v>
      </c>
      <c r="B1517" s="9">
        <v>1102008</v>
      </c>
      <c r="C1517" s="2" t="str">
        <f>VLOOKUP(B1517,卡牌国战属性!$B:$C,2,FALSE)</f>
        <v>夏侯渊</v>
      </c>
      <c r="D1517" s="2" t="s">
        <v>64</v>
      </c>
      <c r="E1517" s="2">
        <f t="shared" si="18"/>
        <v>14</v>
      </c>
      <c r="F1517" s="2">
        <f>INDEX($Q:$AC,MATCH($E1517,$Q:$Q,0),MATCH(VLOOKUP($B1517,卡牌国战属性!$B:$E,4,FALSE),军力值效果表!$Q$1:$AC$1,0)+IF(VLOOKUP($B1517,卡牌国战属性!$B:$E,3,FALSE)=2,6,0))</f>
        <v>4.3</v>
      </c>
      <c r="G1517" s="2">
        <f>INDEX($Q:$AC,MATCH($E1517,$Q:$Q,0),MATCH(VLOOKUP($B1517,卡牌国战属性!$B:$E,4,FALSE),军力值效果表!$Q$1:$AC$1,0)+IF(VLOOKUP($B1517,卡牌国战属性!$B:$E,3,FALSE)=2,6,0)+1)</f>
        <v>25.9</v>
      </c>
    </row>
    <row r="1518" spans="1:7">
      <c r="A1518" s="2">
        <v>1515</v>
      </c>
      <c r="B1518" s="9">
        <v>1102008</v>
      </c>
      <c r="C1518" s="2" t="str">
        <f>VLOOKUP(B1518,卡牌国战属性!$B:$C,2,FALSE)</f>
        <v>夏侯渊</v>
      </c>
      <c r="D1518" s="2" t="s">
        <v>64</v>
      </c>
      <c r="E1518" s="2">
        <f t="shared" si="18"/>
        <v>15</v>
      </c>
      <c r="F1518" s="2">
        <f>INDEX($Q:$AC,MATCH($E1518,$Q:$Q,0),MATCH(VLOOKUP($B1518,卡牌国战属性!$B:$E,4,FALSE),军力值效果表!$Q$1:$AC$1,0)+IF(VLOOKUP($B1518,卡牌国战属性!$B:$E,3,FALSE)=2,6,0))</f>
        <v>4.4</v>
      </c>
      <c r="G1518" s="2">
        <f>INDEX($Q:$AC,MATCH($E1518,$Q:$Q,0),MATCH(VLOOKUP($B1518,卡牌国战属性!$B:$E,4,FALSE),军力值效果表!$Q$1:$AC$1,0)+IF(VLOOKUP($B1518,卡牌国战属性!$B:$E,3,FALSE)=2,6,0)+1)</f>
        <v>26.2</v>
      </c>
    </row>
    <row r="1519" spans="1:7">
      <c r="A1519" s="2">
        <v>1516</v>
      </c>
      <c r="B1519" s="9">
        <v>1102008</v>
      </c>
      <c r="C1519" s="2" t="str">
        <f>VLOOKUP(B1519,卡牌国战属性!$B:$C,2,FALSE)</f>
        <v>夏侯渊</v>
      </c>
      <c r="D1519" s="2" t="s">
        <v>64</v>
      </c>
      <c r="E1519" s="2">
        <f t="shared" si="18"/>
        <v>16</v>
      </c>
      <c r="F1519" s="2">
        <f>INDEX($Q:$AC,MATCH($E1519,$Q:$Q,0),MATCH(VLOOKUP($B1519,卡牌国战属性!$B:$E,4,FALSE),军力值效果表!$Q$1:$AC$1,0)+IF(VLOOKUP($B1519,卡牌国战属性!$B:$E,3,FALSE)=2,6,0))</f>
        <v>4.5</v>
      </c>
      <c r="G1519" s="2">
        <f>INDEX($Q:$AC,MATCH($E1519,$Q:$Q,0),MATCH(VLOOKUP($B1519,卡牌国战属性!$B:$E,4,FALSE),军力值效果表!$Q$1:$AC$1,0)+IF(VLOOKUP($B1519,卡牌国战属性!$B:$E,3,FALSE)=2,6,0)+1)</f>
        <v>26.5</v>
      </c>
    </row>
    <row r="1520" spans="1:7">
      <c r="A1520" s="2">
        <v>1517</v>
      </c>
      <c r="B1520" s="9">
        <v>1102008</v>
      </c>
      <c r="C1520" s="2" t="str">
        <f>VLOOKUP(B1520,卡牌国战属性!$B:$C,2,FALSE)</f>
        <v>夏侯渊</v>
      </c>
      <c r="D1520" s="2" t="s">
        <v>64</v>
      </c>
      <c r="E1520" s="2">
        <f t="shared" si="18"/>
        <v>17</v>
      </c>
      <c r="F1520" s="2">
        <f>INDEX($Q:$AC,MATCH($E1520,$Q:$Q,0),MATCH(VLOOKUP($B1520,卡牌国战属性!$B:$E,4,FALSE),军力值效果表!$Q$1:$AC$1,0)+IF(VLOOKUP($B1520,卡牌国战属性!$B:$E,3,FALSE)=2,6,0))</f>
        <v>4.7</v>
      </c>
      <c r="G1520" s="2">
        <f>INDEX($Q:$AC,MATCH($E1520,$Q:$Q,0),MATCH(VLOOKUP($B1520,卡牌国战属性!$B:$E,4,FALSE),军力值效果表!$Q$1:$AC$1,0)+IF(VLOOKUP($B1520,卡牌国战属性!$B:$E,3,FALSE)=2,6,0)+1)</f>
        <v>26.8</v>
      </c>
    </row>
    <row r="1521" spans="1:7">
      <c r="A1521" s="2">
        <v>1518</v>
      </c>
      <c r="B1521" s="9">
        <v>1102008</v>
      </c>
      <c r="C1521" s="2" t="str">
        <f>VLOOKUP(B1521,卡牌国战属性!$B:$C,2,FALSE)</f>
        <v>夏侯渊</v>
      </c>
      <c r="D1521" s="2" t="s">
        <v>64</v>
      </c>
      <c r="E1521" s="2">
        <f t="shared" si="18"/>
        <v>18</v>
      </c>
      <c r="F1521" s="2">
        <f>INDEX($Q:$AC,MATCH($E1521,$Q:$Q,0),MATCH(VLOOKUP($B1521,卡牌国战属性!$B:$E,4,FALSE),军力值效果表!$Q$1:$AC$1,0)+IF(VLOOKUP($B1521,卡牌国战属性!$B:$E,3,FALSE)=2,6,0))</f>
        <v>4.9</v>
      </c>
      <c r="G1521" s="2">
        <f>INDEX($Q:$AC,MATCH($E1521,$Q:$Q,0),MATCH(VLOOKUP($B1521,卡牌国战属性!$B:$E,4,FALSE),军力值效果表!$Q$1:$AC$1,0)+IF(VLOOKUP($B1521,卡牌国战属性!$B:$E,3,FALSE)=2,6,0)+1)</f>
        <v>27.1</v>
      </c>
    </row>
    <row r="1522" spans="1:7">
      <c r="A1522" s="2">
        <v>1519</v>
      </c>
      <c r="B1522" s="9">
        <v>1102008</v>
      </c>
      <c r="C1522" s="2" t="str">
        <f>VLOOKUP(B1522,卡牌国战属性!$B:$C,2,FALSE)</f>
        <v>夏侯渊</v>
      </c>
      <c r="D1522" s="2" t="s">
        <v>64</v>
      </c>
      <c r="E1522" s="2">
        <f t="shared" si="18"/>
        <v>19</v>
      </c>
      <c r="F1522" s="2">
        <f>INDEX($Q:$AC,MATCH($E1522,$Q:$Q,0),MATCH(VLOOKUP($B1522,卡牌国战属性!$B:$E,4,FALSE),军力值效果表!$Q$1:$AC$1,0)+IF(VLOOKUP($B1522,卡牌国战属性!$B:$E,3,FALSE)=2,6,0))</f>
        <v>5</v>
      </c>
      <c r="G1522" s="2">
        <f>INDEX($Q:$AC,MATCH($E1522,$Q:$Q,0),MATCH(VLOOKUP($B1522,卡牌国战属性!$B:$E,4,FALSE),军力值效果表!$Q$1:$AC$1,0)+IF(VLOOKUP($B1522,卡牌国战属性!$B:$E,3,FALSE)=2,6,0)+1)</f>
        <v>27.4</v>
      </c>
    </row>
    <row r="1523" spans="1:7">
      <c r="A1523" s="2">
        <v>1520</v>
      </c>
      <c r="B1523" s="9">
        <v>1102008</v>
      </c>
      <c r="C1523" s="2" t="str">
        <f>VLOOKUP(B1523,卡牌国战属性!$B:$C,2,FALSE)</f>
        <v>夏侯渊</v>
      </c>
      <c r="D1523" s="2" t="s">
        <v>64</v>
      </c>
      <c r="E1523" s="2">
        <f t="shared" si="18"/>
        <v>20</v>
      </c>
      <c r="F1523" s="2">
        <f>INDEX($Q:$AC,MATCH($E1523,$Q:$Q,0),MATCH(VLOOKUP($B1523,卡牌国战属性!$B:$E,4,FALSE),军力值效果表!$Q$1:$AC$1,0)+IF(VLOOKUP($B1523,卡牌国战属性!$B:$E,3,FALSE)=2,6,0))</f>
        <v>5.1</v>
      </c>
      <c r="G1523" s="2">
        <f>INDEX($Q:$AC,MATCH($E1523,$Q:$Q,0),MATCH(VLOOKUP($B1523,卡牌国战属性!$B:$E,4,FALSE),军力值效果表!$Q$1:$AC$1,0)+IF(VLOOKUP($B1523,卡牌国战属性!$B:$E,3,FALSE)=2,6,0)+1)</f>
        <v>27.7</v>
      </c>
    </row>
    <row r="1524" spans="1:7">
      <c r="A1524" s="2">
        <v>1521</v>
      </c>
      <c r="B1524" s="9">
        <v>1102008</v>
      </c>
      <c r="C1524" s="2" t="str">
        <f>VLOOKUP(B1524,卡牌国战属性!$B:$C,2,FALSE)</f>
        <v>夏侯渊</v>
      </c>
      <c r="D1524" s="2" t="s">
        <v>64</v>
      </c>
      <c r="E1524" s="2">
        <f t="shared" si="18"/>
        <v>21</v>
      </c>
      <c r="F1524" s="2">
        <f>INDEX($Q:$AC,MATCH($E1524,$Q:$Q,0),MATCH(VLOOKUP($B1524,卡牌国战属性!$B:$E,4,FALSE),军力值效果表!$Q$1:$AC$1,0)+IF(VLOOKUP($B1524,卡牌国战属性!$B:$E,3,FALSE)=2,6,0))</f>
        <v>5.2</v>
      </c>
      <c r="G1524" s="2">
        <f>INDEX($Q:$AC,MATCH($E1524,$Q:$Q,0),MATCH(VLOOKUP($B1524,卡牌国战属性!$B:$E,4,FALSE),军力值效果表!$Q$1:$AC$1,0)+IF(VLOOKUP($B1524,卡牌国战属性!$B:$E,3,FALSE)=2,6,0)+1)</f>
        <v>28</v>
      </c>
    </row>
    <row r="1525" spans="1:7">
      <c r="A1525" s="2">
        <v>1522</v>
      </c>
      <c r="B1525" s="9">
        <v>1102008</v>
      </c>
      <c r="C1525" s="2" t="str">
        <f>VLOOKUP(B1525,卡牌国战属性!$B:$C,2,FALSE)</f>
        <v>夏侯渊</v>
      </c>
      <c r="D1525" s="2" t="s">
        <v>64</v>
      </c>
      <c r="E1525" s="2">
        <f t="shared" si="18"/>
        <v>22</v>
      </c>
      <c r="F1525" s="2">
        <f>INDEX($Q:$AC,MATCH($E1525,$Q:$Q,0),MATCH(VLOOKUP($B1525,卡牌国战属性!$B:$E,4,FALSE),军力值效果表!$Q$1:$AC$1,0)+IF(VLOOKUP($B1525,卡牌国战属性!$B:$E,3,FALSE)=2,6,0))</f>
        <v>5.4</v>
      </c>
      <c r="G1525" s="2">
        <f>INDEX($Q:$AC,MATCH($E1525,$Q:$Q,0),MATCH(VLOOKUP($B1525,卡牌国战属性!$B:$E,4,FALSE),军力值效果表!$Q$1:$AC$1,0)+IF(VLOOKUP($B1525,卡牌国战属性!$B:$E,3,FALSE)=2,6,0)+1)</f>
        <v>28.3</v>
      </c>
    </row>
    <row r="1526" spans="1:7">
      <c r="A1526" s="2">
        <v>1523</v>
      </c>
      <c r="B1526" s="9">
        <v>1102008</v>
      </c>
      <c r="C1526" s="2" t="str">
        <f>VLOOKUP(B1526,卡牌国战属性!$B:$C,2,FALSE)</f>
        <v>夏侯渊</v>
      </c>
      <c r="D1526" s="2" t="s">
        <v>64</v>
      </c>
      <c r="E1526" s="2">
        <f t="shared" si="18"/>
        <v>23</v>
      </c>
      <c r="F1526" s="2">
        <f>INDEX($Q:$AC,MATCH($E1526,$Q:$Q,0),MATCH(VLOOKUP($B1526,卡牌国战属性!$B:$E,4,FALSE),军力值效果表!$Q$1:$AC$1,0)+IF(VLOOKUP($B1526,卡牌国战属性!$B:$E,3,FALSE)=2,6,0))</f>
        <v>5.8</v>
      </c>
      <c r="G1526" s="2">
        <f>INDEX($Q:$AC,MATCH($E1526,$Q:$Q,0),MATCH(VLOOKUP($B1526,卡牌国战属性!$B:$E,4,FALSE),军力值效果表!$Q$1:$AC$1,0)+IF(VLOOKUP($B1526,卡牌国战属性!$B:$E,3,FALSE)=2,6,0)+1)</f>
        <v>32</v>
      </c>
    </row>
    <row r="1527" spans="1:7">
      <c r="A1527" s="2">
        <v>1524</v>
      </c>
      <c r="B1527" s="9">
        <v>1102008</v>
      </c>
      <c r="C1527" s="2" t="str">
        <f>VLOOKUP(B1527,卡牌国战属性!$B:$C,2,FALSE)</f>
        <v>夏侯渊</v>
      </c>
      <c r="D1527" s="2" t="s">
        <v>64</v>
      </c>
      <c r="E1527" s="2">
        <f t="shared" si="18"/>
        <v>24</v>
      </c>
      <c r="F1527" s="2">
        <f>INDEX($Q:$AC,MATCH($E1527,$Q:$Q,0),MATCH(VLOOKUP($B1527,卡牌国战属性!$B:$E,4,FALSE),军力值效果表!$Q$1:$AC$1,0)+IF(VLOOKUP($B1527,卡牌国战属性!$B:$E,3,FALSE)=2,6,0))</f>
        <v>6</v>
      </c>
      <c r="G1527" s="2">
        <f>INDEX($Q:$AC,MATCH($E1527,$Q:$Q,0),MATCH(VLOOKUP($B1527,卡牌国战属性!$B:$E,4,FALSE),军力值效果表!$Q$1:$AC$1,0)+IF(VLOOKUP($B1527,卡牌国战属性!$B:$E,3,FALSE)=2,6,0)+1)</f>
        <v>32.7</v>
      </c>
    </row>
    <row r="1528" spans="1:7">
      <c r="A1528" s="2">
        <v>1525</v>
      </c>
      <c r="B1528" s="9">
        <v>1102008</v>
      </c>
      <c r="C1528" s="2" t="str">
        <f>VLOOKUP(B1528,卡牌国战属性!$B:$C,2,FALSE)</f>
        <v>夏侯渊</v>
      </c>
      <c r="D1528" s="2" t="s">
        <v>64</v>
      </c>
      <c r="E1528" s="2">
        <f t="shared" si="18"/>
        <v>25</v>
      </c>
      <c r="F1528" s="2">
        <f>INDEX($Q:$AC,MATCH($E1528,$Q:$Q,0),MATCH(VLOOKUP($B1528,卡牌国战属性!$B:$E,4,FALSE),军力值效果表!$Q$1:$AC$1,0)+IF(VLOOKUP($B1528,卡牌国战属性!$B:$E,3,FALSE)=2,6,0))</f>
        <v>6.7</v>
      </c>
      <c r="G1528" s="2">
        <f>INDEX($Q:$AC,MATCH($E1528,$Q:$Q,0),MATCH(VLOOKUP($B1528,卡牌国战属性!$B:$E,4,FALSE),军力值效果表!$Q$1:$AC$1,0)+IF(VLOOKUP($B1528,卡牌国战属性!$B:$E,3,FALSE)=2,6,0)+1)</f>
        <v>37.4</v>
      </c>
    </row>
    <row r="1529" spans="1:7">
      <c r="A1529" s="2">
        <v>1526</v>
      </c>
      <c r="B1529" s="9">
        <v>1102008</v>
      </c>
      <c r="C1529" s="2" t="str">
        <f>VLOOKUP(B1529,卡牌国战属性!$B:$C,2,FALSE)</f>
        <v>夏侯渊</v>
      </c>
      <c r="D1529" s="2" t="s">
        <v>64</v>
      </c>
      <c r="E1529" s="2">
        <f t="shared" si="18"/>
        <v>26</v>
      </c>
      <c r="F1529" s="2">
        <f>INDEX($Q:$AC,MATCH($E1529,$Q:$Q,0),MATCH(VLOOKUP($B1529,卡牌国战属性!$B:$E,4,FALSE),军力值效果表!$Q$1:$AC$1,0)+IF(VLOOKUP($B1529,卡牌国战属性!$B:$E,3,FALSE)=2,6,0))</f>
        <v>7.1</v>
      </c>
      <c r="G1529" s="2">
        <f>INDEX($Q:$AC,MATCH($E1529,$Q:$Q,0),MATCH(VLOOKUP($B1529,卡牌国战属性!$B:$E,4,FALSE),军力值效果表!$Q$1:$AC$1,0)+IF(VLOOKUP($B1529,卡牌国战属性!$B:$E,3,FALSE)=2,6,0)+1)</f>
        <v>39</v>
      </c>
    </row>
    <row r="1530" spans="1:7">
      <c r="A1530" s="2">
        <v>1527</v>
      </c>
      <c r="B1530" s="9">
        <v>1102008</v>
      </c>
      <c r="C1530" s="2" t="str">
        <f>VLOOKUP(B1530,卡牌国战属性!$B:$C,2,FALSE)</f>
        <v>夏侯渊</v>
      </c>
      <c r="D1530" s="2" t="s">
        <v>64</v>
      </c>
      <c r="E1530" s="2">
        <f t="shared" si="18"/>
        <v>27</v>
      </c>
      <c r="F1530" s="2">
        <f>INDEX($Q:$AC,MATCH($E1530,$Q:$Q,0),MATCH(VLOOKUP($B1530,卡牌国战属性!$B:$E,4,FALSE),军力值效果表!$Q$1:$AC$1,0)+IF(VLOOKUP($B1530,卡牌国战属性!$B:$E,3,FALSE)=2,6,0))</f>
        <v>7.5</v>
      </c>
      <c r="G1530" s="2">
        <f>INDEX($Q:$AC,MATCH($E1530,$Q:$Q,0),MATCH(VLOOKUP($B1530,卡牌国战属性!$B:$E,4,FALSE),军力值效果表!$Q$1:$AC$1,0)+IF(VLOOKUP($B1530,卡牌国战属性!$B:$E,3,FALSE)=2,6,0)+1)</f>
        <v>40.6</v>
      </c>
    </row>
    <row r="1531" spans="1:7">
      <c r="A1531" s="2">
        <v>1528</v>
      </c>
      <c r="B1531" s="9">
        <v>1102008</v>
      </c>
      <c r="C1531" s="2" t="str">
        <f>VLOOKUP(B1531,卡牌国战属性!$B:$C,2,FALSE)</f>
        <v>夏侯渊</v>
      </c>
      <c r="D1531" s="2" t="s">
        <v>64</v>
      </c>
      <c r="E1531" s="2">
        <f t="shared" si="18"/>
        <v>28</v>
      </c>
      <c r="F1531" s="2">
        <f>INDEX($Q:$AC,MATCH($E1531,$Q:$Q,0),MATCH(VLOOKUP($B1531,卡牌国战属性!$B:$E,4,FALSE),军力值效果表!$Q$1:$AC$1,0)+IF(VLOOKUP($B1531,卡牌国战属性!$B:$E,3,FALSE)=2,6,0))</f>
        <v>7.8</v>
      </c>
      <c r="G1531" s="2">
        <f>INDEX($Q:$AC,MATCH($E1531,$Q:$Q,0),MATCH(VLOOKUP($B1531,卡牌国战属性!$B:$E,4,FALSE),军力值效果表!$Q$1:$AC$1,0)+IF(VLOOKUP($B1531,卡牌国战属性!$B:$E,3,FALSE)=2,6,0)+1)</f>
        <v>44.4</v>
      </c>
    </row>
    <row r="1532" spans="1:7">
      <c r="A1532" s="2">
        <v>1529</v>
      </c>
      <c r="B1532" s="9">
        <v>1102008</v>
      </c>
      <c r="C1532" s="2" t="str">
        <f>VLOOKUP(B1532,卡牌国战属性!$B:$C,2,FALSE)</f>
        <v>夏侯渊</v>
      </c>
      <c r="D1532" s="2" t="s">
        <v>64</v>
      </c>
      <c r="E1532" s="2">
        <f t="shared" si="18"/>
        <v>29</v>
      </c>
      <c r="F1532" s="2">
        <f>INDEX($Q:$AC,MATCH($E1532,$Q:$Q,0),MATCH(VLOOKUP($B1532,卡牌国战属性!$B:$E,4,FALSE),军力值效果表!$Q$1:$AC$1,0)+IF(VLOOKUP($B1532,卡牌国战属性!$B:$E,3,FALSE)=2,6,0))</f>
        <v>8.3</v>
      </c>
      <c r="G1532" s="2">
        <f>INDEX($Q:$AC,MATCH($E1532,$Q:$Q,0),MATCH(VLOOKUP($B1532,卡牌国战属性!$B:$E,4,FALSE),军力值效果表!$Q$1:$AC$1,0)+IF(VLOOKUP($B1532,卡牌国战属性!$B:$E,3,FALSE)=2,6,0)+1)</f>
        <v>46.1</v>
      </c>
    </row>
    <row r="1533" spans="1:7">
      <c r="A1533" s="2">
        <v>1530</v>
      </c>
      <c r="B1533" s="9">
        <v>1102008</v>
      </c>
      <c r="C1533" s="2" t="str">
        <f>VLOOKUP(B1533,卡牌国战属性!$B:$C,2,FALSE)</f>
        <v>夏侯渊</v>
      </c>
      <c r="D1533" s="2" t="s">
        <v>64</v>
      </c>
      <c r="E1533" s="2">
        <f t="shared" si="18"/>
        <v>30</v>
      </c>
      <c r="F1533" s="2">
        <f>INDEX($Q:$AC,MATCH($E1533,$Q:$Q,0),MATCH(VLOOKUP($B1533,卡牌国战属性!$B:$E,4,FALSE),军力值效果表!$Q$1:$AC$1,0)+IF(VLOOKUP($B1533,卡牌国战属性!$B:$E,3,FALSE)=2,6,0))</f>
        <v>8.7</v>
      </c>
      <c r="G1533" s="2">
        <f>INDEX($Q:$AC,MATCH($E1533,$Q:$Q,0),MATCH(VLOOKUP($B1533,卡牌国战属性!$B:$E,4,FALSE),军力值效果表!$Q$1:$AC$1,0)+IF(VLOOKUP($B1533,卡牌国战属性!$B:$E,3,FALSE)=2,6,0)+1)</f>
        <v>47.9</v>
      </c>
    </row>
    <row r="1534" spans="1:7">
      <c r="A1534" s="2">
        <v>1531</v>
      </c>
      <c r="B1534" s="9">
        <v>1102008</v>
      </c>
      <c r="C1534" s="2" t="str">
        <f>VLOOKUP(B1534,卡牌国战属性!$B:$C,2,FALSE)</f>
        <v>夏侯渊</v>
      </c>
      <c r="D1534" s="2" t="s">
        <v>64</v>
      </c>
      <c r="E1534" s="2">
        <f t="shared" si="18"/>
        <v>31</v>
      </c>
      <c r="F1534" s="2">
        <f>INDEX($Q:$AC,MATCH($E1534,$Q:$Q,0),MATCH(VLOOKUP($B1534,卡牌国战属性!$B:$E,4,FALSE),军力值效果表!$Q$1:$AC$1,0)+IF(VLOOKUP($B1534,卡牌国战属性!$B:$E,3,FALSE)=2,6,0))</f>
        <v>8.9</v>
      </c>
      <c r="G1534" s="2">
        <f>INDEX($Q:$AC,MATCH($E1534,$Q:$Q,0),MATCH(VLOOKUP($B1534,卡牌国战属性!$B:$E,4,FALSE),军力值效果表!$Q$1:$AC$1,0)+IF(VLOOKUP($B1534,卡牌国战属性!$B:$E,3,FALSE)=2,6,0)+1)</f>
        <v>48.6</v>
      </c>
    </row>
    <row r="1535" spans="1:7">
      <c r="A1535" s="2">
        <v>1532</v>
      </c>
      <c r="B1535" s="9">
        <v>1102008</v>
      </c>
      <c r="C1535" s="2" t="str">
        <f>VLOOKUP(B1535,卡牌国战属性!$B:$C,2,FALSE)</f>
        <v>夏侯渊</v>
      </c>
      <c r="D1535" s="2" t="s">
        <v>64</v>
      </c>
      <c r="E1535" s="2">
        <f t="shared" si="18"/>
        <v>32</v>
      </c>
      <c r="F1535" s="2">
        <f>INDEX($Q:$AC,MATCH($E1535,$Q:$Q,0),MATCH(VLOOKUP($B1535,卡牌国战属性!$B:$E,4,FALSE),军力值效果表!$Q$1:$AC$1,0)+IF(VLOOKUP($B1535,卡牌国战属性!$B:$E,3,FALSE)=2,6,0))</f>
        <v>9.5</v>
      </c>
      <c r="G1535" s="2">
        <f>INDEX($Q:$AC,MATCH($E1535,$Q:$Q,0),MATCH(VLOOKUP($B1535,卡牌国战属性!$B:$E,4,FALSE),军力值效果表!$Q$1:$AC$1,0)+IF(VLOOKUP($B1535,卡牌国战属性!$B:$E,3,FALSE)=2,6,0)+1)</f>
        <v>51</v>
      </c>
    </row>
    <row r="1536" spans="1:7">
      <c r="A1536" s="2">
        <v>1533</v>
      </c>
      <c r="B1536" s="9">
        <v>1102008</v>
      </c>
      <c r="C1536" s="2" t="str">
        <f>VLOOKUP(B1536,卡牌国战属性!$B:$C,2,FALSE)</f>
        <v>夏侯渊</v>
      </c>
      <c r="D1536" s="2" t="s">
        <v>64</v>
      </c>
      <c r="E1536" s="2">
        <f t="shared" si="18"/>
        <v>33</v>
      </c>
      <c r="F1536" s="2">
        <f>INDEX($Q:$AC,MATCH($E1536,$Q:$Q,0),MATCH(VLOOKUP($B1536,卡牌国战属性!$B:$E,4,FALSE),军力值效果表!$Q$1:$AC$1,0)+IF(VLOOKUP($B1536,卡牌国战属性!$B:$E,3,FALSE)=2,6,0))</f>
        <v>10.7</v>
      </c>
      <c r="G1536" s="2">
        <f>INDEX($Q:$AC,MATCH($E1536,$Q:$Q,0),MATCH(VLOOKUP($B1536,卡牌国战属性!$B:$E,4,FALSE),军力值效果表!$Q$1:$AC$1,0)+IF(VLOOKUP($B1536,卡牌国战属性!$B:$E,3,FALSE)=2,6,0)+1)</f>
        <v>58.2</v>
      </c>
    </row>
    <row r="1537" spans="1:7">
      <c r="A1537" s="2">
        <v>1534</v>
      </c>
      <c r="B1537" s="9">
        <v>1102008</v>
      </c>
      <c r="C1537" s="2" t="str">
        <f>VLOOKUP(B1537,卡牌国战属性!$B:$C,2,FALSE)</f>
        <v>夏侯渊</v>
      </c>
      <c r="D1537" s="2" t="s">
        <v>64</v>
      </c>
      <c r="E1537" s="2">
        <f t="shared" si="18"/>
        <v>34</v>
      </c>
      <c r="F1537" s="2">
        <f>INDEX($Q:$AC,MATCH($E1537,$Q:$Q,0),MATCH(VLOOKUP($B1537,卡牌国战属性!$B:$E,4,FALSE),军力值效果表!$Q$1:$AC$1,0)+IF(VLOOKUP($B1537,卡牌国战属性!$B:$E,3,FALSE)=2,6,0))</f>
        <v>11.4</v>
      </c>
      <c r="G1537" s="2">
        <f>INDEX($Q:$AC,MATCH($E1537,$Q:$Q,0),MATCH(VLOOKUP($B1537,卡牌国战属性!$B:$E,4,FALSE),军力值效果表!$Q$1:$AC$1,0)+IF(VLOOKUP($B1537,卡牌国战属性!$B:$E,3,FALSE)=2,6,0)+1)</f>
        <v>61.3</v>
      </c>
    </row>
    <row r="1538" spans="1:7">
      <c r="A1538" s="2">
        <v>1535</v>
      </c>
      <c r="B1538" s="9">
        <v>1102008</v>
      </c>
      <c r="C1538" s="2" t="str">
        <f>VLOOKUP(B1538,卡牌国战属性!$B:$C,2,FALSE)</f>
        <v>夏侯渊</v>
      </c>
      <c r="D1538" s="2" t="s">
        <v>64</v>
      </c>
      <c r="E1538" s="2">
        <f t="shared" si="18"/>
        <v>35</v>
      </c>
      <c r="F1538" s="2">
        <f>INDEX($Q:$AC,MATCH($E1538,$Q:$Q,0),MATCH(VLOOKUP($B1538,卡牌国战属性!$B:$E,4,FALSE),军力值效果表!$Q$1:$AC$1,0)+IF(VLOOKUP($B1538,卡牌国战属性!$B:$E,3,FALSE)=2,6,0))</f>
        <v>11.5</v>
      </c>
      <c r="G1538" s="2">
        <f>INDEX($Q:$AC,MATCH($E1538,$Q:$Q,0),MATCH(VLOOKUP($B1538,卡牌国战属性!$B:$E,4,FALSE),军力值效果表!$Q$1:$AC$1,0)+IF(VLOOKUP($B1538,卡牌国战属性!$B:$E,3,FALSE)=2,6,0)+1)</f>
        <v>62.9</v>
      </c>
    </row>
    <row r="1539" spans="1:7">
      <c r="A1539" s="2">
        <v>1536</v>
      </c>
      <c r="B1539" s="9">
        <v>1102008</v>
      </c>
      <c r="C1539" s="2" t="str">
        <f>VLOOKUP(B1539,卡牌国战属性!$B:$C,2,FALSE)</f>
        <v>夏侯渊</v>
      </c>
      <c r="D1539" s="2" t="s">
        <v>64</v>
      </c>
      <c r="E1539" s="2">
        <f t="shared" si="18"/>
        <v>36</v>
      </c>
      <c r="F1539" s="2">
        <f>INDEX($Q:$AC,MATCH($E1539,$Q:$Q,0),MATCH(VLOOKUP($B1539,卡牌国战属性!$B:$E,4,FALSE),军力值效果表!$Q$1:$AC$1,0)+IF(VLOOKUP($B1539,卡牌国战属性!$B:$E,3,FALSE)=2,6,0))</f>
        <v>12.4</v>
      </c>
      <c r="G1539" s="2">
        <f>INDEX($Q:$AC,MATCH($E1539,$Q:$Q,0),MATCH(VLOOKUP($B1539,卡牌国战属性!$B:$E,4,FALSE),军力值效果表!$Q$1:$AC$1,0)+IF(VLOOKUP($B1539,卡牌国战属性!$B:$E,3,FALSE)=2,6,0)+1)</f>
        <v>66.8</v>
      </c>
    </row>
    <row r="1540" spans="1:7">
      <c r="A1540" s="2">
        <v>1537</v>
      </c>
      <c r="B1540" s="9">
        <v>1102008</v>
      </c>
      <c r="C1540" s="2" t="str">
        <f>VLOOKUP(B1540,卡牌国战属性!$B:$C,2,FALSE)</f>
        <v>夏侯渊</v>
      </c>
      <c r="D1540" s="2" t="s">
        <v>64</v>
      </c>
      <c r="E1540" s="2">
        <f t="shared" si="18"/>
        <v>37</v>
      </c>
      <c r="F1540" s="2">
        <f>INDEX($Q:$AC,MATCH($E1540,$Q:$Q,0),MATCH(VLOOKUP($B1540,卡牌国战属性!$B:$E,4,FALSE),军力值效果表!$Q$1:$AC$1,0)+IF(VLOOKUP($B1540,卡牌国战属性!$B:$E,3,FALSE)=2,6,0))</f>
        <v>13.3</v>
      </c>
      <c r="G1540" s="2">
        <f>INDEX($Q:$AC,MATCH($E1540,$Q:$Q,0),MATCH(VLOOKUP($B1540,卡牌国战属性!$B:$E,4,FALSE),军力值效果表!$Q$1:$AC$1,0)+IF(VLOOKUP($B1540,卡牌国战属性!$B:$E,3,FALSE)=2,6,0)+1)</f>
        <v>70.4</v>
      </c>
    </row>
    <row r="1541" spans="1:7">
      <c r="A1541" s="2">
        <v>1538</v>
      </c>
      <c r="B1541" s="9">
        <v>1102008</v>
      </c>
      <c r="C1541" s="2" t="str">
        <f>VLOOKUP(B1541,卡牌国战属性!$B:$C,2,FALSE)</f>
        <v>夏侯渊</v>
      </c>
      <c r="D1541" s="2" t="s">
        <v>64</v>
      </c>
      <c r="E1541" s="2">
        <f t="shared" si="18"/>
        <v>38</v>
      </c>
      <c r="F1541" s="2">
        <f>INDEX($Q:$AC,MATCH($E1541,$Q:$Q,0),MATCH(VLOOKUP($B1541,卡牌国战属性!$B:$E,4,FALSE),军力值效果表!$Q$1:$AC$1,0)+IF(VLOOKUP($B1541,卡牌国战属性!$B:$E,3,FALSE)=2,6,0))</f>
        <v>14.9</v>
      </c>
      <c r="G1541" s="2">
        <f>INDEX($Q:$AC,MATCH($E1541,$Q:$Q,0),MATCH(VLOOKUP($B1541,卡牌国战属性!$B:$E,4,FALSE),军力值效果表!$Q$1:$AC$1,0)+IF(VLOOKUP($B1541,卡牌国战属性!$B:$E,3,FALSE)=2,6,0)+1)</f>
        <v>80.8</v>
      </c>
    </row>
    <row r="1542" spans="1:7">
      <c r="A1542" s="2">
        <v>1539</v>
      </c>
      <c r="B1542" s="9">
        <v>1102008</v>
      </c>
      <c r="C1542" s="2" t="str">
        <f>VLOOKUP(B1542,卡牌国战属性!$B:$C,2,FALSE)</f>
        <v>夏侯渊</v>
      </c>
      <c r="D1542" s="2" t="s">
        <v>64</v>
      </c>
      <c r="E1542" s="2">
        <f t="shared" si="18"/>
        <v>39</v>
      </c>
      <c r="F1542" s="2">
        <f>INDEX($Q:$AC,MATCH($E1542,$Q:$Q,0),MATCH(VLOOKUP($B1542,卡牌国战属性!$B:$E,4,FALSE),军力值效果表!$Q$1:$AC$1,0)+IF(VLOOKUP($B1542,卡牌国战属性!$B:$E,3,FALSE)=2,6,0))</f>
        <v>15.3</v>
      </c>
      <c r="G1542" s="2">
        <f>INDEX($Q:$AC,MATCH($E1542,$Q:$Q,0),MATCH(VLOOKUP($B1542,卡牌国战属性!$B:$E,4,FALSE),军力值效果表!$Q$1:$AC$1,0)+IF(VLOOKUP($B1542,卡牌国战属性!$B:$E,3,FALSE)=2,6,0)+1)</f>
        <v>83.1</v>
      </c>
    </row>
    <row r="1543" spans="1:7">
      <c r="A1543" s="2">
        <v>1540</v>
      </c>
      <c r="B1543" s="9">
        <v>1102008</v>
      </c>
      <c r="C1543" s="2" t="str">
        <f>VLOOKUP(B1543,卡牌国战属性!$B:$C,2,FALSE)</f>
        <v>夏侯渊</v>
      </c>
      <c r="D1543" s="2" t="s">
        <v>64</v>
      </c>
      <c r="E1543" s="2">
        <f t="shared" si="18"/>
        <v>40</v>
      </c>
      <c r="F1543" s="2">
        <f>INDEX($Q:$AC,MATCH($E1543,$Q:$Q,0),MATCH(VLOOKUP($B1543,卡牌国战属性!$B:$E,4,FALSE),军力值效果表!$Q$1:$AC$1,0)+IF(VLOOKUP($B1543,卡牌国战属性!$B:$E,3,FALSE)=2,6,0))</f>
        <v>16.1</v>
      </c>
      <c r="G1543" s="2">
        <f>INDEX($Q:$AC,MATCH($E1543,$Q:$Q,0),MATCH(VLOOKUP($B1543,卡牌国战属性!$B:$E,4,FALSE),军力值效果表!$Q$1:$AC$1,0)+IF(VLOOKUP($B1543,卡牌国战属性!$B:$E,3,FALSE)=2,6,0)+1)</f>
        <v>85.6</v>
      </c>
    </row>
    <row r="1544" spans="1:7">
      <c r="A1544" s="2">
        <v>1541</v>
      </c>
      <c r="B1544" s="9">
        <v>1102008</v>
      </c>
      <c r="C1544" s="2" t="str">
        <f>VLOOKUP(B1544,卡牌国战属性!$B:$C,2,FALSE)</f>
        <v>夏侯渊</v>
      </c>
      <c r="D1544" s="2" t="s">
        <v>64</v>
      </c>
      <c r="E1544" s="2">
        <f t="shared" si="18"/>
        <v>41</v>
      </c>
      <c r="F1544" s="2">
        <f>INDEX($Q:$AC,MATCH($E1544,$Q:$Q,0),MATCH(VLOOKUP($B1544,卡牌国战属性!$B:$E,4,FALSE),军力值效果表!$Q$1:$AC$1,0)+IF(VLOOKUP($B1544,卡牌国战属性!$B:$E,3,FALSE)=2,6,0))</f>
        <v>16.5</v>
      </c>
      <c r="G1544" s="2">
        <f>INDEX($Q:$AC,MATCH($E1544,$Q:$Q,0),MATCH(VLOOKUP($B1544,卡牌国战属性!$B:$E,4,FALSE),军力值效果表!$Q$1:$AC$1,0)+IF(VLOOKUP($B1544,卡牌国战属性!$B:$E,3,FALSE)=2,6,0)+1)</f>
        <v>88.6</v>
      </c>
    </row>
    <row r="1545" spans="1:7">
      <c r="A1545" s="2">
        <v>1542</v>
      </c>
      <c r="B1545" s="9">
        <v>1102008</v>
      </c>
      <c r="C1545" s="2" t="str">
        <f>VLOOKUP(B1545,卡牌国战属性!$B:$C,2,FALSE)</f>
        <v>夏侯渊</v>
      </c>
      <c r="D1545" s="2" t="s">
        <v>64</v>
      </c>
      <c r="E1545" s="2">
        <f t="shared" si="18"/>
        <v>42</v>
      </c>
      <c r="F1545" s="2">
        <f>INDEX($Q:$AC,MATCH($E1545,$Q:$Q,0),MATCH(VLOOKUP($B1545,卡牌国战属性!$B:$E,4,FALSE),军力值效果表!$Q$1:$AC$1,0)+IF(VLOOKUP($B1545,卡牌国战属性!$B:$E,3,FALSE)=2,6,0))</f>
        <v>17.8</v>
      </c>
      <c r="G1545" s="2">
        <f>INDEX($Q:$AC,MATCH($E1545,$Q:$Q,0),MATCH(VLOOKUP($B1545,卡牌国战属性!$B:$E,4,FALSE),军力值效果表!$Q$1:$AC$1,0)+IF(VLOOKUP($B1545,卡牌国战属性!$B:$E,3,FALSE)=2,6,0)+1)</f>
        <v>93.9</v>
      </c>
    </row>
    <row r="1546" spans="1:7">
      <c r="A1546" s="2">
        <v>1543</v>
      </c>
      <c r="B1546" s="9">
        <v>1102008</v>
      </c>
      <c r="C1546" s="2" t="str">
        <f>VLOOKUP(B1546,卡牌国战属性!$B:$C,2,FALSE)</f>
        <v>夏侯渊</v>
      </c>
      <c r="D1546" s="2" t="s">
        <v>64</v>
      </c>
      <c r="E1546" s="2">
        <f t="shared" si="18"/>
        <v>43</v>
      </c>
      <c r="F1546" s="2">
        <f>INDEX($Q:$AC,MATCH($E1546,$Q:$Q,0),MATCH(VLOOKUP($B1546,卡牌国战属性!$B:$E,4,FALSE),军力值效果表!$Q$1:$AC$1,0)+IF(VLOOKUP($B1546,卡牌国战属性!$B:$E,3,FALSE)=2,6,0))</f>
        <v>20.1</v>
      </c>
      <c r="G1546" s="2">
        <f>INDEX($Q:$AC,MATCH($E1546,$Q:$Q,0),MATCH(VLOOKUP($B1546,卡牌国战属性!$B:$E,4,FALSE),军力值效果表!$Q$1:$AC$1,0)+IF(VLOOKUP($B1546,卡牌国战属性!$B:$E,3,FALSE)=2,6,0)+1)</f>
        <v>108.3</v>
      </c>
    </row>
    <row r="1547" spans="1:7">
      <c r="A1547" s="2">
        <v>1544</v>
      </c>
      <c r="B1547" s="9">
        <v>1102008</v>
      </c>
      <c r="C1547" s="2" t="str">
        <f>VLOOKUP(B1547,卡牌国战属性!$B:$C,2,FALSE)</f>
        <v>夏侯渊</v>
      </c>
      <c r="D1547" s="2" t="s">
        <v>64</v>
      </c>
      <c r="E1547" s="2">
        <f t="shared" si="18"/>
        <v>44</v>
      </c>
      <c r="F1547" s="2">
        <f>INDEX($Q:$AC,MATCH($E1547,$Q:$Q,0),MATCH(VLOOKUP($B1547,卡牌国战属性!$B:$E,4,FALSE),军力值效果表!$Q$1:$AC$1,0)+IF(VLOOKUP($B1547,卡牌国战属性!$B:$E,3,FALSE)=2,6,0))</f>
        <v>21.7</v>
      </c>
      <c r="G1547" s="2">
        <f>INDEX($Q:$AC,MATCH($E1547,$Q:$Q,0),MATCH(VLOOKUP($B1547,卡牌国战属性!$B:$E,4,FALSE),军力值效果表!$Q$1:$AC$1,0)+IF(VLOOKUP($B1547,卡牌国战属性!$B:$E,3,FALSE)=2,6,0)+1)</f>
        <v>115.3</v>
      </c>
    </row>
    <row r="1548" spans="1:7">
      <c r="A1548" s="2">
        <v>1545</v>
      </c>
      <c r="B1548" s="9">
        <v>1102008</v>
      </c>
      <c r="C1548" s="2" t="str">
        <f>VLOOKUP(B1548,卡牌国战属性!$B:$C,2,FALSE)</f>
        <v>夏侯渊</v>
      </c>
      <c r="D1548" s="2" t="s">
        <v>64</v>
      </c>
      <c r="E1548" s="2">
        <f t="shared" si="18"/>
        <v>45</v>
      </c>
      <c r="F1548" s="2">
        <f>INDEX($Q:$AC,MATCH($E1548,$Q:$Q,0),MATCH(VLOOKUP($B1548,卡牌国战属性!$B:$E,4,FALSE),军力值效果表!$Q$1:$AC$1,0)+IF(VLOOKUP($B1548,卡牌国战属性!$B:$E,3,FALSE)=2,6,0))</f>
        <v>23.7</v>
      </c>
      <c r="G1548" s="2">
        <f>INDEX($Q:$AC,MATCH($E1548,$Q:$Q,0),MATCH(VLOOKUP($B1548,卡牌国战属性!$B:$E,4,FALSE),军力值效果表!$Q$1:$AC$1,0)+IF(VLOOKUP($B1548,卡牌国战属性!$B:$E,3,FALSE)=2,6,0)+1)</f>
        <v>128.8</v>
      </c>
    </row>
    <row r="1549" spans="1:7">
      <c r="A1549" s="2">
        <v>1546</v>
      </c>
      <c r="B1549" s="9">
        <v>1102008</v>
      </c>
      <c r="C1549" s="2" t="str">
        <f>VLOOKUP(B1549,卡牌国战属性!$B:$C,2,FALSE)</f>
        <v>夏侯渊</v>
      </c>
      <c r="D1549" s="2" t="s">
        <v>64</v>
      </c>
      <c r="E1549" s="2">
        <f t="shared" si="18"/>
        <v>46</v>
      </c>
      <c r="F1549" s="2">
        <f>INDEX($Q:$AC,MATCH($E1549,$Q:$Q,0),MATCH(VLOOKUP($B1549,卡牌国战属性!$B:$E,4,FALSE),军力值效果表!$Q$1:$AC$1,0)+IF(VLOOKUP($B1549,卡牌国战属性!$B:$E,3,FALSE)=2,6,0))</f>
        <v>25.8</v>
      </c>
      <c r="G1549" s="2">
        <f>INDEX($Q:$AC,MATCH($E1549,$Q:$Q,0),MATCH(VLOOKUP($B1549,卡牌国战属性!$B:$E,4,FALSE),军力值效果表!$Q$1:$AC$1,0)+IF(VLOOKUP($B1549,卡牌国战属性!$B:$E,3,FALSE)=2,6,0)+1)</f>
        <v>137.6</v>
      </c>
    </row>
    <row r="1550" spans="1:7">
      <c r="A1550" s="2">
        <v>1547</v>
      </c>
      <c r="B1550" s="9">
        <v>1102008</v>
      </c>
      <c r="C1550" s="2" t="str">
        <f>VLOOKUP(B1550,卡牌国战属性!$B:$C,2,FALSE)</f>
        <v>夏侯渊</v>
      </c>
      <c r="D1550" s="2" t="s">
        <v>64</v>
      </c>
      <c r="E1550" s="2">
        <f t="shared" si="18"/>
        <v>47</v>
      </c>
      <c r="F1550" s="2">
        <f>INDEX($Q:$AC,MATCH($E1550,$Q:$Q,0),MATCH(VLOOKUP($B1550,卡牌国战属性!$B:$E,4,FALSE),军力值效果表!$Q$1:$AC$1,0)+IF(VLOOKUP($B1550,卡牌国战属性!$B:$E,3,FALSE)=2,6,0))</f>
        <v>27.7</v>
      </c>
      <c r="G1550" s="2">
        <f>INDEX($Q:$AC,MATCH($E1550,$Q:$Q,0),MATCH(VLOOKUP($B1550,卡牌国战属性!$B:$E,4,FALSE),军力值效果表!$Q$1:$AC$1,0)+IF(VLOOKUP($B1550,卡牌国战属性!$B:$E,3,FALSE)=2,6,0)+1)</f>
        <v>146.1</v>
      </c>
    </row>
    <row r="1551" spans="1:7">
      <c r="A1551" s="2">
        <v>1548</v>
      </c>
      <c r="B1551" s="9">
        <v>1102008</v>
      </c>
      <c r="C1551" s="2" t="str">
        <f>VLOOKUP(B1551,卡牌国战属性!$B:$C,2,FALSE)</f>
        <v>夏侯渊</v>
      </c>
      <c r="D1551" s="2" t="s">
        <v>64</v>
      </c>
      <c r="E1551" s="2">
        <f t="shared" si="18"/>
        <v>48</v>
      </c>
      <c r="F1551" s="2">
        <f>INDEX($Q:$AC,MATCH($E1551,$Q:$Q,0),MATCH(VLOOKUP($B1551,卡牌国战属性!$B:$E,4,FALSE),军力值效果表!$Q$1:$AC$1,0)+IF(VLOOKUP($B1551,卡牌国战属性!$B:$E,3,FALSE)=2,6,0))</f>
        <v>31.4</v>
      </c>
      <c r="G1551" s="2">
        <f>INDEX($Q:$AC,MATCH($E1551,$Q:$Q,0),MATCH(VLOOKUP($B1551,卡牌国战属性!$B:$E,4,FALSE),军力值效果表!$Q$1:$AC$1,0)+IF(VLOOKUP($B1551,卡牌国战属性!$B:$E,3,FALSE)=2,6,0)+1)</f>
        <v>168.9</v>
      </c>
    </row>
    <row r="1552" spans="1:7">
      <c r="A1552" s="2">
        <v>1549</v>
      </c>
      <c r="B1552" s="9">
        <v>1102008</v>
      </c>
      <c r="C1552" s="2" t="str">
        <f>VLOOKUP(B1552,卡牌国战属性!$B:$C,2,FALSE)</f>
        <v>夏侯渊</v>
      </c>
      <c r="D1552" s="2" t="s">
        <v>64</v>
      </c>
      <c r="E1552" s="2">
        <f t="shared" si="18"/>
        <v>49</v>
      </c>
      <c r="F1552" s="2">
        <f>INDEX($Q:$AC,MATCH($E1552,$Q:$Q,0),MATCH(VLOOKUP($B1552,卡牌国战属性!$B:$E,4,FALSE),军力值效果表!$Q$1:$AC$1,0)+IF(VLOOKUP($B1552,卡牌国战属性!$B:$E,3,FALSE)=2,6,0))</f>
        <v>34</v>
      </c>
      <c r="G1552" s="2">
        <f>INDEX($Q:$AC,MATCH($E1552,$Q:$Q,0),MATCH(VLOOKUP($B1552,卡牌国战属性!$B:$E,4,FALSE),军力值效果表!$Q$1:$AC$1,0)+IF(VLOOKUP($B1552,卡牌国战属性!$B:$E,3,FALSE)=2,6,0)+1)</f>
        <v>180</v>
      </c>
    </row>
    <row r="1553" spans="1:7">
      <c r="A1553" s="2">
        <v>1550</v>
      </c>
      <c r="B1553" s="9">
        <v>1102008</v>
      </c>
      <c r="C1553" s="2" t="str">
        <f>VLOOKUP(B1553,卡牌国战属性!$B:$C,2,FALSE)</f>
        <v>夏侯渊</v>
      </c>
      <c r="D1553" s="2" t="s">
        <v>64</v>
      </c>
      <c r="E1553" s="2">
        <f t="shared" si="18"/>
        <v>50</v>
      </c>
      <c r="F1553" s="2">
        <f>INDEX($Q:$AC,MATCH($E1553,$Q:$Q,0),MATCH(VLOOKUP($B1553,卡牌国战属性!$B:$E,4,FALSE),军力值效果表!$Q$1:$AC$1,0)+IF(VLOOKUP($B1553,卡牌国战属性!$B:$E,3,FALSE)=2,6,0))</f>
        <v>35.5</v>
      </c>
      <c r="G1553" s="2">
        <f>INDEX($Q:$AC,MATCH($E1553,$Q:$Q,0),MATCH(VLOOKUP($B1553,卡牌国战属性!$B:$E,4,FALSE),军力值效果表!$Q$1:$AC$1,0)+IF(VLOOKUP($B1553,卡牌国战属性!$B:$E,3,FALSE)=2,6,0)+1)</f>
        <v>186</v>
      </c>
    </row>
    <row r="1554" spans="1:7">
      <c r="A1554" s="2">
        <v>1551</v>
      </c>
      <c r="B1554" s="9">
        <v>1102009</v>
      </c>
      <c r="C1554" s="2" t="str">
        <f>VLOOKUP(B1554,卡牌国战属性!$B:$C,2,FALSE)</f>
        <v>徐晃</v>
      </c>
      <c r="D1554" s="2" t="s">
        <v>64</v>
      </c>
      <c r="E1554" s="2">
        <f t="shared" si="18"/>
        <v>1</v>
      </c>
      <c r="F1554" s="2">
        <f>INDEX($Q:$AC,MATCH($E1554,$Q:$Q,0),MATCH(VLOOKUP($B1554,卡牌国战属性!$B:$E,4,FALSE),军力值效果表!$Q$1:$AC$1,0)+IF(VLOOKUP($B1554,卡牌国战属性!$B:$E,3,FALSE)=2,6,0))</f>
        <v>3</v>
      </c>
      <c r="G1554" s="2">
        <f>INDEX($Q:$AC,MATCH($E1554,$Q:$Q,0),MATCH(VLOOKUP($B1554,卡牌国战属性!$B:$E,4,FALSE),军力值效果表!$Q$1:$AC$1,0)+IF(VLOOKUP($B1554,卡牌国战属性!$B:$E,3,FALSE)=2,6,0)+1)</f>
        <v>22</v>
      </c>
    </row>
    <row r="1555" spans="1:7">
      <c r="A1555" s="2">
        <v>1552</v>
      </c>
      <c r="B1555" s="9">
        <v>1102009</v>
      </c>
      <c r="C1555" s="2" t="str">
        <f>VLOOKUP(B1555,卡牌国战属性!$B:$C,2,FALSE)</f>
        <v>徐晃</v>
      </c>
      <c r="D1555" s="2" t="s">
        <v>64</v>
      </c>
      <c r="E1555" s="2">
        <f t="shared" si="18"/>
        <v>2</v>
      </c>
      <c r="F1555" s="2">
        <f>INDEX($Q:$AC,MATCH($E1555,$Q:$Q,0),MATCH(VLOOKUP($B1555,卡牌国战属性!$B:$E,4,FALSE),军力值效果表!$Q$1:$AC$1,0)+IF(VLOOKUP($B1555,卡牌国战属性!$B:$E,3,FALSE)=2,6,0))</f>
        <v>3.1</v>
      </c>
      <c r="G1555" s="2">
        <f>INDEX($Q:$AC,MATCH($E1555,$Q:$Q,0),MATCH(VLOOKUP($B1555,卡牌国战属性!$B:$E,4,FALSE),军力值效果表!$Q$1:$AC$1,0)+IF(VLOOKUP($B1555,卡牌国战属性!$B:$E,3,FALSE)=2,6,0)+1)</f>
        <v>22.3</v>
      </c>
    </row>
    <row r="1556" spans="1:7">
      <c r="A1556" s="2">
        <v>1553</v>
      </c>
      <c r="B1556" s="9">
        <v>1102009</v>
      </c>
      <c r="C1556" s="2" t="str">
        <f>VLOOKUP(B1556,卡牌国战属性!$B:$C,2,FALSE)</f>
        <v>徐晃</v>
      </c>
      <c r="D1556" s="2" t="s">
        <v>64</v>
      </c>
      <c r="E1556" s="2">
        <f t="shared" si="18"/>
        <v>3</v>
      </c>
      <c r="F1556" s="2">
        <f>INDEX($Q:$AC,MATCH($E1556,$Q:$Q,0),MATCH(VLOOKUP($B1556,卡牌国战属性!$B:$E,4,FALSE),军力值效果表!$Q$1:$AC$1,0)+IF(VLOOKUP($B1556,卡牌国战属性!$B:$E,3,FALSE)=2,6,0))</f>
        <v>3.2</v>
      </c>
      <c r="G1556" s="2">
        <f>INDEX($Q:$AC,MATCH($E1556,$Q:$Q,0),MATCH(VLOOKUP($B1556,卡牌国战属性!$B:$E,4,FALSE),军力值效果表!$Q$1:$AC$1,0)+IF(VLOOKUP($B1556,卡牌国战属性!$B:$E,3,FALSE)=2,6,0)+1)</f>
        <v>22.6</v>
      </c>
    </row>
    <row r="1557" spans="1:7">
      <c r="A1557" s="2">
        <v>1554</v>
      </c>
      <c r="B1557" s="9">
        <v>1102009</v>
      </c>
      <c r="C1557" s="2" t="str">
        <f>VLOOKUP(B1557,卡牌国战属性!$B:$C,2,FALSE)</f>
        <v>徐晃</v>
      </c>
      <c r="D1557" s="2" t="s">
        <v>64</v>
      </c>
      <c r="E1557" s="2">
        <f t="shared" si="18"/>
        <v>4</v>
      </c>
      <c r="F1557" s="2">
        <f>INDEX($Q:$AC,MATCH($E1557,$Q:$Q,0),MATCH(VLOOKUP($B1557,卡牌国战属性!$B:$E,4,FALSE),军力值效果表!$Q$1:$AC$1,0)+IF(VLOOKUP($B1557,卡牌国战属性!$B:$E,3,FALSE)=2,6,0))</f>
        <v>3.3</v>
      </c>
      <c r="G1557" s="2">
        <f>INDEX($Q:$AC,MATCH($E1557,$Q:$Q,0),MATCH(VLOOKUP($B1557,卡牌国战属性!$B:$E,4,FALSE),军力值效果表!$Q$1:$AC$1,0)+IF(VLOOKUP($B1557,卡牌国战属性!$B:$E,3,FALSE)=2,6,0)+1)</f>
        <v>22.9</v>
      </c>
    </row>
    <row r="1558" spans="1:7">
      <c r="A1558" s="2">
        <v>1555</v>
      </c>
      <c r="B1558" s="9">
        <v>1102009</v>
      </c>
      <c r="C1558" s="2" t="str">
        <f>VLOOKUP(B1558,卡牌国战属性!$B:$C,2,FALSE)</f>
        <v>徐晃</v>
      </c>
      <c r="D1558" s="2" t="s">
        <v>64</v>
      </c>
      <c r="E1558" s="2">
        <f t="shared" si="18"/>
        <v>5</v>
      </c>
      <c r="F1558" s="2">
        <f>INDEX($Q:$AC,MATCH($E1558,$Q:$Q,0),MATCH(VLOOKUP($B1558,卡牌国战属性!$B:$E,4,FALSE),军力值效果表!$Q$1:$AC$1,0)+IF(VLOOKUP($B1558,卡牌国战属性!$B:$E,3,FALSE)=2,6,0))</f>
        <v>3.4</v>
      </c>
      <c r="G1558" s="2">
        <f>INDEX($Q:$AC,MATCH($E1558,$Q:$Q,0),MATCH(VLOOKUP($B1558,卡牌国战属性!$B:$E,4,FALSE),军力值效果表!$Q$1:$AC$1,0)+IF(VLOOKUP($B1558,卡牌国战属性!$B:$E,3,FALSE)=2,6,0)+1)</f>
        <v>23.2</v>
      </c>
    </row>
    <row r="1559" spans="1:7">
      <c r="A1559" s="2">
        <v>1556</v>
      </c>
      <c r="B1559" s="9">
        <v>1102009</v>
      </c>
      <c r="C1559" s="2" t="str">
        <f>VLOOKUP(B1559,卡牌国战属性!$B:$C,2,FALSE)</f>
        <v>徐晃</v>
      </c>
      <c r="D1559" s="2" t="s">
        <v>64</v>
      </c>
      <c r="E1559" s="2">
        <f t="shared" si="18"/>
        <v>6</v>
      </c>
      <c r="F1559" s="2">
        <f>INDEX($Q:$AC,MATCH($E1559,$Q:$Q,0),MATCH(VLOOKUP($B1559,卡牌国战属性!$B:$E,4,FALSE),军力值效果表!$Q$1:$AC$1,0)+IF(VLOOKUP($B1559,卡牌国战属性!$B:$E,3,FALSE)=2,6,0))</f>
        <v>3.5</v>
      </c>
      <c r="G1559" s="2">
        <f>INDEX($Q:$AC,MATCH($E1559,$Q:$Q,0),MATCH(VLOOKUP($B1559,卡牌国战属性!$B:$E,4,FALSE),军力值效果表!$Q$1:$AC$1,0)+IF(VLOOKUP($B1559,卡牌国战属性!$B:$E,3,FALSE)=2,6,0)+1)</f>
        <v>23.5</v>
      </c>
    </row>
    <row r="1560" spans="1:7">
      <c r="A1560" s="2">
        <v>1557</v>
      </c>
      <c r="B1560" s="9">
        <v>1102009</v>
      </c>
      <c r="C1560" s="2" t="str">
        <f>VLOOKUP(B1560,卡牌国战属性!$B:$C,2,FALSE)</f>
        <v>徐晃</v>
      </c>
      <c r="D1560" s="2" t="s">
        <v>64</v>
      </c>
      <c r="E1560" s="2">
        <f t="shared" si="18"/>
        <v>7</v>
      </c>
      <c r="F1560" s="2">
        <f>INDEX($Q:$AC,MATCH($E1560,$Q:$Q,0),MATCH(VLOOKUP($B1560,卡牌国战属性!$B:$E,4,FALSE),军力值效果表!$Q$1:$AC$1,0)+IF(VLOOKUP($B1560,卡牌国战属性!$B:$E,3,FALSE)=2,6,0))</f>
        <v>3.6</v>
      </c>
      <c r="G1560" s="2">
        <f>INDEX($Q:$AC,MATCH($E1560,$Q:$Q,0),MATCH(VLOOKUP($B1560,卡牌国战属性!$B:$E,4,FALSE),军力值效果表!$Q$1:$AC$1,0)+IF(VLOOKUP($B1560,卡牌国战属性!$B:$E,3,FALSE)=2,6,0)+1)</f>
        <v>23.8</v>
      </c>
    </row>
    <row r="1561" spans="1:7">
      <c r="A1561" s="2">
        <v>1558</v>
      </c>
      <c r="B1561" s="9">
        <v>1102009</v>
      </c>
      <c r="C1561" s="2" t="str">
        <f>VLOOKUP(B1561,卡牌国战属性!$B:$C,2,FALSE)</f>
        <v>徐晃</v>
      </c>
      <c r="D1561" s="2" t="s">
        <v>64</v>
      </c>
      <c r="E1561" s="2">
        <f t="shared" si="18"/>
        <v>8</v>
      </c>
      <c r="F1561" s="2">
        <f>INDEX($Q:$AC,MATCH($E1561,$Q:$Q,0),MATCH(VLOOKUP($B1561,卡牌国战属性!$B:$E,4,FALSE),军力值效果表!$Q$1:$AC$1,0)+IF(VLOOKUP($B1561,卡牌国战属性!$B:$E,3,FALSE)=2,6,0))</f>
        <v>3.7</v>
      </c>
      <c r="G1561" s="2">
        <f>INDEX($Q:$AC,MATCH($E1561,$Q:$Q,0),MATCH(VLOOKUP($B1561,卡牌国战属性!$B:$E,4,FALSE),军力值效果表!$Q$1:$AC$1,0)+IF(VLOOKUP($B1561,卡牌国战属性!$B:$E,3,FALSE)=2,6,0)+1)</f>
        <v>24.1</v>
      </c>
    </row>
    <row r="1562" spans="1:7">
      <c r="A1562" s="2">
        <v>1559</v>
      </c>
      <c r="B1562" s="9">
        <v>1102009</v>
      </c>
      <c r="C1562" s="2" t="str">
        <f>VLOOKUP(B1562,卡牌国战属性!$B:$C,2,FALSE)</f>
        <v>徐晃</v>
      </c>
      <c r="D1562" s="2" t="s">
        <v>64</v>
      </c>
      <c r="E1562" s="2">
        <f t="shared" si="18"/>
        <v>9</v>
      </c>
      <c r="F1562" s="2">
        <f>INDEX($Q:$AC,MATCH($E1562,$Q:$Q,0),MATCH(VLOOKUP($B1562,卡牌国战属性!$B:$E,4,FALSE),军力值效果表!$Q$1:$AC$1,0)+IF(VLOOKUP($B1562,卡牌国战属性!$B:$E,3,FALSE)=2,6,0))</f>
        <v>3.8</v>
      </c>
      <c r="G1562" s="2">
        <f>INDEX($Q:$AC,MATCH($E1562,$Q:$Q,0),MATCH(VLOOKUP($B1562,卡牌国战属性!$B:$E,4,FALSE),军力值效果表!$Q$1:$AC$1,0)+IF(VLOOKUP($B1562,卡牌国战属性!$B:$E,3,FALSE)=2,6,0)+1)</f>
        <v>24.4</v>
      </c>
    </row>
    <row r="1563" spans="1:7">
      <c r="A1563" s="2">
        <v>1560</v>
      </c>
      <c r="B1563" s="9">
        <v>1102009</v>
      </c>
      <c r="C1563" s="2" t="str">
        <f>VLOOKUP(B1563,卡牌国战属性!$B:$C,2,FALSE)</f>
        <v>徐晃</v>
      </c>
      <c r="D1563" s="2" t="s">
        <v>64</v>
      </c>
      <c r="E1563" s="2">
        <f t="shared" si="18"/>
        <v>10</v>
      </c>
      <c r="F1563" s="2">
        <f>INDEX($Q:$AC,MATCH($E1563,$Q:$Q,0),MATCH(VLOOKUP($B1563,卡牌国战属性!$B:$E,4,FALSE),军力值效果表!$Q$1:$AC$1,0)+IF(VLOOKUP($B1563,卡牌国战属性!$B:$E,3,FALSE)=2,6,0))</f>
        <v>3.9</v>
      </c>
      <c r="G1563" s="2">
        <f>INDEX($Q:$AC,MATCH($E1563,$Q:$Q,0),MATCH(VLOOKUP($B1563,卡牌国战属性!$B:$E,4,FALSE),军力值效果表!$Q$1:$AC$1,0)+IF(VLOOKUP($B1563,卡牌国战属性!$B:$E,3,FALSE)=2,6,0)+1)</f>
        <v>24.7</v>
      </c>
    </row>
    <row r="1564" spans="1:7">
      <c r="A1564" s="2">
        <v>1561</v>
      </c>
      <c r="B1564" s="9">
        <v>1102009</v>
      </c>
      <c r="C1564" s="2" t="str">
        <f>VLOOKUP(B1564,卡牌国战属性!$B:$C,2,FALSE)</f>
        <v>徐晃</v>
      </c>
      <c r="D1564" s="2" t="s">
        <v>64</v>
      </c>
      <c r="E1564" s="2">
        <f t="shared" si="18"/>
        <v>11</v>
      </c>
      <c r="F1564" s="2">
        <f>INDEX($Q:$AC,MATCH($E1564,$Q:$Q,0),MATCH(VLOOKUP($B1564,卡牌国战属性!$B:$E,4,FALSE),军力值效果表!$Q$1:$AC$1,0)+IF(VLOOKUP($B1564,卡牌国战属性!$B:$E,3,FALSE)=2,6,0))</f>
        <v>4</v>
      </c>
      <c r="G1564" s="2">
        <f>INDEX($Q:$AC,MATCH($E1564,$Q:$Q,0),MATCH(VLOOKUP($B1564,卡牌国战属性!$B:$E,4,FALSE),军力值效果表!$Q$1:$AC$1,0)+IF(VLOOKUP($B1564,卡牌国战属性!$B:$E,3,FALSE)=2,6,0)+1)</f>
        <v>25</v>
      </c>
    </row>
    <row r="1565" spans="1:7">
      <c r="A1565" s="2">
        <v>1562</v>
      </c>
      <c r="B1565" s="9">
        <v>1102009</v>
      </c>
      <c r="C1565" s="2" t="str">
        <f>VLOOKUP(B1565,卡牌国战属性!$B:$C,2,FALSE)</f>
        <v>徐晃</v>
      </c>
      <c r="D1565" s="2" t="s">
        <v>64</v>
      </c>
      <c r="E1565" s="2">
        <f t="shared" si="18"/>
        <v>12</v>
      </c>
      <c r="F1565" s="2">
        <f>INDEX($Q:$AC,MATCH($E1565,$Q:$Q,0),MATCH(VLOOKUP($B1565,卡牌国战属性!$B:$E,4,FALSE),军力值效果表!$Q$1:$AC$1,0)+IF(VLOOKUP($B1565,卡牌国战属性!$B:$E,3,FALSE)=2,6,0))</f>
        <v>4.1</v>
      </c>
      <c r="G1565" s="2">
        <f>INDEX($Q:$AC,MATCH($E1565,$Q:$Q,0),MATCH(VLOOKUP($B1565,卡牌国战属性!$B:$E,4,FALSE),军力值效果表!$Q$1:$AC$1,0)+IF(VLOOKUP($B1565,卡牌国战属性!$B:$E,3,FALSE)=2,6,0)+1)</f>
        <v>25.3</v>
      </c>
    </row>
    <row r="1566" spans="1:7">
      <c r="A1566" s="2">
        <v>1563</v>
      </c>
      <c r="B1566" s="9">
        <v>1102009</v>
      </c>
      <c r="C1566" s="2" t="str">
        <f>VLOOKUP(B1566,卡牌国战属性!$B:$C,2,FALSE)</f>
        <v>徐晃</v>
      </c>
      <c r="D1566" s="2" t="s">
        <v>64</v>
      </c>
      <c r="E1566" s="2">
        <f t="shared" si="18"/>
        <v>13</v>
      </c>
      <c r="F1566" s="2">
        <f>INDEX($Q:$AC,MATCH($E1566,$Q:$Q,0),MATCH(VLOOKUP($B1566,卡牌国战属性!$B:$E,4,FALSE),军力值效果表!$Q$1:$AC$1,0)+IF(VLOOKUP($B1566,卡牌国战属性!$B:$E,3,FALSE)=2,6,0))</f>
        <v>4.2</v>
      </c>
      <c r="G1566" s="2">
        <f>INDEX($Q:$AC,MATCH($E1566,$Q:$Q,0),MATCH(VLOOKUP($B1566,卡牌国战属性!$B:$E,4,FALSE),军力值效果表!$Q$1:$AC$1,0)+IF(VLOOKUP($B1566,卡牌国战属性!$B:$E,3,FALSE)=2,6,0)+1)</f>
        <v>25.6</v>
      </c>
    </row>
    <row r="1567" spans="1:7">
      <c r="A1567" s="2">
        <v>1564</v>
      </c>
      <c r="B1567" s="9">
        <v>1102009</v>
      </c>
      <c r="C1567" s="2" t="str">
        <f>VLOOKUP(B1567,卡牌国战属性!$B:$C,2,FALSE)</f>
        <v>徐晃</v>
      </c>
      <c r="D1567" s="2" t="s">
        <v>64</v>
      </c>
      <c r="E1567" s="2">
        <f t="shared" si="18"/>
        <v>14</v>
      </c>
      <c r="F1567" s="2">
        <f>INDEX($Q:$AC,MATCH($E1567,$Q:$Q,0),MATCH(VLOOKUP($B1567,卡牌国战属性!$B:$E,4,FALSE),军力值效果表!$Q$1:$AC$1,0)+IF(VLOOKUP($B1567,卡牌国战属性!$B:$E,3,FALSE)=2,6,0))</f>
        <v>4.3</v>
      </c>
      <c r="G1567" s="2">
        <f>INDEX($Q:$AC,MATCH($E1567,$Q:$Q,0),MATCH(VLOOKUP($B1567,卡牌国战属性!$B:$E,4,FALSE),军力值效果表!$Q$1:$AC$1,0)+IF(VLOOKUP($B1567,卡牌国战属性!$B:$E,3,FALSE)=2,6,0)+1)</f>
        <v>25.9</v>
      </c>
    </row>
    <row r="1568" spans="1:7">
      <c r="A1568" s="2">
        <v>1565</v>
      </c>
      <c r="B1568" s="9">
        <v>1102009</v>
      </c>
      <c r="C1568" s="2" t="str">
        <f>VLOOKUP(B1568,卡牌国战属性!$B:$C,2,FALSE)</f>
        <v>徐晃</v>
      </c>
      <c r="D1568" s="2" t="s">
        <v>64</v>
      </c>
      <c r="E1568" s="2">
        <f t="shared" si="18"/>
        <v>15</v>
      </c>
      <c r="F1568" s="2">
        <f>INDEX($Q:$AC,MATCH($E1568,$Q:$Q,0),MATCH(VLOOKUP($B1568,卡牌国战属性!$B:$E,4,FALSE),军力值效果表!$Q$1:$AC$1,0)+IF(VLOOKUP($B1568,卡牌国战属性!$B:$E,3,FALSE)=2,6,0))</f>
        <v>4.4</v>
      </c>
      <c r="G1568" s="2">
        <f>INDEX($Q:$AC,MATCH($E1568,$Q:$Q,0),MATCH(VLOOKUP($B1568,卡牌国战属性!$B:$E,4,FALSE),军力值效果表!$Q$1:$AC$1,0)+IF(VLOOKUP($B1568,卡牌国战属性!$B:$E,3,FALSE)=2,6,0)+1)</f>
        <v>26.2</v>
      </c>
    </row>
    <row r="1569" spans="1:7">
      <c r="A1569" s="2">
        <v>1566</v>
      </c>
      <c r="B1569" s="9">
        <v>1102009</v>
      </c>
      <c r="C1569" s="2" t="str">
        <f>VLOOKUP(B1569,卡牌国战属性!$B:$C,2,FALSE)</f>
        <v>徐晃</v>
      </c>
      <c r="D1569" s="2" t="s">
        <v>64</v>
      </c>
      <c r="E1569" s="2">
        <f t="shared" si="18"/>
        <v>16</v>
      </c>
      <c r="F1569" s="2">
        <f>INDEX($Q:$AC,MATCH($E1569,$Q:$Q,0),MATCH(VLOOKUP($B1569,卡牌国战属性!$B:$E,4,FALSE),军力值效果表!$Q$1:$AC$1,0)+IF(VLOOKUP($B1569,卡牌国战属性!$B:$E,3,FALSE)=2,6,0))</f>
        <v>4.5</v>
      </c>
      <c r="G1569" s="2">
        <f>INDEX($Q:$AC,MATCH($E1569,$Q:$Q,0),MATCH(VLOOKUP($B1569,卡牌国战属性!$B:$E,4,FALSE),军力值效果表!$Q$1:$AC$1,0)+IF(VLOOKUP($B1569,卡牌国战属性!$B:$E,3,FALSE)=2,6,0)+1)</f>
        <v>26.5</v>
      </c>
    </row>
    <row r="1570" spans="1:7">
      <c r="A1570" s="2">
        <v>1567</v>
      </c>
      <c r="B1570" s="9">
        <v>1102009</v>
      </c>
      <c r="C1570" s="2" t="str">
        <f>VLOOKUP(B1570,卡牌国战属性!$B:$C,2,FALSE)</f>
        <v>徐晃</v>
      </c>
      <c r="D1570" s="2" t="s">
        <v>64</v>
      </c>
      <c r="E1570" s="2">
        <f t="shared" si="18"/>
        <v>17</v>
      </c>
      <c r="F1570" s="2">
        <f>INDEX($Q:$AC,MATCH($E1570,$Q:$Q,0),MATCH(VLOOKUP($B1570,卡牌国战属性!$B:$E,4,FALSE),军力值效果表!$Q$1:$AC$1,0)+IF(VLOOKUP($B1570,卡牌国战属性!$B:$E,3,FALSE)=2,6,0))</f>
        <v>4.7</v>
      </c>
      <c r="G1570" s="2">
        <f>INDEX($Q:$AC,MATCH($E1570,$Q:$Q,0),MATCH(VLOOKUP($B1570,卡牌国战属性!$B:$E,4,FALSE),军力值效果表!$Q$1:$AC$1,0)+IF(VLOOKUP($B1570,卡牌国战属性!$B:$E,3,FALSE)=2,6,0)+1)</f>
        <v>26.8</v>
      </c>
    </row>
    <row r="1571" spans="1:7">
      <c r="A1571" s="2">
        <v>1568</v>
      </c>
      <c r="B1571" s="9">
        <v>1102009</v>
      </c>
      <c r="C1571" s="2" t="str">
        <f>VLOOKUP(B1571,卡牌国战属性!$B:$C,2,FALSE)</f>
        <v>徐晃</v>
      </c>
      <c r="D1571" s="2" t="s">
        <v>64</v>
      </c>
      <c r="E1571" s="2">
        <f t="shared" ref="E1571:E1634" si="19">E1521</f>
        <v>18</v>
      </c>
      <c r="F1571" s="2">
        <f>INDEX($Q:$AC,MATCH($E1571,$Q:$Q,0),MATCH(VLOOKUP($B1571,卡牌国战属性!$B:$E,4,FALSE),军力值效果表!$Q$1:$AC$1,0)+IF(VLOOKUP($B1571,卡牌国战属性!$B:$E,3,FALSE)=2,6,0))</f>
        <v>4.9</v>
      </c>
      <c r="G1571" s="2">
        <f>INDEX($Q:$AC,MATCH($E1571,$Q:$Q,0),MATCH(VLOOKUP($B1571,卡牌国战属性!$B:$E,4,FALSE),军力值效果表!$Q$1:$AC$1,0)+IF(VLOOKUP($B1571,卡牌国战属性!$B:$E,3,FALSE)=2,6,0)+1)</f>
        <v>27.1</v>
      </c>
    </row>
    <row r="1572" spans="1:7">
      <c r="A1572" s="2">
        <v>1569</v>
      </c>
      <c r="B1572" s="9">
        <v>1102009</v>
      </c>
      <c r="C1572" s="2" t="str">
        <f>VLOOKUP(B1572,卡牌国战属性!$B:$C,2,FALSE)</f>
        <v>徐晃</v>
      </c>
      <c r="D1572" s="2" t="s">
        <v>64</v>
      </c>
      <c r="E1572" s="2">
        <f t="shared" si="19"/>
        <v>19</v>
      </c>
      <c r="F1572" s="2">
        <f>INDEX($Q:$AC,MATCH($E1572,$Q:$Q,0),MATCH(VLOOKUP($B1572,卡牌国战属性!$B:$E,4,FALSE),军力值效果表!$Q$1:$AC$1,0)+IF(VLOOKUP($B1572,卡牌国战属性!$B:$E,3,FALSE)=2,6,0))</f>
        <v>5</v>
      </c>
      <c r="G1572" s="2">
        <f>INDEX($Q:$AC,MATCH($E1572,$Q:$Q,0),MATCH(VLOOKUP($B1572,卡牌国战属性!$B:$E,4,FALSE),军力值效果表!$Q$1:$AC$1,0)+IF(VLOOKUP($B1572,卡牌国战属性!$B:$E,3,FALSE)=2,6,0)+1)</f>
        <v>27.4</v>
      </c>
    </row>
    <row r="1573" spans="1:7">
      <c r="A1573" s="2">
        <v>1570</v>
      </c>
      <c r="B1573" s="9">
        <v>1102009</v>
      </c>
      <c r="C1573" s="2" t="str">
        <f>VLOOKUP(B1573,卡牌国战属性!$B:$C,2,FALSE)</f>
        <v>徐晃</v>
      </c>
      <c r="D1573" s="2" t="s">
        <v>64</v>
      </c>
      <c r="E1573" s="2">
        <f t="shared" si="19"/>
        <v>20</v>
      </c>
      <c r="F1573" s="2">
        <f>INDEX($Q:$AC,MATCH($E1573,$Q:$Q,0),MATCH(VLOOKUP($B1573,卡牌国战属性!$B:$E,4,FALSE),军力值效果表!$Q$1:$AC$1,0)+IF(VLOOKUP($B1573,卡牌国战属性!$B:$E,3,FALSE)=2,6,0))</f>
        <v>5.1</v>
      </c>
      <c r="G1573" s="2">
        <f>INDEX($Q:$AC,MATCH($E1573,$Q:$Q,0),MATCH(VLOOKUP($B1573,卡牌国战属性!$B:$E,4,FALSE),军力值效果表!$Q$1:$AC$1,0)+IF(VLOOKUP($B1573,卡牌国战属性!$B:$E,3,FALSE)=2,6,0)+1)</f>
        <v>27.7</v>
      </c>
    </row>
    <row r="1574" spans="1:7">
      <c r="A1574" s="2">
        <v>1571</v>
      </c>
      <c r="B1574" s="9">
        <v>1102009</v>
      </c>
      <c r="C1574" s="2" t="str">
        <f>VLOOKUP(B1574,卡牌国战属性!$B:$C,2,FALSE)</f>
        <v>徐晃</v>
      </c>
      <c r="D1574" s="2" t="s">
        <v>64</v>
      </c>
      <c r="E1574" s="2">
        <f t="shared" si="19"/>
        <v>21</v>
      </c>
      <c r="F1574" s="2">
        <f>INDEX($Q:$AC,MATCH($E1574,$Q:$Q,0),MATCH(VLOOKUP($B1574,卡牌国战属性!$B:$E,4,FALSE),军力值效果表!$Q$1:$AC$1,0)+IF(VLOOKUP($B1574,卡牌国战属性!$B:$E,3,FALSE)=2,6,0))</f>
        <v>5.2</v>
      </c>
      <c r="G1574" s="2">
        <f>INDEX($Q:$AC,MATCH($E1574,$Q:$Q,0),MATCH(VLOOKUP($B1574,卡牌国战属性!$B:$E,4,FALSE),军力值效果表!$Q$1:$AC$1,0)+IF(VLOOKUP($B1574,卡牌国战属性!$B:$E,3,FALSE)=2,6,0)+1)</f>
        <v>28</v>
      </c>
    </row>
    <row r="1575" spans="1:7">
      <c r="A1575" s="2">
        <v>1572</v>
      </c>
      <c r="B1575" s="9">
        <v>1102009</v>
      </c>
      <c r="C1575" s="2" t="str">
        <f>VLOOKUP(B1575,卡牌国战属性!$B:$C,2,FALSE)</f>
        <v>徐晃</v>
      </c>
      <c r="D1575" s="2" t="s">
        <v>64</v>
      </c>
      <c r="E1575" s="2">
        <f t="shared" si="19"/>
        <v>22</v>
      </c>
      <c r="F1575" s="2">
        <f>INDEX($Q:$AC,MATCH($E1575,$Q:$Q,0),MATCH(VLOOKUP($B1575,卡牌国战属性!$B:$E,4,FALSE),军力值效果表!$Q$1:$AC$1,0)+IF(VLOOKUP($B1575,卡牌国战属性!$B:$E,3,FALSE)=2,6,0))</f>
        <v>5.4</v>
      </c>
      <c r="G1575" s="2">
        <f>INDEX($Q:$AC,MATCH($E1575,$Q:$Q,0),MATCH(VLOOKUP($B1575,卡牌国战属性!$B:$E,4,FALSE),军力值效果表!$Q$1:$AC$1,0)+IF(VLOOKUP($B1575,卡牌国战属性!$B:$E,3,FALSE)=2,6,0)+1)</f>
        <v>28.3</v>
      </c>
    </row>
    <row r="1576" spans="1:7">
      <c r="A1576" s="2">
        <v>1573</v>
      </c>
      <c r="B1576" s="9">
        <v>1102009</v>
      </c>
      <c r="C1576" s="2" t="str">
        <f>VLOOKUP(B1576,卡牌国战属性!$B:$C,2,FALSE)</f>
        <v>徐晃</v>
      </c>
      <c r="D1576" s="2" t="s">
        <v>64</v>
      </c>
      <c r="E1576" s="2">
        <f t="shared" si="19"/>
        <v>23</v>
      </c>
      <c r="F1576" s="2">
        <f>INDEX($Q:$AC,MATCH($E1576,$Q:$Q,0),MATCH(VLOOKUP($B1576,卡牌国战属性!$B:$E,4,FALSE),军力值效果表!$Q$1:$AC$1,0)+IF(VLOOKUP($B1576,卡牌国战属性!$B:$E,3,FALSE)=2,6,0))</f>
        <v>5.8</v>
      </c>
      <c r="G1576" s="2">
        <f>INDEX($Q:$AC,MATCH($E1576,$Q:$Q,0),MATCH(VLOOKUP($B1576,卡牌国战属性!$B:$E,4,FALSE),军力值效果表!$Q$1:$AC$1,0)+IF(VLOOKUP($B1576,卡牌国战属性!$B:$E,3,FALSE)=2,6,0)+1)</f>
        <v>32</v>
      </c>
    </row>
    <row r="1577" spans="1:7">
      <c r="A1577" s="2">
        <v>1574</v>
      </c>
      <c r="B1577" s="9">
        <v>1102009</v>
      </c>
      <c r="C1577" s="2" t="str">
        <f>VLOOKUP(B1577,卡牌国战属性!$B:$C,2,FALSE)</f>
        <v>徐晃</v>
      </c>
      <c r="D1577" s="2" t="s">
        <v>64</v>
      </c>
      <c r="E1577" s="2">
        <f t="shared" si="19"/>
        <v>24</v>
      </c>
      <c r="F1577" s="2">
        <f>INDEX($Q:$AC,MATCH($E1577,$Q:$Q,0),MATCH(VLOOKUP($B1577,卡牌国战属性!$B:$E,4,FALSE),军力值效果表!$Q$1:$AC$1,0)+IF(VLOOKUP($B1577,卡牌国战属性!$B:$E,3,FALSE)=2,6,0))</f>
        <v>6</v>
      </c>
      <c r="G1577" s="2">
        <f>INDEX($Q:$AC,MATCH($E1577,$Q:$Q,0),MATCH(VLOOKUP($B1577,卡牌国战属性!$B:$E,4,FALSE),军力值效果表!$Q$1:$AC$1,0)+IF(VLOOKUP($B1577,卡牌国战属性!$B:$E,3,FALSE)=2,6,0)+1)</f>
        <v>32.7</v>
      </c>
    </row>
    <row r="1578" spans="1:7">
      <c r="A1578" s="2">
        <v>1575</v>
      </c>
      <c r="B1578" s="9">
        <v>1102009</v>
      </c>
      <c r="C1578" s="2" t="str">
        <f>VLOOKUP(B1578,卡牌国战属性!$B:$C,2,FALSE)</f>
        <v>徐晃</v>
      </c>
      <c r="D1578" s="2" t="s">
        <v>64</v>
      </c>
      <c r="E1578" s="2">
        <f t="shared" si="19"/>
        <v>25</v>
      </c>
      <c r="F1578" s="2">
        <f>INDEX($Q:$AC,MATCH($E1578,$Q:$Q,0),MATCH(VLOOKUP($B1578,卡牌国战属性!$B:$E,4,FALSE),军力值效果表!$Q$1:$AC$1,0)+IF(VLOOKUP($B1578,卡牌国战属性!$B:$E,3,FALSE)=2,6,0))</f>
        <v>6.7</v>
      </c>
      <c r="G1578" s="2">
        <f>INDEX($Q:$AC,MATCH($E1578,$Q:$Q,0),MATCH(VLOOKUP($B1578,卡牌国战属性!$B:$E,4,FALSE),军力值效果表!$Q$1:$AC$1,0)+IF(VLOOKUP($B1578,卡牌国战属性!$B:$E,3,FALSE)=2,6,0)+1)</f>
        <v>37.4</v>
      </c>
    </row>
    <row r="1579" spans="1:7">
      <c r="A1579" s="2">
        <v>1576</v>
      </c>
      <c r="B1579" s="9">
        <v>1102009</v>
      </c>
      <c r="C1579" s="2" t="str">
        <f>VLOOKUP(B1579,卡牌国战属性!$B:$C,2,FALSE)</f>
        <v>徐晃</v>
      </c>
      <c r="D1579" s="2" t="s">
        <v>64</v>
      </c>
      <c r="E1579" s="2">
        <f t="shared" si="19"/>
        <v>26</v>
      </c>
      <c r="F1579" s="2">
        <f>INDEX($Q:$AC,MATCH($E1579,$Q:$Q,0),MATCH(VLOOKUP($B1579,卡牌国战属性!$B:$E,4,FALSE),军力值效果表!$Q$1:$AC$1,0)+IF(VLOOKUP($B1579,卡牌国战属性!$B:$E,3,FALSE)=2,6,0))</f>
        <v>7.1</v>
      </c>
      <c r="G1579" s="2">
        <f>INDEX($Q:$AC,MATCH($E1579,$Q:$Q,0),MATCH(VLOOKUP($B1579,卡牌国战属性!$B:$E,4,FALSE),军力值效果表!$Q$1:$AC$1,0)+IF(VLOOKUP($B1579,卡牌国战属性!$B:$E,3,FALSE)=2,6,0)+1)</f>
        <v>39</v>
      </c>
    </row>
    <row r="1580" spans="1:7">
      <c r="A1580" s="2">
        <v>1577</v>
      </c>
      <c r="B1580" s="9">
        <v>1102009</v>
      </c>
      <c r="C1580" s="2" t="str">
        <f>VLOOKUP(B1580,卡牌国战属性!$B:$C,2,FALSE)</f>
        <v>徐晃</v>
      </c>
      <c r="D1580" s="2" t="s">
        <v>64</v>
      </c>
      <c r="E1580" s="2">
        <f t="shared" si="19"/>
        <v>27</v>
      </c>
      <c r="F1580" s="2">
        <f>INDEX($Q:$AC,MATCH($E1580,$Q:$Q,0),MATCH(VLOOKUP($B1580,卡牌国战属性!$B:$E,4,FALSE),军力值效果表!$Q$1:$AC$1,0)+IF(VLOOKUP($B1580,卡牌国战属性!$B:$E,3,FALSE)=2,6,0))</f>
        <v>7.5</v>
      </c>
      <c r="G1580" s="2">
        <f>INDEX($Q:$AC,MATCH($E1580,$Q:$Q,0),MATCH(VLOOKUP($B1580,卡牌国战属性!$B:$E,4,FALSE),军力值效果表!$Q$1:$AC$1,0)+IF(VLOOKUP($B1580,卡牌国战属性!$B:$E,3,FALSE)=2,6,0)+1)</f>
        <v>40.6</v>
      </c>
    </row>
    <row r="1581" spans="1:7">
      <c r="A1581" s="2">
        <v>1578</v>
      </c>
      <c r="B1581" s="9">
        <v>1102009</v>
      </c>
      <c r="C1581" s="2" t="str">
        <f>VLOOKUP(B1581,卡牌国战属性!$B:$C,2,FALSE)</f>
        <v>徐晃</v>
      </c>
      <c r="D1581" s="2" t="s">
        <v>64</v>
      </c>
      <c r="E1581" s="2">
        <f t="shared" si="19"/>
        <v>28</v>
      </c>
      <c r="F1581" s="2">
        <f>INDEX($Q:$AC,MATCH($E1581,$Q:$Q,0),MATCH(VLOOKUP($B1581,卡牌国战属性!$B:$E,4,FALSE),军力值效果表!$Q$1:$AC$1,0)+IF(VLOOKUP($B1581,卡牌国战属性!$B:$E,3,FALSE)=2,6,0))</f>
        <v>7.8</v>
      </c>
      <c r="G1581" s="2">
        <f>INDEX($Q:$AC,MATCH($E1581,$Q:$Q,0),MATCH(VLOOKUP($B1581,卡牌国战属性!$B:$E,4,FALSE),军力值效果表!$Q$1:$AC$1,0)+IF(VLOOKUP($B1581,卡牌国战属性!$B:$E,3,FALSE)=2,6,0)+1)</f>
        <v>44.4</v>
      </c>
    </row>
    <row r="1582" spans="1:7">
      <c r="A1582" s="2">
        <v>1579</v>
      </c>
      <c r="B1582" s="9">
        <v>1102009</v>
      </c>
      <c r="C1582" s="2" t="str">
        <f>VLOOKUP(B1582,卡牌国战属性!$B:$C,2,FALSE)</f>
        <v>徐晃</v>
      </c>
      <c r="D1582" s="2" t="s">
        <v>64</v>
      </c>
      <c r="E1582" s="2">
        <f t="shared" si="19"/>
        <v>29</v>
      </c>
      <c r="F1582" s="2">
        <f>INDEX($Q:$AC,MATCH($E1582,$Q:$Q,0),MATCH(VLOOKUP($B1582,卡牌国战属性!$B:$E,4,FALSE),军力值效果表!$Q$1:$AC$1,0)+IF(VLOOKUP($B1582,卡牌国战属性!$B:$E,3,FALSE)=2,6,0))</f>
        <v>8.3</v>
      </c>
      <c r="G1582" s="2">
        <f>INDEX($Q:$AC,MATCH($E1582,$Q:$Q,0),MATCH(VLOOKUP($B1582,卡牌国战属性!$B:$E,4,FALSE),军力值效果表!$Q$1:$AC$1,0)+IF(VLOOKUP($B1582,卡牌国战属性!$B:$E,3,FALSE)=2,6,0)+1)</f>
        <v>46.1</v>
      </c>
    </row>
    <row r="1583" spans="1:7">
      <c r="A1583" s="2">
        <v>1580</v>
      </c>
      <c r="B1583" s="9">
        <v>1102009</v>
      </c>
      <c r="C1583" s="2" t="str">
        <f>VLOOKUP(B1583,卡牌国战属性!$B:$C,2,FALSE)</f>
        <v>徐晃</v>
      </c>
      <c r="D1583" s="2" t="s">
        <v>64</v>
      </c>
      <c r="E1583" s="2">
        <f t="shared" si="19"/>
        <v>30</v>
      </c>
      <c r="F1583" s="2">
        <f>INDEX($Q:$AC,MATCH($E1583,$Q:$Q,0),MATCH(VLOOKUP($B1583,卡牌国战属性!$B:$E,4,FALSE),军力值效果表!$Q$1:$AC$1,0)+IF(VLOOKUP($B1583,卡牌国战属性!$B:$E,3,FALSE)=2,6,0))</f>
        <v>8.7</v>
      </c>
      <c r="G1583" s="2">
        <f>INDEX($Q:$AC,MATCH($E1583,$Q:$Q,0),MATCH(VLOOKUP($B1583,卡牌国战属性!$B:$E,4,FALSE),军力值效果表!$Q$1:$AC$1,0)+IF(VLOOKUP($B1583,卡牌国战属性!$B:$E,3,FALSE)=2,6,0)+1)</f>
        <v>47.9</v>
      </c>
    </row>
    <row r="1584" spans="1:7">
      <c r="A1584" s="2">
        <v>1581</v>
      </c>
      <c r="B1584" s="9">
        <v>1102009</v>
      </c>
      <c r="C1584" s="2" t="str">
        <f>VLOOKUP(B1584,卡牌国战属性!$B:$C,2,FALSE)</f>
        <v>徐晃</v>
      </c>
      <c r="D1584" s="2" t="s">
        <v>64</v>
      </c>
      <c r="E1584" s="2">
        <f t="shared" si="19"/>
        <v>31</v>
      </c>
      <c r="F1584" s="2">
        <f>INDEX($Q:$AC,MATCH($E1584,$Q:$Q,0),MATCH(VLOOKUP($B1584,卡牌国战属性!$B:$E,4,FALSE),军力值效果表!$Q$1:$AC$1,0)+IF(VLOOKUP($B1584,卡牌国战属性!$B:$E,3,FALSE)=2,6,0))</f>
        <v>8.9</v>
      </c>
      <c r="G1584" s="2">
        <f>INDEX($Q:$AC,MATCH($E1584,$Q:$Q,0),MATCH(VLOOKUP($B1584,卡牌国战属性!$B:$E,4,FALSE),军力值效果表!$Q$1:$AC$1,0)+IF(VLOOKUP($B1584,卡牌国战属性!$B:$E,3,FALSE)=2,6,0)+1)</f>
        <v>48.6</v>
      </c>
    </row>
    <row r="1585" spans="1:7">
      <c r="A1585" s="2">
        <v>1582</v>
      </c>
      <c r="B1585" s="9">
        <v>1102009</v>
      </c>
      <c r="C1585" s="2" t="str">
        <f>VLOOKUP(B1585,卡牌国战属性!$B:$C,2,FALSE)</f>
        <v>徐晃</v>
      </c>
      <c r="D1585" s="2" t="s">
        <v>64</v>
      </c>
      <c r="E1585" s="2">
        <f t="shared" si="19"/>
        <v>32</v>
      </c>
      <c r="F1585" s="2">
        <f>INDEX($Q:$AC,MATCH($E1585,$Q:$Q,0),MATCH(VLOOKUP($B1585,卡牌国战属性!$B:$E,4,FALSE),军力值效果表!$Q$1:$AC$1,0)+IF(VLOOKUP($B1585,卡牌国战属性!$B:$E,3,FALSE)=2,6,0))</f>
        <v>9.5</v>
      </c>
      <c r="G1585" s="2">
        <f>INDEX($Q:$AC,MATCH($E1585,$Q:$Q,0),MATCH(VLOOKUP($B1585,卡牌国战属性!$B:$E,4,FALSE),军力值效果表!$Q$1:$AC$1,0)+IF(VLOOKUP($B1585,卡牌国战属性!$B:$E,3,FALSE)=2,6,0)+1)</f>
        <v>51</v>
      </c>
    </row>
    <row r="1586" spans="1:7">
      <c r="A1586" s="2">
        <v>1583</v>
      </c>
      <c r="B1586" s="9">
        <v>1102009</v>
      </c>
      <c r="C1586" s="2" t="str">
        <f>VLOOKUP(B1586,卡牌国战属性!$B:$C,2,FALSE)</f>
        <v>徐晃</v>
      </c>
      <c r="D1586" s="2" t="s">
        <v>64</v>
      </c>
      <c r="E1586" s="2">
        <f t="shared" si="19"/>
        <v>33</v>
      </c>
      <c r="F1586" s="2">
        <f>INDEX($Q:$AC,MATCH($E1586,$Q:$Q,0),MATCH(VLOOKUP($B1586,卡牌国战属性!$B:$E,4,FALSE),军力值效果表!$Q$1:$AC$1,0)+IF(VLOOKUP($B1586,卡牌国战属性!$B:$E,3,FALSE)=2,6,0))</f>
        <v>10.7</v>
      </c>
      <c r="G1586" s="2">
        <f>INDEX($Q:$AC,MATCH($E1586,$Q:$Q,0),MATCH(VLOOKUP($B1586,卡牌国战属性!$B:$E,4,FALSE),军力值效果表!$Q$1:$AC$1,0)+IF(VLOOKUP($B1586,卡牌国战属性!$B:$E,3,FALSE)=2,6,0)+1)</f>
        <v>58.2</v>
      </c>
    </row>
    <row r="1587" spans="1:7">
      <c r="A1587" s="2">
        <v>1584</v>
      </c>
      <c r="B1587" s="9">
        <v>1102009</v>
      </c>
      <c r="C1587" s="2" t="str">
        <f>VLOOKUP(B1587,卡牌国战属性!$B:$C,2,FALSE)</f>
        <v>徐晃</v>
      </c>
      <c r="D1587" s="2" t="s">
        <v>64</v>
      </c>
      <c r="E1587" s="2">
        <f t="shared" si="19"/>
        <v>34</v>
      </c>
      <c r="F1587" s="2">
        <f>INDEX($Q:$AC,MATCH($E1587,$Q:$Q,0),MATCH(VLOOKUP($B1587,卡牌国战属性!$B:$E,4,FALSE),军力值效果表!$Q$1:$AC$1,0)+IF(VLOOKUP($B1587,卡牌国战属性!$B:$E,3,FALSE)=2,6,0))</f>
        <v>11.4</v>
      </c>
      <c r="G1587" s="2">
        <f>INDEX($Q:$AC,MATCH($E1587,$Q:$Q,0),MATCH(VLOOKUP($B1587,卡牌国战属性!$B:$E,4,FALSE),军力值效果表!$Q$1:$AC$1,0)+IF(VLOOKUP($B1587,卡牌国战属性!$B:$E,3,FALSE)=2,6,0)+1)</f>
        <v>61.3</v>
      </c>
    </row>
    <row r="1588" spans="1:7">
      <c r="A1588" s="2">
        <v>1585</v>
      </c>
      <c r="B1588" s="9">
        <v>1102009</v>
      </c>
      <c r="C1588" s="2" t="str">
        <f>VLOOKUP(B1588,卡牌国战属性!$B:$C,2,FALSE)</f>
        <v>徐晃</v>
      </c>
      <c r="D1588" s="2" t="s">
        <v>64</v>
      </c>
      <c r="E1588" s="2">
        <f t="shared" si="19"/>
        <v>35</v>
      </c>
      <c r="F1588" s="2">
        <f>INDEX($Q:$AC,MATCH($E1588,$Q:$Q,0),MATCH(VLOOKUP($B1588,卡牌国战属性!$B:$E,4,FALSE),军力值效果表!$Q$1:$AC$1,0)+IF(VLOOKUP($B1588,卡牌国战属性!$B:$E,3,FALSE)=2,6,0))</f>
        <v>11.5</v>
      </c>
      <c r="G1588" s="2">
        <f>INDEX($Q:$AC,MATCH($E1588,$Q:$Q,0),MATCH(VLOOKUP($B1588,卡牌国战属性!$B:$E,4,FALSE),军力值效果表!$Q$1:$AC$1,0)+IF(VLOOKUP($B1588,卡牌国战属性!$B:$E,3,FALSE)=2,6,0)+1)</f>
        <v>62.9</v>
      </c>
    </row>
    <row r="1589" spans="1:7">
      <c r="A1589" s="2">
        <v>1586</v>
      </c>
      <c r="B1589" s="9">
        <v>1102009</v>
      </c>
      <c r="C1589" s="2" t="str">
        <f>VLOOKUP(B1589,卡牌国战属性!$B:$C,2,FALSE)</f>
        <v>徐晃</v>
      </c>
      <c r="D1589" s="2" t="s">
        <v>64</v>
      </c>
      <c r="E1589" s="2">
        <f t="shared" si="19"/>
        <v>36</v>
      </c>
      <c r="F1589" s="2">
        <f>INDEX($Q:$AC,MATCH($E1589,$Q:$Q,0),MATCH(VLOOKUP($B1589,卡牌国战属性!$B:$E,4,FALSE),军力值效果表!$Q$1:$AC$1,0)+IF(VLOOKUP($B1589,卡牌国战属性!$B:$E,3,FALSE)=2,6,0))</f>
        <v>12.4</v>
      </c>
      <c r="G1589" s="2">
        <f>INDEX($Q:$AC,MATCH($E1589,$Q:$Q,0),MATCH(VLOOKUP($B1589,卡牌国战属性!$B:$E,4,FALSE),军力值效果表!$Q$1:$AC$1,0)+IF(VLOOKUP($B1589,卡牌国战属性!$B:$E,3,FALSE)=2,6,0)+1)</f>
        <v>66.8</v>
      </c>
    </row>
    <row r="1590" spans="1:7">
      <c r="A1590" s="2">
        <v>1587</v>
      </c>
      <c r="B1590" s="9">
        <v>1102009</v>
      </c>
      <c r="C1590" s="2" t="str">
        <f>VLOOKUP(B1590,卡牌国战属性!$B:$C,2,FALSE)</f>
        <v>徐晃</v>
      </c>
      <c r="D1590" s="2" t="s">
        <v>64</v>
      </c>
      <c r="E1590" s="2">
        <f t="shared" si="19"/>
        <v>37</v>
      </c>
      <c r="F1590" s="2">
        <f>INDEX($Q:$AC,MATCH($E1590,$Q:$Q,0),MATCH(VLOOKUP($B1590,卡牌国战属性!$B:$E,4,FALSE),军力值效果表!$Q$1:$AC$1,0)+IF(VLOOKUP($B1590,卡牌国战属性!$B:$E,3,FALSE)=2,6,0))</f>
        <v>13.3</v>
      </c>
      <c r="G1590" s="2">
        <f>INDEX($Q:$AC,MATCH($E1590,$Q:$Q,0),MATCH(VLOOKUP($B1590,卡牌国战属性!$B:$E,4,FALSE),军力值效果表!$Q$1:$AC$1,0)+IF(VLOOKUP($B1590,卡牌国战属性!$B:$E,3,FALSE)=2,6,0)+1)</f>
        <v>70.4</v>
      </c>
    </row>
    <row r="1591" spans="1:7">
      <c r="A1591" s="2">
        <v>1588</v>
      </c>
      <c r="B1591" s="9">
        <v>1102009</v>
      </c>
      <c r="C1591" s="2" t="str">
        <f>VLOOKUP(B1591,卡牌国战属性!$B:$C,2,FALSE)</f>
        <v>徐晃</v>
      </c>
      <c r="D1591" s="2" t="s">
        <v>64</v>
      </c>
      <c r="E1591" s="2">
        <f t="shared" si="19"/>
        <v>38</v>
      </c>
      <c r="F1591" s="2">
        <f>INDEX($Q:$AC,MATCH($E1591,$Q:$Q,0),MATCH(VLOOKUP($B1591,卡牌国战属性!$B:$E,4,FALSE),军力值效果表!$Q$1:$AC$1,0)+IF(VLOOKUP($B1591,卡牌国战属性!$B:$E,3,FALSE)=2,6,0))</f>
        <v>14.9</v>
      </c>
      <c r="G1591" s="2">
        <f>INDEX($Q:$AC,MATCH($E1591,$Q:$Q,0),MATCH(VLOOKUP($B1591,卡牌国战属性!$B:$E,4,FALSE),军力值效果表!$Q$1:$AC$1,0)+IF(VLOOKUP($B1591,卡牌国战属性!$B:$E,3,FALSE)=2,6,0)+1)</f>
        <v>80.8</v>
      </c>
    </row>
    <row r="1592" spans="1:7">
      <c r="A1592" s="2">
        <v>1589</v>
      </c>
      <c r="B1592" s="9">
        <v>1102009</v>
      </c>
      <c r="C1592" s="2" t="str">
        <f>VLOOKUP(B1592,卡牌国战属性!$B:$C,2,FALSE)</f>
        <v>徐晃</v>
      </c>
      <c r="D1592" s="2" t="s">
        <v>64</v>
      </c>
      <c r="E1592" s="2">
        <f t="shared" si="19"/>
        <v>39</v>
      </c>
      <c r="F1592" s="2">
        <f>INDEX($Q:$AC,MATCH($E1592,$Q:$Q,0),MATCH(VLOOKUP($B1592,卡牌国战属性!$B:$E,4,FALSE),军力值效果表!$Q$1:$AC$1,0)+IF(VLOOKUP($B1592,卡牌国战属性!$B:$E,3,FALSE)=2,6,0))</f>
        <v>15.3</v>
      </c>
      <c r="G1592" s="2">
        <f>INDEX($Q:$AC,MATCH($E1592,$Q:$Q,0),MATCH(VLOOKUP($B1592,卡牌国战属性!$B:$E,4,FALSE),军力值效果表!$Q$1:$AC$1,0)+IF(VLOOKUP($B1592,卡牌国战属性!$B:$E,3,FALSE)=2,6,0)+1)</f>
        <v>83.1</v>
      </c>
    </row>
    <row r="1593" spans="1:7">
      <c r="A1593" s="2">
        <v>1590</v>
      </c>
      <c r="B1593" s="9">
        <v>1102009</v>
      </c>
      <c r="C1593" s="2" t="str">
        <f>VLOOKUP(B1593,卡牌国战属性!$B:$C,2,FALSE)</f>
        <v>徐晃</v>
      </c>
      <c r="D1593" s="2" t="s">
        <v>64</v>
      </c>
      <c r="E1593" s="2">
        <f t="shared" si="19"/>
        <v>40</v>
      </c>
      <c r="F1593" s="2">
        <f>INDEX($Q:$AC,MATCH($E1593,$Q:$Q,0),MATCH(VLOOKUP($B1593,卡牌国战属性!$B:$E,4,FALSE),军力值效果表!$Q$1:$AC$1,0)+IF(VLOOKUP($B1593,卡牌国战属性!$B:$E,3,FALSE)=2,6,0))</f>
        <v>16.1</v>
      </c>
      <c r="G1593" s="2">
        <f>INDEX($Q:$AC,MATCH($E1593,$Q:$Q,0),MATCH(VLOOKUP($B1593,卡牌国战属性!$B:$E,4,FALSE),军力值效果表!$Q$1:$AC$1,0)+IF(VLOOKUP($B1593,卡牌国战属性!$B:$E,3,FALSE)=2,6,0)+1)</f>
        <v>85.6</v>
      </c>
    </row>
    <row r="1594" spans="1:7">
      <c r="A1594" s="2">
        <v>1591</v>
      </c>
      <c r="B1594" s="9">
        <v>1102009</v>
      </c>
      <c r="C1594" s="2" t="str">
        <f>VLOOKUP(B1594,卡牌国战属性!$B:$C,2,FALSE)</f>
        <v>徐晃</v>
      </c>
      <c r="D1594" s="2" t="s">
        <v>64</v>
      </c>
      <c r="E1594" s="2">
        <f t="shared" si="19"/>
        <v>41</v>
      </c>
      <c r="F1594" s="2">
        <f>INDEX($Q:$AC,MATCH($E1594,$Q:$Q,0),MATCH(VLOOKUP($B1594,卡牌国战属性!$B:$E,4,FALSE),军力值效果表!$Q$1:$AC$1,0)+IF(VLOOKUP($B1594,卡牌国战属性!$B:$E,3,FALSE)=2,6,0))</f>
        <v>16.5</v>
      </c>
      <c r="G1594" s="2">
        <f>INDEX($Q:$AC,MATCH($E1594,$Q:$Q,0),MATCH(VLOOKUP($B1594,卡牌国战属性!$B:$E,4,FALSE),军力值效果表!$Q$1:$AC$1,0)+IF(VLOOKUP($B1594,卡牌国战属性!$B:$E,3,FALSE)=2,6,0)+1)</f>
        <v>88.6</v>
      </c>
    </row>
    <row r="1595" spans="1:7">
      <c r="A1595" s="2">
        <v>1592</v>
      </c>
      <c r="B1595" s="9">
        <v>1102009</v>
      </c>
      <c r="C1595" s="2" t="str">
        <f>VLOOKUP(B1595,卡牌国战属性!$B:$C,2,FALSE)</f>
        <v>徐晃</v>
      </c>
      <c r="D1595" s="2" t="s">
        <v>64</v>
      </c>
      <c r="E1595" s="2">
        <f t="shared" si="19"/>
        <v>42</v>
      </c>
      <c r="F1595" s="2">
        <f>INDEX($Q:$AC,MATCH($E1595,$Q:$Q,0),MATCH(VLOOKUP($B1595,卡牌国战属性!$B:$E,4,FALSE),军力值效果表!$Q$1:$AC$1,0)+IF(VLOOKUP($B1595,卡牌国战属性!$B:$E,3,FALSE)=2,6,0))</f>
        <v>17.8</v>
      </c>
      <c r="G1595" s="2">
        <f>INDEX($Q:$AC,MATCH($E1595,$Q:$Q,0),MATCH(VLOOKUP($B1595,卡牌国战属性!$B:$E,4,FALSE),军力值效果表!$Q$1:$AC$1,0)+IF(VLOOKUP($B1595,卡牌国战属性!$B:$E,3,FALSE)=2,6,0)+1)</f>
        <v>93.9</v>
      </c>
    </row>
    <row r="1596" spans="1:7">
      <c r="A1596" s="2">
        <v>1593</v>
      </c>
      <c r="B1596" s="9">
        <v>1102009</v>
      </c>
      <c r="C1596" s="2" t="str">
        <f>VLOOKUP(B1596,卡牌国战属性!$B:$C,2,FALSE)</f>
        <v>徐晃</v>
      </c>
      <c r="D1596" s="2" t="s">
        <v>64</v>
      </c>
      <c r="E1596" s="2">
        <f t="shared" si="19"/>
        <v>43</v>
      </c>
      <c r="F1596" s="2">
        <f>INDEX($Q:$AC,MATCH($E1596,$Q:$Q,0),MATCH(VLOOKUP($B1596,卡牌国战属性!$B:$E,4,FALSE),军力值效果表!$Q$1:$AC$1,0)+IF(VLOOKUP($B1596,卡牌国战属性!$B:$E,3,FALSE)=2,6,0))</f>
        <v>20.1</v>
      </c>
      <c r="G1596" s="2">
        <f>INDEX($Q:$AC,MATCH($E1596,$Q:$Q,0),MATCH(VLOOKUP($B1596,卡牌国战属性!$B:$E,4,FALSE),军力值效果表!$Q$1:$AC$1,0)+IF(VLOOKUP($B1596,卡牌国战属性!$B:$E,3,FALSE)=2,6,0)+1)</f>
        <v>108.3</v>
      </c>
    </row>
    <row r="1597" spans="1:7">
      <c r="A1597" s="2">
        <v>1594</v>
      </c>
      <c r="B1597" s="9">
        <v>1102009</v>
      </c>
      <c r="C1597" s="2" t="str">
        <f>VLOOKUP(B1597,卡牌国战属性!$B:$C,2,FALSE)</f>
        <v>徐晃</v>
      </c>
      <c r="D1597" s="2" t="s">
        <v>64</v>
      </c>
      <c r="E1597" s="2">
        <f t="shared" si="19"/>
        <v>44</v>
      </c>
      <c r="F1597" s="2">
        <f>INDEX($Q:$AC,MATCH($E1597,$Q:$Q,0),MATCH(VLOOKUP($B1597,卡牌国战属性!$B:$E,4,FALSE),军力值效果表!$Q$1:$AC$1,0)+IF(VLOOKUP($B1597,卡牌国战属性!$B:$E,3,FALSE)=2,6,0))</f>
        <v>21.7</v>
      </c>
      <c r="G1597" s="2">
        <f>INDEX($Q:$AC,MATCH($E1597,$Q:$Q,0),MATCH(VLOOKUP($B1597,卡牌国战属性!$B:$E,4,FALSE),军力值效果表!$Q$1:$AC$1,0)+IF(VLOOKUP($B1597,卡牌国战属性!$B:$E,3,FALSE)=2,6,0)+1)</f>
        <v>115.3</v>
      </c>
    </row>
    <row r="1598" spans="1:7">
      <c r="A1598" s="2">
        <v>1595</v>
      </c>
      <c r="B1598" s="9">
        <v>1102009</v>
      </c>
      <c r="C1598" s="2" t="str">
        <f>VLOOKUP(B1598,卡牌国战属性!$B:$C,2,FALSE)</f>
        <v>徐晃</v>
      </c>
      <c r="D1598" s="2" t="s">
        <v>64</v>
      </c>
      <c r="E1598" s="2">
        <f t="shared" si="19"/>
        <v>45</v>
      </c>
      <c r="F1598" s="2">
        <f>INDEX($Q:$AC,MATCH($E1598,$Q:$Q,0),MATCH(VLOOKUP($B1598,卡牌国战属性!$B:$E,4,FALSE),军力值效果表!$Q$1:$AC$1,0)+IF(VLOOKUP($B1598,卡牌国战属性!$B:$E,3,FALSE)=2,6,0))</f>
        <v>23.7</v>
      </c>
      <c r="G1598" s="2">
        <f>INDEX($Q:$AC,MATCH($E1598,$Q:$Q,0),MATCH(VLOOKUP($B1598,卡牌国战属性!$B:$E,4,FALSE),军力值效果表!$Q$1:$AC$1,0)+IF(VLOOKUP($B1598,卡牌国战属性!$B:$E,3,FALSE)=2,6,0)+1)</f>
        <v>128.8</v>
      </c>
    </row>
    <row r="1599" spans="1:7">
      <c r="A1599" s="2">
        <v>1596</v>
      </c>
      <c r="B1599" s="9">
        <v>1102009</v>
      </c>
      <c r="C1599" s="2" t="str">
        <f>VLOOKUP(B1599,卡牌国战属性!$B:$C,2,FALSE)</f>
        <v>徐晃</v>
      </c>
      <c r="D1599" s="2" t="s">
        <v>64</v>
      </c>
      <c r="E1599" s="2">
        <f t="shared" si="19"/>
        <v>46</v>
      </c>
      <c r="F1599" s="2">
        <f>INDEX($Q:$AC,MATCH($E1599,$Q:$Q,0),MATCH(VLOOKUP($B1599,卡牌国战属性!$B:$E,4,FALSE),军力值效果表!$Q$1:$AC$1,0)+IF(VLOOKUP($B1599,卡牌国战属性!$B:$E,3,FALSE)=2,6,0))</f>
        <v>25.8</v>
      </c>
      <c r="G1599" s="2">
        <f>INDEX($Q:$AC,MATCH($E1599,$Q:$Q,0),MATCH(VLOOKUP($B1599,卡牌国战属性!$B:$E,4,FALSE),军力值效果表!$Q$1:$AC$1,0)+IF(VLOOKUP($B1599,卡牌国战属性!$B:$E,3,FALSE)=2,6,0)+1)</f>
        <v>137.6</v>
      </c>
    </row>
    <row r="1600" spans="1:7">
      <c r="A1600" s="2">
        <v>1597</v>
      </c>
      <c r="B1600" s="9">
        <v>1102009</v>
      </c>
      <c r="C1600" s="2" t="str">
        <f>VLOOKUP(B1600,卡牌国战属性!$B:$C,2,FALSE)</f>
        <v>徐晃</v>
      </c>
      <c r="D1600" s="2" t="s">
        <v>64</v>
      </c>
      <c r="E1600" s="2">
        <f t="shared" si="19"/>
        <v>47</v>
      </c>
      <c r="F1600" s="2">
        <f>INDEX($Q:$AC,MATCH($E1600,$Q:$Q,0),MATCH(VLOOKUP($B1600,卡牌国战属性!$B:$E,4,FALSE),军力值效果表!$Q$1:$AC$1,0)+IF(VLOOKUP($B1600,卡牌国战属性!$B:$E,3,FALSE)=2,6,0))</f>
        <v>27.7</v>
      </c>
      <c r="G1600" s="2">
        <f>INDEX($Q:$AC,MATCH($E1600,$Q:$Q,0),MATCH(VLOOKUP($B1600,卡牌国战属性!$B:$E,4,FALSE),军力值效果表!$Q$1:$AC$1,0)+IF(VLOOKUP($B1600,卡牌国战属性!$B:$E,3,FALSE)=2,6,0)+1)</f>
        <v>146.1</v>
      </c>
    </row>
    <row r="1601" spans="1:7">
      <c r="A1601" s="2">
        <v>1598</v>
      </c>
      <c r="B1601" s="9">
        <v>1102009</v>
      </c>
      <c r="C1601" s="2" t="str">
        <f>VLOOKUP(B1601,卡牌国战属性!$B:$C,2,FALSE)</f>
        <v>徐晃</v>
      </c>
      <c r="D1601" s="2" t="s">
        <v>64</v>
      </c>
      <c r="E1601" s="2">
        <f t="shared" si="19"/>
        <v>48</v>
      </c>
      <c r="F1601" s="2">
        <f>INDEX($Q:$AC,MATCH($E1601,$Q:$Q,0),MATCH(VLOOKUP($B1601,卡牌国战属性!$B:$E,4,FALSE),军力值效果表!$Q$1:$AC$1,0)+IF(VLOOKUP($B1601,卡牌国战属性!$B:$E,3,FALSE)=2,6,0))</f>
        <v>31.4</v>
      </c>
      <c r="G1601" s="2">
        <f>INDEX($Q:$AC,MATCH($E1601,$Q:$Q,0),MATCH(VLOOKUP($B1601,卡牌国战属性!$B:$E,4,FALSE),军力值效果表!$Q$1:$AC$1,0)+IF(VLOOKUP($B1601,卡牌国战属性!$B:$E,3,FALSE)=2,6,0)+1)</f>
        <v>168.9</v>
      </c>
    </row>
    <row r="1602" spans="1:7">
      <c r="A1602" s="2">
        <v>1599</v>
      </c>
      <c r="B1602" s="9">
        <v>1102009</v>
      </c>
      <c r="C1602" s="2" t="str">
        <f>VLOOKUP(B1602,卡牌国战属性!$B:$C,2,FALSE)</f>
        <v>徐晃</v>
      </c>
      <c r="D1602" s="2" t="s">
        <v>64</v>
      </c>
      <c r="E1602" s="2">
        <f t="shared" si="19"/>
        <v>49</v>
      </c>
      <c r="F1602" s="2">
        <f>INDEX($Q:$AC,MATCH($E1602,$Q:$Q,0),MATCH(VLOOKUP($B1602,卡牌国战属性!$B:$E,4,FALSE),军力值效果表!$Q$1:$AC$1,0)+IF(VLOOKUP($B1602,卡牌国战属性!$B:$E,3,FALSE)=2,6,0))</f>
        <v>34</v>
      </c>
      <c r="G1602" s="2">
        <f>INDEX($Q:$AC,MATCH($E1602,$Q:$Q,0),MATCH(VLOOKUP($B1602,卡牌国战属性!$B:$E,4,FALSE),军力值效果表!$Q$1:$AC$1,0)+IF(VLOOKUP($B1602,卡牌国战属性!$B:$E,3,FALSE)=2,6,0)+1)</f>
        <v>180</v>
      </c>
    </row>
    <row r="1603" spans="1:7">
      <c r="A1603" s="2">
        <v>1600</v>
      </c>
      <c r="B1603" s="9">
        <v>1102009</v>
      </c>
      <c r="C1603" s="2" t="str">
        <f>VLOOKUP(B1603,卡牌国战属性!$B:$C,2,FALSE)</f>
        <v>徐晃</v>
      </c>
      <c r="D1603" s="2" t="s">
        <v>64</v>
      </c>
      <c r="E1603" s="2">
        <f t="shared" si="19"/>
        <v>50</v>
      </c>
      <c r="F1603" s="2">
        <f>INDEX($Q:$AC,MATCH($E1603,$Q:$Q,0),MATCH(VLOOKUP($B1603,卡牌国战属性!$B:$E,4,FALSE),军力值效果表!$Q$1:$AC$1,0)+IF(VLOOKUP($B1603,卡牌国战属性!$B:$E,3,FALSE)=2,6,0))</f>
        <v>35.5</v>
      </c>
      <c r="G1603" s="2">
        <f>INDEX($Q:$AC,MATCH($E1603,$Q:$Q,0),MATCH(VLOOKUP($B1603,卡牌国战属性!$B:$E,4,FALSE),军力值效果表!$Q$1:$AC$1,0)+IF(VLOOKUP($B1603,卡牌国战属性!$B:$E,3,FALSE)=2,6,0)+1)</f>
        <v>186</v>
      </c>
    </row>
    <row r="1604" spans="1:7">
      <c r="A1604" s="2">
        <v>1601</v>
      </c>
      <c r="B1604" s="9">
        <v>1102010</v>
      </c>
      <c r="C1604" s="2" t="str">
        <f>VLOOKUP(B1604,卡牌国战属性!$B:$C,2,FALSE)</f>
        <v>张郃</v>
      </c>
      <c r="D1604" s="2" t="s">
        <v>64</v>
      </c>
      <c r="E1604" s="2">
        <f t="shared" si="19"/>
        <v>1</v>
      </c>
      <c r="F1604" s="2">
        <f>INDEX($Q:$AC,MATCH($E1604,$Q:$Q,0),MATCH(VLOOKUP($B1604,卡牌国战属性!$B:$E,4,FALSE),军力值效果表!$Q$1:$AC$1,0)+IF(VLOOKUP($B1604,卡牌国战属性!$B:$E,3,FALSE)=2,6,0))</f>
        <v>3</v>
      </c>
      <c r="G1604" s="2">
        <f>INDEX($Q:$AC,MATCH($E1604,$Q:$Q,0),MATCH(VLOOKUP($B1604,卡牌国战属性!$B:$E,4,FALSE),军力值效果表!$Q$1:$AC$1,0)+IF(VLOOKUP($B1604,卡牌国战属性!$B:$E,3,FALSE)=2,6,0)+1)</f>
        <v>22</v>
      </c>
    </row>
    <row r="1605" spans="1:7">
      <c r="A1605" s="2">
        <v>1602</v>
      </c>
      <c r="B1605" s="9">
        <v>1102010</v>
      </c>
      <c r="C1605" s="2" t="str">
        <f>VLOOKUP(B1605,卡牌国战属性!$B:$C,2,FALSE)</f>
        <v>张郃</v>
      </c>
      <c r="D1605" s="2" t="s">
        <v>64</v>
      </c>
      <c r="E1605" s="2">
        <f t="shared" si="19"/>
        <v>2</v>
      </c>
      <c r="F1605" s="2">
        <f>INDEX($Q:$AC,MATCH($E1605,$Q:$Q,0),MATCH(VLOOKUP($B1605,卡牌国战属性!$B:$E,4,FALSE),军力值效果表!$Q$1:$AC$1,0)+IF(VLOOKUP($B1605,卡牌国战属性!$B:$E,3,FALSE)=2,6,0))</f>
        <v>3.1</v>
      </c>
      <c r="G1605" s="2">
        <f>INDEX($Q:$AC,MATCH($E1605,$Q:$Q,0),MATCH(VLOOKUP($B1605,卡牌国战属性!$B:$E,4,FALSE),军力值效果表!$Q$1:$AC$1,0)+IF(VLOOKUP($B1605,卡牌国战属性!$B:$E,3,FALSE)=2,6,0)+1)</f>
        <v>22.3</v>
      </c>
    </row>
    <row r="1606" spans="1:7">
      <c r="A1606" s="2">
        <v>1603</v>
      </c>
      <c r="B1606" s="9">
        <v>1102010</v>
      </c>
      <c r="C1606" s="2" t="str">
        <f>VLOOKUP(B1606,卡牌国战属性!$B:$C,2,FALSE)</f>
        <v>张郃</v>
      </c>
      <c r="D1606" s="2" t="s">
        <v>64</v>
      </c>
      <c r="E1606" s="2">
        <f t="shared" si="19"/>
        <v>3</v>
      </c>
      <c r="F1606" s="2">
        <f>INDEX($Q:$AC,MATCH($E1606,$Q:$Q,0),MATCH(VLOOKUP($B1606,卡牌国战属性!$B:$E,4,FALSE),军力值效果表!$Q$1:$AC$1,0)+IF(VLOOKUP($B1606,卡牌国战属性!$B:$E,3,FALSE)=2,6,0))</f>
        <v>3.2</v>
      </c>
      <c r="G1606" s="2">
        <f>INDEX($Q:$AC,MATCH($E1606,$Q:$Q,0),MATCH(VLOOKUP($B1606,卡牌国战属性!$B:$E,4,FALSE),军力值效果表!$Q$1:$AC$1,0)+IF(VLOOKUP($B1606,卡牌国战属性!$B:$E,3,FALSE)=2,6,0)+1)</f>
        <v>22.6</v>
      </c>
    </row>
    <row r="1607" spans="1:7">
      <c r="A1607" s="2">
        <v>1604</v>
      </c>
      <c r="B1607" s="9">
        <v>1102010</v>
      </c>
      <c r="C1607" s="2" t="str">
        <f>VLOOKUP(B1607,卡牌国战属性!$B:$C,2,FALSE)</f>
        <v>张郃</v>
      </c>
      <c r="D1607" s="2" t="s">
        <v>64</v>
      </c>
      <c r="E1607" s="2">
        <f t="shared" si="19"/>
        <v>4</v>
      </c>
      <c r="F1607" s="2">
        <f>INDEX($Q:$AC,MATCH($E1607,$Q:$Q,0),MATCH(VLOOKUP($B1607,卡牌国战属性!$B:$E,4,FALSE),军力值效果表!$Q$1:$AC$1,0)+IF(VLOOKUP($B1607,卡牌国战属性!$B:$E,3,FALSE)=2,6,0))</f>
        <v>3.3</v>
      </c>
      <c r="G1607" s="2">
        <f>INDEX($Q:$AC,MATCH($E1607,$Q:$Q,0),MATCH(VLOOKUP($B1607,卡牌国战属性!$B:$E,4,FALSE),军力值效果表!$Q$1:$AC$1,0)+IF(VLOOKUP($B1607,卡牌国战属性!$B:$E,3,FALSE)=2,6,0)+1)</f>
        <v>22.9</v>
      </c>
    </row>
    <row r="1608" spans="1:7">
      <c r="A1608" s="2">
        <v>1605</v>
      </c>
      <c r="B1608" s="9">
        <v>1102010</v>
      </c>
      <c r="C1608" s="2" t="str">
        <f>VLOOKUP(B1608,卡牌国战属性!$B:$C,2,FALSE)</f>
        <v>张郃</v>
      </c>
      <c r="D1608" s="2" t="s">
        <v>64</v>
      </c>
      <c r="E1608" s="2">
        <f t="shared" si="19"/>
        <v>5</v>
      </c>
      <c r="F1608" s="2">
        <f>INDEX($Q:$AC,MATCH($E1608,$Q:$Q,0),MATCH(VLOOKUP($B1608,卡牌国战属性!$B:$E,4,FALSE),军力值效果表!$Q$1:$AC$1,0)+IF(VLOOKUP($B1608,卡牌国战属性!$B:$E,3,FALSE)=2,6,0))</f>
        <v>3.4</v>
      </c>
      <c r="G1608" s="2">
        <f>INDEX($Q:$AC,MATCH($E1608,$Q:$Q,0),MATCH(VLOOKUP($B1608,卡牌国战属性!$B:$E,4,FALSE),军力值效果表!$Q$1:$AC$1,0)+IF(VLOOKUP($B1608,卡牌国战属性!$B:$E,3,FALSE)=2,6,0)+1)</f>
        <v>23.2</v>
      </c>
    </row>
    <row r="1609" spans="1:7">
      <c r="A1609" s="2">
        <v>1606</v>
      </c>
      <c r="B1609" s="9">
        <v>1102010</v>
      </c>
      <c r="C1609" s="2" t="str">
        <f>VLOOKUP(B1609,卡牌国战属性!$B:$C,2,FALSE)</f>
        <v>张郃</v>
      </c>
      <c r="D1609" s="2" t="s">
        <v>64</v>
      </c>
      <c r="E1609" s="2">
        <f t="shared" si="19"/>
        <v>6</v>
      </c>
      <c r="F1609" s="2">
        <f>INDEX($Q:$AC,MATCH($E1609,$Q:$Q,0),MATCH(VLOOKUP($B1609,卡牌国战属性!$B:$E,4,FALSE),军力值效果表!$Q$1:$AC$1,0)+IF(VLOOKUP($B1609,卡牌国战属性!$B:$E,3,FALSE)=2,6,0))</f>
        <v>3.5</v>
      </c>
      <c r="G1609" s="2">
        <f>INDEX($Q:$AC,MATCH($E1609,$Q:$Q,0),MATCH(VLOOKUP($B1609,卡牌国战属性!$B:$E,4,FALSE),军力值效果表!$Q$1:$AC$1,0)+IF(VLOOKUP($B1609,卡牌国战属性!$B:$E,3,FALSE)=2,6,0)+1)</f>
        <v>23.5</v>
      </c>
    </row>
    <row r="1610" spans="1:7">
      <c r="A1610" s="2">
        <v>1607</v>
      </c>
      <c r="B1610" s="9">
        <v>1102010</v>
      </c>
      <c r="C1610" s="2" t="str">
        <f>VLOOKUP(B1610,卡牌国战属性!$B:$C,2,FALSE)</f>
        <v>张郃</v>
      </c>
      <c r="D1610" s="2" t="s">
        <v>64</v>
      </c>
      <c r="E1610" s="2">
        <f t="shared" si="19"/>
        <v>7</v>
      </c>
      <c r="F1610" s="2">
        <f>INDEX($Q:$AC,MATCH($E1610,$Q:$Q,0),MATCH(VLOOKUP($B1610,卡牌国战属性!$B:$E,4,FALSE),军力值效果表!$Q$1:$AC$1,0)+IF(VLOOKUP($B1610,卡牌国战属性!$B:$E,3,FALSE)=2,6,0))</f>
        <v>3.6</v>
      </c>
      <c r="G1610" s="2">
        <f>INDEX($Q:$AC,MATCH($E1610,$Q:$Q,0),MATCH(VLOOKUP($B1610,卡牌国战属性!$B:$E,4,FALSE),军力值效果表!$Q$1:$AC$1,0)+IF(VLOOKUP($B1610,卡牌国战属性!$B:$E,3,FALSE)=2,6,0)+1)</f>
        <v>23.8</v>
      </c>
    </row>
    <row r="1611" spans="1:7">
      <c r="A1611" s="2">
        <v>1608</v>
      </c>
      <c r="B1611" s="9">
        <v>1102010</v>
      </c>
      <c r="C1611" s="2" t="str">
        <f>VLOOKUP(B1611,卡牌国战属性!$B:$C,2,FALSE)</f>
        <v>张郃</v>
      </c>
      <c r="D1611" s="2" t="s">
        <v>64</v>
      </c>
      <c r="E1611" s="2">
        <f t="shared" si="19"/>
        <v>8</v>
      </c>
      <c r="F1611" s="2">
        <f>INDEX($Q:$AC,MATCH($E1611,$Q:$Q,0),MATCH(VLOOKUP($B1611,卡牌国战属性!$B:$E,4,FALSE),军力值效果表!$Q$1:$AC$1,0)+IF(VLOOKUP($B1611,卡牌国战属性!$B:$E,3,FALSE)=2,6,0))</f>
        <v>3.7</v>
      </c>
      <c r="G1611" s="2">
        <f>INDEX($Q:$AC,MATCH($E1611,$Q:$Q,0),MATCH(VLOOKUP($B1611,卡牌国战属性!$B:$E,4,FALSE),军力值效果表!$Q$1:$AC$1,0)+IF(VLOOKUP($B1611,卡牌国战属性!$B:$E,3,FALSE)=2,6,0)+1)</f>
        <v>24.1</v>
      </c>
    </row>
    <row r="1612" spans="1:7">
      <c r="A1612" s="2">
        <v>1609</v>
      </c>
      <c r="B1612" s="9">
        <v>1102010</v>
      </c>
      <c r="C1612" s="2" t="str">
        <f>VLOOKUP(B1612,卡牌国战属性!$B:$C,2,FALSE)</f>
        <v>张郃</v>
      </c>
      <c r="D1612" s="2" t="s">
        <v>64</v>
      </c>
      <c r="E1612" s="2">
        <f t="shared" si="19"/>
        <v>9</v>
      </c>
      <c r="F1612" s="2">
        <f>INDEX($Q:$AC,MATCH($E1612,$Q:$Q,0),MATCH(VLOOKUP($B1612,卡牌国战属性!$B:$E,4,FALSE),军力值效果表!$Q$1:$AC$1,0)+IF(VLOOKUP($B1612,卡牌国战属性!$B:$E,3,FALSE)=2,6,0))</f>
        <v>3.8</v>
      </c>
      <c r="G1612" s="2">
        <f>INDEX($Q:$AC,MATCH($E1612,$Q:$Q,0),MATCH(VLOOKUP($B1612,卡牌国战属性!$B:$E,4,FALSE),军力值效果表!$Q$1:$AC$1,0)+IF(VLOOKUP($B1612,卡牌国战属性!$B:$E,3,FALSE)=2,6,0)+1)</f>
        <v>24.4</v>
      </c>
    </row>
    <row r="1613" spans="1:7">
      <c r="A1613" s="2">
        <v>1610</v>
      </c>
      <c r="B1613" s="9">
        <v>1102010</v>
      </c>
      <c r="C1613" s="2" t="str">
        <f>VLOOKUP(B1613,卡牌国战属性!$B:$C,2,FALSE)</f>
        <v>张郃</v>
      </c>
      <c r="D1613" s="2" t="s">
        <v>64</v>
      </c>
      <c r="E1613" s="2">
        <f t="shared" si="19"/>
        <v>10</v>
      </c>
      <c r="F1613" s="2">
        <f>INDEX($Q:$AC,MATCH($E1613,$Q:$Q,0),MATCH(VLOOKUP($B1613,卡牌国战属性!$B:$E,4,FALSE),军力值效果表!$Q$1:$AC$1,0)+IF(VLOOKUP($B1613,卡牌国战属性!$B:$E,3,FALSE)=2,6,0))</f>
        <v>3.9</v>
      </c>
      <c r="G1613" s="2">
        <f>INDEX($Q:$AC,MATCH($E1613,$Q:$Q,0),MATCH(VLOOKUP($B1613,卡牌国战属性!$B:$E,4,FALSE),军力值效果表!$Q$1:$AC$1,0)+IF(VLOOKUP($B1613,卡牌国战属性!$B:$E,3,FALSE)=2,6,0)+1)</f>
        <v>24.7</v>
      </c>
    </row>
    <row r="1614" spans="1:7">
      <c r="A1614" s="2">
        <v>1611</v>
      </c>
      <c r="B1614" s="9">
        <v>1102010</v>
      </c>
      <c r="C1614" s="2" t="str">
        <f>VLOOKUP(B1614,卡牌国战属性!$B:$C,2,FALSE)</f>
        <v>张郃</v>
      </c>
      <c r="D1614" s="2" t="s">
        <v>64</v>
      </c>
      <c r="E1614" s="2">
        <f t="shared" si="19"/>
        <v>11</v>
      </c>
      <c r="F1614" s="2">
        <f>INDEX($Q:$AC,MATCH($E1614,$Q:$Q,0),MATCH(VLOOKUP($B1614,卡牌国战属性!$B:$E,4,FALSE),军力值效果表!$Q$1:$AC$1,0)+IF(VLOOKUP($B1614,卡牌国战属性!$B:$E,3,FALSE)=2,6,0))</f>
        <v>4</v>
      </c>
      <c r="G1614" s="2">
        <f>INDEX($Q:$AC,MATCH($E1614,$Q:$Q,0),MATCH(VLOOKUP($B1614,卡牌国战属性!$B:$E,4,FALSE),军力值效果表!$Q$1:$AC$1,0)+IF(VLOOKUP($B1614,卡牌国战属性!$B:$E,3,FALSE)=2,6,0)+1)</f>
        <v>25</v>
      </c>
    </row>
    <row r="1615" spans="1:7">
      <c r="A1615" s="2">
        <v>1612</v>
      </c>
      <c r="B1615" s="9">
        <v>1102010</v>
      </c>
      <c r="C1615" s="2" t="str">
        <f>VLOOKUP(B1615,卡牌国战属性!$B:$C,2,FALSE)</f>
        <v>张郃</v>
      </c>
      <c r="D1615" s="2" t="s">
        <v>64</v>
      </c>
      <c r="E1615" s="2">
        <f t="shared" si="19"/>
        <v>12</v>
      </c>
      <c r="F1615" s="2">
        <f>INDEX($Q:$AC,MATCH($E1615,$Q:$Q,0),MATCH(VLOOKUP($B1615,卡牌国战属性!$B:$E,4,FALSE),军力值效果表!$Q$1:$AC$1,0)+IF(VLOOKUP($B1615,卡牌国战属性!$B:$E,3,FALSE)=2,6,0))</f>
        <v>4.1</v>
      </c>
      <c r="G1615" s="2">
        <f>INDEX($Q:$AC,MATCH($E1615,$Q:$Q,0),MATCH(VLOOKUP($B1615,卡牌国战属性!$B:$E,4,FALSE),军力值效果表!$Q$1:$AC$1,0)+IF(VLOOKUP($B1615,卡牌国战属性!$B:$E,3,FALSE)=2,6,0)+1)</f>
        <v>25.3</v>
      </c>
    </row>
    <row r="1616" spans="1:7">
      <c r="A1616" s="2">
        <v>1613</v>
      </c>
      <c r="B1616" s="9">
        <v>1102010</v>
      </c>
      <c r="C1616" s="2" t="str">
        <f>VLOOKUP(B1616,卡牌国战属性!$B:$C,2,FALSE)</f>
        <v>张郃</v>
      </c>
      <c r="D1616" s="2" t="s">
        <v>64</v>
      </c>
      <c r="E1616" s="2">
        <f t="shared" si="19"/>
        <v>13</v>
      </c>
      <c r="F1616" s="2">
        <f>INDEX($Q:$AC,MATCH($E1616,$Q:$Q,0),MATCH(VLOOKUP($B1616,卡牌国战属性!$B:$E,4,FALSE),军力值效果表!$Q$1:$AC$1,0)+IF(VLOOKUP($B1616,卡牌国战属性!$B:$E,3,FALSE)=2,6,0))</f>
        <v>4.2</v>
      </c>
      <c r="G1616" s="2">
        <f>INDEX($Q:$AC,MATCH($E1616,$Q:$Q,0),MATCH(VLOOKUP($B1616,卡牌国战属性!$B:$E,4,FALSE),军力值效果表!$Q$1:$AC$1,0)+IF(VLOOKUP($B1616,卡牌国战属性!$B:$E,3,FALSE)=2,6,0)+1)</f>
        <v>25.6</v>
      </c>
    </row>
    <row r="1617" spans="1:7">
      <c r="A1617" s="2">
        <v>1614</v>
      </c>
      <c r="B1617" s="9">
        <v>1102010</v>
      </c>
      <c r="C1617" s="2" t="str">
        <f>VLOOKUP(B1617,卡牌国战属性!$B:$C,2,FALSE)</f>
        <v>张郃</v>
      </c>
      <c r="D1617" s="2" t="s">
        <v>64</v>
      </c>
      <c r="E1617" s="2">
        <f t="shared" si="19"/>
        <v>14</v>
      </c>
      <c r="F1617" s="2">
        <f>INDEX($Q:$AC,MATCH($E1617,$Q:$Q,0),MATCH(VLOOKUP($B1617,卡牌国战属性!$B:$E,4,FALSE),军力值效果表!$Q$1:$AC$1,0)+IF(VLOOKUP($B1617,卡牌国战属性!$B:$E,3,FALSE)=2,6,0))</f>
        <v>4.3</v>
      </c>
      <c r="G1617" s="2">
        <f>INDEX($Q:$AC,MATCH($E1617,$Q:$Q,0),MATCH(VLOOKUP($B1617,卡牌国战属性!$B:$E,4,FALSE),军力值效果表!$Q$1:$AC$1,0)+IF(VLOOKUP($B1617,卡牌国战属性!$B:$E,3,FALSE)=2,6,0)+1)</f>
        <v>25.9</v>
      </c>
    </row>
    <row r="1618" spans="1:7">
      <c r="A1618" s="2">
        <v>1615</v>
      </c>
      <c r="B1618" s="9">
        <v>1102010</v>
      </c>
      <c r="C1618" s="2" t="str">
        <f>VLOOKUP(B1618,卡牌国战属性!$B:$C,2,FALSE)</f>
        <v>张郃</v>
      </c>
      <c r="D1618" s="2" t="s">
        <v>64</v>
      </c>
      <c r="E1618" s="2">
        <f t="shared" si="19"/>
        <v>15</v>
      </c>
      <c r="F1618" s="2">
        <f>INDEX($Q:$AC,MATCH($E1618,$Q:$Q,0),MATCH(VLOOKUP($B1618,卡牌国战属性!$B:$E,4,FALSE),军力值效果表!$Q$1:$AC$1,0)+IF(VLOOKUP($B1618,卡牌国战属性!$B:$E,3,FALSE)=2,6,0))</f>
        <v>4.4</v>
      </c>
      <c r="G1618" s="2">
        <f>INDEX($Q:$AC,MATCH($E1618,$Q:$Q,0),MATCH(VLOOKUP($B1618,卡牌国战属性!$B:$E,4,FALSE),军力值效果表!$Q$1:$AC$1,0)+IF(VLOOKUP($B1618,卡牌国战属性!$B:$E,3,FALSE)=2,6,0)+1)</f>
        <v>26.2</v>
      </c>
    </row>
    <row r="1619" spans="1:7">
      <c r="A1619" s="2">
        <v>1616</v>
      </c>
      <c r="B1619" s="9">
        <v>1102010</v>
      </c>
      <c r="C1619" s="2" t="str">
        <f>VLOOKUP(B1619,卡牌国战属性!$B:$C,2,FALSE)</f>
        <v>张郃</v>
      </c>
      <c r="D1619" s="2" t="s">
        <v>64</v>
      </c>
      <c r="E1619" s="2">
        <f t="shared" si="19"/>
        <v>16</v>
      </c>
      <c r="F1619" s="2">
        <f>INDEX($Q:$AC,MATCH($E1619,$Q:$Q,0),MATCH(VLOOKUP($B1619,卡牌国战属性!$B:$E,4,FALSE),军力值效果表!$Q$1:$AC$1,0)+IF(VLOOKUP($B1619,卡牌国战属性!$B:$E,3,FALSE)=2,6,0))</f>
        <v>4.5</v>
      </c>
      <c r="G1619" s="2">
        <f>INDEX($Q:$AC,MATCH($E1619,$Q:$Q,0),MATCH(VLOOKUP($B1619,卡牌国战属性!$B:$E,4,FALSE),军力值效果表!$Q$1:$AC$1,0)+IF(VLOOKUP($B1619,卡牌国战属性!$B:$E,3,FALSE)=2,6,0)+1)</f>
        <v>26.5</v>
      </c>
    </row>
    <row r="1620" spans="1:7">
      <c r="A1620" s="2">
        <v>1617</v>
      </c>
      <c r="B1620" s="9">
        <v>1102010</v>
      </c>
      <c r="C1620" s="2" t="str">
        <f>VLOOKUP(B1620,卡牌国战属性!$B:$C,2,FALSE)</f>
        <v>张郃</v>
      </c>
      <c r="D1620" s="2" t="s">
        <v>64</v>
      </c>
      <c r="E1620" s="2">
        <f t="shared" si="19"/>
        <v>17</v>
      </c>
      <c r="F1620" s="2">
        <f>INDEX($Q:$AC,MATCH($E1620,$Q:$Q,0),MATCH(VLOOKUP($B1620,卡牌国战属性!$B:$E,4,FALSE),军力值效果表!$Q$1:$AC$1,0)+IF(VLOOKUP($B1620,卡牌国战属性!$B:$E,3,FALSE)=2,6,0))</f>
        <v>4.7</v>
      </c>
      <c r="G1620" s="2">
        <f>INDEX($Q:$AC,MATCH($E1620,$Q:$Q,0),MATCH(VLOOKUP($B1620,卡牌国战属性!$B:$E,4,FALSE),军力值效果表!$Q$1:$AC$1,0)+IF(VLOOKUP($B1620,卡牌国战属性!$B:$E,3,FALSE)=2,6,0)+1)</f>
        <v>26.8</v>
      </c>
    </row>
    <row r="1621" spans="1:7">
      <c r="A1621" s="2">
        <v>1618</v>
      </c>
      <c r="B1621" s="9">
        <v>1102010</v>
      </c>
      <c r="C1621" s="2" t="str">
        <f>VLOOKUP(B1621,卡牌国战属性!$B:$C,2,FALSE)</f>
        <v>张郃</v>
      </c>
      <c r="D1621" s="2" t="s">
        <v>64</v>
      </c>
      <c r="E1621" s="2">
        <f t="shared" si="19"/>
        <v>18</v>
      </c>
      <c r="F1621" s="2">
        <f>INDEX($Q:$AC,MATCH($E1621,$Q:$Q,0),MATCH(VLOOKUP($B1621,卡牌国战属性!$B:$E,4,FALSE),军力值效果表!$Q$1:$AC$1,0)+IF(VLOOKUP($B1621,卡牌国战属性!$B:$E,3,FALSE)=2,6,0))</f>
        <v>4.9</v>
      </c>
      <c r="G1621" s="2">
        <f>INDEX($Q:$AC,MATCH($E1621,$Q:$Q,0),MATCH(VLOOKUP($B1621,卡牌国战属性!$B:$E,4,FALSE),军力值效果表!$Q$1:$AC$1,0)+IF(VLOOKUP($B1621,卡牌国战属性!$B:$E,3,FALSE)=2,6,0)+1)</f>
        <v>27.1</v>
      </c>
    </row>
    <row r="1622" spans="1:7">
      <c r="A1622" s="2">
        <v>1619</v>
      </c>
      <c r="B1622" s="9">
        <v>1102010</v>
      </c>
      <c r="C1622" s="2" t="str">
        <f>VLOOKUP(B1622,卡牌国战属性!$B:$C,2,FALSE)</f>
        <v>张郃</v>
      </c>
      <c r="D1622" s="2" t="s">
        <v>64</v>
      </c>
      <c r="E1622" s="2">
        <f t="shared" si="19"/>
        <v>19</v>
      </c>
      <c r="F1622" s="2">
        <f>INDEX($Q:$AC,MATCH($E1622,$Q:$Q,0),MATCH(VLOOKUP($B1622,卡牌国战属性!$B:$E,4,FALSE),军力值效果表!$Q$1:$AC$1,0)+IF(VLOOKUP($B1622,卡牌国战属性!$B:$E,3,FALSE)=2,6,0))</f>
        <v>5</v>
      </c>
      <c r="G1622" s="2">
        <f>INDEX($Q:$AC,MATCH($E1622,$Q:$Q,0),MATCH(VLOOKUP($B1622,卡牌国战属性!$B:$E,4,FALSE),军力值效果表!$Q$1:$AC$1,0)+IF(VLOOKUP($B1622,卡牌国战属性!$B:$E,3,FALSE)=2,6,0)+1)</f>
        <v>27.4</v>
      </c>
    </row>
    <row r="1623" spans="1:7">
      <c r="A1623" s="2">
        <v>1620</v>
      </c>
      <c r="B1623" s="9">
        <v>1102010</v>
      </c>
      <c r="C1623" s="2" t="str">
        <f>VLOOKUP(B1623,卡牌国战属性!$B:$C,2,FALSE)</f>
        <v>张郃</v>
      </c>
      <c r="D1623" s="2" t="s">
        <v>64</v>
      </c>
      <c r="E1623" s="2">
        <f t="shared" si="19"/>
        <v>20</v>
      </c>
      <c r="F1623" s="2">
        <f>INDEX($Q:$AC,MATCH($E1623,$Q:$Q,0),MATCH(VLOOKUP($B1623,卡牌国战属性!$B:$E,4,FALSE),军力值效果表!$Q$1:$AC$1,0)+IF(VLOOKUP($B1623,卡牌国战属性!$B:$E,3,FALSE)=2,6,0))</f>
        <v>5.1</v>
      </c>
      <c r="G1623" s="2">
        <f>INDEX($Q:$AC,MATCH($E1623,$Q:$Q,0),MATCH(VLOOKUP($B1623,卡牌国战属性!$B:$E,4,FALSE),军力值效果表!$Q$1:$AC$1,0)+IF(VLOOKUP($B1623,卡牌国战属性!$B:$E,3,FALSE)=2,6,0)+1)</f>
        <v>27.7</v>
      </c>
    </row>
    <row r="1624" spans="1:7">
      <c r="A1624" s="2">
        <v>1621</v>
      </c>
      <c r="B1624" s="9">
        <v>1102010</v>
      </c>
      <c r="C1624" s="2" t="str">
        <f>VLOOKUP(B1624,卡牌国战属性!$B:$C,2,FALSE)</f>
        <v>张郃</v>
      </c>
      <c r="D1624" s="2" t="s">
        <v>64</v>
      </c>
      <c r="E1624" s="2">
        <f t="shared" si="19"/>
        <v>21</v>
      </c>
      <c r="F1624" s="2">
        <f>INDEX($Q:$AC,MATCH($E1624,$Q:$Q,0),MATCH(VLOOKUP($B1624,卡牌国战属性!$B:$E,4,FALSE),军力值效果表!$Q$1:$AC$1,0)+IF(VLOOKUP($B1624,卡牌国战属性!$B:$E,3,FALSE)=2,6,0))</f>
        <v>5.2</v>
      </c>
      <c r="G1624" s="2">
        <f>INDEX($Q:$AC,MATCH($E1624,$Q:$Q,0),MATCH(VLOOKUP($B1624,卡牌国战属性!$B:$E,4,FALSE),军力值效果表!$Q$1:$AC$1,0)+IF(VLOOKUP($B1624,卡牌国战属性!$B:$E,3,FALSE)=2,6,0)+1)</f>
        <v>28</v>
      </c>
    </row>
    <row r="1625" spans="1:7">
      <c r="A1625" s="2">
        <v>1622</v>
      </c>
      <c r="B1625" s="9">
        <v>1102010</v>
      </c>
      <c r="C1625" s="2" t="str">
        <f>VLOOKUP(B1625,卡牌国战属性!$B:$C,2,FALSE)</f>
        <v>张郃</v>
      </c>
      <c r="D1625" s="2" t="s">
        <v>64</v>
      </c>
      <c r="E1625" s="2">
        <f t="shared" si="19"/>
        <v>22</v>
      </c>
      <c r="F1625" s="2">
        <f>INDEX($Q:$AC,MATCH($E1625,$Q:$Q,0),MATCH(VLOOKUP($B1625,卡牌国战属性!$B:$E,4,FALSE),军力值效果表!$Q$1:$AC$1,0)+IF(VLOOKUP($B1625,卡牌国战属性!$B:$E,3,FALSE)=2,6,0))</f>
        <v>5.4</v>
      </c>
      <c r="G1625" s="2">
        <f>INDEX($Q:$AC,MATCH($E1625,$Q:$Q,0),MATCH(VLOOKUP($B1625,卡牌国战属性!$B:$E,4,FALSE),军力值效果表!$Q$1:$AC$1,0)+IF(VLOOKUP($B1625,卡牌国战属性!$B:$E,3,FALSE)=2,6,0)+1)</f>
        <v>28.3</v>
      </c>
    </row>
    <row r="1626" spans="1:7">
      <c r="A1626" s="2">
        <v>1623</v>
      </c>
      <c r="B1626" s="9">
        <v>1102010</v>
      </c>
      <c r="C1626" s="2" t="str">
        <f>VLOOKUP(B1626,卡牌国战属性!$B:$C,2,FALSE)</f>
        <v>张郃</v>
      </c>
      <c r="D1626" s="2" t="s">
        <v>64</v>
      </c>
      <c r="E1626" s="2">
        <f t="shared" si="19"/>
        <v>23</v>
      </c>
      <c r="F1626" s="2">
        <f>INDEX($Q:$AC,MATCH($E1626,$Q:$Q,0),MATCH(VLOOKUP($B1626,卡牌国战属性!$B:$E,4,FALSE),军力值效果表!$Q$1:$AC$1,0)+IF(VLOOKUP($B1626,卡牌国战属性!$B:$E,3,FALSE)=2,6,0))</f>
        <v>5.8</v>
      </c>
      <c r="G1626" s="2">
        <f>INDEX($Q:$AC,MATCH($E1626,$Q:$Q,0),MATCH(VLOOKUP($B1626,卡牌国战属性!$B:$E,4,FALSE),军力值效果表!$Q$1:$AC$1,0)+IF(VLOOKUP($B1626,卡牌国战属性!$B:$E,3,FALSE)=2,6,0)+1)</f>
        <v>32</v>
      </c>
    </row>
    <row r="1627" spans="1:7">
      <c r="A1627" s="2">
        <v>1624</v>
      </c>
      <c r="B1627" s="9">
        <v>1102010</v>
      </c>
      <c r="C1627" s="2" t="str">
        <f>VLOOKUP(B1627,卡牌国战属性!$B:$C,2,FALSE)</f>
        <v>张郃</v>
      </c>
      <c r="D1627" s="2" t="s">
        <v>64</v>
      </c>
      <c r="E1627" s="2">
        <f t="shared" si="19"/>
        <v>24</v>
      </c>
      <c r="F1627" s="2">
        <f>INDEX($Q:$AC,MATCH($E1627,$Q:$Q,0),MATCH(VLOOKUP($B1627,卡牌国战属性!$B:$E,4,FALSE),军力值效果表!$Q$1:$AC$1,0)+IF(VLOOKUP($B1627,卡牌国战属性!$B:$E,3,FALSE)=2,6,0))</f>
        <v>6</v>
      </c>
      <c r="G1627" s="2">
        <f>INDEX($Q:$AC,MATCH($E1627,$Q:$Q,0),MATCH(VLOOKUP($B1627,卡牌国战属性!$B:$E,4,FALSE),军力值效果表!$Q$1:$AC$1,0)+IF(VLOOKUP($B1627,卡牌国战属性!$B:$E,3,FALSE)=2,6,0)+1)</f>
        <v>32.7</v>
      </c>
    </row>
    <row r="1628" spans="1:7">
      <c r="A1628" s="2">
        <v>1625</v>
      </c>
      <c r="B1628" s="9">
        <v>1102010</v>
      </c>
      <c r="C1628" s="2" t="str">
        <f>VLOOKUP(B1628,卡牌国战属性!$B:$C,2,FALSE)</f>
        <v>张郃</v>
      </c>
      <c r="D1628" s="2" t="s">
        <v>64</v>
      </c>
      <c r="E1628" s="2">
        <f t="shared" si="19"/>
        <v>25</v>
      </c>
      <c r="F1628" s="2">
        <f>INDEX($Q:$AC,MATCH($E1628,$Q:$Q,0),MATCH(VLOOKUP($B1628,卡牌国战属性!$B:$E,4,FALSE),军力值效果表!$Q$1:$AC$1,0)+IF(VLOOKUP($B1628,卡牌国战属性!$B:$E,3,FALSE)=2,6,0))</f>
        <v>6.7</v>
      </c>
      <c r="G1628" s="2">
        <f>INDEX($Q:$AC,MATCH($E1628,$Q:$Q,0),MATCH(VLOOKUP($B1628,卡牌国战属性!$B:$E,4,FALSE),军力值效果表!$Q$1:$AC$1,0)+IF(VLOOKUP($B1628,卡牌国战属性!$B:$E,3,FALSE)=2,6,0)+1)</f>
        <v>37.4</v>
      </c>
    </row>
    <row r="1629" spans="1:7">
      <c r="A1629" s="2">
        <v>1626</v>
      </c>
      <c r="B1629" s="9">
        <v>1102010</v>
      </c>
      <c r="C1629" s="2" t="str">
        <f>VLOOKUP(B1629,卡牌国战属性!$B:$C,2,FALSE)</f>
        <v>张郃</v>
      </c>
      <c r="D1629" s="2" t="s">
        <v>64</v>
      </c>
      <c r="E1629" s="2">
        <f t="shared" si="19"/>
        <v>26</v>
      </c>
      <c r="F1629" s="2">
        <f>INDEX($Q:$AC,MATCH($E1629,$Q:$Q,0),MATCH(VLOOKUP($B1629,卡牌国战属性!$B:$E,4,FALSE),军力值效果表!$Q$1:$AC$1,0)+IF(VLOOKUP($B1629,卡牌国战属性!$B:$E,3,FALSE)=2,6,0))</f>
        <v>7.1</v>
      </c>
      <c r="G1629" s="2">
        <f>INDEX($Q:$AC,MATCH($E1629,$Q:$Q,0),MATCH(VLOOKUP($B1629,卡牌国战属性!$B:$E,4,FALSE),军力值效果表!$Q$1:$AC$1,0)+IF(VLOOKUP($B1629,卡牌国战属性!$B:$E,3,FALSE)=2,6,0)+1)</f>
        <v>39</v>
      </c>
    </row>
    <row r="1630" spans="1:7">
      <c r="A1630" s="2">
        <v>1627</v>
      </c>
      <c r="B1630" s="9">
        <v>1102010</v>
      </c>
      <c r="C1630" s="2" t="str">
        <f>VLOOKUP(B1630,卡牌国战属性!$B:$C,2,FALSE)</f>
        <v>张郃</v>
      </c>
      <c r="D1630" s="2" t="s">
        <v>64</v>
      </c>
      <c r="E1630" s="2">
        <f t="shared" si="19"/>
        <v>27</v>
      </c>
      <c r="F1630" s="2">
        <f>INDEX($Q:$AC,MATCH($E1630,$Q:$Q,0),MATCH(VLOOKUP($B1630,卡牌国战属性!$B:$E,4,FALSE),军力值效果表!$Q$1:$AC$1,0)+IF(VLOOKUP($B1630,卡牌国战属性!$B:$E,3,FALSE)=2,6,0))</f>
        <v>7.5</v>
      </c>
      <c r="G1630" s="2">
        <f>INDEX($Q:$AC,MATCH($E1630,$Q:$Q,0),MATCH(VLOOKUP($B1630,卡牌国战属性!$B:$E,4,FALSE),军力值效果表!$Q$1:$AC$1,0)+IF(VLOOKUP($B1630,卡牌国战属性!$B:$E,3,FALSE)=2,6,0)+1)</f>
        <v>40.6</v>
      </c>
    </row>
    <row r="1631" spans="1:7">
      <c r="A1631" s="2">
        <v>1628</v>
      </c>
      <c r="B1631" s="9">
        <v>1102010</v>
      </c>
      <c r="C1631" s="2" t="str">
        <f>VLOOKUP(B1631,卡牌国战属性!$B:$C,2,FALSE)</f>
        <v>张郃</v>
      </c>
      <c r="D1631" s="2" t="s">
        <v>64</v>
      </c>
      <c r="E1631" s="2">
        <f t="shared" si="19"/>
        <v>28</v>
      </c>
      <c r="F1631" s="2">
        <f>INDEX($Q:$AC,MATCH($E1631,$Q:$Q,0),MATCH(VLOOKUP($B1631,卡牌国战属性!$B:$E,4,FALSE),军力值效果表!$Q$1:$AC$1,0)+IF(VLOOKUP($B1631,卡牌国战属性!$B:$E,3,FALSE)=2,6,0))</f>
        <v>7.8</v>
      </c>
      <c r="G1631" s="2">
        <f>INDEX($Q:$AC,MATCH($E1631,$Q:$Q,0),MATCH(VLOOKUP($B1631,卡牌国战属性!$B:$E,4,FALSE),军力值效果表!$Q$1:$AC$1,0)+IF(VLOOKUP($B1631,卡牌国战属性!$B:$E,3,FALSE)=2,6,0)+1)</f>
        <v>44.4</v>
      </c>
    </row>
    <row r="1632" spans="1:7">
      <c r="A1632" s="2">
        <v>1629</v>
      </c>
      <c r="B1632" s="9">
        <v>1102010</v>
      </c>
      <c r="C1632" s="2" t="str">
        <f>VLOOKUP(B1632,卡牌国战属性!$B:$C,2,FALSE)</f>
        <v>张郃</v>
      </c>
      <c r="D1632" s="2" t="s">
        <v>64</v>
      </c>
      <c r="E1632" s="2">
        <f t="shared" si="19"/>
        <v>29</v>
      </c>
      <c r="F1632" s="2">
        <f>INDEX($Q:$AC,MATCH($E1632,$Q:$Q,0),MATCH(VLOOKUP($B1632,卡牌国战属性!$B:$E,4,FALSE),军力值效果表!$Q$1:$AC$1,0)+IF(VLOOKUP($B1632,卡牌国战属性!$B:$E,3,FALSE)=2,6,0))</f>
        <v>8.3</v>
      </c>
      <c r="G1632" s="2">
        <f>INDEX($Q:$AC,MATCH($E1632,$Q:$Q,0),MATCH(VLOOKUP($B1632,卡牌国战属性!$B:$E,4,FALSE),军力值效果表!$Q$1:$AC$1,0)+IF(VLOOKUP($B1632,卡牌国战属性!$B:$E,3,FALSE)=2,6,0)+1)</f>
        <v>46.1</v>
      </c>
    </row>
    <row r="1633" spans="1:7">
      <c r="A1633" s="2">
        <v>1630</v>
      </c>
      <c r="B1633" s="9">
        <v>1102010</v>
      </c>
      <c r="C1633" s="2" t="str">
        <f>VLOOKUP(B1633,卡牌国战属性!$B:$C,2,FALSE)</f>
        <v>张郃</v>
      </c>
      <c r="D1633" s="2" t="s">
        <v>64</v>
      </c>
      <c r="E1633" s="2">
        <f t="shared" si="19"/>
        <v>30</v>
      </c>
      <c r="F1633" s="2">
        <f>INDEX($Q:$AC,MATCH($E1633,$Q:$Q,0),MATCH(VLOOKUP($B1633,卡牌国战属性!$B:$E,4,FALSE),军力值效果表!$Q$1:$AC$1,0)+IF(VLOOKUP($B1633,卡牌国战属性!$B:$E,3,FALSE)=2,6,0))</f>
        <v>8.7</v>
      </c>
      <c r="G1633" s="2">
        <f>INDEX($Q:$AC,MATCH($E1633,$Q:$Q,0),MATCH(VLOOKUP($B1633,卡牌国战属性!$B:$E,4,FALSE),军力值效果表!$Q$1:$AC$1,0)+IF(VLOOKUP($B1633,卡牌国战属性!$B:$E,3,FALSE)=2,6,0)+1)</f>
        <v>47.9</v>
      </c>
    </row>
    <row r="1634" spans="1:7">
      <c r="A1634" s="2">
        <v>1631</v>
      </c>
      <c r="B1634" s="9">
        <v>1102010</v>
      </c>
      <c r="C1634" s="2" t="str">
        <f>VLOOKUP(B1634,卡牌国战属性!$B:$C,2,FALSE)</f>
        <v>张郃</v>
      </c>
      <c r="D1634" s="2" t="s">
        <v>64</v>
      </c>
      <c r="E1634" s="2">
        <f t="shared" si="19"/>
        <v>31</v>
      </c>
      <c r="F1634" s="2">
        <f>INDEX($Q:$AC,MATCH($E1634,$Q:$Q,0),MATCH(VLOOKUP($B1634,卡牌国战属性!$B:$E,4,FALSE),军力值效果表!$Q$1:$AC$1,0)+IF(VLOOKUP($B1634,卡牌国战属性!$B:$E,3,FALSE)=2,6,0))</f>
        <v>8.9</v>
      </c>
      <c r="G1634" s="2">
        <f>INDEX($Q:$AC,MATCH($E1634,$Q:$Q,0),MATCH(VLOOKUP($B1634,卡牌国战属性!$B:$E,4,FALSE),军力值效果表!$Q$1:$AC$1,0)+IF(VLOOKUP($B1634,卡牌国战属性!$B:$E,3,FALSE)=2,6,0)+1)</f>
        <v>48.6</v>
      </c>
    </row>
    <row r="1635" spans="1:7">
      <c r="A1635" s="2">
        <v>1632</v>
      </c>
      <c r="B1635" s="9">
        <v>1102010</v>
      </c>
      <c r="C1635" s="2" t="str">
        <f>VLOOKUP(B1635,卡牌国战属性!$B:$C,2,FALSE)</f>
        <v>张郃</v>
      </c>
      <c r="D1635" s="2" t="s">
        <v>64</v>
      </c>
      <c r="E1635" s="2">
        <f t="shared" ref="E1635:E1698" si="20">E1585</f>
        <v>32</v>
      </c>
      <c r="F1635" s="2">
        <f>INDEX($Q:$AC,MATCH($E1635,$Q:$Q,0),MATCH(VLOOKUP($B1635,卡牌国战属性!$B:$E,4,FALSE),军力值效果表!$Q$1:$AC$1,0)+IF(VLOOKUP($B1635,卡牌国战属性!$B:$E,3,FALSE)=2,6,0))</f>
        <v>9.5</v>
      </c>
      <c r="G1635" s="2">
        <f>INDEX($Q:$AC,MATCH($E1635,$Q:$Q,0),MATCH(VLOOKUP($B1635,卡牌国战属性!$B:$E,4,FALSE),军力值效果表!$Q$1:$AC$1,0)+IF(VLOOKUP($B1635,卡牌国战属性!$B:$E,3,FALSE)=2,6,0)+1)</f>
        <v>51</v>
      </c>
    </row>
    <row r="1636" spans="1:7">
      <c r="A1636" s="2">
        <v>1633</v>
      </c>
      <c r="B1636" s="9">
        <v>1102010</v>
      </c>
      <c r="C1636" s="2" t="str">
        <f>VLOOKUP(B1636,卡牌国战属性!$B:$C,2,FALSE)</f>
        <v>张郃</v>
      </c>
      <c r="D1636" s="2" t="s">
        <v>64</v>
      </c>
      <c r="E1636" s="2">
        <f t="shared" si="20"/>
        <v>33</v>
      </c>
      <c r="F1636" s="2">
        <f>INDEX($Q:$AC,MATCH($E1636,$Q:$Q,0),MATCH(VLOOKUP($B1636,卡牌国战属性!$B:$E,4,FALSE),军力值效果表!$Q$1:$AC$1,0)+IF(VLOOKUP($B1636,卡牌国战属性!$B:$E,3,FALSE)=2,6,0))</f>
        <v>10.7</v>
      </c>
      <c r="G1636" s="2">
        <f>INDEX($Q:$AC,MATCH($E1636,$Q:$Q,0),MATCH(VLOOKUP($B1636,卡牌国战属性!$B:$E,4,FALSE),军力值效果表!$Q$1:$AC$1,0)+IF(VLOOKUP($B1636,卡牌国战属性!$B:$E,3,FALSE)=2,6,0)+1)</f>
        <v>58.2</v>
      </c>
    </row>
    <row r="1637" spans="1:7">
      <c r="A1637" s="2">
        <v>1634</v>
      </c>
      <c r="B1637" s="9">
        <v>1102010</v>
      </c>
      <c r="C1637" s="2" t="str">
        <f>VLOOKUP(B1637,卡牌国战属性!$B:$C,2,FALSE)</f>
        <v>张郃</v>
      </c>
      <c r="D1637" s="2" t="s">
        <v>64</v>
      </c>
      <c r="E1637" s="2">
        <f t="shared" si="20"/>
        <v>34</v>
      </c>
      <c r="F1637" s="2">
        <f>INDEX($Q:$AC,MATCH($E1637,$Q:$Q,0),MATCH(VLOOKUP($B1637,卡牌国战属性!$B:$E,4,FALSE),军力值效果表!$Q$1:$AC$1,0)+IF(VLOOKUP($B1637,卡牌国战属性!$B:$E,3,FALSE)=2,6,0))</f>
        <v>11.4</v>
      </c>
      <c r="G1637" s="2">
        <f>INDEX($Q:$AC,MATCH($E1637,$Q:$Q,0),MATCH(VLOOKUP($B1637,卡牌国战属性!$B:$E,4,FALSE),军力值效果表!$Q$1:$AC$1,0)+IF(VLOOKUP($B1637,卡牌国战属性!$B:$E,3,FALSE)=2,6,0)+1)</f>
        <v>61.3</v>
      </c>
    </row>
    <row r="1638" spans="1:7">
      <c r="A1638" s="2">
        <v>1635</v>
      </c>
      <c r="B1638" s="9">
        <v>1102010</v>
      </c>
      <c r="C1638" s="2" t="str">
        <f>VLOOKUP(B1638,卡牌国战属性!$B:$C,2,FALSE)</f>
        <v>张郃</v>
      </c>
      <c r="D1638" s="2" t="s">
        <v>64</v>
      </c>
      <c r="E1638" s="2">
        <f t="shared" si="20"/>
        <v>35</v>
      </c>
      <c r="F1638" s="2">
        <f>INDEX($Q:$AC,MATCH($E1638,$Q:$Q,0),MATCH(VLOOKUP($B1638,卡牌国战属性!$B:$E,4,FALSE),军力值效果表!$Q$1:$AC$1,0)+IF(VLOOKUP($B1638,卡牌国战属性!$B:$E,3,FALSE)=2,6,0))</f>
        <v>11.5</v>
      </c>
      <c r="G1638" s="2">
        <f>INDEX($Q:$AC,MATCH($E1638,$Q:$Q,0),MATCH(VLOOKUP($B1638,卡牌国战属性!$B:$E,4,FALSE),军力值效果表!$Q$1:$AC$1,0)+IF(VLOOKUP($B1638,卡牌国战属性!$B:$E,3,FALSE)=2,6,0)+1)</f>
        <v>62.9</v>
      </c>
    </row>
    <row r="1639" spans="1:7">
      <c r="A1639" s="2">
        <v>1636</v>
      </c>
      <c r="B1639" s="9">
        <v>1102010</v>
      </c>
      <c r="C1639" s="2" t="str">
        <f>VLOOKUP(B1639,卡牌国战属性!$B:$C,2,FALSE)</f>
        <v>张郃</v>
      </c>
      <c r="D1639" s="2" t="s">
        <v>64</v>
      </c>
      <c r="E1639" s="2">
        <f t="shared" si="20"/>
        <v>36</v>
      </c>
      <c r="F1639" s="2">
        <f>INDEX($Q:$AC,MATCH($E1639,$Q:$Q,0),MATCH(VLOOKUP($B1639,卡牌国战属性!$B:$E,4,FALSE),军力值效果表!$Q$1:$AC$1,0)+IF(VLOOKUP($B1639,卡牌国战属性!$B:$E,3,FALSE)=2,6,0))</f>
        <v>12.4</v>
      </c>
      <c r="G1639" s="2">
        <f>INDEX($Q:$AC,MATCH($E1639,$Q:$Q,0),MATCH(VLOOKUP($B1639,卡牌国战属性!$B:$E,4,FALSE),军力值效果表!$Q$1:$AC$1,0)+IF(VLOOKUP($B1639,卡牌国战属性!$B:$E,3,FALSE)=2,6,0)+1)</f>
        <v>66.8</v>
      </c>
    </row>
    <row r="1640" spans="1:7">
      <c r="A1640" s="2">
        <v>1637</v>
      </c>
      <c r="B1640" s="9">
        <v>1102010</v>
      </c>
      <c r="C1640" s="2" t="str">
        <f>VLOOKUP(B1640,卡牌国战属性!$B:$C,2,FALSE)</f>
        <v>张郃</v>
      </c>
      <c r="D1640" s="2" t="s">
        <v>64</v>
      </c>
      <c r="E1640" s="2">
        <f t="shared" si="20"/>
        <v>37</v>
      </c>
      <c r="F1640" s="2">
        <f>INDEX($Q:$AC,MATCH($E1640,$Q:$Q,0),MATCH(VLOOKUP($B1640,卡牌国战属性!$B:$E,4,FALSE),军力值效果表!$Q$1:$AC$1,0)+IF(VLOOKUP($B1640,卡牌国战属性!$B:$E,3,FALSE)=2,6,0))</f>
        <v>13.3</v>
      </c>
      <c r="G1640" s="2">
        <f>INDEX($Q:$AC,MATCH($E1640,$Q:$Q,0),MATCH(VLOOKUP($B1640,卡牌国战属性!$B:$E,4,FALSE),军力值效果表!$Q$1:$AC$1,0)+IF(VLOOKUP($B1640,卡牌国战属性!$B:$E,3,FALSE)=2,6,0)+1)</f>
        <v>70.4</v>
      </c>
    </row>
    <row r="1641" spans="1:7">
      <c r="A1641" s="2">
        <v>1638</v>
      </c>
      <c r="B1641" s="9">
        <v>1102010</v>
      </c>
      <c r="C1641" s="2" t="str">
        <f>VLOOKUP(B1641,卡牌国战属性!$B:$C,2,FALSE)</f>
        <v>张郃</v>
      </c>
      <c r="D1641" s="2" t="s">
        <v>64</v>
      </c>
      <c r="E1641" s="2">
        <f t="shared" si="20"/>
        <v>38</v>
      </c>
      <c r="F1641" s="2">
        <f>INDEX($Q:$AC,MATCH($E1641,$Q:$Q,0),MATCH(VLOOKUP($B1641,卡牌国战属性!$B:$E,4,FALSE),军力值效果表!$Q$1:$AC$1,0)+IF(VLOOKUP($B1641,卡牌国战属性!$B:$E,3,FALSE)=2,6,0))</f>
        <v>14.9</v>
      </c>
      <c r="G1641" s="2">
        <f>INDEX($Q:$AC,MATCH($E1641,$Q:$Q,0),MATCH(VLOOKUP($B1641,卡牌国战属性!$B:$E,4,FALSE),军力值效果表!$Q$1:$AC$1,0)+IF(VLOOKUP($B1641,卡牌国战属性!$B:$E,3,FALSE)=2,6,0)+1)</f>
        <v>80.8</v>
      </c>
    </row>
    <row r="1642" spans="1:7">
      <c r="A1642" s="2">
        <v>1639</v>
      </c>
      <c r="B1642" s="9">
        <v>1102010</v>
      </c>
      <c r="C1642" s="2" t="str">
        <f>VLOOKUP(B1642,卡牌国战属性!$B:$C,2,FALSE)</f>
        <v>张郃</v>
      </c>
      <c r="D1642" s="2" t="s">
        <v>64</v>
      </c>
      <c r="E1642" s="2">
        <f t="shared" si="20"/>
        <v>39</v>
      </c>
      <c r="F1642" s="2">
        <f>INDEX($Q:$AC,MATCH($E1642,$Q:$Q,0),MATCH(VLOOKUP($B1642,卡牌国战属性!$B:$E,4,FALSE),军力值效果表!$Q$1:$AC$1,0)+IF(VLOOKUP($B1642,卡牌国战属性!$B:$E,3,FALSE)=2,6,0))</f>
        <v>15.3</v>
      </c>
      <c r="G1642" s="2">
        <f>INDEX($Q:$AC,MATCH($E1642,$Q:$Q,0),MATCH(VLOOKUP($B1642,卡牌国战属性!$B:$E,4,FALSE),军力值效果表!$Q$1:$AC$1,0)+IF(VLOOKUP($B1642,卡牌国战属性!$B:$E,3,FALSE)=2,6,0)+1)</f>
        <v>83.1</v>
      </c>
    </row>
    <row r="1643" spans="1:7">
      <c r="A1643" s="2">
        <v>1640</v>
      </c>
      <c r="B1643" s="9">
        <v>1102010</v>
      </c>
      <c r="C1643" s="2" t="str">
        <f>VLOOKUP(B1643,卡牌国战属性!$B:$C,2,FALSE)</f>
        <v>张郃</v>
      </c>
      <c r="D1643" s="2" t="s">
        <v>64</v>
      </c>
      <c r="E1643" s="2">
        <f t="shared" si="20"/>
        <v>40</v>
      </c>
      <c r="F1643" s="2">
        <f>INDEX($Q:$AC,MATCH($E1643,$Q:$Q,0),MATCH(VLOOKUP($B1643,卡牌国战属性!$B:$E,4,FALSE),军力值效果表!$Q$1:$AC$1,0)+IF(VLOOKUP($B1643,卡牌国战属性!$B:$E,3,FALSE)=2,6,0))</f>
        <v>16.1</v>
      </c>
      <c r="G1643" s="2">
        <f>INDEX($Q:$AC,MATCH($E1643,$Q:$Q,0),MATCH(VLOOKUP($B1643,卡牌国战属性!$B:$E,4,FALSE),军力值效果表!$Q$1:$AC$1,0)+IF(VLOOKUP($B1643,卡牌国战属性!$B:$E,3,FALSE)=2,6,0)+1)</f>
        <v>85.6</v>
      </c>
    </row>
    <row r="1644" spans="1:7">
      <c r="A1644" s="2">
        <v>1641</v>
      </c>
      <c r="B1644" s="9">
        <v>1102010</v>
      </c>
      <c r="C1644" s="2" t="str">
        <f>VLOOKUP(B1644,卡牌国战属性!$B:$C,2,FALSE)</f>
        <v>张郃</v>
      </c>
      <c r="D1644" s="2" t="s">
        <v>64</v>
      </c>
      <c r="E1644" s="2">
        <f t="shared" si="20"/>
        <v>41</v>
      </c>
      <c r="F1644" s="2">
        <f>INDEX($Q:$AC,MATCH($E1644,$Q:$Q,0),MATCH(VLOOKUP($B1644,卡牌国战属性!$B:$E,4,FALSE),军力值效果表!$Q$1:$AC$1,0)+IF(VLOOKUP($B1644,卡牌国战属性!$B:$E,3,FALSE)=2,6,0))</f>
        <v>16.5</v>
      </c>
      <c r="G1644" s="2">
        <f>INDEX($Q:$AC,MATCH($E1644,$Q:$Q,0),MATCH(VLOOKUP($B1644,卡牌国战属性!$B:$E,4,FALSE),军力值效果表!$Q$1:$AC$1,0)+IF(VLOOKUP($B1644,卡牌国战属性!$B:$E,3,FALSE)=2,6,0)+1)</f>
        <v>88.6</v>
      </c>
    </row>
    <row r="1645" spans="1:7">
      <c r="A1645" s="2">
        <v>1642</v>
      </c>
      <c r="B1645" s="9">
        <v>1102010</v>
      </c>
      <c r="C1645" s="2" t="str">
        <f>VLOOKUP(B1645,卡牌国战属性!$B:$C,2,FALSE)</f>
        <v>张郃</v>
      </c>
      <c r="D1645" s="2" t="s">
        <v>64</v>
      </c>
      <c r="E1645" s="2">
        <f t="shared" si="20"/>
        <v>42</v>
      </c>
      <c r="F1645" s="2">
        <f>INDEX($Q:$AC,MATCH($E1645,$Q:$Q,0),MATCH(VLOOKUP($B1645,卡牌国战属性!$B:$E,4,FALSE),军力值效果表!$Q$1:$AC$1,0)+IF(VLOOKUP($B1645,卡牌国战属性!$B:$E,3,FALSE)=2,6,0))</f>
        <v>17.8</v>
      </c>
      <c r="G1645" s="2">
        <f>INDEX($Q:$AC,MATCH($E1645,$Q:$Q,0),MATCH(VLOOKUP($B1645,卡牌国战属性!$B:$E,4,FALSE),军力值效果表!$Q$1:$AC$1,0)+IF(VLOOKUP($B1645,卡牌国战属性!$B:$E,3,FALSE)=2,6,0)+1)</f>
        <v>93.9</v>
      </c>
    </row>
    <row r="1646" spans="1:7">
      <c r="A1646" s="2">
        <v>1643</v>
      </c>
      <c r="B1646" s="9">
        <v>1102010</v>
      </c>
      <c r="C1646" s="2" t="str">
        <f>VLOOKUP(B1646,卡牌国战属性!$B:$C,2,FALSE)</f>
        <v>张郃</v>
      </c>
      <c r="D1646" s="2" t="s">
        <v>64</v>
      </c>
      <c r="E1646" s="2">
        <f t="shared" si="20"/>
        <v>43</v>
      </c>
      <c r="F1646" s="2">
        <f>INDEX($Q:$AC,MATCH($E1646,$Q:$Q,0),MATCH(VLOOKUP($B1646,卡牌国战属性!$B:$E,4,FALSE),军力值效果表!$Q$1:$AC$1,0)+IF(VLOOKUP($B1646,卡牌国战属性!$B:$E,3,FALSE)=2,6,0))</f>
        <v>20.1</v>
      </c>
      <c r="G1646" s="2">
        <f>INDEX($Q:$AC,MATCH($E1646,$Q:$Q,0),MATCH(VLOOKUP($B1646,卡牌国战属性!$B:$E,4,FALSE),军力值效果表!$Q$1:$AC$1,0)+IF(VLOOKUP($B1646,卡牌国战属性!$B:$E,3,FALSE)=2,6,0)+1)</f>
        <v>108.3</v>
      </c>
    </row>
    <row r="1647" spans="1:7">
      <c r="A1647" s="2">
        <v>1644</v>
      </c>
      <c r="B1647" s="9">
        <v>1102010</v>
      </c>
      <c r="C1647" s="2" t="str">
        <f>VLOOKUP(B1647,卡牌国战属性!$B:$C,2,FALSE)</f>
        <v>张郃</v>
      </c>
      <c r="D1647" s="2" t="s">
        <v>64</v>
      </c>
      <c r="E1647" s="2">
        <f t="shared" si="20"/>
        <v>44</v>
      </c>
      <c r="F1647" s="2">
        <f>INDEX($Q:$AC,MATCH($E1647,$Q:$Q,0),MATCH(VLOOKUP($B1647,卡牌国战属性!$B:$E,4,FALSE),军力值效果表!$Q$1:$AC$1,0)+IF(VLOOKUP($B1647,卡牌国战属性!$B:$E,3,FALSE)=2,6,0))</f>
        <v>21.7</v>
      </c>
      <c r="G1647" s="2">
        <f>INDEX($Q:$AC,MATCH($E1647,$Q:$Q,0),MATCH(VLOOKUP($B1647,卡牌国战属性!$B:$E,4,FALSE),军力值效果表!$Q$1:$AC$1,0)+IF(VLOOKUP($B1647,卡牌国战属性!$B:$E,3,FALSE)=2,6,0)+1)</f>
        <v>115.3</v>
      </c>
    </row>
    <row r="1648" spans="1:7">
      <c r="A1648" s="2">
        <v>1645</v>
      </c>
      <c r="B1648" s="9">
        <v>1102010</v>
      </c>
      <c r="C1648" s="2" t="str">
        <f>VLOOKUP(B1648,卡牌国战属性!$B:$C,2,FALSE)</f>
        <v>张郃</v>
      </c>
      <c r="D1648" s="2" t="s">
        <v>64</v>
      </c>
      <c r="E1648" s="2">
        <f t="shared" si="20"/>
        <v>45</v>
      </c>
      <c r="F1648" s="2">
        <f>INDEX($Q:$AC,MATCH($E1648,$Q:$Q,0),MATCH(VLOOKUP($B1648,卡牌国战属性!$B:$E,4,FALSE),军力值效果表!$Q$1:$AC$1,0)+IF(VLOOKUP($B1648,卡牌国战属性!$B:$E,3,FALSE)=2,6,0))</f>
        <v>23.7</v>
      </c>
      <c r="G1648" s="2">
        <f>INDEX($Q:$AC,MATCH($E1648,$Q:$Q,0),MATCH(VLOOKUP($B1648,卡牌国战属性!$B:$E,4,FALSE),军力值效果表!$Q$1:$AC$1,0)+IF(VLOOKUP($B1648,卡牌国战属性!$B:$E,3,FALSE)=2,6,0)+1)</f>
        <v>128.8</v>
      </c>
    </row>
    <row r="1649" spans="1:7">
      <c r="A1649" s="2">
        <v>1646</v>
      </c>
      <c r="B1649" s="9">
        <v>1102010</v>
      </c>
      <c r="C1649" s="2" t="str">
        <f>VLOOKUP(B1649,卡牌国战属性!$B:$C,2,FALSE)</f>
        <v>张郃</v>
      </c>
      <c r="D1649" s="2" t="s">
        <v>64</v>
      </c>
      <c r="E1649" s="2">
        <f t="shared" si="20"/>
        <v>46</v>
      </c>
      <c r="F1649" s="2">
        <f>INDEX($Q:$AC,MATCH($E1649,$Q:$Q,0),MATCH(VLOOKUP($B1649,卡牌国战属性!$B:$E,4,FALSE),军力值效果表!$Q$1:$AC$1,0)+IF(VLOOKUP($B1649,卡牌国战属性!$B:$E,3,FALSE)=2,6,0))</f>
        <v>25.8</v>
      </c>
      <c r="G1649" s="2">
        <f>INDEX($Q:$AC,MATCH($E1649,$Q:$Q,0),MATCH(VLOOKUP($B1649,卡牌国战属性!$B:$E,4,FALSE),军力值效果表!$Q$1:$AC$1,0)+IF(VLOOKUP($B1649,卡牌国战属性!$B:$E,3,FALSE)=2,6,0)+1)</f>
        <v>137.6</v>
      </c>
    </row>
    <row r="1650" spans="1:7">
      <c r="A1650" s="2">
        <v>1647</v>
      </c>
      <c r="B1650" s="9">
        <v>1102010</v>
      </c>
      <c r="C1650" s="2" t="str">
        <f>VLOOKUP(B1650,卡牌国战属性!$B:$C,2,FALSE)</f>
        <v>张郃</v>
      </c>
      <c r="D1650" s="2" t="s">
        <v>64</v>
      </c>
      <c r="E1650" s="2">
        <f t="shared" si="20"/>
        <v>47</v>
      </c>
      <c r="F1650" s="2">
        <f>INDEX($Q:$AC,MATCH($E1650,$Q:$Q,0),MATCH(VLOOKUP($B1650,卡牌国战属性!$B:$E,4,FALSE),军力值效果表!$Q$1:$AC$1,0)+IF(VLOOKUP($B1650,卡牌国战属性!$B:$E,3,FALSE)=2,6,0))</f>
        <v>27.7</v>
      </c>
      <c r="G1650" s="2">
        <f>INDEX($Q:$AC,MATCH($E1650,$Q:$Q,0),MATCH(VLOOKUP($B1650,卡牌国战属性!$B:$E,4,FALSE),军力值效果表!$Q$1:$AC$1,0)+IF(VLOOKUP($B1650,卡牌国战属性!$B:$E,3,FALSE)=2,6,0)+1)</f>
        <v>146.1</v>
      </c>
    </row>
    <row r="1651" spans="1:7">
      <c r="A1651" s="2">
        <v>1648</v>
      </c>
      <c r="B1651" s="9">
        <v>1102010</v>
      </c>
      <c r="C1651" s="2" t="str">
        <f>VLOOKUP(B1651,卡牌国战属性!$B:$C,2,FALSE)</f>
        <v>张郃</v>
      </c>
      <c r="D1651" s="2" t="s">
        <v>64</v>
      </c>
      <c r="E1651" s="2">
        <f t="shared" si="20"/>
        <v>48</v>
      </c>
      <c r="F1651" s="2">
        <f>INDEX($Q:$AC,MATCH($E1651,$Q:$Q,0),MATCH(VLOOKUP($B1651,卡牌国战属性!$B:$E,4,FALSE),军力值效果表!$Q$1:$AC$1,0)+IF(VLOOKUP($B1651,卡牌国战属性!$B:$E,3,FALSE)=2,6,0))</f>
        <v>31.4</v>
      </c>
      <c r="G1651" s="2">
        <f>INDEX($Q:$AC,MATCH($E1651,$Q:$Q,0),MATCH(VLOOKUP($B1651,卡牌国战属性!$B:$E,4,FALSE),军力值效果表!$Q$1:$AC$1,0)+IF(VLOOKUP($B1651,卡牌国战属性!$B:$E,3,FALSE)=2,6,0)+1)</f>
        <v>168.9</v>
      </c>
    </row>
    <row r="1652" spans="1:7">
      <c r="A1652" s="2">
        <v>1649</v>
      </c>
      <c r="B1652" s="9">
        <v>1102010</v>
      </c>
      <c r="C1652" s="2" t="str">
        <f>VLOOKUP(B1652,卡牌国战属性!$B:$C,2,FALSE)</f>
        <v>张郃</v>
      </c>
      <c r="D1652" s="2" t="s">
        <v>64</v>
      </c>
      <c r="E1652" s="2">
        <f t="shared" si="20"/>
        <v>49</v>
      </c>
      <c r="F1652" s="2">
        <f>INDEX($Q:$AC,MATCH($E1652,$Q:$Q,0),MATCH(VLOOKUP($B1652,卡牌国战属性!$B:$E,4,FALSE),军力值效果表!$Q$1:$AC$1,0)+IF(VLOOKUP($B1652,卡牌国战属性!$B:$E,3,FALSE)=2,6,0))</f>
        <v>34</v>
      </c>
      <c r="G1652" s="2">
        <f>INDEX($Q:$AC,MATCH($E1652,$Q:$Q,0),MATCH(VLOOKUP($B1652,卡牌国战属性!$B:$E,4,FALSE),军力值效果表!$Q$1:$AC$1,0)+IF(VLOOKUP($B1652,卡牌国战属性!$B:$E,3,FALSE)=2,6,0)+1)</f>
        <v>180</v>
      </c>
    </row>
    <row r="1653" spans="1:7">
      <c r="A1653" s="2">
        <v>1650</v>
      </c>
      <c r="B1653" s="9">
        <v>1102010</v>
      </c>
      <c r="C1653" s="2" t="str">
        <f>VLOOKUP(B1653,卡牌国战属性!$B:$C,2,FALSE)</f>
        <v>张郃</v>
      </c>
      <c r="D1653" s="2" t="s">
        <v>64</v>
      </c>
      <c r="E1653" s="2">
        <f t="shared" si="20"/>
        <v>50</v>
      </c>
      <c r="F1653" s="2">
        <f>INDEX($Q:$AC,MATCH($E1653,$Q:$Q,0),MATCH(VLOOKUP($B1653,卡牌国战属性!$B:$E,4,FALSE),军力值效果表!$Q$1:$AC$1,0)+IF(VLOOKUP($B1653,卡牌国战属性!$B:$E,3,FALSE)=2,6,0))</f>
        <v>35.5</v>
      </c>
      <c r="G1653" s="2">
        <f>INDEX($Q:$AC,MATCH($E1653,$Q:$Q,0),MATCH(VLOOKUP($B1653,卡牌国战属性!$B:$E,4,FALSE),军力值效果表!$Q$1:$AC$1,0)+IF(VLOOKUP($B1653,卡牌国战属性!$B:$E,3,FALSE)=2,6,0)+1)</f>
        <v>186</v>
      </c>
    </row>
    <row r="1654" spans="1:7">
      <c r="A1654" s="2">
        <v>1651</v>
      </c>
      <c r="B1654" s="9">
        <v>1102011</v>
      </c>
      <c r="C1654" s="2" t="str">
        <f>VLOOKUP(B1654,卡牌国战属性!$B:$C,2,FALSE)</f>
        <v>张飞</v>
      </c>
      <c r="D1654" s="2" t="s">
        <v>64</v>
      </c>
      <c r="E1654" s="2">
        <f t="shared" si="20"/>
        <v>1</v>
      </c>
      <c r="F1654" s="2">
        <f>INDEX($Q:$AC,MATCH($E1654,$Q:$Q,0),MATCH(VLOOKUP($B1654,卡牌国战属性!$B:$E,4,FALSE),军力值效果表!$Q$1:$AC$1,0)+IF(VLOOKUP($B1654,卡牌国战属性!$B:$E,3,FALSE)=2,6,0))</f>
        <v>3</v>
      </c>
      <c r="G1654" s="2">
        <f>INDEX($Q:$AC,MATCH($E1654,$Q:$Q,0),MATCH(VLOOKUP($B1654,卡牌国战属性!$B:$E,4,FALSE),军力值效果表!$Q$1:$AC$1,0)+IF(VLOOKUP($B1654,卡牌国战属性!$B:$E,3,FALSE)=2,6,0)+1)</f>
        <v>22</v>
      </c>
    </row>
    <row r="1655" spans="1:7">
      <c r="A1655" s="2">
        <v>1652</v>
      </c>
      <c r="B1655" s="9">
        <v>1102011</v>
      </c>
      <c r="C1655" s="2" t="str">
        <f>VLOOKUP(B1655,卡牌国战属性!$B:$C,2,FALSE)</f>
        <v>张飞</v>
      </c>
      <c r="D1655" s="2" t="s">
        <v>64</v>
      </c>
      <c r="E1655" s="2">
        <f t="shared" si="20"/>
        <v>2</v>
      </c>
      <c r="F1655" s="2">
        <f>INDEX($Q:$AC,MATCH($E1655,$Q:$Q,0),MATCH(VLOOKUP($B1655,卡牌国战属性!$B:$E,4,FALSE),军力值效果表!$Q$1:$AC$1,0)+IF(VLOOKUP($B1655,卡牌国战属性!$B:$E,3,FALSE)=2,6,0))</f>
        <v>3.1</v>
      </c>
      <c r="G1655" s="2">
        <f>INDEX($Q:$AC,MATCH($E1655,$Q:$Q,0),MATCH(VLOOKUP($B1655,卡牌国战属性!$B:$E,4,FALSE),军力值效果表!$Q$1:$AC$1,0)+IF(VLOOKUP($B1655,卡牌国战属性!$B:$E,3,FALSE)=2,6,0)+1)</f>
        <v>22.3</v>
      </c>
    </row>
    <row r="1656" spans="1:7">
      <c r="A1656" s="2">
        <v>1653</v>
      </c>
      <c r="B1656" s="9">
        <v>1102011</v>
      </c>
      <c r="C1656" s="2" t="str">
        <f>VLOOKUP(B1656,卡牌国战属性!$B:$C,2,FALSE)</f>
        <v>张飞</v>
      </c>
      <c r="D1656" s="2" t="s">
        <v>64</v>
      </c>
      <c r="E1656" s="2">
        <f t="shared" si="20"/>
        <v>3</v>
      </c>
      <c r="F1656" s="2">
        <f>INDEX($Q:$AC,MATCH($E1656,$Q:$Q,0),MATCH(VLOOKUP($B1656,卡牌国战属性!$B:$E,4,FALSE),军力值效果表!$Q$1:$AC$1,0)+IF(VLOOKUP($B1656,卡牌国战属性!$B:$E,3,FALSE)=2,6,0))</f>
        <v>3.2</v>
      </c>
      <c r="G1656" s="2">
        <f>INDEX($Q:$AC,MATCH($E1656,$Q:$Q,0),MATCH(VLOOKUP($B1656,卡牌国战属性!$B:$E,4,FALSE),军力值效果表!$Q$1:$AC$1,0)+IF(VLOOKUP($B1656,卡牌国战属性!$B:$E,3,FALSE)=2,6,0)+1)</f>
        <v>22.6</v>
      </c>
    </row>
    <row r="1657" spans="1:7">
      <c r="A1657" s="2">
        <v>1654</v>
      </c>
      <c r="B1657" s="9">
        <v>1102011</v>
      </c>
      <c r="C1657" s="2" t="str">
        <f>VLOOKUP(B1657,卡牌国战属性!$B:$C,2,FALSE)</f>
        <v>张飞</v>
      </c>
      <c r="D1657" s="2" t="s">
        <v>64</v>
      </c>
      <c r="E1657" s="2">
        <f t="shared" si="20"/>
        <v>4</v>
      </c>
      <c r="F1657" s="2">
        <f>INDEX($Q:$AC,MATCH($E1657,$Q:$Q,0),MATCH(VLOOKUP($B1657,卡牌国战属性!$B:$E,4,FALSE),军力值效果表!$Q$1:$AC$1,0)+IF(VLOOKUP($B1657,卡牌国战属性!$B:$E,3,FALSE)=2,6,0))</f>
        <v>3.3</v>
      </c>
      <c r="G1657" s="2">
        <f>INDEX($Q:$AC,MATCH($E1657,$Q:$Q,0),MATCH(VLOOKUP($B1657,卡牌国战属性!$B:$E,4,FALSE),军力值效果表!$Q$1:$AC$1,0)+IF(VLOOKUP($B1657,卡牌国战属性!$B:$E,3,FALSE)=2,6,0)+1)</f>
        <v>22.9</v>
      </c>
    </row>
    <row r="1658" spans="1:7">
      <c r="A1658" s="2">
        <v>1655</v>
      </c>
      <c r="B1658" s="9">
        <v>1102011</v>
      </c>
      <c r="C1658" s="2" t="str">
        <f>VLOOKUP(B1658,卡牌国战属性!$B:$C,2,FALSE)</f>
        <v>张飞</v>
      </c>
      <c r="D1658" s="2" t="s">
        <v>64</v>
      </c>
      <c r="E1658" s="2">
        <f t="shared" si="20"/>
        <v>5</v>
      </c>
      <c r="F1658" s="2">
        <f>INDEX($Q:$AC,MATCH($E1658,$Q:$Q,0),MATCH(VLOOKUP($B1658,卡牌国战属性!$B:$E,4,FALSE),军力值效果表!$Q$1:$AC$1,0)+IF(VLOOKUP($B1658,卡牌国战属性!$B:$E,3,FALSE)=2,6,0))</f>
        <v>3.4</v>
      </c>
      <c r="G1658" s="2">
        <f>INDEX($Q:$AC,MATCH($E1658,$Q:$Q,0),MATCH(VLOOKUP($B1658,卡牌国战属性!$B:$E,4,FALSE),军力值效果表!$Q$1:$AC$1,0)+IF(VLOOKUP($B1658,卡牌国战属性!$B:$E,3,FALSE)=2,6,0)+1)</f>
        <v>23.2</v>
      </c>
    </row>
    <row r="1659" spans="1:7">
      <c r="A1659" s="2">
        <v>1656</v>
      </c>
      <c r="B1659" s="9">
        <v>1102011</v>
      </c>
      <c r="C1659" s="2" t="str">
        <f>VLOOKUP(B1659,卡牌国战属性!$B:$C,2,FALSE)</f>
        <v>张飞</v>
      </c>
      <c r="D1659" s="2" t="s">
        <v>64</v>
      </c>
      <c r="E1659" s="2">
        <f t="shared" si="20"/>
        <v>6</v>
      </c>
      <c r="F1659" s="2">
        <f>INDEX($Q:$AC,MATCH($E1659,$Q:$Q,0),MATCH(VLOOKUP($B1659,卡牌国战属性!$B:$E,4,FALSE),军力值效果表!$Q$1:$AC$1,0)+IF(VLOOKUP($B1659,卡牌国战属性!$B:$E,3,FALSE)=2,6,0))</f>
        <v>3.5</v>
      </c>
      <c r="G1659" s="2">
        <f>INDEX($Q:$AC,MATCH($E1659,$Q:$Q,0),MATCH(VLOOKUP($B1659,卡牌国战属性!$B:$E,4,FALSE),军力值效果表!$Q$1:$AC$1,0)+IF(VLOOKUP($B1659,卡牌国战属性!$B:$E,3,FALSE)=2,6,0)+1)</f>
        <v>23.5</v>
      </c>
    </row>
    <row r="1660" spans="1:7">
      <c r="A1660" s="2">
        <v>1657</v>
      </c>
      <c r="B1660" s="9">
        <v>1102011</v>
      </c>
      <c r="C1660" s="2" t="str">
        <f>VLOOKUP(B1660,卡牌国战属性!$B:$C,2,FALSE)</f>
        <v>张飞</v>
      </c>
      <c r="D1660" s="2" t="s">
        <v>64</v>
      </c>
      <c r="E1660" s="2">
        <f t="shared" si="20"/>
        <v>7</v>
      </c>
      <c r="F1660" s="2">
        <f>INDEX($Q:$AC,MATCH($E1660,$Q:$Q,0),MATCH(VLOOKUP($B1660,卡牌国战属性!$B:$E,4,FALSE),军力值效果表!$Q$1:$AC$1,0)+IF(VLOOKUP($B1660,卡牌国战属性!$B:$E,3,FALSE)=2,6,0))</f>
        <v>3.6</v>
      </c>
      <c r="G1660" s="2">
        <f>INDEX($Q:$AC,MATCH($E1660,$Q:$Q,0),MATCH(VLOOKUP($B1660,卡牌国战属性!$B:$E,4,FALSE),军力值效果表!$Q$1:$AC$1,0)+IF(VLOOKUP($B1660,卡牌国战属性!$B:$E,3,FALSE)=2,6,0)+1)</f>
        <v>23.8</v>
      </c>
    </row>
    <row r="1661" spans="1:7">
      <c r="A1661" s="2">
        <v>1658</v>
      </c>
      <c r="B1661" s="9">
        <v>1102011</v>
      </c>
      <c r="C1661" s="2" t="str">
        <f>VLOOKUP(B1661,卡牌国战属性!$B:$C,2,FALSE)</f>
        <v>张飞</v>
      </c>
      <c r="D1661" s="2" t="s">
        <v>64</v>
      </c>
      <c r="E1661" s="2">
        <f t="shared" si="20"/>
        <v>8</v>
      </c>
      <c r="F1661" s="2">
        <f>INDEX($Q:$AC,MATCH($E1661,$Q:$Q,0),MATCH(VLOOKUP($B1661,卡牌国战属性!$B:$E,4,FALSE),军力值效果表!$Q$1:$AC$1,0)+IF(VLOOKUP($B1661,卡牌国战属性!$B:$E,3,FALSE)=2,6,0))</f>
        <v>3.7</v>
      </c>
      <c r="G1661" s="2">
        <f>INDEX($Q:$AC,MATCH($E1661,$Q:$Q,0),MATCH(VLOOKUP($B1661,卡牌国战属性!$B:$E,4,FALSE),军力值效果表!$Q$1:$AC$1,0)+IF(VLOOKUP($B1661,卡牌国战属性!$B:$E,3,FALSE)=2,6,0)+1)</f>
        <v>24.1</v>
      </c>
    </row>
    <row r="1662" spans="1:7">
      <c r="A1662" s="2">
        <v>1659</v>
      </c>
      <c r="B1662" s="9">
        <v>1102011</v>
      </c>
      <c r="C1662" s="2" t="str">
        <f>VLOOKUP(B1662,卡牌国战属性!$B:$C,2,FALSE)</f>
        <v>张飞</v>
      </c>
      <c r="D1662" s="2" t="s">
        <v>64</v>
      </c>
      <c r="E1662" s="2">
        <f t="shared" si="20"/>
        <v>9</v>
      </c>
      <c r="F1662" s="2">
        <f>INDEX($Q:$AC,MATCH($E1662,$Q:$Q,0),MATCH(VLOOKUP($B1662,卡牌国战属性!$B:$E,4,FALSE),军力值效果表!$Q$1:$AC$1,0)+IF(VLOOKUP($B1662,卡牌国战属性!$B:$E,3,FALSE)=2,6,0))</f>
        <v>3.8</v>
      </c>
      <c r="G1662" s="2">
        <f>INDEX($Q:$AC,MATCH($E1662,$Q:$Q,0),MATCH(VLOOKUP($B1662,卡牌国战属性!$B:$E,4,FALSE),军力值效果表!$Q$1:$AC$1,0)+IF(VLOOKUP($B1662,卡牌国战属性!$B:$E,3,FALSE)=2,6,0)+1)</f>
        <v>24.4</v>
      </c>
    </row>
    <row r="1663" spans="1:7">
      <c r="A1663" s="2">
        <v>1660</v>
      </c>
      <c r="B1663" s="9">
        <v>1102011</v>
      </c>
      <c r="C1663" s="2" t="str">
        <f>VLOOKUP(B1663,卡牌国战属性!$B:$C,2,FALSE)</f>
        <v>张飞</v>
      </c>
      <c r="D1663" s="2" t="s">
        <v>64</v>
      </c>
      <c r="E1663" s="2">
        <f t="shared" si="20"/>
        <v>10</v>
      </c>
      <c r="F1663" s="2">
        <f>INDEX($Q:$AC,MATCH($E1663,$Q:$Q,0),MATCH(VLOOKUP($B1663,卡牌国战属性!$B:$E,4,FALSE),军力值效果表!$Q$1:$AC$1,0)+IF(VLOOKUP($B1663,卡牌国战属性!$B:$E,3,FALSE)=2,6,0))</f>
        <v>3.9</v>
      </c>
      <c r="G1663" s="2">
        <f>INDEX($Q:$AC,MATCH($E1663,$Q:$Q,0),MATCH(VLOOKUP($B1663,卡牌国战属性!$B:$E,4,FALSE),军力值效果表!$Q$1:$AC$1,0)+IF(VLOOKUP($B1663,卡牌国战属性!$B:$E,3,FALSE)=2,6,0)+1)</f>
        <v>24.7</v>
      </c>
    </row>
    <row r="1664" spans="1:7">
      <c r="A1664" s="2">
        <v>1661</v>
      </c>
      <c r="B1664" s="9">
        <v>1102011</v>
      </c>
      <c r="C1664" s="2" t="str">
        <f>VLOOKUP(B1664,卡牌国战属性!$B:$C,2,FALSE)</f>
        <v>张飞</v>
      </c>
      <c r="D1664" s="2" t="s">
        <v>64</v>
      </c>
      <c r="E1664" s="2">
        <f t="shared" si="20"/>
        <v>11</v>
      </c>
      <c r="F1664" s="2">
        <f>INDEX($Q:$AC,MATCH($E1664,$Q:$Q,0),MATCH(VLOOKUP($B1664,卡牌国战属性!$B:$E,4,FALSE),军力值效果表!$Q$1:$AC$1,0)+IF(VLOOKUP($B1664,卡牌国战属性!$B:$E,3,FALSE)=2,6,0))</f>
        <v>4</v>
      </c>
      <c r="G1664" s="2">
        <f>INDEX($Q:$AC,MATCH($E1664,$Q:$Q,0),MATCH(VLOOKUP($B1664,卡牌国战属性!$B:$E,4,FALSE),军力值效果表!$Q$1:$AC$1,0)+IF(VLOOKUP($B1664,卡牌国战属性!$B:$E,3,FALSE)=2,6,0)+1)</f>
        <v>25</v>
      </c>
    </row>
    <row r="1665" spans="1:7">
      <c r="A1665" s="2">
        <v>1662</v>
      </c>
      <c r="B1665" s="9">
        <v>1102011</v>
      </c>
      <c r="C1665" s="2" t="str">
        <f>VLOOKUP(B1665,卡牌国战属性!$B:$C,2,FALSE)</f>
        <v>张飞</v>
      </c>
      <c r="D1665" s="2" t="s">
        <v>64</v>
      </c>
      <c r="E1665" s="2">
        <f t="shared" si="20"/>
        <v>12</v>
      </c>
      <c r="F1665" s="2">
        <f>INDEX($Q:$AC,MATCH($E1665,$Q:$Q,0),MATCH(VLOOKUP($B1665,卡牌国战属性!$B:$E,4,FALSE),军力值效果表!$Q$1:$AC$1,0)+IF(VLOOKUP($B1665,卡牌国战属性!$B:$E,3,FALSE)=2,6,0))</f>
        <v>4.1</v>
      </c>
      <c r="G1665" s="2">
        <f>INDEX($Q:$AC,MATCH($E1665,$Q:$Q,0),MATCH(VLOOKUP($B1665,卡牌国战属性!$B:$E,4,FALSE),军力值效果表!$Q$1:$AC$1,0)+IF(VLOOKUP($B1665,卡牌国战属性!$B:$E,3,FALSE)=2,6,0)+1)</f>
        <v>25.3</v>
      </c>
    </row>
    <row r="1666" spans="1:7">
      <c r="A1666" s="2">
        <v>1663</v>
      </c>
      <c r="B1666" s="9">
        <v>1102011</v>
      </c>
      <c r="C1666" s="2" t="str">
        <f>VLOOKUP(B1666,卡牌国战属性!$B:$C,2,FALSE)</f>
        <v>张飞</v>
      </c>
      <c r="D1666" s="2" t="s">
        <v>64</v>
      </c>
      <c r="E1666" s="2">
        <f t="shared" si="20"/>
        <v>13</v>
      </c>
      <c r="F1666" s="2">
        <f>INDEX($Q:$AC,MATCH($E1666,$Q:$Q,0),MATCH(VLOOKUP($B1666,卡牌国战属性!$B:$E,4,FALSE),军力值效果表!$Q$1:$AC$1,0)+IF(VLOOKUP($B1666,卡牌国战属性!$B:$E,3,FALSE)=2,6,0))</f>
        <v>4.2</v>
      </c>
      <c r="G1666" s="2">
        <f>INDEX($Q:$AC,MATCH($E1666,$Q:$Q,0),MATCH(VLOOKUP($B1666,卡牌国战属性!$B:$E,4,FALSE),军力值效果表!$Q$1:$AC$1,0)+IF(VLOOKUP($B1666,卡牌国战属性!$B:$E,3,FALSE)=2,6,0)+1)</f>
        <v>25.6</v>
      </c>
    </row>
    <row r="1667" spans="1:7">
      <c r="A1667" s="2">
        <v>1664</v>
      </c>
      <c r="B1667" s="9">
        <v>1102011</v>
      </c>
      <c r="C1667" s="2" t="str">
        <f>VLOOKUP(B1667,卡牌国战属性!$B:$C,2,FALSE)</f>
        <v>张飞</v>
      </c>
      <c r="D1667" s="2" t="s">
        <v>64</v>
      </c>
      <c r="E1667" s="2">
        <f t="shared" si="20"/>
        <v>14</v>
      </c>
      <c r="F1667" s="2">
        <f>INDEX($Q:$AC,MATCH($E1667,$Q:$Q,0),MATCH(VLOOKUP($B1667,卡牌国战属性!$B:$E,4,FALSE),军力值效果表!$Q$1:$AC$1,0)+IF(VLOOKUP($B1667,卡牌国战属性!$B:$E,3,FALSE)=2,6,0))</f>
        <v>4.3</v>
      </c>
      <c r="G1667" s="2">
        <f>INDEX($Q:$AC,MATCH($E1667,$Q:$Q,0),MATCH(VLOOKUP($B1667,卡牌国战属性!$B:$E,4,FALSE),军力值效果表!$Q$1:$AC$1,0)+IF(VLOOKUP($B1667,卡牌国战属性!$B:$E,3,FALSE)=2,6,0)+1)</f>
        <v>25.9</v>
      </c>
    </row>
    <row r="1668" spans="1:7">
      <c r="A1668" s="2">
        <v>1665</v>
      </c>
      <c r="B1668" s="9">
        <v>1102011</v>
      </c>
      <c r="C1668" s="2" t="str">
        <f>VLOOKUP(B1668,卡牌国战属性!$B:$C,2,FALSE)</f>
        <v>张飞</v>
      </c>
      <c r="D1668" s="2" t="s">
        <v>64</v>
      </c>
      <c r="E1668" s="2">
        <f t="shared" si="20"/>
        <v>15</v>
      </c>
      <c r="F1668" s="2">
        <f>INDEX($Q:$AC,MATCH($E1668,$Q:$Q,0),MATCH(VLOOKUP($B1668,卡牌国战属性!$B:$E,4,FALSE),军力值效果表!$Q$1:$AC$1,0)+IF(VLOOKUP($B1668,卡牌国战属性!$B:$E,3,FALSE)=2,6,0))</f>
        <v>4.4</v>
      </c>
      <c r="G1668" s="2">
        <f>INDEX($Q:$AC,MATCH($E1668,$Q:$Q,0),MATCH(VLOOKUP($B1668,卡牌国战属性!$B:$E,4,FALSE),军力值效果表!$Q$1:$AC$1,0)+IF(VLOOKUP($B1668,卡牌国战属性!$B:$E,3,FALSE)=2,6,0)+1)</f>
        <v>26.2</v>
      </c>
    </row>
    <row r="1669" spans="1:7">
      <c r="A1669" s="2">
        <v>1666</v>
      </c>
      <c r="B1669" s="9">
        <v>1102011</v>
      </c>
      <c r="C1669" s="2" t="str">
        <f>VLOOKUP(B1669,卡牌国战属性!$B:$C,2,FALSE)</f>
        <v>张飞</v>
      </c>
      <c r="D1669" s="2" t="s">
        <v>64</v>
      </c>
      <c r="E1669" s="2">
        <f t="shared" si="20"/>
        <v>16</v>
      </c>
      <c r="F1669" s="2">
        <f>INDEX($Q:$AC,MATCH($E1669,$Q:$Q,0),MATCH(VLOOKUP($B1669,卡牌国战属性!$B:$E,4,FALSE),军力值效果表!$Q$1:$AC$1,0)+IF(VLOOKUP($B1669,卡牌国战属性!$B:$E,3,FALSE)=2,6,0))</f>
        <v>4.5</v>
      </c>
      <c r="G1669" s="2">
        <f>INDEX($Q:$AC,MATCH($E1669,$Q:$Q,0),MATCH(VLOOKUP($B1669,卡牌国战属性!$B:$E,4,FALSE),军力值效果表!$Q$1:$AC$1,0)+IF(VLOOKUP($B1669,卡牌国战属性!$B:$E,3,FALSE)=2,6,0)+1)</f>
        <v>26.5</v>
      </c>
    </row>
    <row r="1670" spans="1:7">
      <c r="A1670" s="2">
        <v>1667</v>
      </c>
      <c r="B1670" s="9">
        <v>1102011</v>
      </c>
      <c r="C1670" s="2" t="str">
        <f>VLOOKUP(B1670,卡牌国战属性!$B:$C,2,FALSE)</f>
        <v>张飞</v>
      </c>
      <c r="D1670" s="2" t="s">
        <v>64</v>
      </c>
      <c r="E1670" s="2">
        <f t="shared" si="20"/>
        <v>17</v>
      </c>
      <c r="F1670" s="2">
        <f>INDEX($Q:$AC,MATCH($E1670,$Q:$Q,0),MATCH(VLOOKUP($B1670,卡牌国战属性!$B:$E,4,FALSE),军力值效果表!$Q$1:$AC$1,0)+IF(VLOOKUP($B1670,卡牌国战属性!$B:$E,3,FALSE)=2,6,0))</f>
        <v>4.7</v>
      </c>
      <c r="G1670" s="2">
        <f>INDEX($Q:$AC,MATCH($E1670,$Q:$Q,0),MATCH(VLOOKUP($B1670,卡牌国战属性!$B:$E,4,FALSE),军力值效果表!$Q$1:$AC$1,0)+IF(VLOOKUP($B1670,卡牌国战属性!$B:$E,3,FALSE)=2,6,0)+1)</f>
        <v>26.8</v>
      </c>
    </row>
    <row r="1671" spans="1:7">
      <c r="A1671" s="2">
        <v>1668</v>
      </c>
      <c r="B1671" s="9">
        <v>1102011</v>
      </c>
      <c r="C1671" s="2" t="str">
        <f>VLOOKUP(B1671,卡牌国战属性!$B:$C,2,FALSE)</f>
        <v>张飞</v>
      </c>
      <c r="D1671" s="2" t="s">
        <v>64</v>
      </c>
      <c r="E1671" s="2">
        <f t="shared" si="20"/>
        <v>18</v>
      </c>
      <c r="F1671" s="2">
        <f>INDEX($Q:$AC,MATCH($E1671,$Q:$Q,0),MATCH(VLOOKUP($B1671,卡牌国战属性!$B:$E,4,FALSE),军力值效果表!$Q$1:$AC$1,0)+IF(VLOOKUP($B1671,卡牌国战属性!$B:$E,3,FALSE)=2,6,0))</f>
        <v>4.9</v>
      </c>
      <c r="G1671" s="2">
        <f>INDEX($Q:$AC,MATCH($E1671,$Q:$Q,0),MATCH(VLOOKUP($B1671,卡牌国战属性!$B:$E,4,FALSE),军力值效果表!$Q$1:$AC$1,0)+IF(VLOOKUP($B1671,卡牌国战属性!$B:$E,3,FALSE)=2,6,0)+1)</f>
        <v>27.1</v>
      </c>
    </row>
    <row r="1672" spans="1:7">
      <c r="A1672" s="2">
        <v>1669</v>
      </c>
      <c r="B1672" s="9">
        <v>1102011</v>
      </c>
      <c r="C1672" s="2" t="str">
        <f>VLOOKUP(B1672,卡牌国战属性!$B:$C,2,FALSE)</f>
        <v>张飞</v>
      </c>
      <c r="D1672" s="2" t="s">
        <v>64</v>
      </c>
      <c r="E1672" s="2">
        <f t="shared" si="20"/>
        <v>19</v>
      </c>
      <c r="F1672" s="2">
        <f>INDEX($Q:$AC,MATCH($E1672,$Q:$Q,0),MATCH(VLOOKUP($B1672,卡牌国战属性!$B:$E,4,FALSE),军力值效果表!$Q$1:$AC$1,0)+IF(VLOOKUP($B1672,卡牌国战属性!$B:$E,3,FALSE)=2,6,0))</f>
        <v>5</v>
      </c>
      <c r="G1672" s="2">
        <f>INDEX($Q:$AC,MATCH($E1672,$Q:$Q,0),MATCH(VLOOKUP($B1672,卡牌国战属性!$B:$E,4,FALSE),军力值效果表!$Q$1:$AC$1,0)+IF(VLOOKUP($B1672,卡牌国战属性!$B:$E,3,FALSE)=2,6,0)+1)</f>
        <v>27.4</v>
      </c>
    </row>
    <row r="1673" spans="1:7">
      <c r="A1673" s="2">
        <v>1670</v>
      </c>
      <c r="B1673" s="9">
        <v>1102011</v>
      </c>
      <c r="C1673" s="2" t="str">
        <f>VLOOKUP(B1673,卡牌国战属性!$B:$C,2,FALSE)</f>
        <v>张飞</v>
      </c>
      <c r="D1673" s="2" t="s">
        <v>64</v>
      </c>
      <c r="E1673" s="2">
        <f t="shared" si="20"/>
        <v>20</v>
      </c>
      <c r="F1673" s="2">
        <f>INDEX($Q:$AC,MATCH($E1673,$Q:$Q,0),MATCH(VLOOKUP($B1673,卡牌国战属性!$B:$E,4,FALSE),军力值效果表!$Q$1:$AC$1,0)+IF(VLOOKUP($B1673,卡牌国战属性!$B:$E,3,FALSE)=2,6,0))</f>
        <v>5.1</v>
      </c>
      <c r="G1673" s="2">
        <f>INDEX($Q:$AC,MATCH($E1673,$Q:$Q,0),MATCH(VLOOKUP($B1673,卡牌国战属性!$B:$E,4,FALSE),军力值效果表!$Q$1:$AC$1,0)+IF(VLOOKUP($B1673,卡牌国战属性!$B:$E,3,FALSE)=2,6,0)+1)</f>
        <v>27.7</v>
      </c>
    </row>
    <row r="1674" spans="1:7">
      <c r="A1674" s="2">
        <v>1671</v>
      </c>
      <c r="B1674" s="9">
        <v>1102011</v>
      </c>
      <c r="C1674" s="2" t="str">
        <f>VLOOKUP(B1674,卡牌国战属性!$B:$C,2,FALSE)</f>
        <v>张飞</v>
      </c>
      <c r="D1674" s="2" t="s">
        <v>64</v>
      </c>
      <c r="E1674" s="2">
        <f t="shared" si="20"/>
        <v>21</v>
      </c>
      <c r="F1674" s="2">
        <f>INDEX($Q:$AC,MATCH($E1674,$Q:$Q,0),MATCH(VLOOKUP($B1674,卡牌国战属性!$B:$E,4,FALSE),军力值效果表!$Q$1:$AC$1,0)+IF(VLOOKUP($B1674,卡牌国战属性!$B:$E,3,FALSE)=2,6,0))</f>
        <v>5.2</v>
      </c>
      <c r="G1674" s="2">
        <f>INDEX($Q:$AC,MATCH($E1674,$Q:$Q,0),MATCH(VLOOKUP($B1674,卡牌国战属性!$B:$E,4,FALSE),军力值效果表!$Q$1:$AC$1,0)+IF(VLOOKUP($B1674,卡牌国战属性!$B:$E,3,FALSE)=2,6,0)+1)</f>
        <v>28</v>
      </c>
    </row>
    <row r="1675" spans="1:7">
      <c r="A1675" s="2">
        <v>1672</v>
      </c>
      <c r="B1675" s="9">
        <v>1102011</v>
      </c>
      <c r="C1675" s="2" t="str">
        <f>VLOOKUP(B1675,卡牌国战属性!$B:$C,2,FALSE)</f>
        <v>张飞</v>
      </c>
      <c r="D1675" s="2" t="s">
        <v>64</v>
      </c>
      <c r="E1675" s="2">
        <f t="shared" si="20"/>
        <v>22</v>
      </c>
      <c r="F1675" s="2">
        <f>INDEX($Q:$AC,MATCH($E1675,$Q:$Q,0),MATCH(VLOOKUP($B1675,卡牌国战属性!$B:$E,4,FALSE),军力值效果表!$Q$1:$AC$1,0)+IF(VLOOKUP($B1675,卡牌国战属性!$B:$E,3,FALSE)=2,6,0))</f>
        <v>5.4</v>
      </c>
      <c r="G1675" s="2">
        <f>INDEX($Q:$AC,MATCH($E1675,$Q:$Q,0),MATCH(VLOOKUP($B1675,卡牌国战属性!$B:$E,4,FALSE),军力值效果表!$Q$1:$AC$1,0)+IF(VLOOKUP($B1675,卡牌国战属性!$B:$E,3,FALSE)=2,6,0)+1)</f>
        <v>28.3</v>
      </c>
    </row>
    <row r="1676" spans="1:7">
      <c r="A1676" s="2">
        <v>1673</v>
      </c>
      <c r="B1676" s="9">
        <v>1102011</v>
      </c>
      <c r="C1676" s="2" t="str">
        <f>VLOOKUP(B1676,卡牌国战属性!$B:$C,2,FALSE)</f>
        <v>张飞</v>
      </c>
      <c r="D1676" s="2" t="s">
        <v>64</v>
      </c>
      <c r="E1676" s="2">
        <f t="shared" si="20"/>
        <v>23</v>
      </c>
      <c r="F1676" s="2">
        <f>INDEX($Q:$AC,MATCH($E1676,$Q:$Q,0),MATCH(VLOOKUP($B1676,卡牌国战属性!$B:$E,4,FALSE),军力值效果表!$Q$1:$AC$1,0)+IF(VLOOKUP($B1676,卡牌国战属性!$B:$E,3,FALSE)=2,6,0))</f>
        <v>5.8</v>
      </c>
      <c r="G1676" s="2">
        <f>INDEX($Q:$AC,MATCH($E1676,$Q:$Q,0),MATCH(VLOOKUP($B1676,卡牌国战属性!$B:$E,4,FALSE),军力值效果表!$Q$1:$AC$1,0)+IF(VLOOKUP($B1676,卡牌国战属性!$B:$E,3,FALSE)=2,6,0)+1)</f>
        <v>32</v>
      </c>
    </row>
    <row r="1677" spans="1:7">
      <c r="A1677" s="2">
        <v>1674</v>
      </c>
      <c r="B1677" s="9">
        <v>1102011</v>
      </c>
      <c r="C1677" s="2" t="str">
        <f>VLOOKUP(B1677,卡牌国战属性!$B:$C,2,FALSE)</f>
        <v>张飞</v>
      </c>
      <c r="D1677" s="2" t="s">
        <v>64</v>
      </c>
      <c r="E1677" s="2">
        <f t="shared" si="20"/>
        <v>24</v>
      </c>
      <c r="F1677" s="2">
        <f>INDEX($Q:$AC,MATCH($E1677,$Q:$Q,0),MATCH(VLOOKUP($B1677,卡牌国战属性!$B:$E,4,FALSE),军力值效果表!$Q$1:$AC$1,0)+IF(VLOOKUP($B1677,卡牌国战属性!$B:$E,3,FALSE)=2,6,0))</f>
        <v>6</v>
      </c>
      <c r="G1677" s="2">
        <f>INDEX($Q:$AC,MATCH($E1677,$Q:$Q,0),MATCH(VLOOKUP($B1677,卡牌国战属性!$B:$E,4,FALSE),军力值效果表!$Q$1:$AC$1,0)+IF(VLOOKUP($B1677,卡牌国战属性!$B:$E,3,FALSE)=2,6,0)+1)</f>
        <v>32.7</v>
      </c>
    </row>
    <row r="1678" spans="1:7">
      <c r="A1678" s="2">
        <v>1675</v>
      </c>
      <c r="B1678" s="9">
        <v>1102011</v>
      </c>
      <c r="C1678" s="2" t="str">
        <f>VLOOKUP(B1678,卡牌国战属性!$B:$C,2,FALSE)</f>
        <v>张飞</v>
      </c>
      <c r="D1678" s="2" t="s">
        <v>64</v>
      </c>
      <c r="E1678" s="2">
        <f t="shared" si="20"/>
        <v>25</v>
      </c>
      <c r="F1678" s="2">
        <f>INDEX($Q:$AC,MATCH($E1678,$Q:$Q,0),MATCH(VLOOKUP($B1678,卡牌国战属性!$B:$E,4,FALSE),军力值效果表!$Q$1:$AC$1,0)+IF(VLOOKUP($B1678,卡牌国战属性!$B:$E,3,FALSE)=2,6,0))</f>
        <v>6.7</v>
      </c>
      <c r="G1678" s="2">
        <f>INDEX($Q:$AC,MATCH($E1678,$Q:$Q,0),MATCH(VLOOKUP($B1678,卡牌国战属性!$B:$E,4,FALSE),军力值效果表!$Q$1:$AC$1,0)+IF(VLOOKUP($B1678,卡牌国战属性!$B:$E,3,FALSE)=2,6,0)+1)</f>
        <v>37.4</v>
      </c>
    </row>
    <row r="1679" spans="1:7">
      <c r="A1679" s="2">
        <v>1676</v>
      </c>
      <c r="B1679" s="9">
        <v>1102011</v>
      </c>
      <c r="C1679" s="2" t="str">
        <f>VLOOKUP(B1679,卡牌国战属性!$B:$C,2,FALSE)</f>
        <v>张飞</v>
      </c>
      <c r="D1679" s="2" t="s">
        <v>64</v>
      </c>
      <c r="E1679" s="2">
        <f t="shared" si="20"/>
        <v>26</v>
      </c>
      <c r="F1679" s="2">
        <f>INDEX($Q:$AC,MATCH($E1679,$Q:$Q,0),MATCH(VLOOKUP($B1679,卡牌国战属性!$B:$E,4,FALSE),军力值效果表!$Q$1:$AC$1,0)+IF(VLOOKUP($B1679,卡牌国战属性!$B:$E,3,FALSE)=2,6,0))</f>
        <v>7.1</v>
      </c>
      <c r="G1679" s="2">
        <f>INDEX($Q:$AC,MATCH($E1679,$Q:$Q,0),MATCH(VLOOKUP($B1679,卡牌国战属性!$B:$E,4,FALSE),军力值效果表!$Q$1:$AC$1,0)+IF(VLOOKUP($B1679,卡牌国战属性!$B:$E,3,FALSE)=2,6,0)+1)</f>
        <v>39</v>
      </c>
    </row>
    <row r="1680" spans="1:7">
      <c r="A1680" s="2">
        <v>1677</v>
      </c>
      <c r="B1680" s="9">
        <v>1102011</v>
      </c>
      <c r="C1680" s="2" t="str">
        <f>VLOOKUP(B1680,卡牌国战属性!$B:$C,2,FALSE)</f>
        <v>张飞</v>
      </c>
      <c r="D1680" s="2" t="s">
        <v>64</v>
      </c>
      <c r="E1680" s="2">
        <f t="shared" si="20"/>
        <v>27</v>
      </c>
      <c r="F1680" s="2">
        <f>INDEX($Q:$AC,MATCH($E1680,$Q:$Q,0),MATCH(VLOOKUP($B1680,卡牌国战属性!$B:$E,4,FALSE),军力值效果表!$Q$1:$AC$1,0)+IF(VLOOKUP($B1680,卡牌国战属性!$B:$E,3,FALSE)=2,6,0))</f>
        <v>7.5</v>
      </c>
      <c r="G1680" s="2">
        <f>INDEX($Q:$AC,MATCH($E1680,$Q:$Q,0),MATCH(VLOOKUP($B1680,卡牌国战属性!$B:$E,4,FALSE),军力值效果表!$Q$1:$AC$1,0)+IF(VLOOKUP($B1680,卡牌国战属性!$B:$E,3,FALSE)=2,6,0)+1)</f>
        <v>40.6</v>
      </c>
    </row>
    <row r="1681" spans="1:7">
      <c r="A1681" s="2">
        <v>1678</v>
      </c>
      <c r="B1681" s="9">
        <v>1102011</v>
      </c>
      <c r="C1681" s="2" t="str">
        <f>VLOOKUP(B1681,卡牌国战属性!$B:$C,2,FALSE)</f>
        <v>张飞</v>
      </c>
      <c r="D1681" s="2" t="s">
        <v>64</v>
      </c>
      <c r="E1681" s="2">
        <f t="shared" si="20"/>
        <v>28</v>
      </c>
      <c r="F1681" s="2">
        <f>INDEX($Q:$AC,MATCH($E1681,$Q:$Q,0),MATCH(VLOOKUP($B1681,卡牌国战属性!$B:$E,4,FALSE),军力值效果表!$Q$1:$AC$1,0)+IF(VLOOKUP($B1681,卡牌国战属性!$B:$E,3,FALSE)=2,6,0))</f>
        <v>7.8</v>
      </c>
      <c r="G1681" s="2">
        <f>INDEX($Q:$AC,MATCH($E1681,$Q:$Q,0),MATCH(VLOOKUP($B1681,卡牌国战属性!$B:$E,4,FALSE),军力值效果表!$Q$1:$AC$1,0)+IF(VLOOKUP($B1681,卡牌国战属性!$B:$E,3,FALSE)=2,6,0)+1)</f>
        <v>44.4</v>
      </c>
    </row>
    <row r="1682" spans="1:7">
      <c r="A1682" s="2">
        <v>1679</v>
      </c>
      <c r="B1682" s="9">
        <v>1102011</v>
      </c>
      <c r="C1682" s="2" t="str">
        <f>VLOOKUP(B1682,卡牌国战属性!$B:$C,2,FALSE)</f>
        <v>张飞</v>
      </c>
      <c r="D1682" s="2" t="s">
        <v>64</v>
      </c>
      <c r="E1682" s="2">
        <f t="shared" si="20"/>
        <v>29</v>
      </c>
      <c r="F1682" s="2">
        <f>INDEX($Q:$AC,MATCH($E1682,$Q:$Q,0),MATCH(VLOOKUP($B1682,卡牌国战属性!$B:$E,4,FALSE),军力值效果表!$Q$1:$AC$1,0)+IF(VLOOKUP($B1682,卡牌国战属性!$B:$E,3,FALSE)=2,6,0))</f>
        <v>8.3</v>
      </c>
      <c r="G1682" s="2">
        <f>INDEX($Q:$AC,MATCH($E1682,$Q:$Q,0),MATCH(VLOOKUP($B1682,卡牌国战属性!$B:$E,4,FALSE),军力值效果表!$Q$1:$AC$1,0)+IF(VLOOKUP($B1682,卡牌国战属性!$B:$E,3,FALSE)=2,6,0)+1)</f>
        <v>46.1</v>
      </c>
    </row>
    <row r="1683" spans="1:7">
      <c r="A1683" s="2">
        <v>1680</v>
      </c>
      <c r="B1683" s="9">
        <v>1102011</v>
      </c>
      <c r="C1683" s="2" t="str">
        <f>VLOOKUP(B1683,卡牌国战属性!$B:$C,2,FALSE)</f>
        <v>张飞</v>
      </c>
      <c r="D1683" s="2" t="s">
        <v>64</v>
      </c>
      <c r="E1683" s="2">
        <f t="shared" si="20"/>
        <v>30</v>
      </c>
      <c r="F1683" s="2">
        <f>INDEX($Q:$AC,MATCH($E1683,$Q:$Q,0),MATCH(VLOOKUP($B1683,卡牌国战属性!$B:$E,4,FALSE),军力值效果表!$Q$1:$AC$1,0)+IF(VLOOKUP($B1683,卡牌国战属性!$B:$E,3,FALSE)=2,6,0))</f>
        <v>8.7</v>
      </c>
      <c r="G1683" s="2">
        <f>INDEX($Q:$AC,MATCH($E1683,$Q:$Q,0),MATCH(VLOOKUP($B1683,卡牌国战属性!$B:$E,4,FALSE),军力值效果表!$Q$1:$AC$1,0)+IF(VLOOKUP($B1683,卡牌国战属性!$B:$E,3,FALSE)=2,6,0)+1)</f>
        <v>47.9</v>
      </c>
    </row>
    <row r="1684" spans="1:7">
      <c r="A1684" s="2">
        <v>1681</v>
      </c>
      <c r="B1684" s="9">
        <v>1102011</v>
      </c>
      <c r="C1684" s="2" t="str">
        <f>VLOOKUP(B1684,卡牌国战属性!$B:$C,2,FALSE)</f>
        <v>张飞</v>
      </c>
      <c r="D1684" s="2" t="s">
        <v>64</v>
      </c>
      <c r="E1684" s="2">
        <f t="shared" si="20"/>
        <v>31</v>
      </c>
      <c r="F1684" s="2">
        <f>INDEX($Q:$AC,MATCH($E1684,$Q:$Q,0),MATCH(VLOOKUP($B1684,卡牌国战属性!$B:$E,4,FALSE),军力值效果表!$Q$1:$AC$1,0)+IF(VLOOKUP($B1684,卡牌国战属性!$B:$E,3,FALSE)=2,6,0))</f>
        <v>8.9</v>
      </c>
      <c r="G1684" s="2">
        <f>INDEX($Q:$AC,MATCH($E1684,$Q:$Q,0),MATCH(VLOOKUP($B1684,卡牌国战属性!$B:$E,4,FALSE),军力值效果表!$Q$1:$AC$1,0)+IF(VLOOKUP($B1684,卡牌国战属性!$B:$E,3,FALSE)=2,6,0)+1)</f>
        <v>48.6</v>
      </c>
    </row>
    <row r="1685" spans="1:7">
      <c r="A1685" s="2">
        <v>1682</v>
      </c>
      <c r="B1685" s="9">
        <v>1102011</v>
      </c>
      <c r="C1685" s="2" t="str">
        <f>VLOOKUP(B1685,卡牌国战属性!$B:$C,2,FALSE)</f>
        <v>张飞</v>
      </c>
      <c r="D1685" s="2" t="s">
        <v>64</v>
      </c>
      <c r="E1685" s="2">
        <f t="shared" si="20"/>
        <v>32</v>
      </c>
      <c r="F1685" s="2">
        <f>INDEX($Q:$AC,MATCH($E1685,$Q:$Q,0),MATCH(VLOOKUP($B1685,卡牌国战属性!$B:$E,4,FALSE),军力值效果表!$Q$1:$AC$1,0)+IF(VLOOKUP($B1685,卡牌国战属性!$B:$E,3,FALSE)=2,6,0))</f>
        <v>9.5</v>
      </c>
      <c r="G1685" s="2">
        <f>INDEX($Q:$AC,MATCH($E1685,$Q:$Q,0),MATCH(VLOOKUP($B1685,卡牌国战属性!$B:$E,4,FALSE),军力值效果表!$Q$1:$AC$1,0)+IF(VLOOKUP($B1685,卡牌国战属性!$B:$E,3,FALSE)=2,6,0)+1)</f>
        <v>51</v>
      </c>
    </row>
    <row r="1686" spans="1:7">
      <c r="A1686" s="2">
        <v>1683</v>
      </c>
      <c r="B1686" s="9">
        <v>1102011</v>
      </c>
      <c r="C1686" s="2" t="str">
        <f>VLOOKUP(B1686,卡牌国战属性!$B:$C,2,FALSE)</f>
        <v>张飞</v>
      </c>
      <c r="D1686" s="2" t="s">
        <v>64</v>
      </c>
      <c r="E1686" s="2">
        <f t="shared" si="20"/>
        <v>33</v>
      </c>
      <c r="F1686" s="2">
        <f>INDEX($Q:$AC,MATCH($E1686,$Q:$Q,0),MATCH(VLOOKUP($B1686,卡牌国战属性!$B:$E,4,FALSE),军力值效果表!$Q$1:$AC$1,0)+IF(VLOOKUP($B1686,卡牌国战属性!$B:$E,3,FALSE)=2,6,0))</f>
        <v>10.7</v>
      </c>
      <c r="G1686" s="2">
        <f>INDEX($Q:$AC,MATCH($E1686,$Q:$Q,0),MATCH(VLOOKUP($B1686,卡牌国战属性!$B:$E,4,FALSE),军力值效果表!$Q$1:$AC$1,0)+IF(VLOOKUP($B1686,卡牌国战属性!$B:$E,3,FALSE)=2,6,0)+1)</f>
        <v>58.2</v>
      </c>
    </row>
    <row r="1687" spans="1:7">
      <c r="A1687" s="2">
        <v>1684</v>
      </c>
      <c r="B1687" s="9">
        <v>1102011</v>
      </c>
      <c r="C1687" s="2" t="str">
        <f>VLOOKUP(B1687,卡牌国战属性!$B:$C,2,FALSE)</f>
        <v>张飞</v>
      </c>
      <c r="D1687" s="2" t="s">
        <v>64</v>
      </c>
      <c r="E1687" s="2">
        <f t="shared" si="20"/>
        <v>34</v>
      </c>
      <c r="F1687" s="2">
        <f>INDEX($Q:$AC,MATCH($E1687,$Q:$Q,0),MATCH(VLOOKUP($B1687,卡牌国战属性!$B:$E,4,FALSE),军力值效果表!$Q$1:$AC$1,0)+IF(VLOOKUP($B1687,卡牌国战属性!$B:$E,3,FALSE)=2,6,0))</f>
        <v>11.4</v>
      </c>
      <c r="G1687" s="2">
        <f>INDEX($Q:$AC,MATCH($E1687,$Q:$Q,0),MATCH(VLOOKUP($B1687,卡牌国战属性!$B:$E,4,FALSE),军力值效果表!$Q$1:$AC$1,0)+IF(VLOOKUP($B1687,卡牌国战属性!$B:$E,3,FALSE)=2,6,0)+1)</f>
        <v>61.3</v>
      </c>
    </row>
    <row r="1688" spans="1:7">
      <c r="A1688" s="2">
        <v>1685</v>
      </c>
      <c r="B1688" s="9">
        <v>1102011</v>
      </c>
      <c r="C1688" s="2" t="str">
        <f>VLOOKUP(B1688,卡牌国战属性!$B:$C,2,FALSE)</f>
        <v>张飞</v>
      </c>
      <c r="D1688" s="2" t="s">
        <v>64</v>
      </c>
      <c r="E1688" s="2">
        <f t="shared" si="20"/>
        <v>35</v>
      </c>
      <c r="F1688" s="2">
        <f>INDEX($Q:$AC,MATCH($E1688,$Q:$Q,0),MATCH(VLOOKUP($B1688,卡牌国战属性!$B:$E,4,FALSE),军力值效果表!$Q$1:$AC$1,0)+IF(VLOOKUP($B1688,卡牌国战属性!$B:$E,3,FALSE)=2,6,0))</f>
        <v>11.5</v>
      </c>
      <c r="G1688" s="2">
        <f>INDEX($Q:$AC,MATCH($E1688,$Q:$Q,0),MATCH(VLOOKUP($B1688,卡牌国战属性!$B:$E,4,FALSE),军力值效果表!$Q$1:$AC$1,0)+IF(VLOOKUP($B1688,卡牌国战属性!$B:$E,3,FALSE)=2,6,0)+1)</f>
        <v>62.9</v>
      </c>
    </row>
    <row r="1689" spans="1:7">
      <c r="A1689" s="2">
        <v>1686</v>
      </c>
      <c r="B1689" s="9">
        <v>1102011</v>
      </c>
      <c r="C1689" s="2" t="str">
        <f>VLOOKUP(B1689,卡牌国战属性!$B:$C,2,FALSE)</f>
        <v>张飞</v>
      </c>
      <c r="D1689" s="2" t="s">
        <v>64</v>
      </c>
      <c r="E1689" s="2">
        <f t="shared" si="20"/>
        <v>36</v>
      </c>
      <c r="F1689" s="2">
        <f>INDEX($Q:$AC,MATCH($E1689,$Q:$Q,0),MATCH(VLOOKUP($B1689,卡牌国战属性!$B:$E,4,FALSE),军力值效果表!$Q$1:$AC$1,0)+IF(VLOOKUP($B1689,卡牌国战属性!$B:$E,3,FALSE)=2,6,0))</f>
        <v>12.4</v>
      </c>
      <c r="G1689" s="2">
        <f>INDEX($Q:$AC,MATCH($E1689,$Q:$Q,0),MATCH(VLOOKUP($B1689,卡牌国战属性!$B:$E,4,FALSE),军力值效果表!$Q$1:$AC$1,0)+IF(VLOOKUP($B1689,卡牌国战属性!$B:$E,3,FALSE)=2,6,0)+1)</f>
        <v>66.8</v>
      </c>
    </row>
    <row r="1690" spans="1:7">
      <c r="A1690" s="2">
        <v>1687</v>
      </c>
      <c r="B1690" s="9">
        <v>1102011</v>
      </c>
      <c r="C1690" s="2" t="str">
        <f>VLOOKUP(B1690,卡牌国战属性!$B:$C,2,FALSE)</f>
        <v>张飞</v>
      </c>
      <c r="D1690" s="2" t="s">
        <v>64</v>
      </c>
      <c r="E1690" s="2">
        <f t="shared" si="20"/>
        <v>37</v>
      </c>
      <c r="F1690" s="2">
        <f>INDEX($Q:$AC,MATCH($E1690,$Q:$Q,0),MATCH(VLOOKUP($B1690,卡牌国战属性!$B:$E,4,FALSE),军力值效果表!$Q$1:$AC$1,0)+IF(VLOOKUP($B1690,卡牌国战属性!$B:$E,3,FALSE)=2,6,0))</f>
        <v>13.3</v>
      </c>
      <c r="G1690" s="2">
        <f>INDEX($Q:$AC,MATCH($E1690,$Q:$Q,0),MATCH(VLOOKUP($B1690,卡牌国战属性!$B:$E,4,FALSE),军力值效果表!$Q$1:$AC$1,0)+IF(VLOOKUP($B1690,卡牌国战属性!$B:$E,3,FALSE)=2,6,0)+1)</f>
        <v>70.4</v>
      </c>
    </row>
    <row r="1691" spans="1:7">
      <c r="A1691" s="2">
        <v>1688</v>
      </c>
      <c r="B1691" s="9">
        <v>1102011</v>
      </c>
      <c r="C1691" s="2" t="str">
        <f>VLOOKUP(B1691,卡牌国战属性!$B:$C,2,FALSE)</f>
        <v>张飞</v>
      </c>
      <c r="D1691" s="2" t="s">
        <v>64</v>
      </c>
      <c r="E1691" s="2">
        <f t="shared" si="20"/>
        <v>38</v>
      </c>
      <c r="F1691" s="2">
        <f>INDEX($Q:$AC,MATCH($E1691,$Q:$Q,0),MATCH(VLOOKUP($B1691,卡牌国战属性!$B:$E,4,FALSE),军力值效果表!$Q$1:$AC$1,0)+IF(VLOOKUP($B1691,卡牌国战属性!$B:$E,3,FALSE)=2,6,0))</f>
        <v>14.9</v>
      </c>
      <c r="G1691" s="2">
        <f>INDEX($Q:$AC,MATCH($E1691,$Q:$Q,0),MATCH(VLOOKUP($B1691,卡牌国战属性!$B:$E,4,FALSE),军力值效果表!$Q$1:$AC$1,0)+IF(VLOOKUP($B1691,卡牌国战属性!$B:$E,3,FALSE)=2,6,0)+1)</f>
        <v>80.8</v>
      </c>
    </row>
    <row r="1692" spans="1:7">
      <c r="A1692" s="2">
        <v>1689</v>
      </c>
      <c r="B1692" s="9">
        <v>1102011</v>
      </c>
      <c r="C1692" s="2" t="str">
        <f>VLOOKUP(B1692,卡牌国战属性!$B:$C,2,FALSE)</f>
        <v>张飞</v>
      </c>
      <c r="D1692" s="2" t="s">
        <v>64</v>
      </c>
      <c r="E1692" s="2">
        <f t="shared" si="20"/>
        <v>39</v>
      </c>
      <c r="F1692" s="2">
        <f>INDEX($Q:$AC,MATCH($E1692,$Q:$Q,0),MATCH(VLOOKUP($B1692,卡牌国战属性!$B:$E,4,FALSE),军力值效果表!$Q$1:$AC$1,0)+IF(VLOOKUP($B1692,卡牌国战属性!$B:$E,3,FALSE)=2,6,0))</f>
        <v>15.3</v>
      </c>
      <c r="G1692" s="2">
        <f>INDEX($Q:$AC,MATCH($E1692,$Q:$Q,0),MATCH(VLOOKUP($B1692,卡牌国战属性!$B:$E,4,FALSE),军力值效果表!$Q$1:$AC$1,0)+IF(VLOOKUP($B1692,卡牌国战属性!$B:$E,3,FALSE)=2,6,0)+1)</f>
        <v>83.1</v>
      </c>
    </row>
    <row r="1693" spans="1:7">
      <c r="A1693" s="2">
        <v>1690</v>
      </c>
      <c r="B1693" s="9">
        <v>1102011</v>
      </c>
      <c r="C1693" s="2" t="str">
        <f>VLOOKUP(B1693,卡牌国战属性!$B:$C,2,FALSE)</f>
        <v>张飞</v>
      </c>
      <c r="D1693" s="2" t="s">
        <v>64</v>
      </c>
      <c r="E1693" s="2">
        <f t="shared" si="20"/>
        <v>40</v>
      </c>
      <c r="F1693" s="2">
        <f>INDEX($Q:$AC,MATCH($E1693,$Q:$Q,0),MATCH(VLOOKUP($B1693,卡牌国战属性!$B:$E,4,FALSE),军力值效果表!$Q$1:$AC$1,0)+IF(VLOOKUP($B1693,卡牌国战属性!$B:$E,3,FALSE)=2,6,0))</f>
        <v>16.1</v>
      </c>
      <c r="G1693" s="2">
        <f>INDEX($Q:$AC,MATCH($E1693,$Q:$Q,0),MATCH(VLOOKUP($B1693,卡牌国战属性!$B:$E,4,FALSE),军力值效果表!$Q$1:$AC$1,0)+IF(VLOOKUP($B1693,卡牌国战属性!$B:$E,3,FALSE)=2,6,0)+1)</f>
        <v>85.6</v>
      </c>
    </row>
    <row r="1694" spans="1:7">
      <c r="A1694" s="2">
        <v>1691</v>
      </c>
      <c r="B1694" s="9">
        <v>1102011</v>
      </c>
      <c r="C1694" s="2" t="str">
        <f>VLOOKUP(B1694,卡牌国战属性!$B:$C,2,FALSE)</f>
        <v>张飞</v>
      </c>
      <c r="D1694" s="2" t="s">
        <v>64</v>
      </c>
      <c r="E1694" s="2">
        <f t="shared" si="20"/>
        <v>41</v>
      </c>
      <c r="F1694" s="2">
        <f>INDEX($Q:$AC,MATCH($E1694,$Q:$Q,0),MATCH(VLOOKUP($B1694,卡牌国战属性!$B:$E,4,FALSE),军力值效果表!$Q$1:$AC$1,0)+IF(VLOOKUP($B1694,卡牌国战属性!$B:$E,3,FALSE)=2,6,0))</f>
        <v>16.5</v>
      </c>
      <c r="G1694" s="2">
        <f>INDEX($Q:$AC,MATCH($E1694,$Q:$Q,0),MATCH(VLOOKUP($B1694,卡牌国战属性!$B:$E,4,FALSE),军力值效果表!$Q$1:$AC$1,0)+IF(VLOOKUP($B1694,卡牌国战属性!$B:$E,3,FALSE)=2,6,0)+1)</f>
        <v>88.6</v>
      </c>
    </row>
    <row r="1695" spans="1:7">
      <c r="A1695" s="2">
        <v>1692</v>
      </c>
      <c r="B1695" s="9">
        <v>1102011</v>
      </c>
      <c r="C1695" s="2" t="str">
        <f>VLOOKUP(B1695,卡牌国战属性!$B:$C,2,FALSE)</f>
        <v>张飞</v>
      </c>
      <c r="D1695" s="2" t="s">
        <v>64</v>
      </c>
      <c r="E1695" s="2">
        <f t="shared" si="20"/>
        <v>42</v>
      </c>
      <c r="F1695" s="2">
        <f>INDEX($Q:$AC,MATCH($E1695,$Q:$Q,0),MATCH(VLOOKUP($B1695,卡牌国战属性!$B:$E,4,FALSE),军力值效果表!$Q$1:$AC$1,0)+IF(VLOOKUP($B1695,卡牌国战属性!$B:$E,3,FALSE)=2,6,0))</f>
        <v>17.8</v>
      </c>
      <c r="G1695" s="2">
        <f>INDEX($Q:$AC,MATCH($E1695,$Q:$Q,0),MATCH(VLOOKUP($B1695,卡牌国战属性!$B:$E,4,FALSE),军力值效果表!$Q$1:$AC$1,0)+IF(VLOOKUP($B1695,卡牌国战属性!$B:$E,3,FALSE)=2,6,0)+1)</f>
        <v>93.9</v>
      </c>
    </row>
    <row r="1696" spans="1:7">
      <c r="A1696" s="2">
        <v>1693</v>
      </c>
      <c r="B1696" s="9">
        <v>1102011</v>
      </c>
      <c r="C1696" s="2" t="str">
        <f>VLOOKUP(B1696,卡牌国战属性!$B:$C,2,FALSE)</f>
        <v>张飞</v>
      </c>
      <c r="D1696" s="2" t="s">
        <v>64</v>
      </c>
      <c r="E1696" s="2">
        <f t="shared" si="20"/>
        <v>43</v>
      </c>
      <c r="F1696" s="2">
        <f>INDEX($Q:$AC,MATCH($E1696,$Q:$Q,0),MATCH(VLOOKUP($B1696,卡牌国战属性!$B:$E,4,FALSE),军力值效果表!$Q$1:$AC$1,0)+IF(VLOOKUP($B1696,卡牌国战属性!$B:$E,3,FALSE)=2,6,0))</f>
        <v>20.1</v>
      </c>
      <c r="G1696" s="2">
        <f>INDEX($Q:$AC,MATCH($E1696,$Q:$Q,0),MATCH(VLOOKUP($B1696,卡牌国战属性!$B:$E,4,FALSE),军力值效果表!$Q$1:$AC$1,0)+IF(VLOOKUP($B1696,卡牌国战属性!$B:$E,3,FALSE)=2,6,0)+1)</f>
        <v>108.3</v>
      </c>
    </row>
    <row r="1697" spans="1:7">
      <c r="A1697" s="2">
        <v>1694</v>
      </c>
      <c r="B1697" s="9">
        <v>1102011</v>
      </c>
      <c r="C1697" s="2" t="str">
        <f>VLOOKUP(B1697,卡牌国战属性!$B:$C,2,FALSE)</f>
        <v>张飞</v>
      </c>
      <c r="D1697" s="2" t="s">
        <v>64</v>
      </c>
      <c r="E1697" s="2">
        <f t="shared" si="20"/>
        <v>44</v>
      </c>
      <c r="F1697" s="2">
        <f>INDEX($Q:$AC,MATCH($E1697,$Q:$Q,0),MATCH(VLOOKUP($B1697,卡牌国战属性!$B:$E,4,FALSE),军力值效果表!$Q$1:$AC$1,0)+IF(VLOOKUP($B1697,卡牌国战属性!$B:$E,3,FALSE)=2,6,0))</f>
        <v>21.7</v>
      </c>
      <c r="G1697" s="2">
        <f>INDEX($Q:$AC,MATCH($E1697,$Q:$Q,0),MATCH(VLOOKUP($B1697,卡牌国战属性!$B:$E,4,FALSE),军力值效果表!$Q$1:$AC$1,0)+IF(VLOOKUP($B1697,卡牌国战属性!$B:$E,3,FALSE)=2,6,0)+1)</f>
        <v>115.3</v>
      </c>
    </row>
    <row r="1698" spans="1:7">
      <c r="A1698" s="2">
        <v>1695</v>
      </c>
      <c r="B1698" s="9">
        <v>1102011</v>
      </c>
      <c r="C1698" s="2" t="str">
        <f>VLOOKUP(B1698,卡牌国战属性!$B:$C,2,FALSE)</f>
        <v>张飞</v>
      </c>
      <c r="D1698" s="2" t="s">
        <v>64</v>
      </c>
      <c r="E1698" s="2">
        <f t="shared" si="20"/>
        <v>45</v>
      </c>
      <c r="F1698" s="2">
        <f>INDEX($Q:$AC,MATCH($E1698,$Q:$Q,0),MATCH(VLOOKUP($B1698,卡牌国战属性!$B:$E,4,FALSE),军力值效果表!$Q$1:$AC$1,0)+IF(VLOOKUP($B1698,卡牌国战属性!$B:$E,3,FALSE)=2,6,0))</f>
        <v>23.7</v>
      </c>
      <c r="G1698" s="2">
        <f>INDEX($Q:$AC,MATCH($E1698,$Q:$Q,0),MATCH(VLOOKUP($B1698,卡牌国战属性!$B:$E,4,FALSE),军力值效果表!$Q$1:$AC$1,0)+IF(VLOOKUP($B1698,卡牌国战属性!$B:$E,3,FALSE)=2,6,0)+1)</f>
        <v>128.8</v>
      </c>
    </row>
    <row r="1699" spans="1:7">
      <c r="A1699" s="2">
        <v>1696</v>
      </c>
      <c r="B1699" s="9">
        <v>1102011</v>
      </c>
      <c r="C1699" s="2" t="str">
        <f>VLOOKUP(B1699,卡牌国战属性!$B:$C,2,FALSE)</f>
        <v>张飞</v>
      </c>
      <c r="D1699" s="2" t="s">
        <v>64</v>
      </c>
      <c r="E1699" s="2">
        <f t="shared" ref="E1699:E1762" si="21">E1649</f>
        <v>46</v>
      </c>
      <c r="F1699" s="2">
        <f>INDEX($Q:$AC,MATCH($E1699,$Q:$Q,0),MATCH(VLOOKUP($B1699,卡牌国战属性!$B:$E,4,FALSE),军力值效果表!$Q$1:$AC$1,0)+IF(VLOOKUP($B1699,卡牌国战属性!$B:$E,3,FALSE)=2,6,0))</f>
        <v>25.8</v>
      </c>
      <c r="G1699" s="2">
        <f>INDEX($Q:$AC,MATCH($E1699,$Q:$Q,0),MATCH(VLOOKUP($B1699,卡牌国战属性!$B:$E,4,FALSE),军力值效果表!$Q$1:$AC$1,0)+IF(VLOOKUP($B1699,卡牌国战属性!$B:$E,3,FALSE)=2,6,0)+1)</f>
        <v>137.6</v>
      </c>
    </row>
    <row r="1700" spans="1:7">
      <c r="A1700" s="2">
        <v>1697</v>
      </c>
      <c r="B1700" s="9">
        <v>1102011</v>
      </c>
      <c r="C1700" s="2" t="str">
        <f>VLOOKUP(B1700,卡牌国战属性!$B:$C,2,FALSE)</f>
        <v>张飞</v>
      </c>
      <c r="D1700" s="2" t="s">
        <v>64</v>
      </c>
      <c r="E1700" s="2">
        <f t="shared" si="21"/>
        <v>47</v>
      </c>
      <c r="F1700" s="2">
        <f>INDEX($Q:$AC,MATCH($E1700,$Q:$Q,0),MATCH(VLOOKUP($B1700,卡牌国战属性!$B:$E,4,FALSE),军力值效果表!$Q$1:$AC$1,0)+IF(VLOOKUP($B1700,卡牌国战属性!$B:$E,3,FALSE)=2,6,0))</f>
        <v>27.7</v>
      </c>
      <c r="G1700" s="2">
        <f>INDEX($Q:$AC,MATCH($E1700,$Q:$Q,0),MATCH(VLOOKUP($B1700,卡牌国战属性!$B:$E,4,FALSE),军力值效果表!$Q$1:$AC$1,0)+IF(VLOOKUP($B1700,卡牌国战属性!$B:$E,3,FALSE)=2,6,0)+1)</f>
        <v>146.1</v>
      </c>
    </row>
    <row r="1701" spans="1:7">
      <c r="A1701" s="2">
        <v>1698</v>
      </c>
      <c r="B1701" s="9">
        <v>1102011</v>
      </c>
      <c r="C1701" s="2" t="str">
        <f>VLOOKUP(B1701,卡牌国战属性!$B:$C,2,FALSE)</f>
        <v>张飞</v>
      </c>
      <c r="D1701" s="2" t="s">
        <v>64</v>
      </c>
      <c r="E1701" s="2">
        <f t="shared" si="21"/>
        <v>48</v>
      </c>
      <c r="F1701" s="2">
        <f>INDEX($Q:$AC,MATCH($E1701,$Q:$Q,0),MATCH(VLOOKUP($B1701,卡牌国战属性!$B:$E,4,FALSE),军力值效果表!$Q$1:$AC$1,0)+IF(VLOOKUP($B1701,卡牌国战属性!$B:$E,3,FALSE)=2,6,0))</f>
        <v>31.4</v>
      </c>
      <c r="G1701" s="2">
        <f>INDEX($Q:$AC,MATCH($E1701,$Q:$Q,0),MATCH(VLOOKUP($B1701,卡牌国战属性!$B:$E,4,FALSE),军力值效果表!$Q$1:$AC$1,0)+IF(VLOOKUP($B1701,卡牌国战属性!$B:$E,3,FALSE)=2,6,0)+1)</f>
        <v>168.9</v>
      </c>
    </row>
    <row r="1702" spans="1:7">
      <c r="A1702" s="2">
        <v>1699</v>
      </c>
      <c r="B1702" s="9">
        <v>1102011</v>
      </c>
      <c r="C1702" s="2" t="str">
        <f>VLOOKUP(B1702,卡牌国战属性!$B:$C,2,FALSE)</f>
        <v>张飞</v>
      </c>
      <c r="D1702" s="2" t="s">
        <v>64</v>
      </c>
      <c r="E1702" s="2">
        <f t="shared" si="21"/>
        <v>49</v>
      </c>
      <c r="F1702" s="2">
        <f>INDEX($Q:$AC,MATCH($E1702,$Q:$Q,0),MATCH(VLOOKUP($B1702,卡牌国战属性!$B:$E,4,FALSE),军力值效果表!$Q$1:$AC$1,0)+IF(VLOOKUP($B1702,卡牌国战属性!$B:$E,3,FALSE)=2,6,0))</f>
        <v>34</v>
      </c>
      <c r="G1702" s="2">
        <f>INDEX($Q:$AC,MATCH($E1702,$Q:$Q,0),MATCH(VLOOKUP($B1702,卡牌国战属性!$B:$E,4,FALSE),军力值效果表!$Q$1:$AC$1,0)+IF(VLOOKUP($B1702,卡牌国战属性!$B:$E,3,FALSE)=2,6,0)+1)</f>
        <v>180</v>
      </c>
    </row>
    <row r="1703" spans="1:7">
      <c r="A1703" s="2">
        <v>1700</v>
      </c>
      <c r="B1703" s="9">
        <v>1102011</v>
      </c>
      <c r="C1703" s="2" t="str">
        <f>VLOOKUP(B1703,卡牌国战属性!$B:$C,2,FALSE)</f>
        <v>张飞</v>
      </c>
      <c r="D1703" s="2" t="s">
        <v>64</v>
      </c>
      <c r="E1703" s="2">
        <f t="shared" si="21"/>
        <v>50</v>
      </c>
      <c r="F1703" s="2">
        <f>INDEX($Q:$AC,MATCH($E1703,$Q:$Q,0),MATCH(VLOOKUP($B1703,卡牌国战属性!$B:$E,4,FALSE),军力值效果表!$Q$1:$AC$1,0)+IF(VLOOKUP($B1703,卡牌国战属性!$B:$E,3,FALSE)=2,6,0))</f>
        <v>35.5</v>
      </c>
      <c r="G1703" s="2">
        <f>INDEX($Q:$AC,MATCH($E1703,$Q:$Q,0),MATCH(VLOOKUP($B1703,卡牌国战属性!$B:$E,4,FALSE),军力值效果表!$Q$1:$AC$1,0)+IF(VLOOKUP($B1703,卡牌国战属性!$B:$E,3,FALSE)=2,6,0)+1)</f>
        <v>186</v>
      </c>
    </row>
    <row r="1704" spans="1:7">
      <c r="A1704" s="2">
        <v>1701</v>
      </c>
      <c r="B1704" s="9">
        <v>1102012</v>
      </c>
      <c r="C1704" s="2" t="str">
        <f>VLOOKUP(B1704,卡牌国战属性!$B:$C,2,FALSE)</f>
        <v>夏侯惇</v>
      </c>
      <c r="D1704" s="2" t="s">
        <v>64</v>
      </c>
      <c r="E1704" s="2">
        <f t="shared" si="21"/>
        <v>1</v>
      </c>
      <c r="F1704" s="2">
        <f>INDEX($Q:$AC,MATCH($E1704,$Q:$Q,0),MATCH(VLOOKUP($B1704,卡牌国战属性!$B:$E,4,FALSE),军力值效果表!$Q$1:$AC$1,0)+IF(VLOOKUP($B1704,卡牌国战属性!$B:$E,3,FALSE)=2,6,0))</f>
        <v>3</v>
      </c>
      <c r="G1704" s="2">
        <f>INDEX($Q:$AC,MATCH($E1704,$Q:$Q,0),MATCH(VLOOKUP($B1704,卡牌国战属性!$B:$E,4,FALSE),军力值效果表!$Q$1:$AC$1,0)+IF(VLOOKUP($B1704,卡牌国战属性!$B:$E,3,FALSE)=2,6,0)+1)</f>
        <v>22</v>
      </c>
    </row>
    <row r="1705" spans="1:7">
      <c r="A1705" s="2">
        <v>1702</v>
      </c>
      <c r="B1705" s="9">
        <v>1102012</v>
      </c>
      <c r="C1705" s="2" t="str">
        <f>VLOOKUP(B1705,卡牌国战属性!$B:$C,2,FALSE)</f>
        <v>夏侯惇</v>
      </c>
      <c r="D1705" s="2" t="s">
        <v>64</v>
      </c>
      <c r="E1705" s="2">
        <f t="shared" si="21"/>
        <v>2</v>
      </c>
      <c r="F1705" s="2">
        <f>INDEX($Q:$AC,MATCH($E1705,$Q:$Q,0),MATCH(VLOOKUP($B1705,卡牌国战属性!$B:$E,4,FALSE),军力值效果表!$Q$1:$AC$1,0)+IF(VLOOKUP($B1705,卡牌国战属性!$B:$E,3,FALSE)=2,6,0))</f>
        <v>3.1</v>
      </c>
      <c r="G1705" s="2">
        <f>INDEX($Q:$AC,MATCH($E1705,$Q:$Q,0),MATCH(VLOOKUP($B1705,卡牌国战属性!$B:$E,4,FALSE),军力值效果表!$Q$1:$AC$1,0)+IF(VLOOKUP($B1705,卡牌国战属性!$B:$E,3,FALSE)=2,6,0)+1)</f>
        <v>22.3</v>
      </c>
    </row>
    <row r="1706" spans="1:7">
      <c r="A1706" s="2">
        <v>1703</v>
      </c>
      <c r="B1706" s="9">
        <v>1102012</v>
      </c>
      <c r="C1706" s="2" t="str">
        <f>VLOOKUP(B1706,卡牌国战属性!$B:$C,2,FALSE)</f>
        <v>夏侯惇</v>
      </c>
      <c r="D1706" s="2" t="s">
        <v>64</v>
      </c>
      <c r="E1706" s="2">
        <f t="shared" si="21"/>
        <v>3</v>
      </c>
      <c r="F1706" s="2">
        <f>INDEX($Q:$AC,MATCH($E1706,$Q:$Q,0),MATCH(VLOOKUP($B1706,卡牌国战属性!$B:$E,4,FALSE),军力值效果表!$Q$1:$AC$1,0)+IF(VLOOKUP($B1706,卡牌国战属性!$B:$E,3,FALSE)=2,6,0))</f>
        <v>3.2</v>
      </c>
      <c r="G1706" s="2">
        <f>INDEX($Q:$AC,MATCH($E1706,$Q:$Q,0),MATCH(VLOOKUP($B1706,卡牌国战属性!$B:$E,4,FALSE),军力值效果表!$Q$1:$AC$1,0)+IF(VLOOKUP($B1706,卡牌国战属性!$B:$E,3,FALSE)=2,6,0)+1)</f>
        <v>22.6</v>
      </c>
    </row>
    <row r="1707" spans="1:7">
      <c r="A1707" s="2">
        <v>1704</v>
      </c>
      <c r="B1707" s="9">
        <v>1102012</v>
      </c>
      <c r="C1707" s="2" t="str">
        <f>VLOOKUP(B1707,卡牌国战属性!$B:$C,2,FALSE)</f>
        <v>夏侯惇</v>
      </c>
      <c r="D1707" s="2" t="s">
        <v>64</v>
      </c>
      <c r="E1707" s="2">
        <f t="shared" si="21"/>
        <v>4</v>
      </c>
      <c r="F1707" s="2">
        <f>INDEX($Q:$AC,MATCH($E1707,$Q:$Q,0),MATCH(VLOOKUP($B1707,卡牌国战属性!$B:$E,4,FALSE),军力值效果表!$Q$1:$AC$1,0)+IF(VLOOKUP($B1707,卡牌国战属性!$B:$E,3,FALSE)=2,6,0))</f>
        <v>3.3</v>
      </c>
      <c r="G1707" s="2">
        <f>INDEX($Q:$AC,MATCH($E1707,$Q:$Q,0),MATCH(VLOOKUP($B1707,卡牌国战属性!$B:$E,4,FALSE),军力值效果表!$Q$1:$AC$1,0)+IF(VLOOKUP($B1707,卡牌国战属性!$B:$E,3,FALSE)=2,6,0)+1)</f>
        <v>22.9</v>
      </c>
    </row>
    <row r="1708" spans="1:7">
      <c r="A1708" s="2">
        <v>1705</v>
      </c>
      <c r="B1708" s="9">
        <v>1102012</v>
      </c>
      <c r="C1708" s="2" t="str">
        <f>VLOOKUP(B1708,卡牌国战属性!$B:$C,2,FALSE)</f>
        <v>夏侯惇</v>
      </c>
      <c r="D1708" s="2" t="s">
        <v>64</v>
      </c>
      <c r="E1708" s="2">
        <f t="shared" si="21"/>
        <v>5</v>
      </c>
      <c r="F1708" s="2">
        <f>INDEX($Q:$AC,MATCH($E1708,$Q:$Q,0),MATCH(VLOOKUP($B1708,卡牌国战属性!$B:$E,4,FALSE),军力值效果表!$Q$1:$AC$1,0)+IF(VLOOKUP($B1708,卡牌国战属性!$B:$E,3,FALSE)=2,6,0))</f>
        <v>3.4</v>
      </c>
      <c r="G1708" s="2">
        <f>INDEX($Q:$AC,MATCH($E1708,$Q:$Q,0),MATCH(VLOOKUP($B1708,卡牌国战属性!$B:$E,4,FALSE),军力值效果表!$Q$1:$AC$1,0)+IF(VLOOKUP($B1708,卡牌国战属性!$B:$E,3,FALSE)=2,6,0)+1)</f>
        <v>23.2</v>
      </c>
    </row>
    <row r="1709" spans="1:7">
      <c r="A1709" s="2">
        <v>1706</v>
      </c>
      <c r="B1709" s="9">
        <v>1102012</v>
      </c>
      <c r="C1709" s="2" t="str">
        <f>VLOOKUP(B1709,卡牌国战属性!$B:$C,2,FALSE)</f>
        <v>夏侯惇</v>
      </c>
      <c r="D1709" s="2" t="s">
        <v>64</v>
      </c>
      <c r="E1709" s="2">
        <f t="shared" si="21"/>
        <v>6</v>
      </c>
      <c r="F1709" s="2">
        <f>INDEX($Q:$AC,MATCH($E1709,$Q:$Q,0),MATCH(VLOOKUP($B1709,卡牌国战属性!$B:$E,4,FALSE),军力值效果表!$Q$1:$AC$1,0)+IF(VLOOKUP($B1709,卡牌国战属性!$B:$E,3,FALSE)=2,6,0))</f>
        <v>3.5</v>
      </c>
      <c r="G1709" s="2">
        <f>INDEX($Q:$AC,MATCH($E1709,$Q:$Q,0),MATCH(VLOOKUP($B1709,卡牌国战属性!$B:$E,4,FALSE),军力值效果表!$Q$1:$AC$1,0)+IF(VLOOKUP($B1709,卡牌国战属性!$B:$E,3,FALSE)=2,6,0)+1)</f>
        <v>23.5</v>
      </c>
    </row>
    <row r="1710" spans="1:7">
      <c r="A1710" s="2">
        <v>1707</v>
      </c>
      <c r="B1710" s="9">
        <v>1102012</v>
      </c>
      <c r="C1710" s="2" t="str">
        <f>VLOOKUP(B1710,卡牌国战属性!$B:$C,2,FALSE)</f>
        <v>夏侯惇</v>
      </c>
      <c r="D1710" s="2" t="s">
        <v>64</v>
      </c>
      <c r="E1710" s="2">
        <f t="shared" si="21"/>
        <v>7</v>
      </c>
      <c r="F1710" s="2">
        <f>INDEX($Q:$AC,MATCH($E1710,$Q:$Q,0),MATCH(VLOOKUP($B1710,卡牌国战属性!$B:$E,4,FALSE),军力值效果表!$Q$1:$AC$1,0)+IF(VLOOKUP($B1710,卡牌国战属性!$B:$E,3,FALSE)=2,6,0))</f>
        <v>3.6</v>
      </c>
      <c r="G1710" s="2">
        <f>INDEX($Q:$AC,MATCH($E1710,$Q:$Q,0),MATCH(VLOOKUP($B1710,卡牌国战属性!$B:$E,4,FALSE),军力值效果表!$Q$1:$AC$1,0)+IF(VLOOKUP($B1710,卡牌国战属性!$B:$E,3,FALSE)=2,6,0)+1)</f>
        <v>23.8</v>
      </c>
    </row>
    <row r="1711" spans="1:7">
      <c r="A1711" s="2">
        <v>1708</v>
      </c>
      <c r="B1711" s="9">
        <v>1102012</v>
      </c>
      <c r="C1711" s="2" t="str">
        <f>VLOOKUP(B1711,卡牌国战属性!$B:$C,2,FALSE)</f>
        <v>夏侯惇</v>
      </c>
      <c r="D1711" s="2" t="s">
        <v>64</v>
      </c>
      <c r="E1711" s="2">
        <f t="shared" si="21"/>
        <v>8</v>
      </c>
      <c r="F1711" s="2">
        <f>INDEX($Q:$AC,MATCH($E1711,$Q:$Q,0),MATCH(VLOOKUP($B1711,卡牌国战属性!$B:$E,4,FALSE),军力值效果表!$Q$1:$AC$1,0)+IF(VLOOKUP($B1711,卡牌国战属性!$B:$E,3,FALSE)=2,6,0))</f>
        <v>3.7</v>
      </c>
      <c r="G1711" s="2">
        <f>INDEX($Q:$AC,MATCH($E1711,$Q:$Q,0),MATCH(VLOOKUP($B1711,卡牌国战属性!$B:$E,4,FALSE),军力值效果表!$Q$1:$AC$1,0)+IF(VLOOKUP($B1711,卡牌国战属性!$B:$E,3,FALSE)=2,6,0)+1)</f>
        <v>24.1</v>
      </c>
    </row>
    <row r="1712" spans="1:7">
      <c r="A1712" s="2">
        <v>1709</v>
      </c>
      <c r="B1712" s="9">
        <v>1102012</v>
      </c>
      <c r="C1712" s="2" t="str">
        <f>VLOOKUP(B1712,卡牌国战属性!$B:$C,2,FALSE)</f>
        <v>夏侯惇</v>
      </c>
      <c r="D1712" s="2" t="s">
        <v>64</v>
      </c>
      <c r="E1712" s="2">
        <f t="shared" si="21"/>
        <v>9</v>
      </c>
      <c r="F1712" s="2">
        <f>INDEX($Q:$AC,MATCH($E1712,$Q:$Q,0),MATCH(VLOOKUP($B1712,卡牌国战属性!$B:$E,4,FALSE),军力值效果表!$Q$1:$AC$1,0)+IF(VLOOKUP($B1712,卡牌国战属性!$B:$E,3,FALSE)=2,6,0))</f>
        <v>3.8</v>
      </c>
      <c r="G1712" s="2">
        <f>INDEX($Q:$AC,MATCH($E1712,$Q:$Q,0),MATCH(VLOOKUP($B1712,卡牌国战属性!$B:$E,4,FALSE),军力值效果表!$Q$1:$AC$1,0)+IF(VLOOKUP($B1712,卡牌国战属性!$B:$E,3,FALSE)=2,6,0)+1)</f>
        <v>24.4</v>
      </c>
    </row>
    <row r="1713" spans="1:7">
      <c r="A1713" s="2">
        <v>1710</v>
      </c>
      <c r="B1713" s="9">
        <v>1102012</v>
      </c>
      <c r="C1713" s="2" t="str">
        <f>VLOOKUP(B1713,卡牌国战属性!$B:$C,2,FALSE)</f>
        <v>夏侯惇</v>
      </c>
      <c r="D1713" s="2" t="s">
        <v>64</v>
      </c>
      <c r="E1713" s="2">
        <f t="shared" si="21"/>
        <v>10</v>
      </c>
      <c r="F1713" s="2">
        <f>INDEX($Q:$AC,MATCH($E1713,$Q:$Q,0),MATCH(VLOOKUP($B1713,卡牌国战属性!$B:$E,4,FALSE),军力值效果表!$Q$1:$AC$1,0)+IF(VLOOKUP($B1713,卡牌国战属性!$B:$E,3,FALSE)=2,6,0))</f>
        <v>3.9</v>
      </c>
      <c r="G1713" s="2">
        <f>INDEX($Q:$AC,MATCH($E1713,$Q:$Q,0),MATCH(VLOOKUP($B1713,卡牌国战属性!$B:$E,4,FALSE),军力值效果表!$Q$1:$AC$1,0)+IF(VLOOKUP($B1713,卡牌国战属性!$B:$E,3,FALSE)=2,6,0)+1)</f>
        <v>24.7</v>
      </c>
    </row>
    <row r="1714" spans="1:7">
      <c r="A1714" s="2">
        <v>1711</v>
      </c>
      <c r="B1714" s="9">
        <v>1102012</v>
      </c>
      <c r="C1714" s="2" t="str">
        <f>VLOOKUP(B1714,卡牌国战属性!$B:$C,2,FALSE)</f>
        <v>夏侯惇</v>
      </c>
      <c r="D1714" s="2" t="s">
        <v>64</v>
      </c>
      <c r="E1714" s="2">
        <f t="shared" si="21"/>
        <v>11</v>
      </c>
      <c r="F1714" s="2">
        <f>INDEX($Q:$AC,MATCH($E1714,$Q:$Q,0),MATCH(VLOOKUP($B1714,卡牌国战属性!$B:$E,4,FALSE),军力值效果表!$Q$1:$AC$1,0)+IF(VLOOKUP($B1714,卡牌国战属性!$B:$E,3,FALSE)=2,6,0))</f>
        <v>4</v>
      </c>
      <c r="G1714" s="2">
        <f>INDEX($Q:$AC,MATCH($E1714,$Q:$Q,0),MATCH(VLOOKUP($B1714,卡牌国战属性!$B:$E,4,FALSE),军力值效果表!$Q$1:$AC$1,0)+IF(VLOOKUP($B1714,卡牌国战属性!$B:$E,3,FALSE)=2,6,0)+1)</f>
        <v>25</v>
      </c>
    </row>
    <row r="1715" spans="1:7">
      <c r="A1715" s="2">
        <v>1712</v>
      </c>
      <c r="B1715" s="9">
        <v>1102012</v>
      </c>
      <c r="C1715" s="2" t="str">
        <f>VLOOKUP(B1715,卡牌国战属性!$B:$C,2,FALSE)</f>
        <v>夏侯惇</v>
      </c>
      <c r="D1715" s="2" t="s">
        <v>64</v>
      </c>
      <c r="E1715" s="2">
        <f t="shared" si="21"/>
        <v>12</v>
      </c>
      <c r="F1715" s="2">
        <f>INDEX($Q:$AC,MATCH($E1715,$Q:$Q,0),MATCH(VLOOKUP($B1715,卡牌国战属性!$B:$E,4,FALSE),军力值效果表!$Q$1:$AC$1,0)+IF(VLOOKUP($B1715,卡牌国战属性!$B:$E,3,FALSE)=2,6,0))</f>
        <v>4.1</v>
      </c>
      <c r="G1715" s="2">
        <f>INDEX($Q:$AC,MATCH($E1715,$Q:$Q,0),MATCH(VLOOKUP($B1715,卡牌国战属性!$B:$E,4,FALSE),军力值效果表!$Q$1:$AC$1,0)+IF(VLOOKUP($B1715,卡牌国战属性!$B:$E,3,FALSE)=2,6,0)+1)</f>
        <v>25.3</v>
      </c>
    </row>
    <row r="1716" spans="1:7">
      <c r="A1716" s="2">
        <v>1713</v>
      </c>
      <c r="B1716" s="9">
        <v>1102012</v>
      </c>
      <c r="C1716" s="2" t="str">
        <f>VLOOKUP(B1716,卡牌国战属性!$B:$C,2,FALSE)</f>
        <v>夏侯惇</v>
      </c>
      <c r="D1716" s="2" t="s">
        <v>64</v>
      </c>
      <c r="E1716" s="2">
        <f t="shared" si="21"/>
        <v>13</v>
      </c>
      <c r="F1716" s="2">
        <f>INDEX($Q:$AC,MATCH($E1716,$Q:$Q,0),MATCH(VLOOKUP($B1716,卡牌国战属性!$B:$E,4,FALSE),军力值效果表!$Q$1:$AC$1,0)+IF(VLOOKUP($B1716,卡牌国战属性!$B:$E,3,FALSE)=2,6,0))</f>
        <v>4.2</v>
      </c>
      <c r="G1716" s="2">
        <f>INDEX($Q:$AC,MATCH($E1716,$Q:$Q,0),MATCH(VLOOKUP($B1716,卡牌国战属性!$B:$E,4,FALSE),军力值效果表!$Q$1:$AC$1,0)+IF(VLOOKUP($B1716,卡牌国战属性!$B:$E,3,FALSE)=2,6,0)+1)</f>
        <v>25.6</v>
      </c>
    </row>
    <row r="1717" spans="1:7">
      <c r="A1717" s="2">
        <v>1714</v>
      </c>
      <c r="B1717" s="9">
        <v>1102012</v>
      </c>
      <c r="C1717" s="2" t="str">
        <f>VLOOKUP(B1717,卡牌国战属性!$B:$C,2,FALSE)</f>
        <v>夏侯惇</v>
      </c>
      <c r="D1717" s="2" t="s">
        <v>64</v>
      </c>
      <c r="E1717" s="2">
        <f t="shared" si="21"/>
        <v>14</v>
      </c>
      <c r="F1717" s="2">
        <f>INDEX($Q:$AC,MATCH($E1717,$Q:$Q,0),MATCH(VLOOKUP($B1717,卡牌国战属性!$B:$E,4,FALSE),军力值效果表!$Q$1:$AC$1,0)+IF(VLOOKUP($B1717,卡牌国战属性!$B:$E,3,FALSE)=2,6,0))</f>
        <v>4.3</v>
      </c>
      <c r="G1717" s="2">
        <f>INDEX($Q:$AC,MATCH($E1717,$Q:$Q,0),MATCH(VLOOKUP($B1717,卡牌国战属性!$B:$E,4,FALSE),军力值效果表!$Q$1:$AC$1,0)+IF(VLOOKUP($B1717,卡牌国战属性!$B:$E,3,FALSE)=2,6,0)+1)</f>
        <v>25.9</v>
      </c>
    </row>
    <row r="1718" spans="1:7">
      <c r="A1718" s="2">
        <v>1715</v>
      </c>
      <c r="B1718" s="9">
        <v>1102012</v>
      </c>
      <c r="C1718" s="2" t="str">
        <f>VLOOKUP(B1718,卡牌国战属性!$B:$C,2,FALSE)</f>
        <v>夏侯惇</v>
      </c>
      <c r="D1718" s="2" t="s">
        <v>64</v>
      </c>
      <c r="E1718" s="2">
        <f t="shared" si="21"/>
        <v>15</v>
      </c>
      <c r="F1718" s="2">
        <f>INDEX($Q:$AC,MATCH($E1718,$Q:$Q,0),MATCH(VLOOKUP($B1718,卡牌国战属性!$B:$E,4,FALSE),军力值效果表!$Q$1:$AC$1,0)+IF(VLOOKUP($B1718,卡牌国战属性!$B:$E,3,FALSE)=2,6,0))</f>
        <v>4.4</v>
      </c>
      <c r="G1718" s="2">
        <f>INDEX($Q:$AC,MATCH($E1718,$Q:$Q,0),MATCH(VLOOKUP($B1718,卡牌国战属性!$B:$E,4,FALSE),军力值效果表!$Q$1:$AC$1,0)+IF(VLOOKUP($B1718,卡牌国战属性!$B:$E,3,FALSE)=2,6,0)+1)</f>
        <v>26.2</v>
      </c>
    </row>
    <row r="1719" spans="1:7">
      <c r="A1719" s="2">
        <v>1716</v>
      </c>
      <c r="B1719" s="9">
        <v>1102012</v>
      </c>
      <c r="C1719" s="2" t="str">
        <f>VLOOKUP(B1719,卡牌国战属性!$B:$C,2,FALSE)</f>
        <v>夏侯惇</v>
      </c>
      <c r="D1719" s="2" t="s">
        <v>64</v>
      </c>
      <c r="E1719" s="2">
        <f t="shared" si="21"/>
        <v>16</v>
      </c>
      <c r="F1719" s="2">
        <f>INDEX($Q:$AC,MATCH($E1719,$Q:$Q,0),MATCH(VLOOKUP($B1719,卡牌国战属性!$B:$E,4,FALSE),军力值效果表!$Q$1:$AC$1,0)+IF(VLOOKUP($B1719,卡牌国战属性!$B:$E,3,FALSE)=2,6,0))</f>
        <v>4.5</v>
      </c>
      <c r="G1719" s="2">
        <f>INDEX($Q:$AC,MATCH($E1719,$Q:$Q,0),MATCH(VLOOKUP($B1719,卡牌国战属性!$B:$E,4,FALSE),军力值效果表!$Q$1:$AC$1,0)+IF(VLOOKUP($B1719,卡牌国战属性!$B:$E,3,FALSE)=2,6,0)+1)</f>
        <v>26.5</v>
      </c>
    </row>
    <row r="1720" spans="1:7">
      <c r="A1720" s="2">
        <v>1717</v>
      </c>
      <c r="B1720" s="9">
        <v>1102012</v>
      </c>
      <c r="C1720" s="2" t="str">
        <f>VLOOKUP(B1720,卡牌国战属性!$B:$C,2,FALSE)</f>
        <v>夏侯惇</v>
      </c>
      <c r="D1720" s="2" t="s">
        <v>64</v>
      </c>
      <c r="E1720" s="2">
        <f t="shared" si="21"/>
        <v>17</v>
      </c>
      <c r="F1720" s="2">
        <f>INDEX($Q:$AC,MATCH($E1720,$Q:$Q,0),MATCH(VLOOKUP($B1720,卡牌国战属性!$B:$E,4,FALSE),军力值效果表!$Q$1:$AC$1,0)+IF(VLOOKUP($B1720,卡牌国战属性!$B:$E,3,FALSE)=2,6,0))</f>
        <v>4.7</v>
      </c>
      <c r="G1720" s="2">
        <f>INDEX($Q:$AC,MATCH($E1720,$Q:$Q,0),MATCH(VLOOKUP($B1720,卡牌国战属性!$B:$E,4,FALSE),军力值效果表!$Q$1:$AC$1,0)+IF(VLOOKUP($B1720,卡牌国战属性!$B:$E,3,FALSE)=2,6,0)+1)</f>
        <v>26.8</v>
      </c>
    </row>
    <row r="1721" spans="1:7">
      <c r="A1721" s="2">
        <v>1718</v>
      </c>
      <c r="B1721" s="9">
        <v>1102012</v>
      </c>
      <c r="C1721" s="2" t="str">
        <f>VLOOKUP(B1721,卡牌国战属性!$B:$C,2,FALSE)</f>
        <v>夏侯惇</v>
      </c>
      <c r="D1721" s="2" t="s">
        <v>64</v>
      </c>
      <c r="E1721" s="2">
        <f t="shared" si="21"/>
        <v>18</v>
      </c>
      <c r="F1721" s="2">
        <f>INDEX($Q:$AC,MATCH($E1721,$Q:$Q,0),MATCH(VLOOKUP($B1721,卡牌国战属性!$B:$E,4,FALSE),军力值效果表!$Q$1:$AC$1,0)+IF(VLOOKUP($B1721,卡牌国战属性!$B:$E,3,FALSE)=2,6,0))</f>
        <v>4.9</v>
      </c>
      <c r="G1721" s="2">
        <f>INDEX($Q:$AC,MATCH($E1721,$Q:$Q,0),MATCH(VLOOKUP($B1721,卡牌国战属性!$B:$E,4,FALSE),军力值效果表!$Q$1:$AC$1,0)+IF(VLOOKUP($B1721,卡牌国战属性!$B:$E,3,FALSE)=2,6,0)+1)</f>
        <v>27.1</v>
      </c>
    </row>
    <row r="1722" spans="1:7">
      <c r="A1722" s="2">
        <v>1719</v>
      </c>
      <c r="B1722" s="9">
        <v>1102012</v>
      </c>
      <c r="C1722" s="2" t="str">
        <f>VLOOKUP(B1722,卡牌国战属性!$B:$C,2,FALSE)</f>
        <v>夏侯惇</v>
      </c>
      <c r="D1722" s="2" t="s">
        <v>64</v>
      </c>
      <c r="E1722" s="2">
        <f t="shared" si="21"/>
        <v>19</v>
      </c>
      <c r="F1722" s="2">
        <f>INDEX($Q:$AC,MATCH($E1722,$Q:$Q,0),MATCH(VLOOKUP($B1722,卡牌国战属性!$B:$E,4,FALSE),军力值效果表!$Q$1:$AC$1,0)+IF(VLOOKUP($B1722,卡牌国战属性!$B:$E,3,FALSE)=2,6,0))</f>
        <v>5</v>
      </c>
      <c r="G1722" s="2">
        <f>INDEX($Q:$AC,MATCH($E1722,$Q:$Q,0),MATCH(VLOOKUP($B1722,卡牌国战属性!$B:$E,4,FALSE),军力值效果表!$Q$1:$AC$1,0)+IF(VLOOKUP($B1722,卡牌国战属性!$B:$E,3,FALSE)=2,6,0)+1)</f>
        <v>27.4</v>
      </c>
    </row>
    <row r="1723" spans="1:7">
      <c r="A1723" s="2">
        <v>1720</v>
      </c>
      <c r="B1723" s="9">
        <v>1102012</v>
      </c>
      <c r="C1723" s="2" t="str">
        <f>VLOOKUP(B1723,卡牌国战属性!$B:$C,2,FALSE)</f>
        <v>夏侯惇</v>
      </c>
      <c r="D1723" s="2" t="s">
        <v>64</v>
      </c>
      <c r="E1723" s="2">
        <f t="shared" si="21"/>
        <v>20</v>
      </c>
      <c r="F1723" s="2">
        <f>INDEX($Q:$AC,MATCH($E1723,$Q:$Q,0),MATCH(VLOOKUP($B1723,卡牌国战属性!$B:$E,4,FALSE),军力值效果表!$Q$1:$AC$1,0)+IF(VLOOKUP($B1723,卡牌国战属性!$B:$E,3,FALSE)=2,6,0))</f>
        <v>5.1</v>
      </c>
      <c r="G1723" s="2">
        <f>INDEX($Q:$AC,MATCH($E1723,$Q:$Q,0),MATCH(VLOOKUP($B1723,卡牌国战属性!$B:$E,4,FALSE),军力值效果表!$Q$1:$AC$1,0)+IF(VLOOKUP($B1723,卡牌国战属性!$B:$E,3,FALSE)=2,6,0)+1)</f>
        <v>27.7</v>
      </c>
    </row>
    <row r="1724" spans="1:7">
      <c r="A1724" s="2">
        <v>1721</v>
      </c>
      <c r="B1724" s="9">
        <v>1102012</v>
      </c>
      <c r="C1724" s="2" t="str">
        <f>VLOOKUP(B1724,卡牌国战属性!$B:$C,2,FALSE)</f>
        <v>夏侯惇</v>
      </c>
      <c r="D1724" s="2" t="s">
        <v>64</v>
      </c>
      <c r="E1724" s="2">
        <f t="shared" si="21"/>
        <v>21</v>
      </c>
      <c r="F1724" s="2">
        <f>INDEX($Q:$AC,MATCH($E1724,$Q:$Q,0),MATCH(VLOOKUP($B1724,卡牌国战属性!$B:$E,4,FALSE),军力值效果表!$Q$1:$AC$1,0)+IF(VLOOKUP($B1724,卡牌国战属性!$B:$E,3,FALSE)=2,6,0))</f>
        <v>5.2</v>
      </c>
      <c r="G1724" s="2">
        <f>INDEX($Q:$AC,MATCH($E1724,$Q:$Q,0),MATCH(VLOOKUP($B1724,卡牌国战属性!$B:$E,4,FALSE),军力值效果表!$Q$1:$AC$1,0)+IF(VLOOKUP($B1724,卡牌国战属性!$B:$E,3,FALSE)=2,6,0)+1)</f>
        <v>28</v>
      </c>
    </row>
    <row r="1725" spans="1:7">
      <c r="A1725" s="2">
        <v>1722</v>
      </c>
      <c r="B1725" s="9">
        <v>1102012</v>
      </c>
      <c r="C1725" s="2" t="str">
        <f>VLOOKUP(B1725,卡牌国战属性!$B:$C,2,FALSE)</f>
        <v>夏侯惇</v>
      </c>
      <c r="D1725" s="2" t="s">
        <v>64</v>
      </c>
      <c r="E1725" s="2">
        <f t="shared" si="21"/>
        <v>22</v>
      </c>
      <c r="F1725" s="2">
        <f>INDEX($Q:$AC,MATCH($E1725,$Q:$Q,0),MATCH(VLOOKUP($B1725,卡牌国战属性!$B:$E,4,FALSE),军力值效果表!$Q$1:$AC$1,0)+IF(VLOOKUP($B1725,卡牌国战属性!$B:$E,3,FALSE)=2,6,0))</f>
        <v>5.4</v>
      </c>
      <c r="G1725" s="2">
        <f>INDEX($Q:$AC,MATCH($E1725,$Q:$Q,0),MATCH(VLOOKUP($B1725,卡牌国战属性!$B:$E,4,FALSE),军力值效果表!$Q$1:$AC$1,0)+IF(VLOOKUP($B1725,卡牌国战属性!$B:$E,3,FALSE)=2,6,0)+1)</f>
        <v>28.3</v>
      </c>
    </row>
    <row r="1726" spans="1:7">
      <c r="A1726" s="2">
        <v>1723</v>
      </c>
      <c r="B1726" s="9">
        <v>1102012</v>
      </c>
      <c r="C1726" s="2" t="str">
        <f>VLOOKUP(B1726,卡牌国战属性!$B:$C,2,FALSE)</f>
        <v>夏侯惇</v>
      </c>
      <c r="D1726" s="2" t="s">
        <v>64</v>
      </c>
      <c r="E1726" s="2">
        <f t="shared" si="21"/>
        <v>23</v>
      </c>
      <c r="F1726" s="2">
        <f>INDEX($Q:$AC,MATCH($E1726,$Q:$Q,0),MATCH(VLOOKUP($B1726,卡牌国战属性!$B:$E,4,FALSE),军力值效果表!$Q$1:$AC$1,0)+IF(VLOOKUP($B1726,卡牌国战属性!$B:$E,3,FALSE)=2,6,0))</f>
        <v>5.8</v>
      </c>
      <c r="G1726" s="2">
        <f>INDEX($Q:$AC,MATCH($E1726,$Q:$Q,0),MATCH(VLOOKUP($B1726,卡牌国战属性!$B:$E,4,FALSE),军力值效果表!$Q$1:$AC$1,0)+IF(VLOOKUP($B1726,卡牌国战属性!$B:$E,3,FALSE)=2,6,0)+1)</f>
        <v>32</v>
      </c>
    </row>
    <row r="1727" spans="1:7">
      <c r="A1727" s="2">
        <v>1724</v>
      </c>
      <c r="B1727" s="9">
        <v>1102012</v>
      </c>
      <c r="C1727" s="2" t="str">
        <f>VLOOKUP(B1727,卡牌国战属性!$B:$C,2,FALSE)</f>
        <v>夏侯惇</v>
      </c>
      <c r="D1727" s="2" t="s">
        <v>64</v>
      </c>
      <c r="E1727" s="2">
        <f t="shared" si="21"/>
        <v>24</v>
      </c>
      <c r="F1727" s="2">
        <f>INDEX($Q:$AC,MATCH($E1727,$Q:$Q,0),MATCH(VLOOKUP($B1727,卡牌国战属性!$B:$E,4,FALSE),军力值效果表!$Q$1:$AC$1,0)+IF(VLOOKUP($B1727,卡牌国战属性!$B:$E,3,FALSE)=2,6,0))</f>
        <v>6</v>
      </c>
      <c r="G1727" s="2">
        <f>INDEX($Q:$AC,MATCH($E1727,$Q:$Q,0),MATCH(VLOOKUP($B1727,卡牌国战属性!$B:$E,4,FALSE),军力值效果表!$Q$1:$AC$1,0)+IF(VLOOKUP($B1727,卡牌国战属性!$B:$E,3,FALSE)=2,6,0)+1)</f>
        <v>32.7</v>
      </c>
    </row>
    <row r="1728" spans="1:7">
      <c r="A1728" s="2">
        <v>1725</v>
      </c>
      <c r="B1728" s="9">
        <v>1102012</v>
      </c>
      <c r="C1728" s="2" t="str">
        <f>VLOOKUP(B1728,卡牌国战属性!$B:$C,2,FALSE)</f>
        <v>夏侯惇</v>
      </c>
      <c r="D1728" s="2" t="s">
        <v>64</v>
      </c>
      <c r="E1728" s="2">
        <f t="shared" si="21"/>
        <v>25</v>
      </c>
      <c r="F1728" s="2">
        <f>INDEX($Q:$AC,MATCH($E1728,$Q:$Q,0),MATCH(VLOOKUP($B1728,卡牌国战属性!$B:$E,4,FALSE),军力值效果表!$Q$1:$AC$1,0)+IF(VLOOKUP($B1728,卡牌国战属性!$B:$E,3,FALSE)=2,6,0))</f>
        <v>6.7</v>
      </c>
      <c r="G1728" s="2">
        <f>INDEX($Q:$AC,MATCH($E1728,$Q:$Q,0),MATCH(VLOOKUP($B1728,卡牌国战属性!$B:$E,4,FALSE),军力值效果表!$Q$1:$AC$1,0)+IF(VLOOKUP($B1728,卡牌国战属性!$B:$E,3,FALSE)=2,6,0)+1)</f>
        <v>37.4</v>
      </c>
    </row>
    <row r="1729" spans="1:7">
      <c r="A1729" s="2">
        <v>1726</v>
      </c>
      <c r="B1729" s="9">
        <v>1102012</v>
      </c>
      <c r="C1729" s="2" t="str">
        <f>VLOOKUP(B1729,卡牌国战属性!$B:$C,2,FALSE)</f>
        <v>夏侯惇</v>
      </c>
      <c r="D1729" s="2" t="s">
        <v>64</v>
      </c>
      <c r="E1729" s="2">
        <f t="shared" si="21"/>
        <v>26</v>
      </c>
      <c r="F1729" s="2">
        <f>INDEX($Q:$AC,MATCH($E1729,$Q:$Q,0),MATCH(VLOOKUP($B1729,卡牌国战属性!$B:$E,4,FALSE),军力值效果表!$Q$1:$AC$1,0)+IF(VLOOKUP($B1729,卡牌国战属性!$B:$E,3,FALSE)=2,6,0))</f>
        <v>7.1</v>
      </c>
      <c r="G1729" s="2">
        <f>INDEX($Q:$AC,MATCH($E1729,$Q:$Q,0),MATCH(VLOOKUP($B1729,卡牌国战属性!$B:$E,4,FALSE),军力值效果表!$Q$1:$AC$1,0)+IF(VLOOKUP($B1729,卡牌国战属性!$B:$E,3,FALSE)=2,6,0)+1)</f>
        <v>39</v>
      </c>
    </row>
    <row r="1730" spans="1:7">
      <c r="A1730" s="2">
        <v>1727</v>
      </c>
      <c r="B1730" s="9">
        <v>1102012</v>
      </c>
      <c r="C1730" s="2" t="str">
        <f>VLOOKUP(B1730,卡牌国战属性!$B:$C,2,FALSE)</f>
        <v>夏侯惇</v>
      </c>
      <c r="D1730" s="2" t="s">
        <v>64</v>
      </c>
      <c r="E1730" s="2">
        <f t="shared" si="21"/>
        <v>27</v>
      </c>
      <c r="F1730" s="2">
        <f>INDEX($Q:$AC,MATCH($E1730,$Q:$Q,0),MATCH(VLOOKUP($B1730,卡牌国战属性!$B:$E,4,FALSE),军力值效果表!$Q$1:$AC$1,0)+IF(VLOOKUP($B1730,卡牌国战属性!$B:$E,3,FALSE)=2,6,0))</f>
        <v>7.5</v>
      </c>
      <c r="G1730" s="2">
        <f>INDEX($Q:$AC,MATCH($E1730,$Q:$Q,0),MATCH(VLOOKUP($B1730,卡牌国战属性!$B:$E,4,FALSE),军力值效果表!$Q$1:$AC$1,0)+IF(VLOOKUP($B1730,卡牌国战属性!$B:$E,3,FALSE)=2,6,0)+1)</f>
        <v>40.6</v>
      </c>
    </row>
    <row r="1731" spans="1:7">
      <c r="A1731" s="2">
        <v>1728</v>
      </c>
      <c r="B1731" s="9">
        <v>1102012</v>
      </c>
      <c r="C1731" s="2" t="str">
        <f>VLOOKUP(B1731,卡牌国战属性!$B:$C,2,FALSE)</f>
        <v>夏侯惇</v>
      </c>
      <c r="D1731" s="2" t="s">
        <v>64</v>
      </c>
      <c r="E1731" s="2">
        <f t="shared" si="21"/>
        <v>28</v>
      </c>
      <c r="F1731" s="2">
        <f>INDEX($Q:$AC,MATCH($E1731,$Q:$Q,0),MATCH(VLOOKUP($B1731,卡牌国战属性!$B:$E,4,FALSE),军力值效果表!$Q$1:$AC$1,0)+IF(VLOOKUP($B1731,卡牌国战属性!$B:$E,3,FALSE)=2,6,0))</f>
        <v>7.8</v>
      </c>
      <c r="G1731" s="2">
        <f>INDEX($Q:$AC,MATCH($E1731,$Q:$Q,0),MATCH(VLOOKUP($B1731,卡牌国战属性!$B:$E,4,FALSE),军力值效果表!$Q$1:$AC$1,0)+IF(VLOOKUP($B1731,卡牌国战属性!$B:$E,3,FALSE)=2,6,0)+1)</f>
        <v>44.4</v>
      </c>
    </row>
    <row r="1732" spans="1:7">
      <c r="A1732" s="2">
        <v>1729</v>
      </c>
      <c r="B1732" s="9">
        <v>1102012</v>
      </c>
      <c r="C1732" s="2" t="str">
        <f>VLOOKUP(B1732,卡牌国战属性!$B:$C,2,FALSE)</f>
        <v>夏侯惇</v>
      </c>
      <c r="D1732" s="2" t="s">
        <v>64</v>
      </c>
      <c r="E1732" s="2">
        <f t="shared" si="21"/>
        <v>29</v>
      </c>
      <c r="F1732" s="2">
        <f>INDEX($Q:$AC,MATCH($E1732,$Q:$Q,0),MATCH(VLOOKUP($B1732,卡牌国战属性!$B:$E,4,FALSE),军力值效果表!$Q$1:$AC$1,0)+IF(VLOOKUP($B1732,卡牌国战属性!$B:$E,3,FALSE)=2,6,0))</f>
        <v>8.3</v>
      </c>
      <c r="G1732" s="2">
        <f>INDEX($Q:$AC,MATCH($E1732,$Q:$Q,0),MATCH(VLOOKUP($B1732,卡牌国战属性!$B:$E,4,FALSE),军力值效果表!$Q$1:$AC$1,0)+IF(VLOOKUP($B1732,卡牌国战属性!$B:$E,3,FALSE)=2,6,0)+1)</f>
        <v>46.1</v>
      </c>
    </row>
    <row r="1733" spans="1:7">
      <c r="A1733" s="2">
        <v>1730</v>
      </c>
      <c r="B1733" s="9">
        <v>1102012</v>
      </c>
      <c r="C1733" s="2" t="str">
        <f>VLOOKUP(B1733,卡牌国战属性!$B:$C,2,FALSE)</f>
        <v>夏侯惇</v>
      </c>
      <c r="D1733" s="2" t="s">
        <v>64</v>
      </c>
      <c r="E1733" s="2">
        <f t="shared" si="21"/>
        <v>30</v>
      </c>
      <c r="F1733" s="2">
        <f>INDEX($Q:$AC,MATCH($E1733,$Q:$Q,0),MATCH(VLOOKUP($B1733,卡牌国战属性!$B:$E,4,FALSE),军力值效果表!$Q$1:$AC$1,0)+IF(VLOOKUP($B1733,卡牌国战属性!$B:$E,3,FALSE)=2,6,0))</f>
        <v>8.7</v>
      </c>
      <c r="G1733" s="2">
        <f>INDEX($Q:$AC,MATCH($E1733,$Q:$Q,0),MATCH(VLOOKUP($B1733,卡牌国战属性!$B:$E,4,FALSE),军力值效果表!$Q$1:$AC$1,0)+IF(VLOOKUP($B1733,卡牌国战属性!$B:$E,3,FALSE)=2,6,0)+1)</f>
        <v>47.9</v>
      </c>
    </row>
    <row r="1734" spans="1:7">
      <c r="A1734" s="2">
        <v>1731</v>
      </c>
      <c r="B1734" s="9">
        <v>1102012</v>
      </c>
      <c r="C1734" s="2" t="str">
        <f>VLOOKUP(B1734,卡牌国战属性!$B:$C,2,FALSE)</f>
        <v>夏侯惇</v>
      </c>
      <c r="D1734" s="2" t="s">
        <v>64</v>
      </c>
      <c r="E1734" s="2">
        <f t="shared" si="21"/>
        <v>31</v>
      </c>
      <c r="F1734" s="2">
        <f>INDEX($Q:$AC,MATCH($E1734,$Q:$Q,0),MATCH(VLOOKUP($B1734,卡牌国战属性!$B:$E,4,FALSE),军力值效果表!$Q$1:$AC$1,0)+IF(VLOOKUP($B1734,卡牌国战属性!$B:$E,3,FALSE)=2,6,0))</f>
        <v>8.9</v>
      </c>
      <c r="G1734" s="2">
        <f>INDEX($Q:$AC,MATCH($E1734,$Q:$Q,0),MATCH(VLOOKUP($B1734,卡牌国战属性!$B:$E,4,FALSE),军力值效果表!$Q$1:$AC$1,0)+IF(VLOOKUP($B1734,卡牌国战属性!$B:$E,3,FALSE)=2,6,0)+1)</f>
        <v>48.6</v>
      </c>
    </row>
    <row r="1735" spans="1:7">
      <c r="A1735" s="2">
        <v>1732</v>
      </c>
      <c r="B1735" s="9">
        <v>1102012</v>
      </c>
      <c r="C1735" s="2" t="str">
        <f>VLOOKUP(B1735,卡牌国战属性!$B:$C,2,FALSE)</f>
        <v>夏侯惇</v>
      </c>
      <c r="D1735" s="2" t="s">
        <v>64</v>
      </c>
      <c r="E1735" s="2">
        <f t="shared" si="21"/>
        <v>32</v>
      </c>
      <c r="F1735" s="2">
        <f>INDEX($Q:$AC,MATCH($E1735,$Q:$Q,0),MATCH(VLOOKUP($B1735,卡牌国战属性!$B:$E,4,FALSE),军力值效果表!$Q$1:$AC$1,0)+IF(VLOOKUP($B1735,卡牌国战属性!$B:$E,3,FALSE)=2,6,0))</f>
        <v>9.5</v>
      </c>
      <c r="G1735" s="2">
        <f>INDEX($Q:$AC,MATCH($E1735,$Q:$Q,0),MATCH(VLOOKUP($B1735,卡牌国战属性!$B:$E,4,FALSE),军力值效果表!$Q$1:$AC$1,0)+IF(VLOOKUP($B1735,卡牌国战属性!$B:$E,3,FALSE)=2,6,0)+1)</f>
        <v>51</v>
      </c>
    </row>
    <row r="1736" spans="1:7">
      <c r="A1736" s="2">
        <v>1733</v>
      </c>
      <c r="B1736" s="9">
        <v>1102012</v>
      </c>
      <c r="C1736" s="2" t="str">
        <f>VLOOKUP(B1736,卡牌国战属性!$B:$C,2,FALSE)</f>
        <v>夏侯惇</v>
      </c>
      <c r="D1736" s="2" t="s">
        <v>64</v>
      </c>
      <c r="E1736" s="2">
        <f t="shared" si="21"/>
        <v>33</v>
      </c>
      <c r="F1736" s="2">
        <f>INDEX($Q:$AC,MATCH($E1736,$Q:$Q,0),MATCH(VLOOKUP($B1736,卡牌国战属性!$B:$E,4,FALSE),军力值效果表!$Q$1:$AC$1,0)+IF(VLOOKUP($B1736,卡牌国战属性!$B:$E,3,FALSE)=2,6,0))</f>
        <v>10.7</v>
      </c>
      <c r="G1736" s="2">
        <f>INDEX($Q:$AC,MATCH($E1736,$Q:$Q,0),MATCH(VLOOKUP($B1736,卡牌国战属性!$B:$E,4,FALSE),军力值效果表!$Q$1:$AC$1,0)+IF(VLOOKUP($B1736,卡牌国战属性!$B:$E,3,FALSE)=2,6,0)+1)</f>
        <v>58.2</v>
      </c>
    </row>
    <row r="1737" spans="1:7">
      <c r="A1737" s="2">
        <v>1734</v>
      </c>
      <c r="B1737" s="9">
        <v>1102012</v>
      </c>
      <c r="C1737" s="2" t="str">
        <f>VLOOKUP(B1737,卡牌国战属性!$B:$C,2,FALSE)</f>
        <v>夏侯惇</v>
      </c>
      <c r="D1737" s="2" t="s">
        <v>64</v>
      </c>
      <c r="E1737" s="2">
        <f t="shared" si="21"/>
        <v>34</v>
      </c>
      <c r="F1737" s="2">
        <f>INDEX($Q:$AC,MATCH($E1737,$Q:$Q,0),MATCH(VLOOKUP($B1737,卡牌国战属性!$B:$E,4,FALSE),军力值效果表!$Q$1:$AC$1,0)+IF(VLOOKUP($B1737,卡牌国战属性!$B:$E,3,FALSE)=2,6,0))</f>
        <v>11.4</v>
      </c>
      <c r="G1737" s="2">
        <f>INDEX($Q:$AC,MATCH($E1737,$Q:$Q,0),MATCH(VLOOKUP($B1737,卡牌国战属性!$B:$E,4,FALSE),军力值效果表!$Q$1:$AC$1,0)+IF(VLOOKUP($B1737,卡牌国战属性!$B:$E,3,FALSE)=2,6,0)+1)</f>
        <v>61.3</v>
      </c>
    </row>
    <row r="1738" spans="1:7">
      <c r="A1738" s="2">
        <v>1735</v>
      </c>
      <c r="B1738" s="9">
        <v>1102012</v>
      </c>
      <c r="C1738" s="2" t="str">
        <f>VLOOKUP(B1738,卡牌国战属性!$B:$C,2,FALSE)</f>
        <v>夏侯惇</v>
      </c>
      <c r="D1738" s="2" t="s">
        <v>64</v>
      </c>
      <c r="E1738" s="2">
        <f t="shared" si="21"/>
        <v>35</v>
      </c>
      <c r="F1738" s="2">
        <f>INDEX($Q:$AC,MATCH($E1738,$Q:$Q,0),MATCH(VLOOKUP($B1738,卡牌国战属性!$B:$E,4,FALSE),军力值效果表!$Q$1:$AC$1,0)+IF(VLOOKUP($B1738,卡牌国战属性!$B:$E,3,FALSE)=2,6,0))</f>
        <v>11.5</v>
      </c>
      <c r="G1738" s="2">
        <f>INDEX($Q:$AC,MATCH($E1738,$Q:$Q,0),MATCH(VLOOKUP($B1738,卡牌国战属性!$B:$E,4,FALSE),军力值效果表!$Q$1:$AC$1,0)+IF(VLOOKUP($B1738,卡牌国战属性!$B:$E,3,FALSE)=2,6,0)+1)</f>
        <v>62.9</v>
      </c>
    </row>
    <row r="1739" spans="1:7">
      <c r="A1739" s="2">
        <v>1736</v>
      </c>
      <c r="B1739" s="9">
        <v>1102012</v>
      </c>
      <c r="C1739" s="2" t="str">
        <f>VLOOKUP(B1739,卡牌国战属性!$B:$C,2,FALSE)</f>
        <v>夏侯惇</v>
      </c>
      <c r="D1739" s="2" t="s">
        <v>64</v>
      </c>
      <c r="E1739" s="2">
        <f t="shared" si="21"/>
        <v>36</v>
      </c>
      <c r="F1739" s="2">
        <f>INDEX($Q:$AC,MATCH($E1739,$Q:$Q,0),MATCH(VLOOKUP($B1739,卡牌国战属性!$B:$E,4,FALSE),军力值效果表!$Q$1:$AC$1,0)+IF(VLOOKUP($B1739,卡牌国战属性!$B:$E,3,FALSE)=2,6,0))</f>
        <v>12.4</v>
      </c>
      <c r="G1739" s="2">
        <f>INDEX($Q:$AC,MATCH($E1739,$Q:$Q,0),MATCH(VLOOKUP($B1739,卡牌国战属性!$B:$E,4,FALSE),军力值效果表!$Q$1:$AC$1,0)+IF(VLOOKUP($B1739,卡牌国战属性!$B:$E,3,FALSE)=2,6,0)+1)</f>
        <v>66.8</v>
      </c>
    </row>
    <row r="1740" spans="1:7">
      <c r="A1740" s="2">
        <v>1737</v>
      </c>
      <c r="B1740" s="9">
        <v>1102012</v>
      </c>
      <c r="C1740" s="2" t="str">
        <f>VLOOKUP(B1740,卡牌国战属性!$B:$C,2,FALSE)</f>
        <v>夏侯惇</v>
      </c>
      <c r="D1740" s="2" t="s">
        <v>64</v>
      </c>
      <c r="E1740" s="2">
        <f t="shared" si="21"/>
        <v>37</v>
      </c>
      <c r="F1740" s="2">
        <f>INDEX($Q:$AC,MATCH($E1740,$Q:$Q,0),MATCH(VLOOKUP($B1740,卡牌国战属性!$B:$E,4,FALSE),军力值效果表!$Q$1:$AC$1,0)+IF(VLOOKUP($B1740,卡牌国战属性!$B:$E,3,FALSE)=2,6,0))</f>
        <v>13.3</v>
      </c>
      <c r="G1740" s="2">
        <f>INDEX($Q:$AC,MATCH($E1740,$Q:$Q,0),MATCH(VLOOKUP($B1740,卡牌国战属性!$B:$E,4,FALSE),军力值效果表!$Q$1:$AC$1,0)+IF(VLOOKUP($B1740,卡牌国战属性!$B:$E,3,FALSE)=2,6,0)+1)</f>
        <v>70.4</v>
      </c>
    </row>
    <row r="1741" spans="1:7">
      <c r="A1741" s="2">
        <v>1738</v>
      </c>
      <c r="B1741" s="9">
        <v>1102012</v>
      </c>
      <c r="C1741" s="2" t="str">
        <f>VLOOKUP(B1741,卡牌国战属性!$B:$C,2,FALSE)</f>
        <v>夏侯惇</v>
      </c>
      <c r="D1741" s="2" t="s">
        <v>64</v>
      </c>
      <c r="E1741" s="2">
        <f t="shared" si="21"/>
        <v>38</v>
      </c>
      <c r="F1741" s="2">
        <f>INDEX($Q:$AC,MATCH($E1741,$Q:$Q,0),MATCH(VLOOKUP($B1741,卡牌国战属性!$B:$E,4,FALSE),军力值效果表!$Q$1:$AC$1,0)+IF(VLOOKUP($B1741,卡牌国战属性!$B:$E,3,FALSE)=2,6,0))</f>
        <v>14.9</v>
      </c>
      <c r="G1741" s="2">
        <f>INDEX($Q:$AC,MATCH($E1741,$Q:$Q,0),MATCH(VLOOKUP($B1741,卡牌国战属性!$B:$E,4,FALSE),军力值效果表!$Q$1:$AC$1,0)+IF(VLOOKUP($B1741,卡牌国战属性!$B:$E,3,FALSE)=2,6,0)+1)</f>
        <v>80.8</v>
      </c>
    </row>
    <row r="1742" spans="1:7">
      <c r="A1742" s="2">
        <v>1739</v>
      </c>
      <c r="B1742" s="9">
        <v>1102012</v>
      </c>
      <c r="C1742" s="2" t="str">
        <f>VLOOKUP(B1742,卡牌国战属性!$B:$C,2,FALSE)</f>
        <v>夏侯惇</v>
      </c>
      <c r="D1742" s="2" t="s">
        <v>64</v>
      </c>
      <c r="E1742" s="2">
        <f t="shared" si="21"/>
        <v>39</v>
      </c>
      <c r="F1742" s="2">
        <f>INDEX($Q:$AC,MATCH($E1742,$Q:$Q,0),MATCH(VLOOKUP($B1742,卡牌国战属性!$B:$E,4,FALSE),军力值效果表!$Q$1:$AC$1,0)+IF(VLOOKUP($B1742,卡牌国战属性!$B:$E,3,FALSE)=2,6,0))</f>
        <v>15.3</v>
      </c>
      <c r="G1742" s="2">
        <f>INDEX($Q:$AC,MATCH($E1742,$Q:$Q,0),MATCH(VLOOKUP($B1742,卡牌国战属性!$B:$E,4,FALSE),军力值效果表!$Q$1:$AC$1,0)+IF(VLOOKUP($B1742,卡牌国战属性!$B:$E,3,FALSE)=2,6,0)+1)</f>
        <v>83.1</v>
      </c>
    </row>
    <row r="1743" spans="1:7">
      <c r="A1743" s="2">
        <v>1740</v>
      </c>
      <c r="B1743" s="9">
        <v>1102012</v>
      </c>
      <c r="C1743" s="2" t="str">
        <f>VLOOKUP(B1743,卡牌国战属性!$B:$C,2,FALSE)</f>
        <v>夏侯惇</v>
      </c>
      <c r="D1743" s="2" t="s">
        <v>64</v>
      </c>
      <c r="E1743" s="2">
        <f t="shared" si="21"/>
        <v>40</v>
      </c>
      <c r="F1743" s="2">
        <f>INDEX($Q:$AC,MATCH($E1743,$Q:$Q,0),MATCH(VLOOKUP($B1743,卡牌国战属性!$B:$E,4,FALSE),军力值效果表!$Q$1:$AC$1,0)+IF(VLOOKUP($B1743,卡牌国战属性!$B:$E,3,FALSE)=2,6,0))</f>
        <v>16.1</v>
      </c>
      <c r="G1743" s="2">
        <f>INDEX($Q:$AC,MATCH($E1743,$Q:$Q,0),MATCH(VLOOKUP($B1743,卡牌国战属性!$B:$E,4,FALSE),军力值效果表!$Q$1:$AC$1,0)+IF(VLOOKUP($B1743,卡牌国战属性!$B:$E,3,FALSE)=2,6,0)+1)</f>
        <v>85.6</v>
      </c>
    </row>
    <row r="1744" spans="1:7">
      <c r="A1744" s="2">
        <v>1741</v>
      </c>
      <c r="B1744" s="9">
        <v>1102012</v>
      </c>
      <c r="C1744" s="2" t="str">
        <f>VLOOKUP(B1744,卡牌国战属性!$B:$C,2,FALSE)</f>
        <v>夏侯惇</v>
      </c>
      <c r="D1744" s="2" t="s">
        <v>64</v>
      </c>
      <c r="E1744" s="2">
        <f t="shared" si="21"/>
        <v>41</v>
      </c>
      <c r="F1744" s="2">
        <f>INDEX($Q:$AC,MATCH($E1744,$Q:$Q,0),MATCH(VLOOKUP($B1744,卡牌国战属性!$B:$E,4,FALSE),军力值效果表!$Q$1:$AC$1,0)+IF(VLOOKUP($B1744,卡牌国战属性!$B:$E,3,FALSE)=2,6,0))</f>
        <v>16.5</v>
      </c>
      <c r="G1744" s="2">
        <f>INDEX($Q:$AC,MATCH($E1744,$Q:$Q,0),MATCH(VLOOKUP($B1744,卡牌国战属性!$B:$E,4,FALSE),军力值效果表!$Q$1:$AC$1,0)+IF(VLOOKUP($B1744,卡牌国战属性!$B:$E,3,FALSE)=2,6,0)+1)</f>
        <v>88.6</v>
      </c>
    </row>
    <row r="1745" spans="1:7">
      <c r="A1745" s="2">
        <v>1742</v>
      </c>
      <c r="B1745" s="9">
        <v>1102012</v>
      </c>
      <c r="C1745" s="2" t="str">
        <f>VLOOKUP(B1745,卡牌国战属性!$B:$C,2,FALSE)</f>
        <v>夏侯惇</v>
      </c>
      <c r="D1745" s="2" t="s">
        <v>64</v>
      </c>
      <c r="E1745" s="2">
        <f t="shared" si="21"/>
        <v>42</v>
      </c>
      <c r="F1745" s="2">
        <f>INDEX($Q:$AC,MATCH($E1745,$Q:$Q,0),MATCH(VLOOKUP($B1745,卡牌国战属性!$B:$E,4,FALSE),军力值效果表!$Q$1:$AC$1,0)+IF(VLOOKUP($B1745,卡牌国战属性!$B:$E,3,FALSE)=2,6,0))</f>
        <v>17.8</v>
      </c>
      <c r="G1745" s="2">
        <f>INDEX($Q:$AC,MATCH($E1745,$Q:$Q,0),MATCH(VLOOKUP($B1745,卡牌国战属性!$B:$E,4,FALSE),军力值效果表!$Q$1:$AC$1,0)+IF(VLOOKUP($B1745,卡牌国战属性!$B:$E,3,FALSE)=2,6,0)+1)</f>
        <v>93.9</v>
      </c>
    </row>
    <row r="1746" spans="1:7">
      <c r="A1746" s="2">
        <v>1743</v>
      </c>
      <c r="B1746" s="9">
        <v>1102012</v>
      </c>
      <c r="C1746" s="2" t="str">
        <f>VLOOKUP(B1746,卡牌国战属性!$B:$C,2,FALSE)</f>
        <v>夏侯惇</v>
      </c>
      <c r="D1746" s="2" t="s">
        <v>64</v>
      </c>
      <c r="E1746" s="2">
        <f t="shared" si="21"/>
        <v>43</v>
      </c>
      <c r="F1746" s="2">
        <f>INDEX($Q:$AC,MATCH($E1746,$Q:$Q,0),MATCH(VLOOKUP($B1746,卡牌国战属性!$B:$E,4,FALSE),军力值效果表!$Q$1:$AC$1,0)+IF(VLOOKUP($B1746,卡牌国战属性!$B:$E,3,FALSE)=2,6,0))</f>
        <v>20.1</v>
      </c>
      <c r="G1746" s="2">
        <f>INDEX($Q:$AC,MATCH($E1746,$Q:$Q,0),MATCH(VLOOKUP($B1746,卡牌国战属性!$B:$E,4,FALSE),军力值效果表!$Q$1:$AC$1,0)+IF(VLOOKUP($B1746,卡牌国战属性!$B:$E,3,FALSE)=2,6,0)+1)</f>
        <v>108.3</v>
      </c>
    </row>
    <row r="1747" spans="1:7">
      <c r="A1747" s="2">
        <v>1744</v>
      </c>
      <c r="B1747" s="9">
        <v>1102012</v>
      </c>
      <c r="C1747" s="2" t="str">
        <f>VLOOKUP(B1747,卡牌国战属性!$B:$C,2,FALSE)</f>
        <v>夏侯惇</v>
      </c>
      <c r="D1747" s="2" t="s">
        <v>64</v>
      </c>
      <c r="E1747" s="2">
        <f t="shared" si="21"/>
        <v>44</v>
      </c>
      <c r="F1747" s="2">
        <f>INDEX($Q:$AC,MATCH($E1747,$Q:$Q,0),MATCH(VLOOKUP($B1747,卡牌国战属性!$B:$E,4,FALSE),军力值效果表!$Q$1:$AC$1,0)+IF(VLOOKUP($B1747,卡牌国战属性!$B:$E,3,FALSE)=2,6,0))</f>
        <v>21.7</v>
      </c>
      <c r="G1747" s="2">
        <f>INDEX($Q:$AC,MATCH($E1747,$Q:$Q,0),MATCH(VLOOKUP($B1747,卡牌国战属性!$B:$E,4,FALSE),军力值效果表!$Q$1:$AC$1,0)+IF(VLOOKUP($B1747,卡牌国战属性!$B:$E,3,FALSE)=2,6,0)+1)</f>
        <v>115.3</v>
      </c>
    </row>
    <row r="1748" spans="1:7">
      <c r="A1748" s="2">
        <v>1745</v>
      </c>
      <c r="B1748" s="9">
        <v>1102012</v>
      </c>
      <c r="C1748" s="2" t="str">
        <f>VLOOKUP(B1748,卡牌国战属性!$B:$C,2,FALSE)</f>
        <v>夏侯惇</v>
      </c>
      <c r="D1748" s="2" t="s">
        <v>64</v>
      </c>
      <c r="E1748" s="2">
        <f t="shared" si="21"/>
        <v>45</v>
      </c>
      <c r="F1748" s="2">
        <f>INDEX($Q:$AC,MATCH($E1748,$Q:$Q,0),MATCH(VLOOKUP($B1748,卡牌国战属性!$B:$E,4,FALSE),军力值效果表!$Q$1:$AC$1,0)+IF(VLOOKUP($B1748,卡牌国战属性!$B:$E,3,FALSE)=2,6,0))</f>
        <v>23.7</v>
      </c>
      <c r="G1748" s="2">
        <f>INDEX($Q:$AC,MATCH($E1748,$Q:$Q,0),MATCH(VLOOKUP($B1748,卡牌国战属性!$B:$E,4,FALSE),军力值效果表!$Q$1:$AC$1,0)+IF(VLOOKUP($B1748,卡牌国战属性!$B:$E,3,FALSE)=2,6,0)+1)</f>
        <v>128.8</v>
      </c>
    </row>
    <row r="1749" spans="1:7">
      <c r="A1749" s="2">
        <v>1746</v>
      </c>
      <c r="B1749" s="9">
        <v>1102012</v>
      </c>
      <c r="C1749" s="2" t="str">
        <f>VLOOKUP(B1749,卡牌国战属性!$B:$C,2,FALSE)</f>
        <v>夏侯惇</v>
      </c>
      <c r="D1749" s="2" t="s">
        <v>64</v>
      </c>
      <c r="E1749" s="2">
        <f t="shared" si="21"/>
        <v>46</v>
      </c>
      <c r="F1749" s="2">
        <f>INDEX($Q:$AC,MATCH($E1749,$Q:$Q,0),MATCH(VLOOKUP($B1749,卡牌国战属性!$B:$E,4,FALSE),军力值效果表!$Q$1:$AC$1,0)+IF(VLOOKUP($B1749,卡牌国战属性!$B:$E,3,FALSE)=2,6,0))</f>
        <v>25.8</v>
      </c>
      <c r="G1749" s="2">
        <f>INDEX($Q:$AC,MATCH($E1749,$Q:$Q,0),MATCH(VLOOKUP($B1749,卡牌国战属性!$B:$E,4,FALSE),军力值效果表!$Q$1:$AC$1,0)+IF(VLOOKUP($B1749,卡牌国战属性!$B:$E,3,FALSE)=2,6,0)+1)</f>
        <v>137.6</v>
      </c>
    </row>
    <row r="1750" spans="1:7">
      <c r="A1750" s="2">
        <v>1747</v>
      </c>
      <c r="B1750" s="9">
        <v>1102012</v>
      </c>
      <c r="C1750" s="2" t="str">
        <f>VLOOKUP(B1750,卡牌国战属性!$B:$C,2,FALSE)</f>
        <v>夏侯惇</v>
      </c>
      <c r="D1750" s="2" t="s">
        <v>64</v>
      </c>
      <c r="E1750" s="2">
        <f t="shared" si="21"/>
        <v>47</v>
      </c>
      <c r="F1750" s="2">
        <f>INDEX($Q:$AC,MATCH($E1750,$Q:$Q,0),MATCH(VLOOKUP($B1750,卡牌国战属性!$B:$E,4,FALSE),军力值效果表!$Q$1:$AC$1,0)+IF(VLOOKUP($B1750,卡牌国战属性!$B:$E,3,FALSE)=2,6,0))</f>
        <v>27.7</v>
      </c>
      <c r="G1750" s="2">
        <f>INDEX($Q:$AC,MATCH($E1750,$Q:$Q,0),MATCH(VLOOKUP($B1750,卡牌国战属性!$B:$E,4,FALSE),军力值效果表!$Q$1:$AC$1,0)+IF(VLOOKUP($B1750,卡牌国战属性!$B:$E,3,FALSE)=2,6,0)+1)</f>
        <v>146.1</v>
      </c>
    </row>
    <row r="1751" spans="1:7">
      <c r="A1751" s="2">
        <v>1748</v>
      </c>
      <c r="B1751" s="9">
        <v>1102012</v>
      </c>
      <c r="C1751" s="2" t="str">
        <f>VLOOKUP(B1751,卡牌国战属性!$B:$C,2,FALSE)</f>
        <v>夏侯惇</v>
      </c>
      <c r="D1751" s="2" t="s">
        <v>64</v>
      </c>
      <c r="E1751" s="2">
        <f t="shared" si="21"/>
        <v>48</v>
      </c>
      <c r="F1751" s="2">
        <f>INDEX($Q:$AC,MATCH($E1751,$Q:$Q,0),MATCH(VLOOKUP($B1751,卡牌国战属性!$B:$E,4,FALSE),军力值效果表!$Q$1:$AC$1,0)+IF(VLOOKUP($B1751,卡牌国战属性!$B:$E,3,FALSE)=2,6,0))</f>
        <v>31.4</v>
      </c>
      <c r="G1751" s="2">
        <f>INDEX($Q:$AC,MATCH($E1751,$Q:$Q,0),MATCH(VLOOKUP($B1751,卡牌国战属性!$B:$E,4,FALSE),军力值效果表!$Q$1:$AC$1,0)+IF(VLOOKUP($B1751,卡牌国战属性!$B:$E,3,FALSE)=2,6,0)+1)</f>
        <v>168.9</v>
      </c>
    </row>
    <row r="1752" spans="1:7">
      <c r="A1752" s="2">
        <v>1749</v>
      </c>
      <c r="B1752" s="9">
        <v>1102012</v>
      </c>
      <c r="C1752" s="2" t="str">
        <f>VLOOKUP(B1752,卡牌国战属性!$B:$C,2,FALSE)</f>
        <v>夏侯惇</v>
      </c>
      <c r="D1752" s="2" t="s">
        <v>64</v>
      </c>
      <c r="E1752" s="2">
        <f t="shared" si="21"/>
        <v>49</v>
      </c>
      <c r="F1752" s="2">
        <f>INDEX($Q:$AC,MATCH($E1752,$Q:$Q,0),MATCH(VLOOKUP($B1752,卡牌国战属性!$B:$E,4,FALSE),军力值效果表!$Q$1:$AC$1,0)+IF(VLOOKUP($B1752,卡牌国战属性!$B:$E,3,FALSE)=2,6,0))</f>
        <v>34</v>
      </c>
      <c r="G1752" s="2">
        <f>INDEX($Q:$AC,MATCH($E1752,$Q:$Q,0),MATCH(VLOOKUP($B1752,卡牌国战属性!$B:$E,4,FALSE),军力值效果表!$Q$1:$AC$1,0)+IF(VLOOKUP($B1752,卡牌国战属性!$B:$E,3,FALSE)=2,6,0)+1)</f>
        <v>180</v>
      </c>
    </row>
    <row r="1753" spans="1:7">
      <c r="A1753" s="2">
        <v>1750</v>
      </c>
      <c r="B1753" s="9">
        <v>1102012</v>
      </c>
      <c r="C1753" s="2" t="str">
        <f>VLOOKUP(B1753,卡牌国战属性!$B:$C,2,FALSE)</f>
        <v>夏侯惇</v>
      </c>
      <c r="D1753" s="2" t="s">
        <v>64</v>
      </c>
      <c r="E1753" s="2">
        <f t="shared" si="21"/>
        <v>50</v>
      </c>
      <c r="F1753" s="2">
        <f>INDEX($Q:$AC,MATCH($E1753,$Q:$Q,0),MATCH(VLOOKUP($B1753,卡牌国战属性!$B:$E,4,FALSE),军力值效果表!$Q$1:$AC$1,0)+IF(VLOOKUP($B1753,卡牌国战属性!$B:$E,3,FALSE)=2,6,0))</f>
        <v>35.5</v>
      </c>
      <c r="G1753" s="2">
        <f>INDEX($Q:$AC,MATCH($E1753,$Q:$Q,0),MATCH(VLOOKUP($B1753,卡牌国战属性!$B:$E,4,FALSE),军力值效果表!$Q$1:$AC$1,0)+IF(VLOOKUP($B1753,卡牌国战属性!$B:$E,3,FALSE)=2,6,0)+1)</f>
        <v>186</v>
      </c>
    </row>
    <row r="1754" spans="1:7">
      <c r="A1754" s="2">
        <v>1751</v>
      </c>
      <c r="B1754" s="9">
        <v>1102013</v>
      </c>
      <c r="C1754" s="2" t="str">
        <f>VLOOKUP(B1754,卡牌国战属性!$B:$C,2,FALSE)</f>
        <v>塞伯罗斯</v>
      </c>
      <c r="D1754" s="2" t="s">
        <v>64</v>
      </c>
      <c r="E1754" s="2">
        <f t="shared" si="21"/>
        <v>1</v>
      </c>
      <c r="F1754" s="2">
        <f>INDEX($Q:$AC,MATCH($E1754,$Q:$Q,0),MATCH(VLOOKUP($B1754,卡牌国战属性!$B:$E,4,FALSE),军力值效果表!$Q$1:$AC$1,0)+IF(VLOOKUP($B1754,卡牌国战属性!$B:$E,3,FALSE)=2,6,0))</f>
        <v>2.2</v>
      </c>
      <c r="G1754" s="2">
        <f>INDEX($Q:$AC,MATCH($E1754,$Q:$Q,0),MATCH(VLOOKUP($B1754,卡牌国战属性!$B:$E,4,FALSE),军力值效果表!$Q$1:$AC$1,0)+IF(VLOOKUP($B1754,卡牌国战属性!$B:$E,3,FALSE)=2,6,0)+1)</f>
        <v>15.2</v>
      </c>
    </row>
    <row r="1755" spans="1:7">
      <c r="A1755" s="2">
        <v>1752</v>
      </c>
      <c r="B1755" s="9">
        <v>1102013</v>
      </c>
      <c r="C1755" s="2" t="str">
        <f>VLOOKUP(B1755,卡牌国战属性!$B:$C,2,FALSE)</f>
        <v>塞伯罗斯</v>
      </c>
      <c r="D1755" s="2" t="s">
        <v>64</v>
      </c>
      <c r="E1755" s="2">
        <f t="shared" si="21"/>
        <v>2</v>
      </c>
      <c r="F1755" s="2">
        <f>INDEX($Q:$AC,MATCH($E1755,$Q:$Q,0),MATCH(VLOOKUP($B1755,卡牌国战属性!$B:$E,4,FALSE),军力值效果表!$Q$1:$AC$1,0)+IF(VLOOKUP($B1755,卡牌国战属性!$B:$E,3,FALSE)=2,6,0))</f>
        <v>2.3</v>
      </c>
      <c r="G1755" s="2">
        <f>INDEX($Q:$AC,MATCH($E1755,$Q:$Q,0),MATCH(VLOOKUP($B1755,卡牌国战属性!$B:$E,4,FALSE),军力值效果表!$Q$1:$AC$1,0)+IF(VLOOKUP($B1755,卡牌国战属性!$B:$E,3,FALSE)=2,6,0)+1)</f>
        <v>15.4</v>
      </c>
    </row>
    <row r="1756" spans="1:7">
      <c r="A1756" s="2">
        <v>1753</v>
      </c>
      <c r="B1756" s="9">
        <v>1102013</v>
      </c>
      <c r="C1756" s="2" t="str">
        <f>VLOOKUP(B1756,卡牌国战属性!$B:$C,2,FALSE)</f>
        <v>塞伯罗斯</v>
      </c>
      <c r="D1756" s="2" t="s">
        <v>64</v>
      </c>
      <c r="E1756" s="2">
        <f t="shared" si="21"/>
        <v>3</v>
      </c>
      <c r="F1756" s="2">
        <f>INDEX($Q:$AC,MATCH($E1756,$Q:$Q,0),MATCH(VLOOKUP($B1756,卡牌国战属性!$B:$E,4,FALSE),军力值效果表!$Q$1:$AC$1,0)+IF(VLOOKUP($B1756,卡牌国战属性!$B:$E,3,FALSE)=2,6,0))</f>
        <v>2.4</v>
      </c>
      <c r="G1756" s="2">
        <f>INDEX($Q:$AC,MATCH($E1756,$Q:$Q,0),MATCH(VLOOKUP($B1756,卡牌国战属性!$B:$E,4,FALSE),军力值效果表!$Q$1:$AC$1,0)+IF(VLOOKUP($B1756,卡牌国战属性!$B:$E,3,FALSE)=2,6,0)+1)</f>
        <v>15.6</v>
      </c>
    </row>
    <row r="1757" spans="1:7">
      <c r="A1757" s="2">
        <v>1754</v>
      </c>
      <c r="B1757" s="9">
        <v>1102013</v>
      </c>
      <c r="C1757" s="2" t="str">
        <f>VLOOKUP(B1757,卡牌国战属性!$B:$C,2,FALSE)</f>
        <v>塞伯罗斯</v>
      </c>
      <c r="D1757" s="2" t="s">
        <v>64</v>
      </c>
      <c r="E1757" s="2">
        <f t="shared" si="21"/>
        <v>4</v>
      </c>
      <c r="F1757" s="2">
        <f>INDEX($Q:$AC,MATCH($E1757,$Q:$Q,0),MATCH(VLOOKUP($B1757,卡牌国战属性!$B:$E,4,FALSE),军力值效果表!$Q$1:$AC$1,0)+IF(VLOOKUP($B1757,卡牌国战属性!$B:$E,3,FALSE)=2,6,0))</f>
        <v>2.5</v>
      </c>
      <c r="G1757" s="2">
        <f>INDEX($Q:$AC,MATCH($E1757,$Q:$Q,0),MATCH(VLOOKUP($B1757,卡牌国战属性!$B:$E,4,FALSE),军力值效果表!$Q$1:$AC$1,0)+IF(VLOOKUP($B1757,卡牌国战属性!$B:$E,3,FALSE)=2,6,0)+1)</f>
        <v>15.8</v>
      </c>
    </row>
    <row r="1758" spans="1:7">
      <c r="A1758" s="2">
        <v>1755</v>
      </c>
      <c r="B1758" s="9">
        <v>1102013</v>
      </c>
      <c r="C1758" s="2" t="str">
        <f>VLOOKUP(B1758,卡牌国战属性!$B:$C,2,FALSE)</f>
        <v>塞伯罗斯</v>
      </c>
      <c r="D1758" s="2" t="s">
        <v>64</v>
      </c>
      <c r="E1758" s="2">
        <f t="shared" si="21"/>
        <v>5</v>
      </c>
      <c r="F1758" s="2">
        <f>INDEX($Q:$AC,MATCH($E1758,$Q:$Q,0),MATCH(VLOOKUP($B1758,卡牌国战属性!$B:$E,4,FALSE),军力值效果表!$Q$1:$AC$1,0)+IF(VLOOKUP($B1758,卡牌国战属性!$B:$E,3,FALSE)=2,6,0))</f>
        <v>2.6</v>
      </c>
      <c r="G1758" s="2">
        <f>INDEX($Q:$AC,MATCH($E1758,$Q:$Q,0),MATCH(VLOOKUP($B1758,卡牌国战属性!$B:$E,4,FALSE),军力值效果表!$Q$1:$AC$1,0)+IF(VLOOKUP($B1758,卡牌国战属性!$B:$E,3,FALSE)=2,6,0)+1)</f>
        <v>16</v>
      </c>
    </row>
    <row r="1759" spans="1:7">
      <c r="A1759" s="2">
        <v>1756</v>
      </c>
      <c r="B1759" s="9">
        <v>1102013</v>
      </c>
      <c r="C1759" s="2" t="str">
        <f>VLOOKUP(B1759,卡牌国战属性!$B:$C,2,FALSE)</f>
        <v>塞伯罗斯</v>
      </c>
      <c r="D1759" s="2" t="s">
        <v>64</v>
      </c>
      <c r="E1759" s="2">
        <f t="shared" si="21"/>
        <v>6</v>
      </c>
      <c r="F1759" s="2">
        <f>INDEX($Q:$AC,MATCH($E1759,$Q:$Q,0),MATCH(VLOOKUP($B1759,卡牌国战属性!$B:$E,4,FALSE),军力值效果表!$Q$1:$AC$1,0)+IF(VLOOKUP($B1759,卡牌国战属性!$B:$E,3,FALSE)=2,6,0))</f>
        <v>2.7</v>
      </c>
      <c r="G1759" s="2">
        <f>INDEX($Q:$AC,MATCH($E1759,$Q:$Q,0),MATCH(VLOOKUP($B1759,卡牌国战属性!$B:$E,4,FALSE),军力值效果表!$Q$1:$AC$1,0)+IF(VLOOKUP($B1759,卡牌国战属性!$B:$E,3,FALSE)=2,6,0)+1)</f>
        <v>16.2</v>
      </c>
    </row>
    <row r="1760" spans="1:7">
      <c r="A1760" s="2">
        <v>1757</v>
      </c>
      <c r="B1760" s="9">
        <v>1102013</v>
      </c>
      <c r="C1760" s="2" t="str">
        <f>VLOOKUP(B1760,卡牌国战属性!$B:$C,2,FALSE)</f>
        <v>塞伯罗斯</v>
      </c>
      <c r="D1760" s="2" t="s">
        <v>64</v>
      </c>
      <c r="E1760" s="2">
        <f t="shared" si="21"/>
        <v>7</v>
      </c>
      <c r="F1760" s="2">
        <f>INDEX($Q:$AC,MATCH($E1760,$Q:$Q,0),MATCH(VLOOKUP($B1760,卡牌国战属性!$B:$E,4,FALSE),军力值效果表!$Q$1:$AC$1,0)+IF(VLOOKUP($B1760,卡牌国战属性!$B:$E,3,FALSE)=2,6,0))</f>
        <v>2.8</v>
      </c>
      <c r="G1760" s="2">
        <f>INDEX($Q:$AC,MATCH($E1760,$Q:$Q,0),MATCH(VLOOKUP($B1760,卡牌国战属性!$B:$E,4,FALSE),军力值效果表!$Q$1:$AC$1,0)+IF(VLOOKUP($B1760,卡牌国战属性!$B:$E,3,FALSE)=2,6,0)+1)</f>
        <v>16.4</v>
      </c>
    </row>
    <row r="1761" spans="1:7">
      <c r="A1761" s="2">
        <v>1758</v>
      </c>
      <c r="B1761" s="9">
        <v>1102013</v>
      </c>
      <c r="C1761" s="2" t="str">
        <f>VLOOKUP(B1761,卡牌国战属性!$B:$C,2,FALSE)</f>
        <v>塞伯罗斯</v>
      </c>
      <c r="D1761" s="2" t="s">
        <v>64</v>
      </c>
      <c r="E1761" s="2">
        <f t="shared" si="21"/>
        <v>8</v>
      </c>
      <c r="F1761" s="2">
        <f>INDEX($Q:$AC,MATCH($E1761,$Q:$Q,0),MATCH(VLOOKUP($B1761,卡牌国战属性!$B:$E,4,FALSE),军力值效果表!$Q$1:$AC$1,0)+IF(VLOOKUP($B1761,卡牌国战属性!$B:$E,3,FALSE)=2,6,0))</f>
        <v>2.9</v>
      </c>
      <c r="G1761" s="2">
        <f>INDEX($Q:$AC,MATCH($E1761,$Q:$Q,0),MATCH(VLOOKUP($B1761,卡牌国战属性!$B:$E,4,FALSE),军力值效果表!$Q$1:$AC$1,0)+IF(VLOOKUP($B1761,卡牌国战属性!$B:$E,3,FALSE)=2,6,0)+1)</f>
        <v>16.6</v>
      </c>
    </row>
    <row r="1762" spans="1:7">
      <c r="A1762" s="2">
        <v>1759</v>
      </c>
      <c r="B1762" s="9">
        <v>1102013</v>
      </c>
      <c r="C1762" s="2" t="str">
        <f>VLOOKUP(B1762,卡牌国战属性!$B:$C,2,FALSE)</f>
        <v>塞伯罗斯</v>
      </c>
      <c r="D1762" s="2" t="s">
        <v>64</v>
      </c>
      <c r="E1762" s="2">
        <f t="shared" si="21"/>
        <v>9</v>
      </c>
      <c r="F1762" s="2">
        <f>INDEX($Q:$AC,MATCH($E1762,$Q:$Q,0),MATCH(VLOOKUP($B1762,卡牌国战属性!$B:$E,4,FALSE),军力值效果表!$Q$1:$AC$1,0)+IF(VLOOKUP($B1762,卡牌国战属性!$B:$E,3,FALSE)=2,6,0))</f>
        <v>3</v>
      </c>
      <c r="G1762" s="2">
        <f>INDEX($Q:$AC,MATCH($E1762,$Q:$Q,0),MATCH(VLOOKUP($B1762,卡牌国战属性!$B:$E,4,FALSE),军力值效果表!$Q$1:$AC$1,0)+IF(VLOOKUP($B1762,卡牌国战属性!$B:$E,3,FALSE)=2,6,0)+1)</f>
        <v>16.8</v>
      </c>
    </row>
    <row r="1763" spans="1:7">
      <c r="A1763" s="2">
        <v>1760</v>
      </c>
      <c r="B1763" s="9">
        <v>1102013</v>
      </c>
      <c r="C1763" s="2" t="str">
        <f>VLOOKUP(B1763,卡牌国战属性!$B:$C,2,FALSE)</f>
        <v>塞伯罗斯</v>
      </c>
      <c r="D1763" s="2" t="s">
        <v>64</v>
      </c>
      <c r="E1763" s="2">
        <f t="shared" ref="E1763:E1826" si="22">E1713</f>
        <v>10</v>
      </c>
      <c r="F1763" s="2">
        <f>INDEX($Q:$AC,MATCH($E1763,$Q:$Q,0),MATCH(VLOOKUP($B1763,卡牌国战属性!$B:$E,4,FALSE),军力值效果表!$Q$1:$AC$1,0)+IF(VLOOKUP($B1763,卡牌国战属性!$B:$E,3,FALSE)=2,6,0))</f>
        <v>3.1</v>
      </c>
      <c r="G1763" s="2">
        <f>INDEX($Q:$AC,MATCH($E1763,$Q:$Q,0),MATCH(VLOOKUP($B1763,卡牌国战属性!$B:$E,4,FALSE),军力值效果表!$Q$1:$AC$1,0)+IF(VLOOKUP($B1763,卡牌国战属性!$B:$E,3,FALSE)=2,6,0)+1)</f>
        <v>17</v>
      </c>
    </row>
    <row r="1764" spans="1:7">
      <c r="A1764" s="2">
        <v>1761</v>
      </c>
      <c r="B1764" s="9">
        <v>1102013</v>
      </c>
      <c r="C1764" s="2" t="str">
        <f>VLOOKUP(B1764,卡牌国战属性!$B:$C,2,FALSE)</f>
        <v>塞伯罗斯</v>
      </c>
      <c r="D1764" s="2" t="s">
        <v>64</v>
      </c>
      <c r="E1764" s="2">
        <f t="shared" si="22"/>
        <v>11</v>
      </c>
      <c r="F1764" s="2">
        <f>INDEX($Q:$AC,MATCH($E1764,$Q:$Q,0),MATCH(VLOOKUP($B1764,卡牌国战属性!$B:$E,4,FALSE),军力值效果表!$Q$1:$AC$1,0)+IF(VLOOKUP($B1764,卡牌国战属性!$B:$E,3,FALSE)=2,6,0))</f>
        <v>3.2</v>
      </c>
      <c r="G1764" s="2">
        <f>INDEX($Q:$AC,MATCH($E1764,$Q:$Q,0),MATCH(VLOOKUP($B1764,卡牌国战属性!$B:$E,4,FALSE),军力值效果表!$Q$1:$AC$1,0)+IF(VLOOKUP($B1764,卡牌国战属性!$B:$E,3,FALSE)=2,6,0)+1)</f>
        <v>17.2</v>
      </c>
    </row>
    <row r="1765" spans="1:7">
      <c r="A1765" s="2">
        <v>1762</v>
      </c>
      <c r="B1765" s="9">
        <v>1102013</v>
      </c>
      <c r="C1765" s="2" t="str">
        <f>VLOOKUP(B1765,卡牌国战属性!$B:$C,2,FALSE)</f>
        <v>塞伯罗斯</v>
      </c>
      <c r="D1765" s="2" t="s">
        <v>64</v>
      </c>
      <c r="E1765" s="2">
        <f t="shared" si="22"/>
        <v>12</v>
      </c>
      <c r="F1765" s="2">
        <f>INDEX($Q:$AC,MATCH($E1765,$Q:$Q,0),MATCH(VLOOKUP($B1765,卡牌国战属性!$B:$E,4,FALSE),军力值效果表!$Q$1:$AC$1,0)+IF(VLOOKUP($B1765,卡牌国战属性!$B:$E,3,FALSE)=2,6,0))</f>
        <v>3.3</v>
      </c>
      <c r="G1765" s="2">
        <f>INDEX($Q:$AC,MATCH($E1765,$Q:$Q,0),MATCH(VLOOKUP($B1765,卡牌国战属性!$B:$E,4,FALSE),军力值效果表!$Q$1:$AC$1,0)+IF(VLOOKUP($B1765,卡牌国战属性!$B:$E,3,FALSE)=2,6,0)+1)</f>
        <v>17.4</v>
      </c>
    </row>
    <row r="1766" spans="1:7">
      <c r="A1766" s="2">
        <v>1763</v>
      </c>
      <c r="B1766" s="9">
        <v>1102013</v>
      </c>
      <c r="C1766" s="2" t="str">
        <f>VLOOKUP(B1766,卡牌国战属性!$B:$C,2,FALSE)</f>
        <v>塞伯罗斯</v>
      </c>
      <c r="D1766" s="2" t="s">
        <v>64</v>
      </c>
      <c r="E1766" s="2">
        <f t="shared" si="22"/>
        <v>13</v>
      </c>
      <c r="F1766" s="2">
        <f>INDEX($Q:$AC,MATCH($E1766,$Q:$Q,0),MATCH(VLOOKUP($B1766,卡牌国战属性!$B:$E,4,FALSE),军力值效果表!$Q$1:$AC$1,0)+IF(VLOOKUP($B1766,卡牌国战属性!$B:$E,3,FALSE)=2,6,0))</f>
        <v>3.4</v>
      </c>
      <c r="G1766" s="2">
        <f>INDEX($Q:$AC,MATCH($E1766,$Q:$Q,0),MATCH(VLOOKUP($B1766,卡牌国战属性!$B:$E,4,FALSE),军力值效果表!$Q$1:$AC$1,0)+IF(VLOOKUP($B1766,卡牌国战属性!$B:$E,3,FALSE)=2,6,0)+1)</f>
        <v>17.6</v>
      </c>
    </row>
    <row r="1767" spans="1:7">
      <c r="A1767" s="2">
        <v>1764</v>
      </c>
      <c r="B1767" s="9">
        <v>1102013</v>
      </c>
      <c r="C1767" s="2" t="str">
        <f>VLOOKUP(B1767,卡牌国战属性!$B:$C,2,FALSE)</f>
        <v>塞伯罗斯</v>
      </c>
      <c r="D1767" s="2" t="s">
        <v>64</v>
      </c>
      <c r="E1767" s="2">
        <f t="shared" si="22"/>
        <v>14</v>
      </c>
      <c r="F1767" s="2">
        <f>INDEX($Q:$AC,MATCH($E1767,$Q:$Q,0),MATCH(VLOOKUP($B1767,卡牌国战属性!$B:$E,4,FALSE),军力值效果表!$Q$1:$AC$1,0)+IF(VLOOKUP($B1767,卡牌国战属性!$B:$E,3,FALSE)=2,6,0))</f>
        <v>3.5</v>
      </c>
      <c r="G1767" s="2">
        <f>INDEX($Q:$AC,MATCH($E1767,$Q:$Q,0),MATCH(VLOOKUP($B1767,卡牌国战属性!$B:$E,4,FALSE),军力值效果表!$Q$1:$AC$1,0)+IF(VLOOKUP($B1767,卡牌国战属性!$B:$E,3,FALSE)=2,6,0)+1)</f>
        <v>18</v>
      </c>
    </row>
    <row r="1768" spans="1:7">
      <c r="A1768" s="2">
        <v>1765</v>
      </c>
      <c r="B1768" s="9">
        <v>1102013</v>
      </c>
      <c r="C1768" s="2" t="str">
        <f>VLOOKUP(B1768,卡牌国战属性!$B:$C,2,FALSE)</f>
        <v>塞伯罗斯</v>
      </c>
      <c r="D1768" s="2" t="s">
        <v>64</v>
      </c>
      <c r="E1768" s="2">
        <f t="shared" si="22"/>
        <v>15</v>
      </c>
      <c r="F1768" s="2">
        <f>INDEX($Q:$AC,MATCH($E1768,$Q:$Q,0),MATCH(VLOOKUP($B1768,卡牌国战属性!$B:$E,4,FALSE),军力值效果表!$Q$1:$AC$1,0)+IF(VLOOKUP($B1768,卡牌国战属性!$B:$E,3,FALSE)=2,6,0))</f>
        <v>3.6</v>
      </c>
      <c r="G1768" s="2">
        <f>INDEX($Q:$AC,MATCH($E1768,$Q:$Q,0),MATCH(VLOOKUP($B1768,卡牌国战属性!$B:$E,4,FALSE),军力值效果表!$Q$1:$AC$1,0)+IF(VLOOKUP($B1768,卡牌国战属性!$B:$E,3,FALSE)=2,6,0)+1)</f>
        <v>18.6</v>
      </c>
    </row>
    <row r="1769" spans="1:7">
      <c r="A1769" s="2">
        <v>1766</v>
      </c>
      <c r="B1769" s="9">
        <v>1102013</v>
      </c>
      <c r="C1769" s="2" t="str">
        <f>VLOOKUP(B1769,卡牌国战属性!$B:$C,2,FALSE)</f>
        <v>塞伯罗斯</v>
      </c>
      <c r="D1769" s="2" t="s">
        <v>64</v>
      </c>
      <c r="E1769" s="2">
        <f t="shared" si="22"/>
        <v>16</v>
      </c>
      <c r="F1769" s="2">
        <f>INDEX($Q:$AC,MATCH($E1769,$Q:$Q,0),MATCH(VLOOKUP($B1769,卡牌国战属性!$B:$E,4,FALSE),军力值效果表!$Q$1:$AC$1,0)+IF(VLOOKUP($B1769,卡牌国战属性!$B:$E,3,FALSE)=2,6,0))</f>
        <v>3.7</v>
      </c>
      <c r="G1769" s="2">
        <f>INDEX($Q:$AC,MATCH($E1769,$Q:$Q,0),MATCH(VLOOKUP($B1769,卡牌国战属性!$B:$E,4,FALSE),军力值效果表!$Q$1:$AC$1,0)+IF(VLOOKUP($B1769,卡牌国战属性!$B:$E,3,FALSE)=2,6,0)+1)</f>
        <v>19.2</v>
      </c>
    </row>
    <row r="1770" spans="1:7">
      <c r="A1770" s="2">
        <v>1767</v>
      </c>
      <c r="B1770" s="9">
        <v>1102013</v>
      </c>
      <c r="C1770" s="2" t="str">
        <f>VLOOKUP(B1770,卡牌国战属性!$B:$C,2,FALSE)</f>
        <v>塞伯罗斯</v>
      </c>
      <c r="D1770" s="2" t="s">
        <v>64</v>
      </c>
      <c r="E1770" s="2">
        <f t="shared" si="22"/>
        <v>17</v>
      </c>
      <c r="F1770" s="2">
        <f>INDEX($Q:$AC,MATCH($E1770,$Q:$Q,0),MATCH(VLOOKUP($B1770,卡牌国战属性!$B:$E,4,FALSE),军力值效果表!$Q$1:$AC$1,0)+IF(VLOOKUP($B1770,卡牌国战属性!$B:$E,3,FALSE)=2,6,0))</f>
        <v>3.8</v>
      </c>
      <c r="G1770" s="2">
        <f>INDEX($Q:$AC,MATCH($E1770,$Q:$Q,0),MATCH(VLOOKUP($B1770,卡牌国战属性!$B:$E,4,FALSE),军力值效果表!$Q$1:$AC$1,0)+IF(VLOOKUP($B1770,卡牌国战属性!$B:$E,3,FALSE)=2,6,0)+1)</f>
        <v>19.8</v>
      </c>
    </row>
    <row r="1771" spans="1:7">
      <c r="A1771" s="2">
        <v>1768</v>
      </c>
      <c r="B1771" s="9">
        <v>1102013</v>
      </c>
      <c r="C1771" s="2" t="str">
        <f>VLOOKUP(B1771,卡牌国战属性!$B:$C,2,FALSE)</f>
        <v>塞伯罗斯</v>
      </c>
      <c r="D1771" s="2" t="s">
        <v>64</v>
      </c>
      <c r="E1771" s="2">
        <f t="shared" si="22"/>
        <v>18</v>
      </c>
      <c r="F1771" s="2">
        <f>INDEX($Q:$AC,MATCH($E1771,$Q:$Q,0),MATCH(VLOOKUP($B1771,卡牌国战属性!$B:$E,4,FALSE),军力值效果表!$Q$1:$AC$1,0)+IF(VLOOKUP($B1771,卡牌国战属性!$B:$E,3,FALSE)=2,6,0))</f>
        <v>3.9</v>
      </c>
      <c r="G1771" s="2">
        <f>INDEX($Q:$AC,MATCH($E1771,$Q:$Q,0),MATCH(VLOOKUP($B1771,卡牌国战属性!$B:$E,4,FALSE),军力值效果表!$Q$1:$AC$1,0)+IF(VLOOKUP($B1771,卡牌国战属性!$B:$E,3,FALSE)=2,6,0)+1)</f>
        <v>20.9</v>
      </c>
    </row>
    <row r="1772" spans="1:7">
      <c r="A1772" s="2">
        <v>1769</v>
      </c>
      <c r="B1772" s="9">
        <v>1102013</v>
      </c>
      <c r="C1772" s="2" t="str">
        <f>VLOOKUP(B1772,卡牌国战属性!$B:$C,2,FALSE)</f>
        <v>塞伯罗斯</v>
      </c>
      <c r="D1772" s="2" t="s">
        <v>64</v>
      </c>
      <c r="E1772" s="2">
        <f t="shared" si="22"/>
        <v>19</v>
      </c>
      <c r="F1772" s="2">
        <f>INDEX($Q:$AC,MATCH($E1772,$Q:$Q,0),MATCH(VLOOKUP($B1772,卡牌国战属性!$B:$E,4,FALSE),军力值效果表!$Q$1:$AC$1,0)+IF(VLOOKUP($B1772,卡牌国战属性!$B:$E,3,FALSE)=2,6,0))</f>
        <v>4</v>
      </c>
      <c r="G1772" s="2">
        <f>INDEX($Q:$AC,MATCH($E1772,$Q:$Q,0),MATCH(VLOOKUP($B1772,卡牌国战属性!$B:$E,4,FALSE),军力值效果表!$Q$1:$AC$1,0)+IF(VLOOKUP($B1772,卡牌国战属性!$B:$E,3,FALSE)=2,6,0)+1)</f>
        <v>21.3</v>
      </c>
    </row>
    <row r="1773" spans="1:7">
      <c r="A1773" s="2">
        <v>1770</v>
      </c>
      <c r="B1773" s="9">
        <v>1102013</v>
      </c>
      <c r="C1773" s="2" t="str">
        <f>VLOOKUP(B1773,卡牌国战属性!$B:$C,2,FALSE)</f>
        <v>塞伯罗斯</v>
      </c>
      <c r="D1773" s="2" t="s">
        <v>64</v>
      </c>
      <c r="E1773" s="2">
        <f t="shared" si="22"/>
        <v>20</v>
      </c>
      <c r="F1773" s="2">
        <f>INDEX($Q:$AC,MATCH($E1773,$Q:$Q,0),MATCH(VLOOKUP($B1773,卡牌国战属性!$B:$E,4,FALSE),军力值效果表!$Q$1:$AC$1,0)+IF(VLOOKUP($B1773,卡牌国战属性!$B:$E,3,FALSE)=2,6,0))</f>
        <v>4.1</v>
      </c>
      <c r="G1773" s="2">
        <f>INDEX($Q:$AC,MATCH($E1773,$Q:$Q,0),MATCH(VLOOKUP($B1773,卡牌国战属性!$B:$E,4,FALSE),军力值效果表!$Q$1:$AC$1,0)+IF(VLOOKUP($B1773,卡牌国战属性!$B:$E,3,FALSE)=2,6,0)+1)</f>
        <v>21.5</v>
      </c>
    </row>
    <row r="1774" spans="1:7">
      <c r="A1774" s="2">
        <v>1771</v>
      </c>
      <c r="B1774" s="9">
        <v>1102013</v>
      </c>
      <c r="C1774" s="2" t="str">
        <f>VLOOKUP(B1774,卡牌国战属性!$B:$C,2,FALSE)</f>
        <v>塞伯罗斯</v>
      </c>
      <c r="D1774" s="2" t="s">
        <v>64</v>
      </c>
      <c r="E1774" s="2">
        <f t="shared" si="22"/>
        <v>21</v>
      </c>
      <c r="F1774" s="2">
        <f>INDEX($Q:$AC,MATCH($E1774,$Q:$Q,0),MATCH(VLOOKUP($B1774,卡牌国战属性!$B:$E,4,FALSE),军力值效果表!$Q$1:$AC$1,0)+IF(VLOOKUP($B1774,卡牌国战属性!$B:$E,3,FALSE)=2,6,0))</f>
        <v>4.2</v>
      </c>
      <c r="G1774" s="2">
        <f>INDEX($Q:$AC,MATCH($E1774,$Q:$Q,0),MATCH(VLOOKUP($B1774,卡牌国战属性!$B:$E,4,FALSE),军力值效果表!$Q$1:$AC$1,0)+IF(VLOOKUP($B1774,卡牌国战属性!$B:$E,3,FALSE)=2,6,0)+1)</f>
        <v>21.7</v>
      </c>
    </row>
    <row r="1775" spans="1:7">
      <c r="A1775" s="2">
        <v>1772</v>
      </c>
      <c r="B1775" s="9">
        <v>1102013</v>
      </c>
      <c r="C1775" s="2" t="str">
        <f>VLOOKUP(B1775,卡牌国战属性!$B:$C,2,FALSE)</f>
        <v>塞伯罗斯</v>
      </c>
      <c r="D1775" s="2" t="s">
        <v>64</v>
      </c>
      <c r="E1775" s="2">
        <f t="shared" si="22"/>
        <v>22</v>
      </c>
      <c r="F1775" s="2">
        <f>INDEX($Q:$AC,MATCH($E1775,$Q:$Q,0),MATCH(VLOOKUP($B1775,卡牌国战属性!$B:$E,4,FALSE),军力值效果表!$Q$1:$AC$1,0)+IF(VLOOKUP($B1775,卡牌国战属性!$B:$E,3,FALSE)=2,6,0))</f>
        <v>4.3</v>
      </c>
      <c r="G1775" s="2">
        <f>INDEX($Q:$AC,MATCH($E1775,$Q:$Q,0),MATCH(VLOOKUP($B1775,卡牌国战属性!$B:$E,4,FALSE),军力值效果表!$Q$1:$AC$1,0)+IF(VLOOKUP($B1775,卡牌国战属性!$B:$E,3,FALSE)=2,6,0)+1)</f>
        <v>22.3</v>
      </c>
    </row>
    <row r="1776" spans="1:7">
      <c r="A1776" s="2">
        <v>1773</v>
      </c>
      <c r="B1776" s="9">
        <v>1102013</v>
      </c>
      <c r="C1776" s="2" t="str">
        <f>VLOOKUP(B1776,卡牌国战属性!$B:$C,2,FALSE)</f>
        <v>塞伯罗斯</v>
      </c>
      <c r="D1776" s="2" t="s">
        <v>64</v>
      </c>
      <c r="E1776" s="2">
        <f t="shared" si="22"/>
        <v>23</v>
      </c>
      <c r="F1776" s="2">
        <f>INDEX($Q:$AC,MATCH($E1776,$Q:$Q,0),MATCH(VLOOKUP($B1776,卡牌国战属性!$B:$E,4,FALSE),军力值效果表!$Q$1:$AC$1,0)+IF(VLOOKUP($B1776,卡牌国战属性!$B:$E,3,FALSE)=2,6,0))</f>
        <v>4.5</v>
      </c>
      <c r="G1776" s="2">
        <f>INDEX($Q:$AC,MATCH($E1776,$Q:$Q,0),MATCH(VLOOKUP($B1776,卡牌国战属性!$B:$E,4,FALSE),军力值效果表!$Q$1:$AC$1,0)+IF(VLOOKUP($B1776,卡牌国战属性!$B:$E,3,FALSE)=2,6,0)+1)</f>
        <v>24.5</v>
      </c>
    </row>
    <row r="1777" spans="1:7">
      <c r="A1777" s="2">
        <v>1774</v>
      </c>
      <c r="B1777" s="9">
        <v>1102013</v>
      </c>
      <c r="C1777" s="2" t="str">
        <f>VLOOKUP(B1777,卡牌国战属性!$B:$C,2,FALSE)</f>
        <v>塞伯罗斯</v>
      </c>
      <c r="D1777" s="2" t="s">
        <v>64</v>
      </c>
      <c r="E1777" s="2">
        <f t="shared" si="22"/>
        <v>24</v>
      </c>
      <c r="F1777" s="2">
        <f>INDEX($Q:$AC,MATCH($E1777,$Q:$Q,0),MATCH(VLOOKUP($B1777,卡牌国战属性!$B:$E,4,FALSE),军力值效果表!$Q$1:$AC$1,0)+IF(VLOOKUP($B1777,卡牌国战属性!$B:$E,3,FALSE)=2,6,0))</f>
        <v>4.6</v>
      </c>
      <c r="G1777" s="2">
        <f>INDEX($Q:$AC,MATCH($E1777,$Q:$Q,0),MATCH(VLOOKUP($B1777,卡牌国战属性!$B:$E,4,FALSE),军力值效果表!$Q$1:$AC$1,0)+IF(VLOOKUP($B1777,卡牌国战属性!$B:$E,3,FALSE)=2,6,0)+1)</f>
        <v>25.1</v>
      </c>
    </row>
    <row r="1778" spans="1:7">
      <c r="A1778" s="2">
        <v>1775</v>
      </c>
      <c r="B1778" s="9">
        <v>1102013</v>
      </c>
      <c r="C1778" s="2" t="str">
        <f>VLOOKUP(B1778,卡牌国战属性!$B:$C,2,FALSE)</f>
        <v>塞伯罗斯</v>
      </c>
      <c r="D1778" s="2" t="s">
        <v>64</v>
      </c>
      <c r="E1778" s="2">
        <f t="shared" si="22"/>
        <v>25</v>
      </c>
      <c r="F1778" s="2">
        <f>INDEX($Q:$AC,MATCH($E1778,$Q:$Q,0),MATCH(VLOOKUP($B1778,卡牌国战属性!$B:$E,4,FALSE),军力值效果表!$Q$1:$AC$1,0)+IF(VLOOKUP($B1778,卡牌国战属性!$B:$E,3,FALSE)=2,6,0))</f>
        <v>5.1</v>
      </c>
      <c r="G1778" s="2">
        <f>INDEX($Q:$AC,MATCH($E1778,$Q:$Q,0),MATCH(VLOOKUP($B1778,卡牌国战属性!$B:$E,4,FALSE),军力值效果表!$Q$1:$AC$1,0)+IF(VLOOKUP($B1778,卡牌国战属性!$B:$E,3,FALSE)=2,6,0)+1)</f>
        <v>28.7</v>
      </c>
    </row>
    <row r="1779" spans="1:7">
      <c r="A1779" s="2">
        <v>1776</v>
      </c>
      <c r="B1779" s="9">
        <v>1102013</v>
      </c>
      <c r="C1779" s="2" t="str">
        <f>VLOOKUP(B1779,卡牌国战属性!$B:$C,2,FALSE)</f>
        <v>塞伯罗斯</v>
      </c>
      <c r="D1779" s="2" t="s">
        <v>64</v>
      </c>
      <c r="E1779" s="2">
        <f t="shared" si="22"/>
        <v>26</v>
      </c>
      <c r="F1779" s="2">
        <f>INDEX($Q:$AC,MATCH($E1779,$Q:$Q,0),MATCH(VLOOKUP($B1779,卡牌国战属性!$B:$E,4,FALSE),军力值效果表!$Q$1:$AC$1,0)+IF(VLOOKUP($B1779,卡牌国战属性!$B:$E,3,FALSE)=2,6,0))</f>
        <v>5.4</v>
      </c>
      <c r="G1779" s="2">
        <f>INDEX($Q:$AC,MATCH($E1779,$Q:$Q,0),MATCH(VLOOKUP($B1779,卡牌国战属性!$B:$E,4,FALSE),军力值效果表!$Q$1:$AC$1,0)+IF(VLOOKUP($B1779,卡牌国战属性!$B:$E,3,FALSE)=2,6,0)+1)</f>
        <v>29.9</v>
      </c>
    </row>
    <row r="1780" spans="1:7">
      <c r="A1780" s="2">
        <v>1777</v>
      </c>
      <c r="B1780" s="9">
        <v>1102013</v>
      </c>
      <c r="C1780" s="2" t="str">
        <f>VLOOKUP(B1780,卡牌国战属性!$B:$C,2,FALSE)</f>
        <v>塞伯罗斯</v>
      </c>
      <c r="D1780" s="2" t="s">
        <v>64</v>
      </c>
      <c r="E1780" s="2">
        <f t="shared" si="22"/>
        <v>27</v>
      </c>
      <c r="F1780" s="2">
        <f>INDEX($Q:$AC,MATCH($E1780,$Q:$Q,0),MATCH(VLOOKUP($B1780,卡牌国战属性!$B:$E,4,FALSE),军力值效果表!$Q$1:$AC$1,0)+IF(VLOOKUP($B1780,卡牌国战属性!$B:$E,3,FALSE)=2,6,0))</f>
        <v>5.7</v>
      </c>
      <c r="G1780" s="2">
        <f>INDEX($Q:$AC,MATCH($E1780,$Q:$Q,0),MATCH(VLOOKUP($B1780,卡牌国战属性!$B:$E,4,FALSE),军力值效果表!$Q$1:$AC$1,0)+IF(VLOOKUP($B1780,卡牌国战属性!$B:$E,3,FALSE)=2,6,0)+1)</f>
        <v>31.1</v>
      </c>
    </row>
    <row r="1781" spans="1:7">
      <c r="A1781" s="2">
        <v>1778</v>
      </c>
      <c r="B1781" s="9">
        <v>1102013</v>
      </c>
      <c r="C1781" s="2" t="str">
        <f>VLOOKUP(B1781,卡牌国战属性!$B:$C,2,FALSE)</f>
        <v>塞伯罗斯</v>
      </c>
      <c r="D1781" s="2" t="s">
        <v>64</v>
      </c>
      <c r="E1781" s="2">
        <f t="shared" si="22"/>
        <v>28</v>
      </c>
      <c r="F1781" s="2">
        <f>INDEX($Q:$AC,MATCH($E1781,$Q:$Q,0),MATCH(VLOOKUP($B1781,卡牌国战属性!$B:$E,4,FALSE),军力值效果表!$Q$1:$AC$1,0)+IF(VLOOKUP($B1781,卡牌国战属性!$B:$E,3,FALSE)=2,6,0))</f>
        <v>6</v>
      </c>
      <c r="G1781" s="2">
        <f>INDEX($Q:$AC,MATCH($E1781,$Q:$Q,0),MATCH(VLOOKUP($B1781,卡牌国战属性!$B:$E,4,FALSE),军力值效果表!$Q$1:$AC$1,0)+IF(VLOOKUP($B1781,卡牌国战属性!$B:$E,3,FALSE)=2,6,0)+1)</f>
        <v>33</v>
      </c>
    </row>
    <row r="1782" spans="1:7">
      <c r="A1782" s="2">
        <v>1779</v>
      </c>
      <c r="B1782" s="9">
        <v>1102013</v>
      </c>
      <c r="C1782" s="2" t="str">
        <f>VLOOKUP(B1782,卡牌国战属性!$B:$C,2,FALSE)</f>
        <v>塞伯罗斯</v>
      </c>
      <c r="D1782" s="2" t="s">
        <v>64</v>
      </c>
      <c r="E1782" s="2">
        <f t="shared" si="22"/>
        <v>29</v>
      </c>
      <c r="F1782" s="2">
        <f>INDEX($Q:$AC,MATCH($E1782,$Q:$Q,0),MATCH(VLOOKUP($B1782,卡牌国战属性!$B:$E,4,FALSE),军力值效果表!$Q$1:$AC$1,0)+IF(VLOOKUP($B1782,卡牌国战属性!$B:$E,3,FALSE)=2,6,0))</f>
        <v>6.4</v>
      </c>
      <c r="G1782" s="2">
        <f>INDEX($Q:$AC,MATCH($E1782,$Q:$Q,0),MATCH(VLOOKUP($B1782,卡牌国战属性!$B:$E,4,FALSE),军力值效果表!$Q$1:$AC$1,0)+IF(VLOOKUP($B1782,卡牌国战属性!$B:$E,3,FALSE)=2,6,0)+1)</f>
        <v>34.3</v>
      </c>
    </row>
    <row r="1783" spans="1:7">
      <c r="A1783" s="2">
        <v>1780</v>
      </c>
      <c r="B1783" s="9">
        <v>1102013</v>
      </c>
      <c r="C1783" s="2" t="str">
        <f>VLOOKUP(B1783,卡牌国战属性!$B:$C,2,FALSE)</f>
        <v>塞伯罗斯</v>
      </c>
      <c r="D1783" s="2" t="s">
        <v>64</v>
      </c>
      <c r="E1783" s="2">
        <f t="shared" si="22"/>
        <v>30</v>
      </c>
      <c r="F1783" s="2">
        <f>INDEX($Q:$AC,MATCH($E1783,$Q:$Q,0),MATCH(VLOOKUP($B1783,卡牌国战属性!$B:$E,4,FALSE),军力值效果表!$Q$1:$AC$1,0)+IF(VLOOKUP($B1783,卡牌国战属性!$B:$E,3,FALSE)=2,6,0))</f>
        <v>6.7</v>
      </c>
      <c r="G1783" s="2">
        <f>INDEX($Q:$AC,MATCH($E1783,$Q:$Q,0),MATCH(VLOOKUP($B1783,卡牌国战属性!$B:$E,4,FALSE),军力值效果表!$Q$1:$AC$1,0)+IF(VLOOKUP($B1783,卡牌国战属性!$B:$E,3,FALSE)=2,6,0)+1)</f>
        <v>35.3</v>
      </c>
    </row>
    <row r="1784" spans="1:7">
      <c r="A1784" s="2">
        <v>1781</v>
      </c>
      <c r="B1784" s="9">
        <v>1102013</v>
      </c>
      <c r="C1784" s="2" t="str">
        <f>VLOOKUP(B1784,卡牌国战属性!$B:$C,2,FALSE)</f>
        <v>塞伯罗斯</v>
      </c>
      <c r="D1784" s="2" t="s">
        <v>64</v>
      </c>
      <c r="E1784" s="2">
        <f t="shared" si="22"/>
        <v>31</v>
      </c>
      <c r="F1784" s="2">
        <f>INDEX($Q:$AC,MATCH($E1784,$Q:$Q,0),MATCH(VLOOKUP($B1784,卡牌国战属性!$B:$E,4,FALSE),军力值效果表!$Q$1:$AC$1,0)+IF(VLOOKUP($B1784,卡牌国战属性!$B:$E,3,FALSE)=2,6,0))</f>
        <v>6.9</v>
      </c>
      <c r="G1784" s="2">
        <f>INDEX($Q:$AC,MATCH($E1784,$Q:$Q,0),MATCH(VLOOKUP($B1784,卡牌国战属性!$B:$E,4,FALSE),军力值效果表!$Q$1:$AC$1,0)+IF(VLOOKUP($B1784,卡牌国战属性!$B:$E,3,FALSE)=2,6,0)+1)</f>
        <v>37.2</v>
      </c>
    </row>
    <row r="1785" spans="1:7">
      <c r="A1785" s="2">
        <v>1782</v>
      </c>
      <c r="B1785" s="9">
        <v>1102013</v>
      </c>
      <c r="C1785" s="2" t="str">
        <f>VLOOKUP(B1785,卡牌国战属性!$B:$C,2,FALSE)</f>
        <v>塞伯罗斯</v>
      </c>
      <c r="D1785" s="2" t="s">
        <v>64</v>
      </c>
      <c r="E1785" s="2">
        <f t="shared" si="22"/>
        <v>32</v>
      </c>
      <c r="F1785" s="2">
        <f>INDEX($Q:$AC,MATCH($E1785,$Q:$Q,0),MATCH(VLOOKUP($B1785,卡牌国战属性!$B:$E,4,FALSE),军力值效果表!$Q$1:$AC$1,0)+IF(VLOOKUP($B1785,卡牌国战属性!$B:$E,3,FALSE)=2,6,0))</f>
        <v>7.3</v>
      </c>
      <c r="G1785" s="2">
        <f>INDEX($Q:$AC,MATCH($E1785,$Q:$Q,0),MATCH(VLOOKUP($B1785,卡牌国战属性!$B:$E,4,FALSE),军力值效果表!$Q$1:$AC$1,0)+IF(VLOOKUP($B1785,卡牌国战属性!$B:$E,3,FALSE)=2,6,0)+1)</f>
        <v>39.1</v>
      </c>
    </row>
    <row r="1786" spans="1:7">
      <c r="A1786" s="2">
        <v>1783</v>
      </c>
      <c r="B1786" s="9">
        <v>1102013</v>
      </c>
      <c r="C1786" s="2" t="str">
        <f>VLOOKUP(B1786,卡牌国战属性!$B:$C,2,FALSE)</f>
        <v>塞伯罗斯</v>
      </c>
      <c r="D1786" s="2" t="s">
        <v>64</v>
      </c>
      <c r="E1786" s="2">
        <f t="shared" si="22"/>
        <v>33</v>
      </c>
      <c r="F1786" s="2">
        <f>INDEX($Q:$AC,MATCH($E1786,$Q:$Q,0),MATCH(VLOOKUP($B1786,卡牌国战属性!$B:$E,4,FALSE),军力值效果表!$Q$1:$AC$1,0)+IF(VLOOKUP($B1786,卡牌国战属性!$B:$E,3,FALSE)=2,6,0))</f>
        <v>8.2</v>
      </c>
      <c r="G1786" s="2">
        <f>INDEX($Q:$AC,MATCH($E1786,$Q:$Q,0),MATCH(VLOOKUP($B1786,卡牌国战属性!$B:$E,4,FALSE),军力值效果表!$Q$1:$AC$1,0)+IF(VLOOKUP($B1786,卡牌国战属性!$B:$E,3,FALSE)=2,6,0)+1)</f>
        <v>44.6</v>
      </c>
    </row>
    <row r="1787" spans="1:7">
      <c r="A1787" s="2">
        <v>1784</v>
      </c>
      <c r="B1787" s="9">
        <v>1102013</v>
      </c>
      <c r="C1787" s="2" t="str">
        <f>VLOOKUP(B1787,卡牌国战属性!$B:$C,2,FALSE)</f>
        <v>塞伯罗斯</v>
      </c>
      <c r="D1787" s="2" t="s">
        <v>64</v>
      </c>
      <c r="E1787" s="2">
        <f t="shared" si="22"/>
        <v>34</v>
      </c>
      <c r="F1787" s="2">
        <f>INDEX($Q:$AC,MATCH($E1787,$Q:$Q,0),MATCH(VLOOKUP($B1787,卡牌国战属性!$B:$E,4,FALSE),军力值效果表!$Q$1:$AC$1,0)+IF(VLOOKUP($B1787,卡牌国战属性!$B:$E,3,FALSE)=2,6,0))</f>
        <v>8.8</v>
      </c>
      <c r="G1787" s="2">
        <f>INDEX($Q:$AC,MATCH($E1787,$Q:$Q,0),MATCH(VLOOKUP($B1787,卡牌国战属性!$B:$E,4,FALSE),军力值效果表!$Q$1:$AC$1,0)+IF(VLOOKUP($B1787,卡牌国战属性!$B:$E,3,FALSE)=2,6,0)+1)</f>
        <v>47</v>
      </c>
    </row>
    <row r="1788" spans="1:7">
      <c r="A1788" s="2">
        <v>1785</v>
      </c>
      <c r="B1788" s="9">
        <v>1102013</v>
      </c>
      <c r="C1788" s="2" t="str">
        <f>VLOOKUP(B1788,卡牌国战属性!$B:$C,2,FALSE)</f>
        <v>塞伯罗斯</v>
      </c>
      <c r="D1788" s="2" t="s">
        <v>64</v>
      </c>
      <c r="E1788" s="2">
        <f t="shared" si="22"/>
        <v>35</v>
      </c>
      <c r="F1788" s="2">
        <f>INDEX($Q:$AC,MATCH($E1788,$Q:$Q,0),MATCH(VLOOKUP($B1788,卡牌国战属性!$B:$E,4,FALSE),军力值效果表!$Q$1:$AC$1,0)+IF(VLOOKUP($B1788,卡牌国战属性!$B:$E,3,FALSE)=2,6,0))</f>
        <v>9</v>
      </c>
      <c r="G1788" s="2">
        <f>INDEX($Q:$AC,MATCH($E1788,$Q:$Q,0),MATCH(VLOOKUP($B1788,卡牌国战属性!$B:$E,4,FALSE),军力值效果表!$Q$1:$AC$1,0)+IF(VLOOKUP($B1788,卡牌国战属性!$B:$E,3,FALSE)=2,6,0)+1)</f>
        <v>48.2</v>
      </c>
    </row>
    <row r="1789" spans="1:7">
      <c r="A1789" s="2">
        <v>1786</v>
      </c>
      <c r="B1789" s="9">
        <v>1102013</v>
      </c>
      <c r="C1789" s="2" t="str">
        <f>VLOOKUP(B1789,卡牌国战属性!$B:$C,2,FALSE)</f>
        <v>塞伯罗斯</v>
      </c>
      <c r="D1789" s="2" t="s">
        <v>64</v>
      </c>
      <c r="E1789" s="2">
        <f t="shared" si="22"/>
        <v>36</v>
      </c>
      <c r="F1789" s="2">
        <f>INDEX($Q:$AC,MATCH($E1789,$Q:$Q,0),MATCH(VLOOKUP($B1789,卡牌国战属性!$B:$E,4,FALSE),军力值效果表!$Q$1:$AC$1,0)+IF(VLOOKUP($B1789,卡牌国战属性!$B:$E,3,FALSE)=2,6,0))</f>
        <v>9.5</v>
      </c>
      <c r="G1789" s="2">
        <f>INDEX($Q:$AC,MATCH($E1789,$Q:$Q,0),MATCH(VLOOKUP($B1789,卡牌国战属性!$B:$E,4,FALSE),军力值效果表!$Q$1:$AC$1,0)+IF(VLOOKUP($B1789,卡牌国战属性!$B:$E,3,FALSE)=2,6,0)+1)</f>
        <v>51.2</v>
      </c>
    </row>
    <row r="1790" spans="1:7">
      <c r="A1790" s="2">
        <v>1787</v>
      </c>
      <c r="B1790" s="9">
        <v>1102013</v>
      </c>
      <c r="C1790" s="2" t="str">
        <f>VLOOKUP(B1790,卡牌国战属性!$B:$C,2,FALSE)</f>
        <v>塞伯罗斯</v>
      </c>
      <c r="D1790" s="2" t="s">
        <v>64</v>
      </c>
      <c r="E1790" s="2">
        <f t="shared" si="22"/>
        <v>37</v>
      </c>
      <c r="F1790" s="2">
        <f>INDEX($Q:$AC,MATCH($E1790,$Q:$Q,0),MATCH(VLOOKUP($B1790,卡牌国战属性!$B:$E,4,FALSE),军力值效果表!$Q$1:$AC$1,0)+IF(VLOOKUP($B1790,卡牌国战属性!$B:$E,3,FALSE)=2,6,0))</f>
        <v>10.2</v>
      </c>
      <c r="G1790" s="2">
        <f>INDEX($Q:$AC,MATCH($E1790,$Q:$Q,0),MATCH(VLOOKUP($B1790,卡牌国战属性!$B:$E,4,FALSE),军力值效果表!$Q$1:$AC$1,0)+IF(VLOOKUP($B1790,卡牌国战属性!$B:$E,3,FALSE)=2,6,0)+1)</f>
        <v>54</v>
      </c>
    </row>
    <row r="1791" spans="1:7">
      <c r="A1791" s="2">
        <v>1788</v>
      </c>
      <c r="B1791" s="9">
        <v>1102013</v>
      </c>
      <c r="C1791" s="2" t="str">
        <f>VLOOKUP(B1791,卡牌国战属性!$B:$C,2,FALSE)</f>
        <v>塞伯罗斯</v>
      </c>
      <c r="D1791" s="2" t="s">
        <v>64</v>
      </c>
      <c r="E1791" s="2">
        <f t="shared" si="22"/>
        <v>38</v>
      </c>
      <c r="F1791" s="2">
        <f>INDEX($Q:$AC,MATCH($E1791,$Q:$Q,0),MATCH(VLOOKUP($B1791,卡牌国战属性!$B:$E,4,FALSE),军力值效果表!$Q$1:$AC$1,0)+IF(VLOOKUP($B1791,卡牌国战属性!$B:$E,3,FALSE)=2,6,0))</f>
        <v>11.5</v>
      </c>
      <c r="G1791" s="2">
        <f>INDEX($Q:$AC,MATCH($E1791,$Q:$Q,0),MATCH(VLOOKUP($B1791,卡牌国战属性!$B:$E,4,FALSE),军力值效果表!$Q$1:$AC$1,0)+IF(VLOOKUP($B1791,卡牌国战属性!$B:$E,3,FALSE)=2,6,0)+1)</f>
        <v>62</v>
      </c>
    </row>
    <row r="1792" spans="1:7">
      <c r="A1792" s="2">
        <v>1789</v>
      </c>
      <c r="B1792" s="9">
        <v>1102013</v>
      </c>
      <c r="C1792" s="2" t="str">
        <f>VLOOKUP(B1792,卡牌国战属性!$B:$C,2,FALSE)</f>
        <v>塞伯罗斯</v>
      </c>
      <c r="D1792" s="2" t="s">
        <v>64</v>
      </c>
      <c r="E1792" s="2">
        <f t="shared" si="22"/>
        <v>39</v>
      </c>
      <c r="F1792" s="2">
        <f>INDEX($Q:$AC,MATCH($E1792,$Q:$Q,0),MATCH(VLOOKUP($B1792,卡牌国战属性!$B:$E,4,FALSE),军力值效果表!$Q$1:$AC$1,0)+IF(VLOOKUP($B1792,卡牌国战属性!$B:$E,3,FALSE)=2,6,0))</f>
        <v>11.7</v>
      </c>
      <c r="G1792" s="2">
        <f>INDEX($Q:$AC,MATCH($E1792,$Q:$Q,0),MATCH(VLOOKUP($B1792,卡牌国战属性!$B:$E,4,FALSE),军力值效果表!$Q$1:$AC$1,0)+IF(VLOOKUP($B1792,卡牌国战属性!$B:$E,3,FALSE)=2,6,0)+1)</f>
        <v>63.7</v>
      </c>
    </row>
    <row r="1793" spans="1:7">
      <c r="A1793" s="2">
        <v>1790</v>
      </c>
      <c r="B1793" s="9">
        <v>1102013</v>
      </c>
      <c r="C1793" s="2" t="str">
        <f>VLOOKUP(B1793,卡牌国战属性!$B:$C,2,FALSE)</f>
        <v>塞伯罗斯</v>
      </c>
      <c r="D1793" s="2" t="s">
        <v>64</v>
      </c>
      <c r="E1793" s="2">
        <f t="shared" si="22"/>
        <v>40</v>
      </c>
      <c r="F1793" s="2">
        <f>INDEX($Q:$AC,MATCH($E1793,$Q:$Q,0),MATCH(VLOOKUP($B1793,卡牌国战属性!$B:$E,4,FALSE),军力值效果表!$Q$1:$AC$1,0)+IF(VLOOKUP($B1793,卡牌国战属性!$B:$E,3,FALSE)=2,6,0))</f>
        <v>12.3</v>
      </c>
      <c r="G1793" s="2">
        <f>INDEX($Q:$AC,MATCH($E1793,$Q:$Q,0),MATCH(VLOOKUP($B1793,卡牌国战属性!$B:$E,4,FALSE),军力值效果表!$Q$1:$AC$1,0)+IF(VLOOKUP($B1793,卡牌国战属性!$B:$E,3,FALSE)=2,6,0)+1)</f>
        <v>65.6</v>
      </c>
    </row>
    <row r="1794" spans="1:7">
      <c r="A1794" s="2">
        <v>1791</v>
      </c>
      <c r="B1794" s="9">
        <v>1102013</v>
      </c>
      <c r="C1794" s="2" t="str">
        <f>VLOOKUP(B1794,卡牌国战属性!$B:$C,2,FALSE)</f>
        <v>塞伯罗斯</v>
      </c>
      <c r="D1794" s="2" t="s">
        <v>64</v>
      </c>
      <c r="E1794" s="2">
        <f t="shared" si="22"/>
        <v>41</v>
      </c>
      <c r="F1794" s="2">
        <f>INDEX($Q:$AC,MATCH($E1794,$Q:$Q,0),MATCH(VLOOKUP($B1794,卡牌国战属性!$B:$E,4,FALSE),军力值效果表!$Q$1:$AC$1,0)+IF(VLOOKUP($B1794,卡牌国战属性!$B:$E,3,FALSE)=2,6,0))</f>
        <v>12.7</v>
      </c>
      <c r="G1794" s="2">
        <f>INDEX($Q:$AC,MATCH($E1794,$Q:$Q,0),MATCH(VLOOKUP($B1794,卡牌国战属性!$B:$E,4,FALSE),军力值效果表!$Q$1:$AC$1,0)+IF(VLOOKUP($B1794,卡牌国战属性!$B:$E,3,FALSE)=2,6,0)+1)</f>
        <v>67.9</v>
      </c>
    </row>
    <row r="1795" spans="1:7">
      <c r="A1795" s="2">
        <v>1792</v>
      </c>
      <c r="B1795" s="9">
        <v>1102013</v>
      </c>
      <c r="C1795" s="2" t="str">
        <f>VLOOKUP(B1795,卡牌国战属性!$B:$C,2,FALSE)</f>
        <v>塞伯罗斯</v>
      </c>
      <c r="D1795" s="2" t="s">
        <v>64</v>
      </c>
      <c r="E1795" s="2">
        <f t="shared" si="22"/>
        <v>42</v>
      </c>
      <c r="F1795" s="2">
        <f>INDEX($Q:$AC,MATCH($E1795,$Q:$Q,0),MATCH(VLOOKUP($B1795,卡牌国战属性!$B:$E,4,FALSE),军力值效果表!$Q$1:$AC$1,0)+IF(VLOOKUP($B1795,卡牌国战属性!$B:$E,3,FALSE)=2,6,0))</f>
        <v>13.6</v>
      </c>
      <c r="G1795" s="2">
        <f>INDEX($Q:$AC,MATCH($E1795,$Q:$Q,0),MATCH(VLOOKUP($B1795,卡牌国战属性!$B:$E,4,FALSE),军力值效果表!$Q$1:$AC$1,0)+IF(VLOOKUP($B1795,卡牌国战属性!$B:$E,3,FALSE)=2,6,0)+1)</f>
        <v>72</v>
      </c>
    </row>
    <row r="1796" spans="1:7">
      <c r="A1796" s="2">
        <v>1793</v>
      </c>
      <c r="B1796" s="9">
        <v>1102013</v>
      </c>
      <c r="C1796" s="2" t="str">
        <f>VLOOKUP(B1796,卡牌国战属性!$B:$C,2,FALSE)</f>
        <v>塞伯罗斯</v>
      </c>
      <c r="D1796" s="2" t="s">
        <v>64</v>
      </c>
      <c r="E1796" s="2">
        <f t="shared" si="22"/>
        <v>43</v>
      </c>
      <c r="F1796" s="2">
        <f>INDEX($Q:$AC,MATCH($E1796,$Q:$Q,0),MATCH(VLOOKUP($B1796,卡牌国战属性!$B:$E,4,FALSE),军力值效果表!$Q$1:$AC$1,0)+IF(VLOOKUP($B1796,卡牌国战属性!$B:$E,3,FALSE)=2,6,0))</f>
        <v>15.4</v>
      </c>
      <c r="G1796" s="2">
        <f>INDEX($Q:$AC,MATCH($E1796,$Q:$Q,0),MATCH(VLOOKUP($B1796,卡牌国战属性!$B:$E,4,FALSE),军力值效果表!$Q$1:$AC$1,0)+IF(VLOOKUP($B1796,卡牌国战属性!$B:$E,3,FALSE)=2,6,0)+1)</f>
        <v>83.1</v>
      </c>
    </row>
    <row r="1797" spans="1:7">
      <c r="A1797" s="2">
        <v>1794</v>
      </c>
      <c r="B1797" s="9">
        <v>1102013</v>
      </c>
      <c r="C1797" s="2" t="str">
        <f>VLOOKUP(B1797,卡牌国战属性!$B:$C,2,FALSE)</f>
        <v>塞伯罗斯</v>
      </c>
      <c r="D1797" s="2" t="s">
        <v>64</v>
      </c>
      <c r="E1797" s="2">
        <f t="shared" si="22"/>
        <v>44</v>
      </c>
      <c r="F1797" s="2">
        <f>INDEX($Q:$AC,MATCH($E1797,$Q:$Q,0),MATCH(VLOOKUP($B1797,卡牌国战属性!$B:$E,4,FALSE),军力值效果表!$Q$1:$AC$1,0)+IF(VLOOKUP($B1797,卡牌国战属性!$B:$E,3,FALSE)=2,6,0))</f>
        <v>16.6</v>
      </c>
      <c r="G1797" s="2">
        <f>INDEX($Q:$AC,MATCH($E1797,$Q:$Q,0),MATCH(VLOOKUP($B1797,卡牌国战属性!$B:$E,4,FALSE),军力值效果表!$Q$1:$AC$1,0)+IF(VLOOKUP($B1797,卡牌国战属性!$B:$E,3,FALSE)=2,6,0)+1)</f>
        <v>88.4</v>
      </c>
    </row>
    <row r="1798" spans="1:7">
      <c r="A1798" s="2">
        <v>1795</v>
      </c>
      <c r="B1798" s="9">
        <v>1102013</v>
      </c>
      <c r="C1798" s="2" t="str">
        <f>VLOOKUP(B1798,卡牌国战属性!$B:$C,2,FALSE)</f>
        <v>塞伯罗斯</v>
      </c>
      <c r="D1798" s="2" t="s">
        <v>64</v>
      </c>
      <c r="E1798" s="2">
        <f t="shared" si="22"/>
        <v>45</v>
      </c>
      <c r="F1798" s="2">
        <f>INDEX($Q:$AC,MATCH($E1798,$Q:$Q,0),MATCH(VLOOKUP($B1798,卡牌国战属性!$B:$E,4,FALSE),军力值效果表!$Q$1:$AC$1,0)+IF(VLOOKUP($B1798,卡牌国战属性!$B:$E,3,FALSE)=2,6,0))</f>
        <v>18.2</v>
      </c>
      <c r="G1798" s="2">
        <f>INDEX($Q:$AC,MATCH($E1798,$Q:$Q,0),MATCH(VLOOKUP($B1798,卡牌国战属性!$B:$E,4,FALSE),军力值效果表!$Q$1:$AC$1,0)+IF(VLOOKUP($B1798,卡牌国战属性!$B:$E,3,FALSE)=2,6,0)+1)</f>
        <v>98.8</v>
      </c>
    </row>
    <row r="1799" spans="1:7">
      <c r="A1799" s="2">
        <v>1796</v>
      </c>
      <c r="B1799" s="9">
        <v>1102013</v>
      </c>
      <c r="C1799" s="2" t="str">
        <f>VLOOKUP(B1799,卡牌国战属性!$B:$C,2,FALSE)</f>
        <v>塞伯罗斯</v>
      </c>
      <c r="D1799" s="2" t="s">
        <v>64</v>
      </c>
      <c r="E1799" s="2">
        <f t="shared" si="22"/>
        <v>46</v>
      </c>
      <c r="F1799" s="2">
        <f>INDEX($Q:$AC,MATCH($E1799,$Q:$Q,0),MATCH(VLOOKUP($B1799,卡牌国战属性!$B:$E,4,FALSE),军力值效果表!$Q$1:$AC$1,0)+IF(VLOOKUP($B1799,卡牌国战属性!$B:$E,3,FALSE)=2,6,0))</f>
        <v>19.8</v>
      </c>
      <c r="G1799" s="2">
        <f>INDEX($Q:$AC,MATCH($E1799,$Q:$Q,0),MATCH(VLOOKUP($B1799,卡牌国战属性!$B:$E,4,FALSE),军力值效果表!$Q$1:$AC$1,0)+IF(VLOOKUP($B1799,卡牌国战属性!$B:$E,3,FALSE)=2,6,0)+1)</f>
        <v>105.5</v>
      </c>
    </row>
    <row r="1800" spans="1:7">
      <c r="A1800" s="2">
        <v>1797</v>
      </c>
      <c r="B1800" s="9">
        <v>1102013</v>
      </c>
      <c r="C1800" s="2" t="str">
        <f>VLOOKUP(B1800,卡牌国战属性!$B:$C,2,FALSE)</f>
        <v>塞伯罗斯</v>
      </c>
      <c r="D1800" s="2" t="s">
        <v>64</v>
      </c>
      <c r="E1800" s="2">
        <f t="shared" si="22"/>
        <v>47</v>
      </c>
      <c r="F1800" s="2">
        <f>INDEX($Q:$AC,MATCH($E1800,$Q:$Q,0),MATCH(VLOOKUP($B1800,卡牌国战属性!$B:$E,4,FALSE),军力值效果表!$Q$1:$AC$1,0)+IF(VLOOKUP($B1800,卡牌国战属性!$B:$E,3,FALSE)=2,6,0))</f>
        <v>21.3</v>
      </c>
      <c r="G1800" s="2">
        <f>INDEX($Q:$AC,MATCH($E1800,$Q:$Q,0),MATCH(VLOOKUP($B1800,卡牌国战属性!$B:$E,4,FALSE),军力值效果表!$Q$1:$AC$1,0)+IF(VLOOKUP($B1800,卡牌国战属性!$B:$E,3,FALSE)=2,6,0)+1)</f>
        <v>112</v>
      </c>
    </row>
    <row r="1801" spans="1:7">
      <c r="A1801" s="2">
        <v>1798</v>
      </c>
      <c r="B1801" s="9">
        <v>1102013</v>
      </c>
      <c r="C1801" s="2" t="str">
        <f>VLOOKUP(B1801,卡牌国战属性!$B:$C,2,FALSE)</f>
        <v>塞伯罗斯</v>
      </c>
      <c r="D1801" s="2" t="s">
        <v>64</v>
      </c>
      <c r="E1801" s="2">
        <f t="shared" si="22"/>
        <v>48</v>
      </c>
      <c r="F1801" s="2">
        <f>INDEX($Q:$AC,MATCH($E1801,$Q:$Q,0),MATCH(VLOOKUP($B1801,卡牌国战属性!$B:$E,4,FALSE),军力值效果表!$Q$1:$AC$1,0)+IF(VLOOKUP($B1801,卡牌国战属性!$B:$E,3,FALSE)=2,6,0))</f>
        <v>24.1</v>
      </c>
      <c r="G1801" s="2">
        <f>INDEX($Q:$AC,MATCH($E1801,$Q:$Q,0),MATCH(VLOOKUP($B1801,卡牌国战属性!$B:$E,4,FALSE),军力值效果表!$Q$1:$AC$1,0)+IF(VLOOKUP($B1801,卡牌国战属性!$B:$E,3,FALSE)=2,6,0)+1)</f>
        <v>129.5</v>
      </c>
    </row>
    <row r="1802" spans="1:7">
      <c r="A1802" s="2">
        <v>1799</v>
      </c>
      <c r="B1802" s="9">
        <v>1102013</v>
      </c>
      <c r="C1802" s="2" t="str">
        <f>VLOOKUP(B1802,卡牌国战属性!$B:$C,2,FALSE)</f>
        <v>塞伯罗斯</v>
      </c>
      <c r="D1802" s="2" t="s">
        <v>64</v>
      </c>
      <c r="E1802" s="2">
        <f t="shared" si="22"/>
        <v>49</v>
      </c>
      <c r="F1802" s="2">
        <f>INDEX($Q:$AC,MATCH($E1802,$Q:$Q,0),MATCH(VLOOKUP($B1802,卡牌国战属性!$B:$E,4,FALSE),军力值效果表!$Q$1:$AC$1,0)+IF(VLOOKUP($B1802,卡牌国战属性!$B:$E,3,FALSE)=2,6,0))</f>
        <v>26</v>
      </c>
      <c r="G1802" s="2">
        <f>INDEX($Q:$AC,MATCH($E1802,$Q:$Q,0),MATCH(VLOOKUP($B1802,卡牌国战属性!$B:$E,4,FALSE),军力值效果表!$Q$1:$AC$1,0)+IF(VLOOKUP($B1802,卡牌国战属性!$B:$E,3,FALSE)=2,6,0)+1)</f>
        <v>138</v>
      </c>
    </row>
    <row r="1803" spans="1:7">
      <c r="A1803" s="2">
        <v>1800</v>
      </c>
      <c r="B1803" s="9">
        <v>1102013</v>
      </c>
      <c r="C1803" s="2" t="str">
        <f>VLOOKUP(B1803,卡牌国战属性!$B:$C,2,FALSE)</f>
        <v>塞伯罗斯</v>
      </c>
      <c r="D1803" s="2" t="s">
        <v>64</v>
      </c>
      <c r="E1803" s="2">
        <f t="shared" si="22"/>
        <v>50</v>
      </c>
      <c r="F1803" s="2">
        <f>INDEX($Q:$AC,MATCH($E1803,$Q:$Q,0),MATCH(VLOOKUP($B1803,卡牌国战属性!$B:$E,4,FALSE),军力值效果表!$Q$1:$AC$1,0)+IF(VLOOKUP($B1803,卡牌国战属性!$B:$E,3,FALSE)=2,6,0))</f>
        <v>27.2</v>
      </c>
      <c r="G1803" s="2">
        <f>INDEX($Q:$AC,MATCH($E1803,$Q:$Q,0),MATCH(VLOOKUP($B1803,卡牌国战属性!$B:$E,4,FALSE),军力值效果表!$Q$1:$AC$1,0)+IF(VLOOKUP($B1803,卡牌国战属性!$B:$E,3,FALSE)=2,6,0)+1)</f>
        <v>142.6</v>
      </c>
    </row>
    <row r="1804" spans="1:7">
      <c r="A1804" s="2">
        <v>1801</v>
      </c>
      <c r="B1804" s="9">
        <v>1102014</v>
      </c>
      <c r="C1804" s="2" t="str">
        <f>VLOOKUP(B1804,卡牌国战属性!$B:$C,2,FALSE)</f>
        <v>石灵明</v>
      </c>
      <c r="D1804" s="2" t="s">
        <v>64</v>
      </c>
      <c r="E1804" s="2">
        <f t="shared" si="22"/>
        <v>1</v>
      </c>
      <c r="F1804" s="2">
        <f>INDEX($Q:$AC,MATCH($E1804,$Q:$Q,0),MATCH(VLOOKUP($B1804,卡牌国战属性!$B:$E,4,FALSE),军力值效果表!$Q$1:$AC$1,0)+IF(VLOOKUP($B1804,卡牌国战属性!$B:$E,3,FALSE)=2,6,0))</f>
        <v>2.5</v>
      </c>
      <c r="G1804" s="2">
        <f>INDEX($Q:$AC,MATCH($E1804,$Q:$Q,0),MATCH(VLOOKUP($B1804,卡牌国战属性!$B:$E,4,FALSE),军力值效果表!$Q$1:$AC$1,0)+IF(VLOOKUP($B1804,卡牌国战属性!$B:$E,3,FALSE)=2,6,0)+1)</f>
        <v>17</v>
      </c>
    </row>
    <row r="1805" spans="1:7">
      <c r="A1805" s="2">
        <v>1802</v>
      </c>
      <c r="B1805" s="9">
        <v>1102014</v>
      </c>
      <c r="C1805" s="2" t="str">
        <f>VLOOKUP(B1805,卡牌国战属性!$B:$C,2,FALSE)</f>
        <v>石灵明</v>
      </c>
      <c r="D1805" s="2" t="s">
        <v>64</v>
      </c>
      <c r="E1805" s="2">
        <f t="shared" si="22"/>
        <v>2</v>
      </c>
      <c r="F1805" s="2">
        <f>INDEX($Q:$AC,MATCH($E1805,$Q:$Q,0),MATCH(VLOOKUP($B1805,卡牌国战属性!$B:$E,4,FALSE),军力值效果表!$Q$1:$AC$1,0)+IF(VLOOKUP($B1805,卡牌国战属性!$B:$E,3,FALSE)=2,6,0))</f>
        <v>2.6</v>
      </c>
      <c r="G1805" s="2">
        <f>INDEX($Q:$AC,MATCH($E1805,$Q:$Q,0),MATCH(VLOOKUP($B1805,卡牌国战属性!$B:$E,4,FALSE),军力值效果表!$Q$1:$AC$1,0)+IF(VLOOKUP($B1805,卡牌国战属性!$B:$E,3,FALSE)=2,6,0)+1)</f>
        <v>17.2</v>
      </c>
    </row>
    <row r="1806" spans="1:7">
      <c r="A1806" s="2">
        <v>1803</v>
      </c>
      <c r="B1806" s="9">
        <v>1102014</v>
      </c>
      <c r="C1806" s="2" t="str">
        <f>VLOOKUP(B1806,卡牌国战属性!$B:$C,2,FALSE)</f>
        <v>石灵明</v>
      </c>
      <c r="D1806" s="2" t="s">
        <v>64</v>
      </c>
      <c r="E1806" s="2">
        <f t="shared" si="22"/>
        <v>3</v>
      </c>
      <c r="F1806" s="2">
        <f>INDEX($Q:$AC,MATCH($E1806,$Q:$Q,0),MATCH(VLOOKUP($B1806,卡牌国战属性!$B:$E,4,FALSE),军力值效果表!$Q$1:$AC$1,0)+IF(VLOOKUP($B1806,卡牌国战属性!$B:$E,3,FALSE)=2,6,0))</f>
        <v>2.7</v>
      </c>
      <c r="G1806" s="2">
        <f>INDEX($Q:$AC,MATCH($E1806,$Q:$Q,0),MATCH(VLOOKUP($B1806,卡牌国战属性!$B:$E,4,FALSE),军力值效果表!$Q$1:$AC$1,0)+IF(VLOOKUP($B1806,卡牌国战属性!$B:$E,3,FALSE)=2,6,0)+1)</f>
        <v>17.4</v>
      </c>
    </row>
    <row r="1807" spans="1:7">
      <c r="A1807" s="2">
        <v>1804</v>
      </c>
      <c r="B1807" s="9">
        <v>1102014</v>
      </c>
      <c r="C1807" s="2" t="str">
        <f>VLOOKUP(B1807,卡牌国战属性!$B:$C,2,FALSE)</f>
        <v>石灵明</v>
      </c>
      <c r="D1807" s="2" t="s">
        <v>64</v>
      </c>
      <c r="E1807" s="2">
        <f t="shared" si="22"/>
        <v>4</v>
      </c>
      <c r="F1807" s="2">
        <f>INDEX($Q:$AC,MATCH($E1807,$Q:$Q,0),MATCH(VLOOKUP($B1807,卡牌国战属性!$B:$E,4,FALSE),军力值效果表!$Q$1:$AC$1,0)+IF(VLOOKUP($B1807,卡牌国战属性!$B:$E,3,FALSE)=2,6,0))</f>
        <v>2.8</v>
      </c>
      <c r="G1807" s="2">
        <f>INDEX($Q:$AC,MATCH($E1807,$Q:$Q,0),MATCH(VLOOKUP($B1807,卡牌国战属性!$B:$E,4,FALSE),军力值效果表!$Q$1:$AC$1,0)+IF(VLOOKUP($B1807,卡牌国战属性!$B:$E,3,FALSE)=2,6,0)+1)</f>
        <v>17.6</v>
      </c>
    </row>
    <row r="1808" spans="1:7">
      <c r="A1808" s="2">
        <v>1805</v>
      </c>
      <c r="B1808" s="9">
        <v>1102014</v>
      </c>
      <c r="C1808" s="2" t="str">
        <f>VLOOKUP(B1808,卡牌国战属性!$B:$C,2,FALSE)</f>
        <v>石灵明</v>
      </c>
      <c r="D1808" s="2" t="s">
        <v>64</v>
      </c>
      <c r="E1808" s="2">
        <f t="shared" si="22"/>
        <v>5</v>
      </c>
      <c r="F1808" s="2">
        <f>INDEX($Q:$AC,MATCH($E1808,$Q:$Q,0),MATCH(VLOOKUP($B1808,卡牌国战属性!$B:$E,4,FALSE),军力值效果表!$Q$1:$AC$1,0)+IF(VLOOKUP($B1808,卡牌国战属性!$B:$E,3,FALSE)=2,6,0))</f>
        <v>2.9</v>
      </c>
      <c r="G1808" s="2">
        <f>INDEX($Q:$AC,MATCH($E1808,$Q:$Q,0),MATCH(VLOOKUP($B1808,卡牌国战属性!$B:$E,4,FALSE),军力值效果表!$Q$1:$AC$1,0)+IF(VLOOKUP($B1808,卡牌国战属性!$B:$E,3,FALSE)=2,6,0)+1)</f>
        <v>17.8</v>
      </c>
    </row>
    <row r="1809" spans="1:7">
      <c r="A1809" s="2">
        <v>1806</v>
      </c>
      <c r="B1809" s="9">
        <v>1102014</v>
      </c>
      <c r="C1809" s="2" t="str">
        <f>VLOOKUP(B1809,卡牌国战属性!$B:$C,2,FALSE)</f>
        <v>石灵明</v>
      </c>
      <c r="D1809" s="2" t="s">
        <v>64</v>
      </c>
      <c r="E1809" s="2">
        <f t="shared" si="22"/>
        <v>6</v>
      </c>
      <c r="F1809" s="2">
        <f>INDEX($Q:$AC,MATCH($E1809,$Q:$Q,0),MATCH(VLOOKUP($B1809,卡牌国战属性!$B:$E,4,FALSE),军力值效果表!$Q$1:$AC$1,0)+IF(VLOOKUP($B1809,卡牌国战属性!$B:$E,3,FALSE)=2,6,0))</f>
        <v>3</v>
      </c>
      <c r="G1809" s="2">
        <f>INDEX($Q:$AC,MATCH($E1809,$Q:$Q,0),MATCH(VLOOKUP($B1809,卡牌国战属性!$B:$E,4,FALSE),军力值效果表!$Q$1:$AC$1,0)+IF(VLOOKUP($B1809,卡牌国战属性!$B:$E,3,FALSE)=2,6,0)+1)</f>
        <v>18</v>
      </c>
    </row>
    <row r="1810" spans="1:7">
      <c r="A1810" s="2">
        <v>1807</v>
      </c>
      <c r="B1810" s="9">
        <v>1102014</v>
      </c>
      <c r="C1810" s="2" t="str">
        <f>VLOOKUP(B1810,卡牌国战属性!$B:$C,2,FALSE)</f>
        <v>石灵明</v>
      </c>
      <c r="D1810" s="2" t="s">
        <v>64</v>
      </c>
      <c r="E1810" s="2">
        <f t="shared" si="22"/>
        <v>7</v>
      </c>
      <c r="F1810" s="2">
        <f>INDEX($Q:$AC,MATCH($E1810,$Q:$Q,0),MATCH(VLOOKUP($B1810,卡牌国战属性!$B:$E,4,FALSE),军力值效果表!$Q$1:$AC$1,0)+IF(VLOOKUP($B1810,卡牌国战属性!$B:$E,3,FALSE)=2,6,0))</f>
        <v>3.1</v>
      </c>
      <c r="G1810" s="2">
        <f>INDEX($Q:$AC,MATCH($E1810,$Q:$Q,0),MATCH(VLOOKUP($B1810,卡牌国战属性!$B:$E,4,FALSE),军力值效果表!$Q$1:$AC$1,0)+IF(VLOOKUP($B1810,卡牌国战属性!$B:$E,3,FALSE)=2,6,0)+1)</f>
        <v>18.2</v>
      </c>
    </row>
    <row r="1811" spans="1:7">
      <c r="A1811" s="2">
        <v>1808</v>
      </c>
      <c r="B1811" s="9">
        <v>1102014</v>
      </c>
      <c r="C1811" s="2" t="str">
        <f>VLOOKUP(B1811,卡牌国战属性!$B:$C,2,FALSE)</f>
        <v>石灵明</v>
      </c>
      <c r="D1811" s="2" t="s">
        <v>64</v>
      </c>
      <c r="E1811" s="2">
        <f t="shared" si="22"/>
        <v>8</v>
      </c>
      <c r="F1811" s="2">
        <f>INDEX($Q:$AC,MATCH($E1811,$Q:$Q,0),MATCH(VLOOKUP($B1811,卡牌国战属性!$B:$E,4,FALSE),军力值效果表!$Q$1:$AC$1,0)+IF(VLOOKUP($B1811,卡牌国战属性!$B:$E,3,FALSE)=2,6,0))</f>
        <v>3.2</v>
      </c>
      <c r="G1811" s="2">
        <f>INDEX($Q:$AC,MATCH($E1811,$Q:$Q,0),MATCH(VLOOKUP($B1811,卡牌国战属性!$B:$E,4,FALSE),军力值效果表!$Q$1:$AC$1,0)+IF(VLOOKUP($B1811,卡牌国战属性!$B:$E,3,FALSE)=2,6,0)+1)</f>
        <v>18.4</v>
      </c>
    </row>
    <row r="1812" spans="1:7">
      <c r="A1812" s="2">
        <v>1809</v>
      </c>
      <c r="B1812" s="9">
        <v>1102014</v>
      </c>
      <c r="C1812" s="2" t="str">
        <f>VLOOKUP(B1812,卡牌国战属性!$B:$C,2,FALSE)</f>
        <v>石灵明</v>
      </c>
      <c r="D1812" s="2" t="s">
        <v>64</v>
      </c>
      <c r="E1812" s="2">
        <f t="shared" si="22"/>
        <v>9</v>
      </c>
      <c r="F1812" s="2">
        <f>INDEX($Q:$AC,MATCH($E1812,$Q:$Q,0),MATCH(VLOOKUP($B1812,卡牌国战属性!$B:$E,4,FALSE),军力值效果表!$Q$1:$AC$1,0)+IF(VLOOKUP($B1812,卡牌国战属性!$B:$E,3,FALSE)=2,6,0))</f>
        <v>3.3</v>
      </c>
      <c r="G1812" s="2">
        <f>INDEX($Q:$AC,MATCH($E1812,$Q:$Q,0),MATCH(VLOOKUP($B1812,卡牌国战属性!$B:$E,4,FALSE),军力值效果表!$Q$1:$AC$1,0)+IF(VLOOKUP($B1812,卡牌国战属性!$B:$E,3,FALSE)=2,6,0)+1)</f>
        <v>18.6</v>
      </c>
    </row>
    <row r="1813" spans="1:7">
      <c r="A1813" s="2">
        <v>1810</v>
      </c>
      <c r="B1813" s="9">
        <v>1102014</v>
      </c>
      <c r="C1813" s="2" t="str">
        <f>VLOOKUP(B1813,卡牌国战属性!$B:$C,2,FALSE)</f>
        <v>石灵明</v>
      </c>
      <c r="D1813" s="2" t="s">
        <v>64</v>
      </c>
      <c r="E1813" s="2">
        <f t="shared" si="22"/>
        <v>10</v>
      </c>
      <c r="F1813" s="2">
        <f>INDEX($Q:$AC,MATCH($E1813,$Q:$Q,0),MATCH(VLOOKUP($B1813,卡牌国战属性!$B:$E,4,FALSE),军力值效果表!$Q$1:$AC$1,0)+IF(VLOOKUP($B1813,卡牌国战属性!$B:$E,3,FALSE)=2,6,0))</f>
        <v>3.4</v>
      </c>
      <c r="G1813" s="2">
        <f>INDEX($Q:$AC,MATCH($E1813,$Q:$Q,0),MATCH(VLOOKUP($B1813,卡牌国战属性!$B:$E,4,FALSE),军力值效果表!$Q$1:$AC$1,0)+IF(VLOOKUP($B1813,卡牌国战属性!$B:$E,3,FALSE)=2,6,0)+1)</f>
        <v>18.8</v>
      </c>
    </row>
    <row r="1814" spans="1:7">
      <c r="A1814" s="2">
        <v>1811</v>
      </c>
      <c r="B1814" s="9">
        <v>1102014</v>
      </c>
      <c r="C1814" s="2" t="str">
        <f>VLOOKUP(B1814,卡牌国战属性!$B:$C,2,FALSE)</f>
        <v>石灵明</v>
      </c>
      <c r="D1814" s="2" t="s">
        <v>64</v>
      </c>
      <c r="E1814" s="2">
        <f t="shared" si="22"/>
        <v>11</v>
      </c>
      <c r="F1814" s="2">
        <f>INDEX($Q:$AC,MATCH($E1814,$Q:$Q,0),MATCH(VLOOKUP($B1814,卡牌国战属性!$B:$E,4,FALSE),军力值效果表!$Q$1:$AC$1,0)+IF(VLOOKUP($B1814,卡牌国战属性!$B:$E,3,FALSE)=2,6,0))</f>
        <v>3.5</v>
      </c>
      <c r="G1814" s="2">
        <f>INDEX($Q:$AC,MATCH($E1814,$Q:$Q,0),MATCH(VLOOKUP($B1814,卡牌国战属性!$B:$E,4,FALSE),军力值效果表!$Q$1:$AC$1,0)+IF(VLOOKUP($B1814,卡牌国战属性!$B:$E,3,FALSE)=2,6,0)+1)</f>
        <v>19</v>
      </c>
    </row>
    <row r="1815" spans="1:7">
      <c r="A1815" s="2">
        <v>1812</v>
      </c>
      <c r="B1815" s="9">
        <v>1102014</v>
      </c>
      <c r="C1815" s="2" t="str">
        <f>VLOOKUP(B1815,卡牌国战属性!$B:$C,2,FALSE)</f>
        <v>石灵明</v>
      </c>
      <c r="D1815" s="2" t="s">
        <v>64</v>
      </c>
      <c r="E1815" s="2">
        <f t="shared" si="22"/>
        <v>12</v>
      </c>
      <c r="F1815" s="2">
        <f>INDEX($Q:$AC,MATCH($E1815,$Q:$Q,0),MATCH(VLOOKUP($B1815,卡牌国战属性!$B:$E,4,FALSE),军力值效果表!$Q$1:$AC$1,0)+IF(VLOOKUP($B1815,卡牌国战属性!$B:$E,3,FALSE)=2,6,0))</f>
        <v>3.6</v>
      </c>
      <c r="G1815" s="2">
        <f>INDEX($Q:$AC,MATCH($E1815,$Q:$Q,0),MATCH(VLOOKUP($B1815,卡牌国战属性!$B:$E,4,FALSE),军力值效果表!$Q$1:$AC$1,0)+IF(VLOOKUP($B1815,卡牌国战属性!$B:$E,3,FALSE)=2,6,0)+1)</f>
        <v>19.2</v>
      </c>
    </row>
    <row r="1816" spans="1:7">
      <c r="A1816" s="2">
        <v>1813</v>
      </c>
      <c r="B1816" s="9">
        <v>1102014</v>
      </c>
      <c r="C1816" s="2" t="str">
        <f>VLOOKUP(B1816,卡牌国战属性!$B:$C,2,FALSE)</f>
        <v>石灵明</v>
      </c>
      <c r="D1816" s="2" t="s">
        <v>64</v>
      </c>
      <c r="E1816" s="2">
        <f t="shared" si="22"/>
        <v>13</v>
      </c>
      <c r="F1816" s="2">
        <f>INDEX($Q:$AC,MATCH($E1816,$Q:$Q,0),MATCH(VLOOKUP($B1816,卡牌国战属性!$B:$E,4,FALSE),军力值效果表!$Q$1:$AC$1,0)+IF(VLOOKUP($B1816,卡牌国战属性!$B:$E,3,FALSE)=2,6,0))</f>
        <v>3.7</v>
      </c>
      <c r="G1816" s="2">
        <f>INDEX($Q:$AC,MATCH($E1816,$Q:$Q,0),MATCH(VLOOKUP($B1816,卡牌国战属性!$B:$E,4,FALSE),军力值效果表!$Q$1:$AC$1,0)+IF(VLOOKUP($B1816,卡牌国战属性!$B:$E,3,FALSE)=2,6,0)+1)</f>
        <v>20</v>
      </c>
    </row>
    <row r="1817" spans="1:7">
      <c r="A1817" s="2">
        <v>1814</v>
      </c>
      <c r="B1817" s="9">
        <v>1102014</v>
      </c>
      <c r="C1817" s="2" t="str">
        <f>VLOOKUP(B1817,卡牌国战属性!$B:$C,2,FALSE)</f>
        <v>石灵明</v>
      </c>
      <c r="D1817" s="2" t="s">
        <v>64</v>
      </c>
      <c r="E1817" s="2">
        <f t="shared" si="22"/>
        <v>14</v>
      </c>
      <c r="F1817" s="2">
        <f>INDEX($Q:$AC,MATCH($E1817,$Q:$Q,0),MATCH(VLOOKUP($B1817,卡牌国战属性!$B:$E,4,FALSE),军力值效果表!$Q$1:$AC$1,0)+IF(VLOOKUP($B1817,卡牌国战属性!$B:$E,3,FALSE)=2,6,0))</f>
        <v>3.8</v>
      </c>
      <c r="G1817" s="2">
        <f>INDEX($Q:$AC,MATCH($E1817,$Q:$Q,0),MATCH(VLOOKUP($B1817,卡牌国战属性!$B:$E,4,FALSE),军力值效果表!$Q$1:$AC$1,0)+IF(VLOOKUP($B1817,卡牌国战属性!$B:$E,3,FALSE)=2,6,0)+1)</f>
        <v>20.4</v>
      </c>
    </row>
    <row r="1818" spans="1:7">
      <c r="A1818" s="2">
        <v>1815</v>
      </c>
      <c r="B1818" s="9">
        <v>1102014</v>
      </c>
      <c r="C1818" s="2" t="str">
        <f>VLOOKUP(B1818,卡牌国战属性!$B:$C,2,FALSE)</f>
        <v>石灵明</v>
      </c>
      <c r="D1818" s="2" t="s">
        <v>64</v>
      </c>
      <c r="E1818" s="2">
        <f t="shared" si="22"/>
        <v>15</v>
      </c>
      <c r="F1818" s="2">
        <f>INDEX($Q:$AC,MATCH($E1818,$Q:$Q,0),MATCH(VLOOKUP($B1818,卡牌国战属性!$B:$E,4,FALSE),军力值效果表!$Q$1:$AC$1,0)+IF(VLOOKUP($B1818,卡牌国战属性!$B:$E,3,FALSE)=2,6,0))</f>
        <v>3.9</v>
      </c>
      <c r="G1818" s="2">
        <f>INDEX($Q:$AC,MATCH($E1818,$Q:$Q,0),MATCH(VLOOKUP($B1818,卡牌国战属性!$B:$E,4,FALSE),军力值效果表!$Q$1:$AC$1,0)+IF(VLOOKUP($B1818,卡牌国战属性!$B:$E,3,FALSE)=2,6,0)+1)</f>
        <v>20.8</v>
      </c>
    </row>
    <row r="1819" spans="1:7">
      <c r="A1819" s="2">
        <v>1816</v>
      </c>
      <c r="B1819" s="9">
        <v>1102014</v>
      </c>
      <c r="C1819" s="2" t="str">
        <f>VLOOKUP(B1819,卡牌国战属性!$B:$C,2,FALSE)</f>
        <v>石灵明</v>
      </c>
      <c r="D1819" s="2" t="s">
        <v>64</v>
      </c>
      <c r="E1819" s="2">
        <f t="shared" si="22"/>
        <v>16</v>
      </c>
      <c r="F1819" s="2">
        <f>INDEX($Q:$AC,MATCH($E1819,$Q:$Q,0),MATCH(VLOOKUP($B1819,卡牌国战属性!$B:$E,4,FALSE),军力值效果表!$Q$1:$AC$1,0)+IF(VLOOKUP($B1819,卡牌国战属性!$B:$E,3,FALSE)=2,6,0))</f>
        <v>4</v>
      </c>
      <c r="G1819" s="2">
        <f>INDEX($Q:$AC,MATCH($E1819,$Q:$Q,0),MATCH(VLOOKUP($B1819,卡牌国战属性!$B:$E,4,FALSE),军力值效果表!$Q$1:$AC$1,0)+IF(VLOOKUP($B1819,卡牌国战属性!$B:$E,3,FALSE)=2,6,0)+1)</f>
        <v>21</v>
      </c>
    </row>
    <row r="1820" spans="1:7">
      <c r="A1820" s="2">
        <v>1817</v>
      </c>
      <c r="B1820" s="9">
        <v>1102014</v>
      </c>
      <c r="C1820" s="2" t="str">
        <f>VLOOKUP(B1820,卡牌国战属性!$B:$C,2,FALSE)</f>
        <v>石灵明</v>
      </c>
      <c r="D1820" s="2" t="s">
        <v>64</v>
      </c>
      <c r="E1820" s="2">
        <f t="shared" si="22"/>
        <v>17</v>
      </c>
      <c r="F1820" s="2">
        <f>INDEX($Q:$AC,MATCH($E1820,$Q:$Q,0),MATCH(VLOOKUP($B1820,卡牌国战属性!$B:$E,4,FALSE),军力值效果表!$Q$1:$AC$1,0)+IF(VLOOKUP($B1820,卡牌国战属性!$B:$E,3,FALSE)=2,6,0))</f>
        <v>4.1</v>
      </c>
      <c r="G1820" s="2">
        <f>INDEX($Q:$AC,MATCH($E1820,$Q:$Q,0),MATCH(VLOOKUP($B1820,卡牌国战属性!$B:$E,4,FALSE),军力值效果表!$Q$1:$AC$1,0)+IF(VLOOKUP($B1820,卡牌国战属性!$B:$E,3,FALSE)=2,6,0)+1)</f>
        <v>22.4</v>
      </c>
    </row>
    <row r="1821" spans="1:7">
      <c r="A1821" s="2">
        <v>1818</v>
      </c>
      <c r="B1821" s="9">
        <v>1102014</v>
      </c>
      <c r="C1821" s="2" t="str">
        <f>VLOOKUP(B1821,卡牌国战属性!$B:$C,2,FALSE)</f>
        <v>石灵明</v>
      </c>
      <c r="D1821" s="2" t="s">
        <v>64</v>
      </c>
      <c r="E1821" s="2">
        <f t="shared" si="22"/>
        <v>18</v>
      </c>
      <c r="F1821" s="2">
        <f>INDEX($Q:$AC,MATCH($E1821,$Q:$Q,0),MATCH(VLOOKUP($B1821,卡牌国战属性!$B:$E,4,FALSE),军力值效果表!$Q$1:$AC$1,0)+IF(VLOOKUP($B1821,卡牌国战属性!$B:$E,3,FALSE)=2,6,0))</f>
        <v>4.2</v>
      </c>
      <c r="G1821" s="2">
        <f>INDEX($Q:$AC,MATCH($E1821,$Q:$Q,0),MATCH(VLOOKUP($B1821,卡牌国战属性!$B:$E,4,FALSE),军力值效果表!$Q$1:$AC$1,0)+IF(VLOOKUP($B1821,卡牌国战属性!$B:$E,3,FALSE)=2,6,0)+1)</f>
        <v>22.8</v>
      </c>
    </row>
    <row r="1822" spans="1:7">
      <c r="A1822" s="2">
        <v>1819</v>
      </c>
      <c r="B1822" s="9">
        <v>1102014</v>
      </c>
      <c r="C1822" s="2" t="str">
        <f>VLOOKUP(B1822,卡牌国战属性!$B:$C,2,FALSE)</f>
        <v>石灵明</v>
      </c>
      <c r="D1822" s="2" t="s">
        <v>64</v>
      </c>
      <c r="E1822" s="2">
        <f t="shared" si="22"/>
        <v>19</v>
      </c>
      <c r="F1822" s="2">
        <f>INDEX($Q:$AC,MATCH($E1822,$Q:$Q,0),MATCH(VLOOKUP($B1822,卡牌国战属性!$B:$E,4,FALSE),军力值效果表!$Q$1:$AC$1,0)+IF(VLOOKUP($B1822,卡牌国战属性!$B:$E,3,FALSE)=2,6,0))</f>
        <v>4.3</v>
      </c>
      <c r="G1822" s="2">
        <f>INDEX($Q:$AC,MATCH($E1822,$Q:$Q,0),MATCH(VLOOKUP($B1822,卡牌国战属性!$B:$E,4,FALSE),军力值效果表!$Q$1:$AC$1,0)+IF(VLOOKUP($B1822,卡牌国战属性!$B:$E,3,FALSE)=2,6,0)+1)</f>
        <v>23.2</v>
      </c>
    </row>
    <row r="1823" spans="1:7">
      <c r="A1823" s="2">
        <v>1820</v>
      </c>
      <c r="B1823" s="9">
        <v>1102014</v>
      </c>
      <c r="C1823" s="2" t="str">
        <f>VLOOKUP(B1823,卡牌国战属性!$B:$C,2,FALSE)</f>
        <v>石灵明</v>
      </c>
      <c r="D1823" s="2" t="s">
        <v>64</v>
      </c>
      <c r="E1823" s="2">
        <f t="shared" si="22"/>
        <v>20</v>
      </c>
      <c r="F1823" s="2">
        <f>INDEX($Q:$AC,MATCH($E1823,$Q:$Q,0),MATCH(VLOOKUP($B1823,卡牌国战属性!$B:$E,4,FALSE),军力值效果表!$Q$1:$AC$1,0)+IF(VLOOKUP($B1823,卡牌国战属性!$B:$E,3,FALSE)=2,6,0))</f>
        <v>4.4</v>
      </c>
      <c r="G1823" s="2">
        <f>INDEX($Q:$AC,MATCH($E1823,$Q:$Q,0),MATCH(VLOOKUP($B1823,卡牌国战属性!$B:$E,4,FALSE),军力值效果表!$Q$1:$AC$1,0)+IF(VLOOKUP($B1823,卡牌国战属性!$B:$E,3,FALSE)=2,6,0)+1)</f>
        <v>23.7</v>
      </c>
    </row>
    <row r="1824" spans="1:7">
      <c r="A1824" s="2">
        <v>1821</v>
      </c>
      <c r="B1824" s="9">
        <v>1102014</v>
      </c>
      <c r="C1824" s="2" t="str">
        <f>VLOOKUP(B1824,卡牌国战属性!$B:$C,2,FALSE)</f>
        <v>石灵明</v>
      </c>
      <c r="D1824" s="2" t="s">
        <v>64</v>
      </c>
      <c r="E1824" s="2">
        <f t="shared" si="22"/>
        <v>21</v>
      </c>
      <c r="F1824" s="2">
        <f>INDEX($Q:$AC,MATCH($E1824,$Q:$Q,0),MATCH(VLOOKUP($B1824,卡牌国战属性!$B:$E,4,FALSE),军力值效果表!$Q$1:$AC$1,0)+IF(VLOOKUP($B1824,卡牌国战属性!$B:$E,3,FALSE)=2,6,0))</f>
        <v>4.5</v>
      </c>
      <c r="G1824" s="2">
        <f>INDEX($Q:$AC,MATCH($E1824,$Q:$Q,0),MATCH(VLOOKUP($B1824,卡牌国战属性!$B:$E,4,FALSE),军力值效果表!$Q$1:$AC$1,0)+IF(VLOOKUP($B1824,卡牌国战属性!$B:$E,3,FALSE)=2,6,0)+1)</f>
        <v>24.1</v>
      </c>
    </row>
    <row r="1825" spans="1:7">
      <c r="A1825" s="2">
        <v>1822</v>
      </c>
      <c r="B1825" s="9">
        <v>1102014</v>
      </c>
      <c r="C1825" s="2" t="str">
        <f>VLOOKUP(B1825,卡牌国战属性!$B:$C,2,FALSE)</f>
        <v>石灵明</v>
      </c>
      <c r="D1825" s="2" t="s">
        <v>64</v>
      </c>
      <c r="E1825" s="2">
        <f t="shared" si="22"/>
        <v>22</v>
      </c>
      <c r="F1825" s="2">
        <f>INDEX($Q:$AC,MATCH($E1825,$Q:$Q,0),MATCH(VLOOKUP($B1825,卡牌国战属性!$B:$E,4,FALSE),军力值效果表!$Q$1:$AC$1,0)+IF(VLOOKUP($B1825,卡牌国战属性!$B:$E,3,FALSE)=2,6,0))</f>
        <v>4.7</v>
      </c>
      <c r="G1825" s="2">
        <f>INDEX($Q:$AC,MATCH($E1825,$Q:$Q,0),MATCH(VLOOKUP($B1825,卡牌国战属性!$B:$E,4,FALSE),军力值效果表!$Q$1:$AC$1,0)+IF(VLOOKUP($B1825,卡牌国战属性!$B:$E,3,FALSE)=2,6,0)+1)</f>
        <v>24.5</v>
      </c>
    </row>
    <row r="1826" spans="1:7">
      <c r="A1826" s="2">
        <v>1823</v>
      </c>
      <c r="B1826" s="9">
        <v>1102014</v>
      </c>
      <c r="C1826" s="2" t="str">
        <f>VLOOKUP(B1826,卡牌国战属性!$B:$C,2,FALSE)</f>
        <v>石灵明</v>
      </c>
      <c r="D1826" s="2" t="s">
        <v>64</v>
      </c>
      <c r="E1826" s="2">
        <f t="shared" si="22"/>
        <v>23</v>
      </c>
      <c r="F1826" s="2">
        <f>INDEX($Q:$AC,MATCH($E1826,$Q:$Q,0),MATCH(VLOOKUP($B1826,卡牌国战属性!$B:$E,4,FALSE),军力值效果表!$Q$1:$AC$1,0)+IF(VLOOKUP($B1826,卡牌国战属性!$B:$E,3,FALSE)=2,6,0))</f>
        <v>5</v>
      </c>
      <c r="G1826" s="2">
        <f>INDEX($Q:$AC,MATCH($E1826,$Q:$Q,0),MATCH(VLOOKUP($B1826,卡牌国战属性!$B:$E,4,FALSE),军力值效果表!$Q$1:$AC$1,0)+IF(VLOOKUP($B1826,卡牌国战属性!$B:$E,3,FALSE)=2,6,0)+1)</f>
        <v>27.7</v>
      </c>
    </row>
    <row r="1827" spans="1:7">
      <c r="A1827" s="2">
        <v>1824</v>
      </c>
      <c r="B1827" s="9">
        <v>1102014</v>
      </c>
      <c r="C1827" s="2" t="str">
        <f>VLOOKUP(B1827,卡牌国战属性!$B:$C,2,FALSE)</f>
        <v>石灵明</v>
      </c>
      <c r="D1827" s="2" t="s">
        <v>64</v>
      </c>
      <c r="E1827" s="2">
        <f t="shared" ref="E1827:E1853" si="23">E1777</f>
        <v>24</v>
      </c>
      <c r="F1827" s="2">
        <f>INDEX($Q:$AC,MATCH($E1827,$Q:$Q,0),MATCH(VLOOKUP($B1827,卡牌国战属性!$B:$E,4,FALSE),军力值效果表!$Q$1:$AC$1,0)+IF(VLOOKUP($B1827,卡牌国战属性!$B:$E,3,FALSE)=2,6,0))</f>
        <v>5.2</v>
      </c>
      <c r="G1827" s="2">
        <f>INDEX($Q:$AC,MATCH($E1827,$Q:$Q,0),MATCH(VLOOKUP($B1827,卡牌国战属性!$B:$E,4,FALSE),军力值效果表!$Q$1:$AC$1,0)+IF(VLOOKUP($B1827,卡牌国战属性!$B:$E,3,FALSE)=2,6,0)+1)</f>
        <v>28.3</v>
      </c>
    </row>
    <row r="1828" spans="1:7">
      <c r="A1828" s="2">
        <v>1825</v>
      </c>
      <c r="B1828" s="9">
        <v>1102014</v>
      </c>
      <c r="C1828" s="2" t="str">
        <f>VLOOKUP(B1828,卡牌国战属性!$B:$C,2,FALSE)</f>
        <v>石灵明</v>
      </c>
      <c r="D1828" s="2" t="s">
        <v>64</v>
      </c>
      <c r="E1828" s="2">
        <f t="shared" si="23"/>
        <v>25</v>
      </c>
      <c r="F1828" s="2">
        <f>INDEX($Q:$AC,MATCH($E1828,$Q:$Q,0),MATCH(VLOOKUP($B1828,卡牌国战属性!$B:$E,4,FALSE),军力值效果表!$Q$1:$AC$1,0)+IF(VLOOKUP($B1828,卡牌国战属性!$B:$E,3,FALSE)=2,6,0))</f>
        <v>5.8</v>
      </c>
      <c r="G1828" s="2">
        <f>INDEX($Q:$AC,MATCH($E1828,$Q:$Q,0),MATCH(VLOOKUP($B1828,卡牌国战属性!$B:$E,4,FALSE),军力值效果表!$Q$1:$AC$1,0)+IF(VLOOKUP($B1828,卡牌国战属性!$B:$E,3,FALSE)=2,6,0)+1)</f>
        <v>32.4</v>
      </c>
    </row>
    <row r="1829" spans="1:7">
      <c r="A1829" s="2">
        <v>1826</v>
      </c>
      <c r="B1829" s="9">
        <v>1102014</v>
      </c>
      <c r="C1829" s="2" t="str">
        <f>VLOOKUP(B1829,卡牌国战属性!$B:$C,2,FALSE)</f>
        <v>石灵明</v>
      </c>
      <c r="D1829" s="2" t="s">
        <v>64</v>
      </c>
      <c r="E1829" s="2">
        <f t="shared" si="23"/>
        <v>26</v>
      </c>
      <c r="F1829" s="2">
        <f>INDEX($Q:$AC,MATCH($E1829,$Q:$Q,0),MATCH(VLOOKUP($B1829,卡牌国战属性!$B:$E,4,FALSE),军力值效果表!$Q$1:$AC$1,0)+IF(VLOOKUP($B1829,卡牌国战属性!$B:$E,3,FALSE)=2,6,0))</f>
        <v>6.1</v>
      </c>
      <c r="G1829" s="2">
        <f>INDEX($Q:$AC,MATCH($E1829,$Q:$Q,0),MATCH(VLOOKUP($B1829,卡牌国战属性!$B:$E,4,FALSE),军力值效果表!$Q$1:$AC$1,0)+IF(VLOOKUP($B1829,卡牌国战属性!$B:$E,3,FALSE)=2,6,0)+1)</f>
        <v>33.8</v>
      </c>
    </row>
    <row r="1830" spans="1:7">
      <c r="A1830" s="2">
        <v>1827</v>
      </c>
      <c r="B1830" s="9">
        <v>1102014</v>
      </c>
      <c r="C1830" s="2" t="str">
        <f>VLOOKUP(B1830,卡牌国战属性!$B:$C,2,FALSE)</f>
        <v>石灵明</v>
      </c>
      <c r="D1830" s="2" t="s">
        <v>64</v>
      </c>
      <c r="E1830" s="2">
        <f t="shared" si="23"/>
        <v>27</v>
      </c>
      <c r="F1830" s="2">
        <f>INDEX($Q:$AC,MATCH($E1830,$Q:$Q,0),MATCH(VLOOKUP($B1830,卡牌国战属性!$B:$E,4,FALSE),军力值效果表!$Q$1:$AC$1,0)+IF(VLOOKUP($B1830,卡牌国战属性!$B:$E,3,FALSE)=2,6,0))</f>
        <v>6.5</v>
      </c>
      <c r="G1830" s="2">
        <f>INDEX($Q:$AC,MATCH($E1830,$Q:$Q,0),MATCH(VLOOKUP($B1830,卡牌国战属性!$B:$E,4,FALSE),军力值效果表!$Q$1:$AC$1,0)+IF(VLOOKUP($B1830,卡牌国战属性!$B:$E,3,FALSE)=2,6,0)+1)</f>
        <v>35.2</v>
      </c>
    </row>
    <row r="1831" spans="1:7">
      <c r="A1831" s="2">
        <v>1828</v>
      </c>
      <c r="B1831" s="9">
        <v>1102014</v>
      </c>
      <c r="C1831" s="2" t="str">
        <f>VLOOKUP(B1831,卡牌国战属性!$B:$C,2,FALSE)</f>
        <v>石灵明</v>
      </c>
      <c r="D1831" s="2" t="s">
        <v>64</v>
      </c>
      <c r="E1831" s="2">
        <f t="shared" si="23"/>
        <v>28</v>
      </c>
      <c r="F1831" s="2">
        <f>INDEX($Q:$AC,MATCH($E1831,$Q:$Q,0),MATCH(VLOOKUP($B1831,卡牌国战属性!$B:$E,4,FALSE),军力值效果表!$Q$1:$AC$1,0)+IF(VLOOKUP($B1831,卡牌国战属性!$B:$E,3,FALSE)=2,6,0))</f>
        <v>7</v>
      </c>
      <c r="G1831" s="2">
        <f>INDEX($Q:$AC,MATCH($E1831,$Q:$Q,0),MATCH(VLOOKUP($B1831,卡牌国战属性!$B:$E,4,FALSE),军力值效果表!$Q$1:$AC$1,0)+IF(VLOOKUP($B1831,卡牌国战属性!$B:$E,3,FALSE)=2,6,0)+1)</f>
        <v>37</v>
      </c>
    </row>
    <row r="1832" spans="1:7">
      <c r="A1832" s="2">
        <v>1829</v>
      </c>
      <c r="B1832" s="9">
        <v>1102014</v>
      </c>
      <c r="C1832" s="2" t="str">
        <f>VLOOKUP(B1832,卡牌国战属性!$B:$C,2,FALSE)</f>
        <v>石灵明</v>
      </c>
      <c r="D1832" s="2" t="s">
        <v>64</v>
      </c>
      <c r="E1832" s="2">
        <f t="shared" si="23"/>
        <v>29</v>
      </c>
      <c r="F1832" s="2">
        <f>INDEX($Q:$AC,MATCH($E1832,$Q:$Q,0),MATCH(VLOOKUP($B1832,卡牌国战属性!$B:$E,4,FALSE),军力值效果表!$Q$1:$AC$1,0)+IF(VLOOKUP($B1832,卡牌国战属性!$B:$E,3,FALSE)=2,6,0))</f>
        <v>7.4</v>
      </c>
      <c r="G1832" s="2">
        <f>INDEX($Q:$AC,MATCH($E1832,$Q:$Q,0),MATCH(VLOOKUP($B1832,卡牌国战属性!$B:$E,4,FALSE),军力值效果表!$Q$1:$AC$1,0)+IF(VLOOKUP($B1832,卡牌国战属性!$B:$E,3,FALSE)=2,6,0)+1)</f>
        <v>39</v>
      </c>
    </row>
    <row r="1833" spans="1:7">
      <c r="A1833" s="2">
        <v>1830</v>
      </c>
      <c r="B1833" s="9">
        <v>1102014</v>
      </c>
      <c r="C1833" s="2" t="str">
        <f>VLOOKUP(B1833,卡牌国战属性!$B:$C,2,FALSE)</f>
        <v>石灵明</v>
      </c>
      <c r="D1833" s="2" t="s">
        <v>64</v>
      </c>
      <c r="E1833" s="2">
        <f t="shared" si="23"/>
        <v>30</v>
      </c>
      <c r="F1833" s="2">
        <f>INDEX($Q:$AC,MATCH($E1833,$Q:$Q,0),MATCH(VLOOKUP($B1833,卡牌国战属性!$B:$E,4,FALSE),军力值效果表!$Q$1:$AC$1,0)+IF(VLOOKUP($B1833,卡牌国战属性!$B:$E,3,FALSE)=2,6,0))</f>
        <v>7.6</v>
      </c>
      <c r="G1833" s="2">
        <f>INDEX($Q:$AC,MATCH($E1833,$Q:$Q,0),MATCH(VLOOKUP($B1833,卡牌国战属性!$B:$E,4,FALSE),军力值效果表!$Q$1:$AC$1,0)+IF(VLOOKUP($B1833,卡牌国战属性!$B:$E,3,FALSE)=2,6,0)+1)</f>
        <v>41</v>
      </c>
    </row>
    <row r="1834" spans="1:7">
      <c r="A1834" s="2">
        <v>1831</v>
      </c>
      <c r="B1834" s="9">
        <v>1102014</v>
      </c>
      <c r="C1834" s="2" t="str">
        <f>VLOOKUP(B1834,卡牌国战属性!$B:$C,2,FALSE)</f>
        <v>石灵明</v>
      </c>
      <c r="D1834" s="2" t="s">
        <v>64</v>
      </c>
      <c r="E1834" s="2">
        <f t="shared" si="23"/>
        <v>31</v>
      </c>
      <c r="F1834" s="2">
        <f>INDEX($Q:$AC,MATCH($E1834,$Q:$Q,0),MATCH(VLOOKUP($B1834,卡牌国战属性!$B:$E,4,FALSE),军力值效果表!$Q$1:$AC$1,0)+IF(VLOOKUP($B1834,卡牌国战属性!$B:$E,3,FALSE)=2,6,0))</f>
        <v>7.7</v>
      </c>
      <c r="G1834" s="2">
        <f>INDEX($Q:$AC,MATCH($E1834,$Q:$Q,0),MATCH(VLOOKUP($B1834,卡牌国战属性!$B:$E,4,FALSE),军力值效果表!$Q$1:$AC$1,0)+IF(VLOOKUP($B1834,卡牌国战属性!$B:$E,3,FALSE)=2,6,0)+1)</f>
        <v>42.1</v>
      </c>
    </row>
    <row r="1835" spans="1:7">
      <c r="A1835" s="2">
        <v>1832</v>
      </c>
      <c r="B1835" s="9">
        <v>1102014</v>
      </c>
      <c r="C1835" s="2" t="str">
        <f>VLOOKUP(B1835,卡牌国战属性!$B:$C,2,FALSE)</f>
        <v>石灵明</v>
      </c>
      <c r="D1835" s="2" t="s">
        <v>64</v>
      </c>
      <c r="E1835" s="2">
        <f t="shared" si="23"/>
        <v>32</v>
      </c>
      <c r="F1835" s="2">
        <f>INDEX($Q:$AC,MATCH($E1835,$Q:$Q,0),MATCH(VLOOKUP($B1835,卡牌国战属性!$B:$E,4,FALSE),军力值效果表!$Q$1:$AC$1,0)+IF(VLOOKUP($B1835,卡牌国战属性!$B:$E,3,FALSE)=2,6,0))</f>
        <v>8.2</v>
      </c>
      <c r="G1835" s="2">
        <f>INDEX($Q:$AC,MATCH($E1835,$Q:$Q,0),MATCH(VLOOKUP($B1835,卡牌国战属性!$B:$E,4,FALSE),军力值效果表!$Q$1:$AC$1,0)+IF(VLOOKUP($B1835,卡牌国战属性!$B:$E,3,FALSE)=2,6,0)+1)</f>
        <v>44.2</v>
      </c>
    </row>
    <row r="1836" spans="1:7">
      <c r="A1836" s="2">
        <v>1833</v>
      </c>
      <c r="B1836" s="9">
        <v>1102014</v>
      </c>
      <c r="C1836" s="2" t="str">
        <f>VLOOKUP(B1836,卡牌国战属性!$B:$C,2,FALSE)</f>
        <v>石灵明</v>
      </c>
      <c r="D1836" s="2" t="s">
        <v>64</v>
      </c>
      <c r="E1836" s="2">
        <f t="shared" si="23"/>
        <v>33</v>
      </c>
      <c r="F1836" s="2">
        <f>INDEX($Q:$AC,MATCH($E1836,$Q:$Q,0),MATCH(VLOOKUP($B1836,卡牌国战属性!$B:$E,4,FALSE),军力值效果表!$Q$1:$AC$1,0)+IF(VLOOKUP($B1836,卡牌国战属性!$B:$E,3,FALSE)=2,6,0))</f>
        <v>9.2</v>
      </c>
      <c r="G1836" s="2">
        <f>INDEX($Q:$AC,MATCH($E1836,$Q:$Q,0),MATCH(VLOOKUP($B1836,卡牌国战属性!$B:$E,4,FALSE),军力值效果表!$Q$1:$AC$1,0)+IF(VLOOKUP($B1836,卡牌国战属性!$B:$E,3,FALSE)=2,6,0)+1)</f>
        <v>50.4</v>
      </c>
    </row>
    <row r="1837" spans="1:7">
      <c r="A1837" s="2">
        <v>1834</v>
      </c>
      <c r="B1837" s="9">
        <v>1102014</v>
      </c>
      <c r="C1837" s="2" t="str">
        <f>VLOOKUP(B1837,卡牌国战属性!$B:$C,2,FALSE)</f>
        <v>石灵明</v>
      </c>
      <c r="D1837" s="2" t="s">
        <v>64</v>
      </c>
      <c r="E1837" s="2">
        <f t="shared" si="23"/>
        <v>34</v>
      </c>
      <c r="F1837" s="2">
        <f>INDEX($Q:$AC,MATCH($E1837,$Q:$Q,0),MATCH(VLOOKUP($B1837,卡牌国战属性!$B:$E,4,FALSE),军力值效果表!$Q$1:$AC$1,0)+IF(VLOOKUP($B1837,卡牌国战属性!$B:$E,3,FALSE)=2,6,0))</f>
        <v>9.5</v>
      </c>
      <c r="G1837" s="2">
        <f>INDEX($Q:$AC,MATCH($E1837,$Q:$Q,0),MATCH(VLOOKUP($B1837,卡牌国战属性!$B:$E,4,FALSE),军力值效果表!$Q$1:$AC$1,0)+IF(VLOOKUP($B1837,卡牌国战属性!$B:$E,3,FALSE)=2,6,0)+1)</f>
        <v>53.1</v>
      </c>
    </row>
    <row r="1838" spans="1:7">
      <c r="A1838" s="2">
        <v>1835</v>
      </c>
      <c r="B1838" s="9">
        <v>1102014</v>
      </c>
      <c r="C1838" s="2" t="str">
        <f>VLOOKUP(B1838,卡牌国战属性!$B:$C,2,FALSE)</f>
        <v>石灵明</v>
      </c>
      <c r="D1838" s="2" t="s">
        <v>64</v>
      </c>
      <c r="E1838" s="2">
        <f t="shared" si="23"/>
        <v>35</v>
      </c>
      <c r="F1838" s="2">
        <f>INDEX($Q:$AC,MATCH($E1838,$Q:$Q,0),MATCH(VLOOKUP($B1838,卡牌国战属性!$B:$E,4,FALSE),军力值效果表!$Q$1:$AC$1,0)+IF(VLOOKUP($B1838,卡牌国战属性!$B:$E,3,FALSE)=2,6,0))</f>
        <v>10</v>
      </c>
      <c r="G1838" s="2">
        <f>INDEX($Q:$AC,MATCH($E1838,$Q:$Q,0),MATCH(VLOOKUP($B1838,卡牌国战属性!$B:$E,4,FALSE),军力值效果表!$Q$1:$AC$1,0)+IF(VLOOKUP($B1838,卡牌国战属性!$B:$E,3,FALSE)=2,6,0)+1)</f>
        <v>54.5</v>
      </c>
    </row>
    <row r="1839" spans="1:7">
      <c r="A1839" s="2">
        <v>1836</v>
      </c>
      <c r="B1839" s="9">
        <v>1102014</v>
      </c>
      <c r="C1839" s="2" t="str">
        <f>VLOOKUP(B1839,卡牌国战属性!$B:$C,2,FALSE)</f>
        <v>石灵明</v>
      </c>
      <c r="D1839" s="2" t="s">
        <v>64</v>
      </c>
      <c r="E1839" s="2">
        <f t="shared" si="23"/>
        <v>36</v>
      </c>
      <c r="F1839" s="2">
        <f>INDEX($Q:$AC,MATCH($E1839,$Q:$Q,0),MATCH(VLOOKUP($B1839,卡牌国战属性!$B:$E,4,FALSE),军力值效果表!$Q$1:$AC$1,0)+IF(VLOOKUP($B1839,卡牌国战属性!$B:$E,3,FALSE)=2,6,0))</f>
        <v>10.7</v>
      </c>
      <c r="G1839" s="2">
        <f>INDEX($Q:$AC,MATCH($E1839,$Q:$Q,0),MATCH(VLOOKUP($B1839,卡牌国战属性!$B:$E,4,FALSE),军力值效果表!$Q$1:$AC$1,0)+IF(VLOOKUP($B1839,卡牌国战属性!$B:$E,3,FALSE)=2,6,0)+1)</f>
        <v>57.9</v>
      </c>
    </row>
    <row r="1840" spans="1:7">
      <c r="A1840" s="2">
        <v>1837</v>
      </c>
      <c r="B1840" s="9">
        <v>1102014</v>
      </c>
      <c r="C1840" s="2" t="str">
        <f>VLOOKUP(B1840,卡牌国战属性!$B:$C,2,FALSE)</f>
        <v>石灵明</v>
      </c>
      <c r="D1840" s="2" t="s">
        <v>64</v>
      </c>
      <c r="E1840" s="2">
        <f t="shared" si="23"/>
        <v>37</v>
      </c>
      <c r="F1840" s="2">
        <f>INDEX($Q:$AC,MATCH($E1840,$Q:$Q,0),MATCH(VLOOKUP($B1840,卡牌国战属性!$B:$E,4,FALSE),军力值效果表!$Q$1:$AC$1,0)+IF(VLOOKUP($B1840,卡牌国战属性!$B:$E,3,FALSE)=2,6,0))</f>
        <v>11.5</v>
      </c>
      <c r="G1840" s="2">
        <f>INDEX($Q:$AC,MATCH($E1840,$Q:$Q,0),MATCH(VLOOKUP($B1840,卡牌国战属性!$B:$E,4,FALSE),军力值效果表!$Q$1:$AC$1,0)+IF(VLOOKUP($B1840,卡牌国战属性!$B:$E,3,FALSE)=2,6,0)+1)</f>
        <v>61</v>
      </c>
    </row>
    <row r="1841" spans="1:7">
      <c r="A1841" s="2">
        <v>1838</v>
      </c>
      <c r="B1841" s="9">
        <v>1102014</v>
      </c>
      <c r="C1841" s="2" t="str">
        <f>VLOOKUP(B1841,卡牌国战属性!$B:$C,2,FALSE)</f>
        <v>石灵明</v>
      </c>
      <c r="D1841" s="2" t="s">
        <v>64</v>
      </c>
      <c r="E1841" s="2">
        <f t="shared" si="23"/>
        <v>38</v>
      </c>
      <c r="F1841" s="2">
        <f>INDEX($Q:$AC,MATCH($E1841,$Q:$Q,0),MATCH(VLOOKUP($B1841,卡牌国战属性!$B:$E,4,FALSE),军力值效果表!$Q$1:$AC$1,0)+IF(VLOOKUP($B1841,卡牌国战属性!$B:$E,3,FALSE)=2,6,0))</f>
        <v>12.9</v>
      </c>
      <c r="G1841" s="2">
        <f>INDEX($Q:$AC,MATCH($E1841,$Q:$Q,0),MATCH(VLOOKUP($B1841,卡牌国战属性!$B:$E,4,FALSE),军力值效果表!$Q$1:$AC$1,0)+IF(VLOOKUP($B1841,卡牌国战属性!$B:$E,3,FALSE)=2,6,0)+1)</f>
        <v>70</v>
      </c>
    </row>
    <row r="1842" spans="1:7">
      <c r="A1842" s="2">
        <v>1839</v>
      </c>
      <c r="B1842" s="9">
        <v>1102014</v>
      </c>
      <c r="C1842" s="2" t="str">
        <f>VLOOKUP(B1842,卡牌国战属性!$B:$C,2,FALSE)</f>
        <v>石灵明</v>
      </c>
      <c r="D1842" s="2" t="s">
        <v>64</v>
      </c>
      <c r="E1842" s="2">
        <f t="shared" si="23"/>
        <v>39</v>
      </c>
      <c r="F1842" s="2">
        <f>INDEX($Q:$AC,MATCH($E1842,$Q:$Q,0),MATCH(VLOOKUP($B1842,卡牌国战属性!$B:$E,4,FALSE),军力值效果表!$Q$1:$AC$1,0)+IF(VLOOKUP($B1842,卡牌国战属性!$B:$E,3,FALSE)=2,6,0))</f>
        <v>13.2</v>
      </c>
      <c r="G1842" s="2">
        <f>INDEX($Q:$AC,MATCH($E1842,$Q:$Q,0),MATCH(VLOOKUP($B1842,卡牌国战属性!$B:$E,4,FALSE),军力值效果表!$Q$1:$AC$1,0)+IF(VLOOKUP($B1842,卡牌国战属性!$B:$E,3,FALSE)=2,6,0)+1)</f>
        <v>72</v>
      </c>
    </row>
    <row r="1843" spans="1:7">
      <c r="A1843" s="2">
        <v>1840</v>
      </c>
      <c r="B1843" s="9">
        <v>1102014</v>
      </c>
      <c r="C1843" s="2" t="str">
        <f>VLOOKUP(B1843,卡牌国战属性!$B:$C,2,FALSE)</f>
        <v>石灵明</v>
      </c>
      <c r="D1843" s="2" t="s">
        <v>64</v>
      </c>
      <c r="E1843" s="2">
        <f t="shared" si="23"/>
        <v>40</v>
      </c>
      <c r="F1843" s="2">
        <f>INDEX($Q:$AC,MATCH($E1843,$Q:$Q,0),MATCH(VLOOKUP($B1843,卡牌国战属性!$B:$E,4,FALSE),军力值效果表!$Q$1:$AC$1,0)+IF(VLOOKUP($B1843,卡牌国战属性!$B:$E,3,FALSE)=2,6,0))</f>
        <v>13.9</v>
      </c>
      <c r="G1843" s="2">
        <f>INDEX($Q:$AC,MATCH($E1843,$Q:$Q,0),MATCH(VLOOKUP($B1843,卡牌国战属性!$B:$E,4,FALSE),军力值效果表!$Q$1:$AC$1,0)+IF(VLOOKUP($B1843,卡牌国战属性!$B:$E,3,FALSE)=2,6,0)+1)</f>
        <v>74</v>
      </c>
    </row>
    <row r="1844" spans="1:7">
      <c r="A1844" s="2">
        <v>1841</v>
      </c>
      <c r="B1844" s="9">
        <v>1102014</v>
      </c>
      <c r="C1844" s="2" t="str">
        <f>VLOOKUP(B1844,卡牌国战属性!$B:$C,2,FALSE)</f>
        <v>石灵明</v>
      </c>
      <c r="D1844" s="2" t="s">
        <v>64</v>
      </c>
      <c r="E1844" s="2">
        <f t="shared" si="23"/>
        <v>41</v>
      </c>
      <c r="F1844" s="2">
        <f>INDEX($Q:$AC,MATCH($E1844,$Q:$Q,0),MATCH(VLOOKUP($B1844,卡牌国战属性!$B:$E,4,FALSE),军力值效果表!$Q$1:$AC$1,0)+IF(VLOOKUP($B1844,卡牌国战属性!$B:$E,3,FALSE)=2,6,0))</f>
        <v>14.3</v>
      </c>
      <c r="G1844" s="2">
        <f>INDEX($Q:$AC,MATCH($E1844,$Q:$Q,0),MATCH(VLOOKUP($B1844,卡牌国战属性!$B:$E,4,FALSE),军力值效果表!$Q$1:$AC$1,0)+IF(VLOOKUP($B1844,卡牌国战属性!$B:$E,3,FALSE)=2,6,0)+1)</f>
        <v>76.8</v>
      </c>
    </row>
    <row r="1845" spans="1:7">
      <c r="A1845" s="2">
        <v>1842</v>
      </c>
      <c r="B1845" s="9">
        <v>1102014</v>
      </c>
      <c r="C1845" s="2" t="str">
        <f>VLOOKUP(B1845,卡牌国战属性!$B:$C,2,FALSE)</f>
        <v>石灵明</v>
      </c>
      <c r="D1845" s="2" t="s">
        <v>64</v>
      </c>
      <c r="E1845" s="2">
        <f t="shared" si="23"/>
        <v>42</v>
      </c>
      <c r="F1845" s="2">
        <f>INDEX($Q:$AC,MATCH($E1845,$Q:$Q,0),MATCH(VLOOKUP($B1845,卡牌国战属性!$B:$E,4,FALSE),军力值效果表!$Q$1:$AC$1,0)+IF(VLOOKUP($B1845,卡牌国战属性!$B:$E,3,FALSE)=2,6,0))</f>
        <v>15.4</v>
      </c>
      <c r="G1845" s="2">
        <f>INDEX($Q:$AC,MATCH($E1845,$Q:$Q,0),MATCH(VLOOKUP($B1845,卡牌国战属性!$B:$E,4,FALSE),军力值效果表!$Q$1:$AC$1,0)+IF(VLOOKUP($B1845,卡牌国战属性!$B:$E,3,FALSE)=2,6,0)+1)</f>
        <v>81.4</v>
      </c>
    </row>
    <row r="1846" spans="1:7">
      <c r="A1846" s="2">
        <v>1843</v>
      </c>
      <c r="B1846" s="9">
        <v>1102014</v>
      </c>
      <c r="C1846" s="2" t="str">
        <f>VLOOKUP(B1846,卡牌国战属性!$B:$C,2,FALSE)</f>
        <v>石灵明</v>
      </c>
      <c r="D1846" s="2" t="s">
        <v>64</v>
      </c>
      <c r="E1846" s="2">
        <f t="shared" si="23"/>
        <v>43</v>
      </c>
      <c r="F1846" s="2">
        <f>INDEX($Q:$AC,MATCH($E1846,$Q:$Q,0),MATCH(VLOOKUP($B1846,卡牌国战属性!$B:$E,4,FALSE),军力值效果表!$Q$1:$AC$1,0)+IF(VLOOKUP($B1846,卡牌国战属性!$B:$E,3,FALSE)=2,6,0))</f>
        <v>17.4</v>
      </c>
      <c r="G1846" s="2">
        <f>INDEX($Q:$AC,MATCH($E1846,$Q:$Q,0),MATCH(VLOOKUP($B1846,卡牌国战属性!$B:$E,4,FALSE),军力值效果表!$Q$1:$AC$1,0)+IF(VLOOKUP($B1846,卡牌国战属性!$B:$E,3,FALSE)=2,6,0)+1)</f>
        <v>93.9</v>
      </c>
    </row>
    <row r="1847" spans="1:7">
      <c r="A1847" s="2">
        <v>1844</v>
      </c>
      <c r="B1847" s="9">
        <v>1102014</v>
      </c>
      <c r="C1847" s="2" t="str">
        <f>VLOOKUP(B1847,卡牌国战属性!$B:$C,2,FALSE)</f>
        <v>石灵明</v>
      </c>
      <c r="D1847" s="2" t="s">
        <v>64</v>
      </c>
      <c r="E1847" s="2">
        <f t="shared" si="23"/>
        <v>44</v>
      </c>
      <c r="F1847" s="2">
        <f>INDEX($Q:$AC,MATCH($E1847,$Q:$Q,0),MATCH(VLOOKUP($B1847,卡牌国战属性!$B:$E,4,FALSE),军力值效果表!$Q$1:$AC$1,0)+IF(VLOOKUP($B1847,卡牌国战属性!$B:$E,3,FALSE)=2,6,0))</f>
        <v>18.8</v>
      </c>
      <c r="G1847" s="2">
        <f>INDEX($Q:$AC,MATCH($E1847,$Q:$Q,0),MATCH(VLOOKUP($B1847,卡牌国战属性!$B:$E,4,FALSE),军力值效果表!$Q$1:$AC$1,0)+IF(VLOOKUP($B1847,卡牌国战属性!$B:$E,3,FALSE)=2,6,0)+1)</f>
        <v>99.9</v>
      </c>
    </row>
    <row r="1848" spans="1:7">
      <c r="A1848" s="2">
        <v>1845</v>
      </c>
      <c r="B1848" s="9">
        <v>1102014</v>
      </c>
      <c r="C1848" s="2" t="str">
        <f>VLOOKUP(B1848,卡牌国战属性!$B:$C,2,FALSE)</f>
        <v>石灵明</v>
      </c>
      <c r="D1848" s="2" t="s">
        <v>64</v>
      </c>
      <c r="E1848" s="2">
        <f t="shared" si="23"/>
        <v>45</v>
      </c>
      <c r="F1848" s="2">
        <f>INDEX($Q:$AC,MATCH($E1848,$Q:$Q,0),MATCH(VLOOKUP($B1848,卡牌国战属性!$B:$E,4,FALSE),军力值效果表!$Q$1:$AC$1,0)+IF(VLOOKUP($B1848,卡牌国战属性!$B:$E,3,FALSE)=2,6,0))</f>
        <v>20.6</v>
      </c>
      <c r="G1848" s="2">
        <f>INDEX($Q:$AC,MATCH($E1848,$Q:$Q,0),MATCH(VLOOKUP($B1848,卡牌国战属性!$B:$E,4,FALSE),军力值效果表!$Q$1:$AC$1,0)+IF(VLOOKUP($B1848,卡牌国战属性!$B:$E,3,FALSE)=2,6,0)+1)</f>
        <v>111.6</v>
      </c>
    </row>
    <row r="1849" spans="1:7">
      <c r="A1849" s="2">
        <v>1846</v>
      </c>
      <c r="B1849" s="9">
        <v>1102014</v>
      </c>
      <c r="C1849" s="2" t="str">
        <f>VLOOKUP(B1849,卡牌国战属性!$B:$C,2,FALSE)</f>
        <v>石灵明</v>
      </c>
      <c r="D1849" s="2" t="s">
        <v>64</v>
      </c>
      <c r="E1849" s="2">
        <f t="shared" si="23"/>
        <v>46</v>
      </c>
      <c r="F1849" s="2">
        <f>INDEX($Q:$AC,MATCH($E1849,$Q:$Q,0),MATCH(VLOOKUP($B1849,卡牌国战属性!$B:$E,4,FALSE),军力值效果表!$Q$1:$AC$1,0)+IF(VLOOKUP($B1849,卡牌国战属性!$B:$E,3,FALSE)=2,6,0))</f>
        <v>22.3</v>
      </c>
      <c r="G1849" s="2">
        <f>INDEX($Q:$AC,MATCH($E1849,$Q:$Q,0),MATCH(VLOOKUP($B1849,卡牌国战属性!$B:$E,4,FALSE),军力值效果表!$Q$1:$AC$1,0)+IF(VLOOKUP($B1849,卡牌国战属性!$B:$E,3,FALSE)=2,6,0)+1)</f>
        <v>119.2</v>
      </c>
    </row>
    <row r="1850" spans="1:7">
      <c r="A1850" s="2">
        <v>1847</v>
      </c>
      <c r="B1850" s="9">
        <v>1102014</v>
      </c>
      <c r="C1850" s="2" t="str">
        <f>VLOOKUP(B1850,卡牌国战属性!$B:$C,2,FALSE)</f>
        <v>石灵明</v>
      </c>
      <c r="D1850" s="2" t="s">
        <v>64</v>
      </c>
      <c r="E1850" s="2">
        <f t="shared" si="23"/>
        <v>47</v>
      </c>
      <c r="F1850" s="2">
        <f>INDEX($Q:$AC,MATCH($E1850,$Q:$Q,0),MATCH(VLOOKUP($B1850,卡牌国战属性!$B:$E,4,FALSE),军力值效果表!$Q$1:$AC$1,0)+IF(VLOOKUP($B1850,卡牌国战属性!$B:$E,3,FALSE)=2,6,0))</f>
        <v>24</v>
      </c>
      <c r="G1850" s="2">
        <f>INDEX($Q:$AC,MATCH($E1850,$Q:$Q,0),MATCH(VLOOKUP($B1850,卡牌国战属性!$B:$E,4,FALSE),军力值效果表!$Q$1:$AC$1,0)+IF(VLOOKUP($B1850,卡牌国战属性!$B:$E,3,FALSE)=2,6,0)+1)</f>
        <v>126.7</v>
      </c>
    </row>
    <row r="1851" spans="1:7">
      <c r="A1851" s="2">
        <v>1848</v>
      </c>
      <c r="B1851" s="9">
        <v>1102014</v>
      </c>
      <c r="C1851" s="2" t="str">
        <f>VLOOKUP(B1851,卡牌国战属性!$B:$C,2,FALSE)</f>
        <v>石灵明</v>
      </c>
      <c r="D1851" s="2" t="s">
        <v>64</v>
      </c>
      <c r="E1851" s="2">
        <f t="shared" si="23"/>
        <v>48</v>
      </c>
      <c r="F1851" s="2">
        <f>INDEX($Q:$AC,MATCH($E1851,$Q:$Q,0),MATCH(VLOOKUP($B1851,卡牌国战属性!$B:$E,4,FALSE),军力值效果表!$Q$1:$AC$1,0)+IF(VLOOKUP($B1851,卡牌国战属性!$B:$E,3,FALSE)=2,6,0))</f>
        <v>27.2</v>
      </c>
      <c r="G1851" s="2">
        <f>INDEX($Q:$AC,MATCH($E1851,$Q:$Q,0),MATCH(VLOOKUP($B1851,卡牌国战属性!$B:$E,4,FALSE),军力值效果表!$Q$1:$AC$1,0)+IF(VLOOKUP($B1851,卡牌国战属性!$B:$E,3,FALSE)=2,6,0)+1)</f>
        <v>146.4</v>
      </c>
    </row>
    <row r="1852" spans="1:7">
      <c r="A1852" s="2">
        <v>1849</v>
      </c>
      <c r="B1852" s="9">
        <v>1102014</v>
      </c>
      <c r="C1852" s="2" t="str">
        <f>VLOOKUP(B1852,卡牌国战属性!$B:$C,2,FALSE)</f>
        <v>石灵明</v>
      </c>
      <c r="D1852" s="2" t="s">
        <v>64</v>
      </c>
      <c r="E1852" s="2">
        <f t="shared" si="23"/>
        <v>49</v>
      </c>
      <c r="F1852" s="2">
        <f>INDEX($Q:$AC,MATCH($E1852,$Q:$Q,0),MATCH(VLOOKUP($B1852,卡牌国战属性!$B:$E,4,FALSE),军力值效果表!$Q$1:$AC$1,0)+IF(VLOOKUP($B1852,卡牌国战属性!$B:$E,3,FALSE)=2,6,0))</f>
        <v>29.4</v>
      </c>
      <c r="G1852" s="2">
        <f>INDEX($Q:$AC,MATCH($E1852,$Q:$Q,0),MATCH(VLOOKUP($B1852,卡牌国战属性!$B:$E,4,FALSE),军力值效果表!$Q$1:$AC$1,0)+IF(VLOOKUP($B1852,卡牌国战属性!$B:$E,3,FALSE)=2,6,0)+1)</f>
        <v>156</v>
      </c>
    </row>
    <row r="1853" spans="1:7">
      <c r="A1853" s="2">
        <v>1850</v>
      </c>
      <c r="B1853" s="9">
        <v>1102014</v>
      </c>
      <c r="C1853" s="2" t="str">
        <f>VLOOKUP(B1853,卡牌国战属性!$B:$C,2,FALSE)</f>
        <v>石灵明</v>
      </c>
      <c r="D1853" s="2" t="s">
        <v>64</v>
      </c>
      <c r="E1853" s="2">
        <f t="shared" si="23"/>
        <v>50</v>
      </c>
      <c r="F1853" s="2">
        <f>INDEX($Q:$AC,MATCH($E1853,$Q:$Q,0),MATCH(VLOOKUP($B1853,卡牌国战属性!$B:$E,4,FALSE),军力值效果表!$Q$1:$AC$1,0)+IF(VLOOKUP($B1853,卡牌国战属性!$B:$E,3,FALSE)=2,6,0))</f>
        <v>30.8</v>
      </c>
      <c r="G1853" s="2">
        <f>INDEX($Q:$AC,MATCH($E1853,$Q:$Q,0),MATCH(VLOOKUP($B1853,卡牌国战属性!$B:$E,4,FALSE),军力值效果表!$Q$1:$AC$1,0)+IF(VLOOKUP($B1853,卡牌国战属性!$B:$E,3,FALSE)=2,6,0)+1)</f>
        <v>161.2</v>
      </c>
    </row>
    <row r="1854" spans="1:7">
      <c r="A1854" s="2">
        <v>1851</v>
      </c>
      <c r="B1854" s="1">
        <v>1102015</v>
      </c>
      <c r="C1854" s="2" t="str">
        <f>VLOOKUP(B1854,卡牌国战属性!$B:$C,2,FALSE)</f>
        <v>于禁</v>
      </c>
      <c r="D1854" s="2" t="s">
        <v>64</v>
      </c>
      <c r="E1854" s="2">
        <f t="shared" ref="E1854:E1885" si="24">E1804</f>
        <v>1</v>
      </c>
      <c r="F1854" s="2">
        <f>INDEX($Q:$AC,MATCH($E1854,$Q:$Q,0),MATCH(VLOOKUP($B1854,卡牌国战属性!$B:$E,4,FALSE),军力值效果表!$Q$1:$AC$1,0)+IF(VLOOKUP($B1854,卡牌国战属性!$B:$E,3,FALSE)=2,6,0))</f>
        <v>2.2</v>
      </c>
      <c r="G1854" s="2">
        <f>INDEX($Q:$AC,MATCH($E1854,$Q:$Q,0),MATCH(VLOOKUP($B1854,卡牌国战属性!$B:$E,4,FALSE),军力值效果表!$Q$1:$AC$1,0)+IF(VLOOKUP($B1854,卡牌国战属性!$B:$E,3,FALSE)=2,6,0)+1)</f>
        <v>15.2</v>
      </c>
    </row>
    <row r="1855" spans="1:7">
      <c r="A1855" s="2">
        <v>1852</v>
      </c>
      <c r="B1855" s="1">
        <v>1102015</v>
      </c>
      <c r="C1855" s="2" t="str">
        <f>VLOOKUP(B1855,卡牌国战属性!$B:$C,2,FALSE)</f>
        <v>于禁</v>
      </c>
      <c r="D1855" s="2" t="s">
        <v>64</v>
      </c>
      <c r="E1855" s="2">
        <f t="shared" si="24"/>
        <v>2</v>
      </c>
      <c r="F1855" s="2">
        <f>INDEX($Q:$AC,MATCH($E1855,$Q:$Q,0),MATCH(VLOOKUP($B1855,卡牌国战属性!$B:$E,4,FALSE),军力值效果表!$Q$1:$AC$1,0)+IF(VLOOKUP($B1855,卡牌国战属性!$B:$E,3,FALSE)=2,6,0))</f>
        <v>2.3</v>
      </c>
      <c r="G1855" s="2">
        <f>INDEX($Q:$AC,MATCH($E1855,$Q:$Q,0),MATCH(VLOOKUP($B1855,卡牌国战属性!$B:$E,4,FALSE),军力值效果表!$Q$1:$AC$1,0)+IF(VLOOKUP($B1855,卡牌国战属性!$B:$E,3,FALSE)=2,6,0)+1)</f>
        <v>15.4</v>
      </c>
    </row>
    <row r="1856" spans="1:7">
      <c r="A1856" s="2">
        <v>1853</v>
      </c>
      <c r="B1856" s="1">
        <v>1102015</v>
      </c>
      <c r="C1856" s="2" t="str">
        <f>VLOOKUP(B1856,卡牌国战属性!$B:$C,2,FALSE)</f>
        <v>于禁</v>
      </c>
      <c r="D1856" s="2" t="s">
        <v>64</v>
      </c>
      <c r="E1856" s="2">
        <f t="shared" si="24"/>
        <v>3</v>
      </c>
      <c r="F1856" s="2">
        <f>INDEX($Q:$AC,MATCH($E1856,$Q:$Q,0),MATCH(VLOOKUP($B1856,卡牌国战属性!$B:$E,4,FALSE),军力值效果表!$Q$1:$AC$1,0)+IF(VLOOKUP($B1856,卡牌国战属性!$B:$E,3,FALSE)=2,6,0))</f>
        <v>2.4</v>
      </c>
      <c r="G1856" s="2">
        <f>INDEX($Q:$AC,MATCH($E1856,$Q:$Q,0),MATCH(VLOOKUP($B1856,卡牌国战属性!$B:$E,4,FALSE),军力值效果表!$Q$1:$AC$1,0)+IF(VLOOKUP($B1856,卡牌国战属性!$B:$E,3,FALSE)=2,6,0)+1)</f>
        <v>15.6</v>
      </c>
    </row>
    <row r="1857" spans="1:7">
      <c r="A1857" s="2">
        <v>1854</v>
      </c>
      <c r="B1857" s="1">
        <v>1102015</v>
      </c>
      <c r="C1857" s="2" t="str">
        <f>VLOOKUP(B1857,卡牌国战属性!$B:$C,2,FALSE)</f>
        <v>于禁</v>
      </c>
      <c r="D1857" s="2" t="s">
        <v>64</v>
      </c>
      <c r="E1857" s="2">
        <f t="shared" si="24"/>
        <v>4</v>
      </c>
      <c r="F1857" s="2">
        <f>INDEX($Q:$AC,MATCH($E1857,$Q:$Q,0),MATCH(VLOOKUP($B1857,卡牌国战属性!$B:$E,4,FALSE),军力值效果表!$Q$1:$AC$1,0)+IF(VLOOKUP($B1857,卡牌国战属性!$B:$E,3,FALSE)=2,6,0))</f>
        <v>2.5</v>
      </c>
      <c r="G1857" s="2">
        <f>INDEX($Q:$AC,MATCH($E1857,$Q:$Q,0),MATCH(VLOOKUP($B1857,卡牌国战属性!$B:$E,4,FALSE),军力值效果表!$Q$1:$AC$1,0)+IF(VLOOKUP($B1857,卡牌国战属性!$B:$E,3,FALSE)=2,6,0)+1)</f>
        <v>15.8</v>
      </c>
    </row>
    <row r="1858" spans="1:7">
      <c r="A1858" s="2">
        <v>1855</v>
      </c>
      <c r="B1858" s="1">
        <v>1102015</v>
      </c>
      <c r="C1858" s="2" t="str">
        <f>VLOOKUP(B1858,卡牌国战属性!$B:$C,2,FALSE)</f>
        <v>于禁</v>
      </c>
      <c r="D1858" s="2" t="s">
        <v>64</v>
      </c>
      <c r="E1858" s="2">
        <f t="shared" si="24"/>
        <v>5</v>
      </c>
      <c r="F1858" s="2">
        <f>INDEX($Q:$AC,MATCH($E1858,$Q:$Q,0),MATCH(VLOOKUP($B1858,卡牌国战属性!$B:$E,4,FALSE),军力值效果表!$Q$1:$AC$1,0)+IF(VLOOKUP($B1858,卡牌国战属性!$B:$E,3,FALSE)=2,6,0))</f>
        <v>2.6</v>
      </c>
      <c r="G1858" s="2">
        <f>INDEX($Q:$AC,MATCH($E1858,$Q:$Q,0),MATCH(VLOOKUP($B1858,卡牌国战属性!$B:$E,4,FALSE),军力值效果表!$Q$1:$AC$1,0)+IF(VLOOKUP($B1858,卡牌国战属性!$B:$E,3,FALSE)=2,6,0)+1)</f>
        <v>16</v>
      </c>
    </row>
    <row r="1859" spans="1:7">
      <c r="A1859" s="2">
        <v>1856</v>
      </c>
      <c r="B1859" s="1">
        <v>1102015</v>
      </c>
      <c r="C1859" s="2" t="str">
        <f>VLOOKUP(B1859,卡牌国战属性!$B:$C,2,FALSE)</f>
        <v>于禁</v>
      </c>
      <c r="D1859" s="2" t="s">
        <v>64</v>
      </c>
      <c r="E1859" s="2">
        <f t="shared" si="24"/>
        <v>6</v>
      </c>
      <c r="F1859" s="2">
        <f>INDEX($Q:$AC,MATCH($E1859,$Q:$Q,0),MATCH(VLOOKUP($B1859,卡牌国战属性!$B:$E,4,FALSE),军力值效果表!$Q$1:$AC$1,0)+IF(VLOOKUP($B1859,卡牌国战属性!$B:$E,3,FALSE)=2,6,0))</f>
        <v>2.7</v>
      </c>
      <c r="G1859" s="2">
        <f>INDEX($Q:$AC,MATCH($E1859,$Q:$Q,0),MATCH(VLOOKUP($B1859,卡牌国战属性!$B:$E,4,FALSE),军力值效果表!$Q$1:$AC$1,0)+IF(VLOOKUP($B1859,卡牌国战属性!$B:$E,3,FALSE)=2,6,0)+1)</f>
        <v>16.2</v>
      </c>
    </row>
    <row r="1860" spans="1:7">
      <c r="A1860" s="2">
        <v>1857</v>
      </c>
      <c r="B1860" s="1">
        <v>1102015</v>
      </c>
      <c r="C1860" s="2" t="str">
        <f>VLOOKUP(B1860,卡牌国战属性!$B:$C,2,FALSE)</f>
        <v>于禁</v>
      </c>
      <c r="D1860" s="2" t="s">
        <v>64</v>
      </c>
      <c r="E1860" s="2">
        <f t="shared" si="24"/>
        <v>7</v>
      </c>
      <c r="F1860" s="2">
        <f>INDEX($Q:$AC,MATCH($E1860,$Q:$Q,0),MATCH(VLOOKUP($B1860,卡牌国战属性!$B:$E,4,FALSE),军力值效果表!$Q$1:$AC$1,0)+IF(VLOOKUP($B1860,卡牌国战属性!$B:$E,3,FALSE)=2,6,0))</f>
        <v>2.8</v>
      </c>
      <c r="G1860" s="2">
        <f>INDEX($Q:$AC,MATCH($E1860,$Q:$Q,0),MATCH(VLOOKUP($B1860,卡牌国战属性!$B:$E,4,FALSE),军力值效果表!$Q$1:$AC$1,0)+IF(VLOOKUP($B1860,卡牌国战属性!$B:$E,3,FALSE)=2,6,0)+1)</f>
        <v>16.4</v>
      </c>
    </row>
    <row r="1861" spans="1:7">
      <c r="A1861" s="2">
        <v>1858</v>
      </c>
      <c r="B1861" s="1">
        <v>1102015</v>
      </c>
      <c r="C1861" s="2" t="str">
        <f>VLOOKUP(B1861,卡牌国战属性!$B:$C,2,FALSE)</f>
        <v>于禁</v>
      </c>
      <c r="D1861" s="2" t="s">
        <v>64</v>
      </c>
      <c r="E1861" s="2">
        <f t="shared" si="24"/>
        <v>8</v>
      </c>
      <c r="F1861" s="2">
        <f>INDEX($Q:$AC,MATCH($E1861,$Q:$Q,0),MATCH(VLOOKUP($B1861,卡牌国战属性!$B:$E,4,FALSE),军力值效果表!$Q$1:$AC$1,0)+IF(VLOOKUP($B1861,卡牌国战属性!$B:$E,3,FALSE)=2,6,0))</f>
        <v>2.9</v>
      </c>
      <c r="G1861" s="2">
        <f>INDEX($Q:$AC,MATCH($E1861,$Q:$Q,0),MATCH(VLOOKUP($B1861,卡牌国战属性!$B:$E,4,FALSE),军力值效果表!$Q$1:$AC$1,0)+IF(VLOOKUP($B1861,卡牌国战属性!$B:$E,3,FALSE)=2,6,0)+1)</f>
        <v>16.6</v>
      </c>
    </row>
    <row r="1862" spans="1:7">
      <c r="A1862" s="2">
        <v>1859</v>
      </c>
      <c r="B1862" s="1">
        <v>1102015</v>
      </c>
      <c r="C1862" s="2" t="str">
        <f>VLOOKUP(B1862,卡牌国战属性!$B:$C,2,FALSE)</f>
        <v>于禁</v>
      </c>
      <c r="D1862" s="2" t="s">
        <v>64</v>
      </c>
      <c r="E1862" s="2">
        <f t="shared" si="24"/>
        <v>9</v>
      </c>
      <c r="F1862" s="2">
        <f>INDEX($Q:$AC,MATCH($E1862,$Q:$Q,0),MATCH(VLOOKUP($B1862,卡牌国战属性!$B:$E,4,FALSE),军力值效果表!$Q$1:$AC$1,0)+IF(VLOOKUP($B1862,卡牌国战属性!$B:$E,3,FALSE)=2,6,0))</f>
        <v>3</v>
      </c>
      <c r="G1862" s="2">
        <f>INDEX($Q:$AC,MATCH($E1862,$Q:$Q,0),MATCH(VLOOKUP($B1862,卡牌国战属性!$B:$E,4,FALSE),军力值效果表!$Q$1:$AC$1,0)+IF(VLOOKUP($B1862,卡牌国战属性!$B:$E,3,FALSE)=2,6,0)+1)</f>
        <v>16.8</v>
      </c>
    </row>
    <row r="1863" spans="1:7">
      <c r="A1863" s="2">
        <v>1860</v>
      </c>
      <c r="B1863" s="1">
        <v>1102015</v>
      </c>
      <c r="C1863" s="2" t="str">
        <f>VLOOKUP(B1863,卡牌国战属性!$B:$C,2,FALSE)</f>
        <v>于禁</v>
      </c>
      <c r="D1863" s="2" t="s">
        <v>64</v>
      </c>
      <c r="E1863" s="2">
        <f t="shared" si="24"/>
        <v>10</v>
      </c>
      <c r="F1863" s="2">
        <f>INDEX($Q:$AC,MATCH($E1863,$Q:$Q,0),MATCH(VLOOKUP($B1863,卡牌国战属性!$B:$E,4,FALSE),军力值效果表!$Q$1:$AC$1,0)+IF(VLOOKUP($B1863,卡牌国战属性!$B:$E,3,FALSE)=2,6,0))</f>
        <v>3.1</v>
      </c>
      <c r="G1863" s="2">
        <f>INDEX($Q:$AC,MATCH($E1863,$Q:$Q,0),MATCH(VLOOKUP($B1863,卡牌国战属性!$B:$E,4,FALSE),军力值效果表!$Q$1:$AC$1,0)+IF(VLOOKUP($B1863,卡牌国战属性!$B:$E,3,FALSE)=2,6,0)+1)</f>
        <v>17</v>
      </c>
    </row>
    <row r="1864" spans="1:7">
      <c r="A1864" s="2">
        <v>1861</v>
      </c>
      <c r="B1864" s="1">
        <v>1102015</v>
      </c>
      <c r="C1864" s="2" t="str">
        <f>VLOOKUP(B1864,卡牌国战属性!$B:$C,2,FALSE)</f>
        <v>于禁</v>
      </c>
      <c r="D1864" s="2" t="s">
        <v>64</v>
      </c>
      <c r="E1864" s="2">
        <f t="shared" si="24"/>
        <v>11</v>
      </c>
      <c r="F1864" s="2">
        <f>INDEX($Q:$AC,MATCH($E1864,$Q:$Q,0),MATCH(VLOOKUP($B1864,卡牌国战属性!$B:$E,4,FALSE),军力值效果表!$Q$1:$AC$1,0)+IF(VLOOKUP($B1864,卡牌国战属性!$B:$E,3,FALSE)=2,6,0))</f>
        <v>3.2</v>
      </c>
      <c r="G1864" s="2">
        <f>INDEX($Q:$AC,MATCH($E1864,$Q:$Q,0),MATCH(VLOOKUP($B1864,卡牌国战属性!$B:$E,4,FALSE),军力值效果表!$Q$1:$AC$1,0)+IF(VLOOKUP($B1864,卡牌国战属性!$B:$E,3,FALSE)=2,6,0)+1)</f>
        <v>17.2</v>
      </c>
    </row>
    <row r="1865" spans="1:7">
      <c r="A1865" s="2">
        <v>1862</v>
      </c>
      <c r="B1865" s="1">
        <v>1102015</v>
      </c>
      <c r="C1865" s="2" t="str">
        <f>VLOOKUP(B1865,卡牌国战属性!$B:$C,2,FALSE)</f>
        <v>于禁</v>
      </c>
      <c r="D1865" s="2" t="s">
        <v>64</v>
      </c>
      <c r="E1865" s="2">
        <f t="shared" si="24"/>
        <v>12</v>
      </c>
      <c r="F1865" s="2">
        <f>INDEX($Q:$AC,MATCH($E1865,$Q:$Q,0),MATCH(VLOOKUP($B1865,卡牌国战属性!$B:$E,4,FALSE),军力值效果表!$Q$1:$AC$1,0)+IF(VLOOKUP($B1865,卡牌国战属性!$B:$E,3,FALSE)=2,6,0))</f>
        <v>3.3</v>
      </c>
      <c r="G1865" s="2">
        <f>INDEX($Q:$AC,MATCH($E1865,$Q:$Q,0),MATCH(VLOOKUP($B1865,卡牌国战属性!$B:$E,4,FALSE),军力值效果表!$Q$1:$AC$1,0)+IF(VLOOKUP($B1865,卡牌国战属性!$B:$E,3,FALSE)=2,6,0)+1)</f>
        <v>17.4</v>
      </c>
    </row>
    <row r="1866" spans="1:7">
      <c r="A1866" s="2">
        <v>1863</v>
      </c>
      <c r="B1866" s="1">
        <v>1102015</v>
      </c>
      <c r="C1866" s="2" t="str">
        <f>VLOOKUP(B1866,卡牌国战属性!$B:$C,2,FALSE)</f>
        <v>于禁</v>
      </c>
      <c r="D1866" s="2" t="s">
        <v>64</v>
      </c>
      <c r="E1866" s="2">
        <f t="shared" si="24"/>
        <v>13</v>
      </c>
      <c r="F1866" s="2">
        <f>INDEX($Q:$AC,MATCH($E1866,$Q:$Q,0),MATCH(VLOOKUP($B1866,卡牌国战属性!$B:$E,4,FALSE),军力值效果表!$Q$1:$AC$1,0)+IF(VLOOKUP($B1866,卡牌国战属性!$B:$E,3,FALSE)=2,6,0))</f>
        <v>3.4</v>
      </c>
      <c r="G1866" s="2">
        <f>INDEX($Q:$AC,MATCH($E1866,$Q:$Q,0),MATCH(VLOOKUP($B1866,卡牌国战属性!$B:$E,4,FALSE),军力值效果表!$Q$1:$AC$1,0)+IF(VLOOKUP($B1866,卡牌国战属性!$B:$E,3,FALSE)=2,6,0)+1)</f>
        <v>17.6</v>
      </c>
    </row>
    <row r="1867" spans="1:7">
      <c r="A1867" s="2">
        <v>1864</v>
      </c>
      <c r="B1867" s="1">
        <v>1102015</v>
      </c>
      <c r="C1867" s="2" t="str">
        <f>VLOOKUP(B1867,卡牌国战属性!$B:$C,2,FALSE)</f>
        <v>于禁</v>
      </c>
      <c r="D1867" s="2" t="s">
        <v>64</v>
      </c>
      <c r="E1867" s="2">
        <f t="shared" si="24"/>
        <v>14</v>
      </c>
      <c r="F1867" s="2">
        <f>INDEX($Q:$AC,MATCH($E1867,$Q:$Q,0),MATCH(VLOOKUP($B1867,卡牌国战属性!$B:$E,4,FALSE),军力值效果表!$Q$1:$AC$1,0)+IF(VLOOKUP($B1867,卡牌国战属性!$B:$E,3,FALSE)=2,6,0))</f>
        <v>3.5</v>
      </c>
      <c r="G1867" s="2">
        <f>INDEX($Q:$AC,MATCH($E1867,$Q:$Q,0),MATCH(VLOOKUP($B1867,卡牌国战属性!$B:$E,4,FALSE),军力值效果表!$Q$1:$AC$1,0)+IF(VLOOKUP($B1867,卡牌国战属性!$B:$E,3,FALSE)=2,6,0)+1)</f>
        <v>18</v>
      </c>
    </row>
    <row r="1868" spans="1:7">
      <c r="A1868" s="2">
        <v>1865</v>
      </c>
      <c r="B1868" s="1">
        <v>1102015</v>
      </c>
      <c r="C1868" s="2" t="str">
        <f>VLOOKUP(B1868,卡牌国战属性!$B:$C,2,FALSE)</f>
        <v>于禁</v>
      </c>
      <c r="D1868" s="2" t="s">
        <v>64</v>
      </c>
      <c r="E1868" s="2">
        <f t="shared" si="24"/>
        <v>15</v>
      </c>
      <c r="F1868" s="2">
        <f>INDEX($Q:$AC,MATCH($E1868,$Q:$Q,0),MATCH(VLOOKUP($B1868,卡牌国战属性!$B:$E,4,FALSE),军力值效果表!$Q$1:$AC$1,0)+IF(VLOOKUP($B1868,卡牌国战属性!$B:$E,3,FALSE)=2,6,0))</f>
        <v>3.6</v>
      </c>
      <c r="G1868" s="2">
        <f>INDEX($Q:$AC,MATCH($E1868,$Q:$Q,0),MATCH(VLOOKUP($B1868,卡牌国战属性!$B:$E,4,FALSE),军力值效果表!$Q$1:$AC$1,0)+IF(VLOOKUP($B1868,卡牌国战属性!$B:$E,3,FALSE)=2,6,0)+1)</f>
        <v>18.6</v>
      </c>
    </row>
    <row r="1869" spans="1:7">
      <c r="A1869" s="2">
        <v>1866</v>
      </c>
      <c r="B1869" s="1">
        <v>1102015</v>
      </c>
      <c r="C1869" s="2" t="str">
        <f>VLOOKUP(B1869,卡牌国战属性!$B:$C,2,FALSE)</f>
        <v>于禁</v>
      </c>
      <c r="D1869" s="2" t="s">
        <v>64</v>
      </c>
      <c r="E1869" s="2">
        <f t="shared" si="24"/>
        <v>16</v>
      </c>
      <c r="F1869" s="2">
        <f>INDEX($Q:$AC,MATCH($E1869,$Q:$Q,0),MATCH(VLOOKUP($B1869,卡牌国战属性!$B:$E,4,FALSE),军力值效果表!$Q$1:$AC$1,0)+IF(VLOOKUP($B1869,卡牌国战属性!$B:$E,3,FALSE)=2,6,0))</f>
        <v>3.7</v>
      </c>
      <c r="G1869" s="2">
        <f>INDEX($Q:$AC,MATCH($E1869,$Q:$Q,0),MATCH(VLOOKUP($B1869,卡牌国战属性!$B:$E,4,FALSE),军力值效果表!$Q$1:$AC$1,0)+IF(VLOOKUP($B1869,卡牌国战属性!$B:$E,3,FALSE)=2,6,0)+1)</f>
        <v>19.2</v>
      </c>
    </row>
    <row r="1870" spans="1:7">
      <c r="A1870" s="2">
        <v>1867</v>
      </c>
      <c r="B1870" s="1">
        <v>1102015</v>
      </c>
      <c r="C1870" s="2" t="str">
        <f>VLOOKUP(B1870,卡牌国战属性!$B:$C,2,FALSE)</f>
        <v>于禁</v>
      </c>
      <c r="D1870" s="2" t="s">
        <v>64</v>
      </c>
      <c r="E1870" s="2">
        <f t="shared" si="24"/>
        <v>17</v>
      </c>
      <c r="F1870" s="2">
        <f>INDEX($Q:$AC,MATCH($E1870,$Q:$Q,0),MATCH(VLOOKUP($B1870,卡牌国战属性!$B:$E,4,FALSE),军力值效果表!$Q$1:$AC$1,0)+IF(VLOOKUP($B1870,卡牌国战属性!$B:$E,3,FALSE)=2,6,0))</f>
        <v>3.8</v>
      </c>
      <c r="G1870" s="2">
        <f>INDEX($Q:$AC,MATCH($E1870,$Q:$Q,0),MATCH(VLOOKUP($B1870,卡牌国战属性!$B:$E,4,FALSE),军力值效果表!$Q$1:$AC$1,0)+IF(VLOOKUP($B1870,卡牌国战属性!$B:$E,3,FALSE)=2,6,0)+1)</f>
        <v>19.8</v>
      </c>
    </row>
    <row r="1871" spans="1:7">
      <c r="A1871" s="2">
        <v>1868</v>
      </c>
      <c r="B1871" s="1">
        <v>1102015</v>
      </c>
      <c r="C1871" s="2" t="str">
        <f>VLOOKUP(B1871,卡牌国战属性!$B:$C,2,FALSE)</f>
        <v>于禁</v>
      </c>
      <c r="D1871" s="2" t="s">
        <v>64</v>
      </c>
      <c r="E1871" s="2">
        <f t="shared" si="24"/>
        <v>18</v>
      </c>
      <c r="F1871" s="2">
        <f>INDEX($Q:$AC,MATCH($E1871,$Q:$Q,0),MATCH(VLOOKUP($B1871,卡牌国战属性!$B:$E,4,FALSE),军力值效果表!$Q$1:$AC$1,0)+IF(VLOOKUP($B1871,卡牌国战属性!$B:$E,3,FALSE)=2,6,0))</f>
        <v>3.9</v>
      </c>
      <c r="G1871" s="2">
        <f>INDEX($Q:$AC,MATCH($E1871,$Q:$Q,0),MATCH(VLOOKUP($B1871,卡牌国战属性!$B:$E,4,FALSE),军力值效果表!$Q$1:$AC$1,0)+IF(VLOOKUP($B1871,卡牌国战属性!$B:$E,3,FALSE)=2,6,0)+1)</f>
        <v>20.9</v>
      </c>
    </row>
    <row r="1872" spans="1:7">
      <c r="A1872" s="2">
        <v>1869</v>
      </c>
      <c r="B1872" s="1">
        <v>1102015</v>
      </c>
      <c r="C1872" s="2" t="str">
        <f>VLOOKUP(B1872,卡牌国战属性!$B:$C,2,FALSE)</f>
        <v>于禁</v>
      </c>
      <c r="D1872" s="2" t="s">
        <v>64</v>
      </c>
      <c r="E1872" s="2">
        <f t="shared" si="24"/>
        <v>19</v>
      </c>
      <c r="F1872" s="2">
        <f>INDEX($Q:$AC,MATCH($E1872,$Q:$Q,0),MATCH(VLOOKUP($B1872,卡牌国战属性!$B:$E,4,FALSE),军力值效果表!$Q$1:$AC$1,0)+IF(VLOOKUP($B1872,卡牌国战属性!$B:$E,3,FALSE)=2,6,0))</f>
        <v>4</v>
      </c>
      <c r="G1872" s="2">
        <f>INDEX($Q:$AC,MATCH($E1872,$Q:$Q,0),MATCH(VLOOKUP($B1872,卡牌国战属性!$B:$E,4,FALSE),军力值效果表!$Q$1:$AC$1,0)+IF(VLOOKUP($B1872,卡牌国战属性!$B:$E,3,FALSE)=2,6,0)+1)</f>
        <v>21.3</v>
      </c>
    </row>
    <row r="1873" spans="1:7">
      <c r="A1873" s="2">
        <v>1870</v>
      </c>
      <c r="B1873" s="1">
        <v>1102015</v>
      </c>
      <c r="C1873" s="2" t="str">
        <f>VLOOKUP(B1873,卡牌国战属性!$B:$C,2,FALSE)</f>
        <v>于禁</v>
      </c>
      <c r="D1873" s="2" t="s">
        <v>64</v>
      </c>
      <c r="E1873" s="2">
        <f t="shared" si="24"/>
        <v>20</v>
      </c>
      <c r="F1873" s="2">
        <f>INDEX($Q:$AC,MATCH($E1873,$Q:$Q,0),MATCH(VLOOKUP($B1873,卡牌国战属性!$B:$E,4,FALSE),军力值效果表!$Q$1:$AC$1,0)+IF(VLOOKUP($B1873,卡牌国战属性!$B:$E,3,FALSE)=2,6,0))</f>
        <v>4.1</v>
      </c>
      <c r="G1873" s="2">
        <f>INDEX($Q:$AC,MATCH($E1873,$Q:$Q,0),MATCH(VLOOKUP($B1873,卡牌国战属性!$B:$E,4,FALSE),军力值效果表!$Q$1:$AC$1,0)+IF(VLOOKUP($B1873,卡牌国战属性!$B:$E,3,FALSE)=2,6,0)+1)</f>
        <v>21.5</v>
      </c>
    </row>
    <row r="1874" spans="1:7">
      <c r="A1874" s="2">
        <v>1871</v>
      </c>
      <c r="B1874" s="1">
        <v>1102015</v>
      </c>
      <c r="C1874" s="2" t="str">
        <f>VLOOKUP(B1874,卡牌国战属性!$B:$C,2,FALSE)</f>
        <v>于禁</v>
      </c>
      <c r="D1874" s="2" t="s">
        <v>64</v>
      </c>
      <c r="E1874" s="2">
        <f t="shared" si="24"/>
        <v>21</v>
      </c>
      <c r="F1874" s="2">
        <f>INDEX($Q:$AC,MATCH($E1874,$Q:$Q,0),MATCH(VLOOKUP($B1874,卡牌国战属性!$B:$E,4,FALSE),军力值效果表!$Q$1:$AC$1,0)+IF(VLOOKUP($B1874,卡牌国战属性!$B:$E,3,FALSE)=2,6,0))</f>
        <v>4.2</v>
      </c>
      <c r="G1874" s="2">
        <f>INDEX($Q:$AC,MATCH($E1874,$Q:$Q,0),MATCH(VLOOKUP($B1874,卡牌国战属性!$B:$E,4,FALSE),军力值效果表!$Q$1:$AC$1,0)+IF(VLOOKUP($B1874,卡牌国战属性!$B:$E,3,FALSE)=2,6,0)+1)</f>
        <v>21.7</v>
      </c>
    </row>
    <row r="1875" spans="1:7">
      <c r="A1875" s="2">
        <v>1872</v>
      </c>
      <c r="B1875" s="1">
        <v>1102015</v>
      </c>
      <c r="C1875" s="2" t="str">
        <f>VLOOKUP(B1875,卡牌国战属性!$B:$C,2,FALSE)</f>
        <v>于禁</v>
      </c>
      <c r="D1875" s="2" t="s">
        <v>64</v>
      </c>
      <c r="E1875" s="2">
        <f t="shared" si="24"/>
        <v>22</v>
      </c>
      <c r="F1875" s="2">
        <f>INDEX($Q:$AC,MATCH($E1875,$Q:$Q,0),MATCH(VLOOKUP($B1875,卡牌国战属性!$B:$E,4,FALSE),军力值效果表!$Q$1:$AC$1,0)+IF(VLOOKUP($B1875,卡牌国战属性!$B:$E,3,FALSE)=2,6,0))</f>
        <v>4.3</v>
      </c>
      <c r="G1875" s="2">
        <f>INDEX($Q:$AC,MATCH($E1875,$Q:$Q,0),MATCH(VLOOKUP($B1875,卡牌国战属性!$B:$E,4,FALSE),军力值效果表!$Q$1:$AC$1,0)+IF(VLOOKUP($B1875,卡牌国战属性!$B:$E,3,FALSE)=2,6,0)+1)</f>
        <v>22.3</v>
      </c>
    </row>
    <row r="1876" spans="1:7">
      <c r="A1876" s="2">
        <v>1873</v>
      </c>
      <c r="B1876" s="1">
        <v>1102015</v>
      </c>
      <c r="C1876" s="2" t="str">
        <f>VLOOKUP(B1876,卡牌国战属性!$B:$C,2,FALSE)</f>
        <v>于禁</v>
      </c>
      <c r="D1876" s="2" t="s">
        <v>64</v>
      </c>
      <c r="E1876" s="2">
        <f t="shared" si="24"/>
        <v>23</v>
      </c>
      <c r="F1876" s="2">
        <f>INDEX($Q:$AC,MATCH($E1876,$Q:$Q,0),MATCH(VLOOKUP($B1876,卡牌国战属性!$B:$E,4,FALSE),军力值效果表!$Q$1:$AC$1,0)+IF(VLOOKUP($B1876,卡牌国战属性!$B:$E,3,FALSE)=2,6,0))</f>
        <v>4.5</v>
      </c>
      <c r="G1876" s="2">
        <f>INDEX($Q:$AC,MATCH($E1876,$Q:$Q,0),MATCH(VLOOKUP($B1876,卡牌国战属性!$B:$E,4,FALSE),军力值效果表!$Q$1:$AC$1,0)+IF(VLOOKUP($B1876,卡牌国战属性!$B:$E,3,FALSE)=2,6,0)+1)</f>
        <v>24.5</v>
      </c>
    </row>
    <row r="1877" spans="1:7">
      <c r="A1877" s="2">
        <v>1874</v>
      </c>
      <c r="B1877" s="1">
        <v>1102015</v>
      </c>
      <c r="C1877" s="2" t="str">
        <f>VLOOKUP(B1877,卡牌国战属性!$B:$C,2,FALSE)</f>
        <v>于禁</v>
      </c>
      <c r="D1877" s="2" t="s">
        <v>64</v>
      </c>
      <c r="E1877" s="2">
        <f t="shared" si="24"/>
        <v>24</v>
      </c>
      <c r="F1877" s="2">
        <f>INDEX($Q:$AC,MATCH($E1877,$Q:$Q,0),MATCH(VLOOKUP($B1877,卡牌国战属性!$B:$E,4,FALSE),军力值效果表!$Q$1:$AC$1,0)+IF(VLOOKUP($B1877,卡牌国战属性!$B:$E,3,FALSE)=2,6,0))</f>
        <v>4.6</v>
      </c>
      <c r="G1877" s="2">
        <f>INDEX($Q:$AC,MATCH($E1877,$Q:$Q,0),MATCH(VLOOKUP($B1877,卡牌国战属性!$B:$E,4,FALSE),军力值效果表!$Q$1:$AC$1,0)+IF(VLOOKUP($B1877,卡牌国战属性!$B:$E,3,FALSE)=2,6,0)+1)</f>
        <v>25.1</v>
      </c>
    </row>
    <row r="1878" spans="1:7">
      <c r="A1878" s="2">
        <v>1875</v>
      </c>
      <c r="B1878" s="1">
        <v>1102015</v>
      </c>
      <c r="C1878" s="2" t="str">
        <f>VLOOKUP(B1878,卡牌国战属性!$B:$C,2,FALSE)</f>
        <v>于禁</v>
      </c>
      <c r="D1878" s="2" t="s">
        <v>64</v>
      </c>
      <c r="E1878" s="2">
        <f t="shared" si="24"/>
        <v>25</v>
      </c>
      <c r="F1878" s="2">
        <f>INDEX($Q:$AC,MATCH($E1878,$Q:$Q,0),MATCH(VLOOKUP($B1878,卡牌国战属性!$B:$E,4,FALSE),军力值效果表!$Q$1:$AC$1,0)+IF(VLOOKUP($B1878,卡牌国战属性!$B:$E,3,FALSE)=2,6,0))</f>
        <v>5.1</v>
      </c>
      <c r="G1878" s="2">
        <f>INDEX($Q:$AC,MATCH($E1878,$Q:$Q,0),MATCH(VLOOKUP($B1878,卡牌国战属性!$B:$E,4,FALSE),军力值效果表!$Q$1:$AC$1,0)+IF(VLOOKUP($B1878,卡牌国战属性!$B:$E,3,FALSE)=2,6,0)+1)</f>
        <v>28.7</v>
      </c>
    </row>
    <row r="1879" spans="1:7">
      <c r="A1879" s="2">
        <v>1876</v>
      </c>
      <c r="B1879" s="1">
        <v>1102015</v>
      </c>
      <c r="C1879" s="2" t="str">
        <f>VLOOKUP(B1879,卡牌国战属性!$B:$C,2,FALSE)</f>
        <v>于禁</v>
      </c>
      <c r="D1879" s="2" t="s">
        <v>64</v>
      </c>
      <c r="E1879" s="2">
        <f t="shared" si="24"/>
        <v>26</v>
      </c>
      <c r="F1879" s="2">
        <f>INDEX($Q:$AC,MATCH($E1879,$Q:$Q,0),MATCH(VLOOKUP($B1879,卡牌国战属性!$B:$E,4,FALSE),军力值效果表!$Q$1:$AC$1,0)+IF(VLOOKUP($B1879,卡牌国战属性!$B:$E,3,FALSE)=2,6,0))</f>
        <v>5.4</v>
      </c>
      <c r="G1879" s="2">
        <f>INDEX($Q:$AC,MATCH($E1879,$Q:$Q,0),MATCH(VLOOKUP($B1879,卡牌国战属性!$B:$E,4,FALSE),军力值效果表!$Q$1:$AC$1,0)+IF(VLOOKUP($B1879,卡牌国战属性!$B:$E,3,FALSE)=2,6,0)+1)</f>
        <v>29.9</v>
      </c>
    </row>
    <row r="1880" spans="1:7">
      <c r="A1880" s="2">
        <v>1877</v>
      </c>
      <c r="B1880" s="1">
        <v>1102015</v>
      </c>
      <c r="C1880" s="2" t="str">
        <f>VLOOKUP(B1880,卡牌国战属性!$B:$C,2,FALSE)</f>
        <v>于禁</v>
      </c>
      <c r="D1880" s="2" t="s">
        <v>64</v>
      </c>
      <c r="E1880" s="2">
        <f t="shared" si="24"/>
        <v>27</v>
      </c>
      <c r="F1880" s="2">
        <f>INDEX($Q:$AC,MATCH($E1880,$Q:$Q,0),MATCH(VLOOKUP($B1880,卡牌国战属性!$B:$E,4,FALSE),军力值效果表!$Q$1:$AC$1,0)+IF(VLOOKUP($B1880,卡牌国战属性!$B:$E,3,FALSE)=2,6,0))</f>
        <v>5.7</v>
      </c>
      <c r="G1880" s="2">
        <f>INDEX($Q:$AC,MATCH($E1880,$Q:$Q,0),MATCH(VLOOKUP($B1880,卡牌国战属性!$B:$E,4,FALSE),军力值效果表!$Q$1:$AC$1,0)+IF(VLOOKUP($B1880,卡牌国战属性!$B:$E,3,FALSE)=2,6,0)+1)</f>
        <v>31.1</v>
      </c>
    </row>
    <row r="1881" spans="1:7">
      <c r="A1881" s="2">
        <v>1878</v>
      </c>
      <c r="B1881" s="1">
        <v>1102015</v>
      </c>
      <c r="C1881" s="2" t="str">
        <f>VLOOKUP(B1881,卡牌国战属性!$B:$C,2,FALSE)</f>
        <v>于禁</v>
      </c>
      <c r="D1881" s="2" t="s">
        <v>64</v>
      </c>
      <c r="E1881" s="2">
        <f t="shared" si="24"/>
        <v>28</v>
      </c>
      <c r="F1881" s="2">
        <f>INDEX($Q:$AC,MATCH($E1881,$Q:$Q,0),MATCH(VLOOKUP($B1881,卡牌国战属性!$B:$E,4,FALSE),军力值效果表!$Q$1:$AC$1,0)+IF(VLOOKUP($B1881,卡牌国战属性!$B:$E,3,FALSE)=2,6,0))</f>
        <v>6</v>
      </c>
      <c r="G1881" s="2">
        <f>INDEX($Q:$AC,MATCH($E1881,$Q:$Q,0),MATCH(VLOOKUP($B1881,卡牌国战属性!$B:$E,4,FALSE),军力值效果表!$Q$1:$AC$1,0)+IF(VLOOKUP($B1881,卡牌国战属性!$B:$E,3,FALSE)=2,6,0)+1)</f>
        <v>33</v>
      </c>
    </row>
    <row r="1882" spans="1:7">
      <c r="A1882" s="2">
        <v>1879</v>
      </c>
      <c r="B1882" s="1">
        <v>1102015</v>
      </c>
      <c r="C1882" s="2" t="str">
        <f>VLOOKUP(B1882,卡牌国战属性!$B:$C,2,FALSE)</f>
        <v>于禁</v>
      </c>
      <c r="D1882" s="2" t="s">
        <v>64</v>
      </c>
      <c r="E1882" s="2">
        <f t="shared" si="24"/>
        <v>29</v>
      </c>
      <c r="F1882" s="2">
        <f>INDEX($Q:$AC,MATCH($E1882,$Q:$Q,0),MATCH(VLOOKUP($B1882,卡牌国战属性!$B:$E,4,FALSE),军力值效果表!$Q$1:$AC$1,0)+IF(VLOOKUP($B1882,卡牌国战属性!$B:$E,3,FALSE)=2,6,0))</f>
        <v>6.4</v>
      </c>
      <c r="G1882" s="2">
        <f>INDEX($Q:$AC,MATCH($E1882,$Q:$Q,0),MATCH(VLOOKUP($B1882,卡牌国战属性!$B:$E,4,FALSE),军力值效果表!$Q$1:$AC$1,0)+IF(VLOOKUP($B1882,卡牌国战属性!$B:$E,3,FALSE)=2,6,0)+1)</f>
        <v>34.3</v>
      </c>
    </row>
    <row r="1883" spans="1:7">
      <c r="A1883" s="2">
        <v>1880</v>
      </c>
      <c r="B1883" s="1">
        <v>1102015</v>
      </c>
      <c r="C1883" s="2" t="str">
        <f>VLOOKUP(B1883,卡牌国战属性!$B:$C,2,FALSE)</f>
        <v>于禁</v>
      </c>
      <c r="D1883" s="2" t="s">
        <v>64</v>
      </c>
      <c r="E1883" s="2">
        <f t="shared" si="24"/>
        <v>30</v>
      </c>
      <c r="F1883" s="2">
        <f>INDEX($Q:$AC,MATCH($E1883,$Q:$Q,0),MATCH(VLOOKUP($B1883,卡牌国战属性!$B:$E,4,FALSE),军力值效果表!$Q$1:$AC$1,0)+IF(VLOOKUP($B1883,卡牌国战属性!$B:$E,3,FALSE)=2,6,0))</f>
        <v>6.7</v>
      </c>
      <c r="G1883" s="2">
        <f>INDEX($Q:$AC,MATCH($E1883,$Q:$Q,0),MATCH(VLOOKUP($B1883,卡牌国战属性!$B:$E,4,FALSE),军力值效果表!$Q$1:$AC$1,0)+IF(VLOOKUP($B1883,卡牌国战属性!$B:$E,3,FALSE)=2,6,0)+1)</f>
        <v>35.3</v>
      </c>
    </row>
    <row r="1884" spans="1:7">
      <c r="A1884" s="2">
        <v>1881</v>
      </c>
      <c r="B1884" s="1">
        <v>1102015</v>
      </c>
      <c r="C1884" s="2" t="str">
        <f>VLOOKUP(B1884,卡牌国战属性!$B:$C,2,FALSE)</f>
        <v>于禁</v>
      </c>
      <c r="D1884" s="2" t="s">
        <v>64</v>
      </c>
      <c r="E1884" s="2">
        <f t="shared" si="24"/>
        <v>31</v>
      </c>
      <c r="F1884" s="2">
        <f>INDEX($Q:$AC,MATCH($E1884,$Q:$Q,0),MATCH(VLOOKUP($B1884,卡牌国战属性!$B:$E,4,FALSE),军力值效果表!$Q$1:$AC$1,0)+IF(VLOOKUP($B1884,卡牌国战属性!$B:$E,3,FALSE)=2,6,0))</f>
        <v>6.9</v>
      </c>
      <c r="G1884" s="2">
        <f>INDEX($Q:$AC,MATCH($E1884,$Q:$Q,0),MATCH(VLOOKUP($B1884,卡牌国战属性!$B:$E,4,FALSE),军力值效果表!$Q$1:$AC$1,0)+IF(VLOOKUP($B1884,卡牌国战属性!$B:$E,3,FALSE)=2,6,0)+1)</f>
        <v>37.2</v>
      </c>
    </row>
    <row r="1885" spans="1:7">
      <c r="A1885" s="2">
        <v>1882</v>
      </c>
      <c r="B1885" s="1">
        <v>1102015</v>
      </c>
      <c r="C1885" s="2" t="str">
        <f>VLOOKUP(B1885,卡牌国战属性!$B:$C,2,FALSE)</f>
        <v>于禁</v>
      </c>
      <c r="D1885" s="2" t="s">
        <v>64</v>
      </c>
      <c r="E1885" s="2">
        <f t="shared" si="24"/>
        <v>32</v>
      </c>
      <c r="F1885" s="2">
        <f>INDEX($Q:$AC,MATCH($E1885,$Q:$Q,0),MATCH(VLOOKUP($B1885,卡牌国战属性!$B:$E,4,FALSE),军力值效果表!$Q$1:$AC$1,0)+IF(VLOOKUP($B1885,卡牌国战属性!$B:$E,3,FALSE)=2,6,0))</f>
        <v>7.3</v>
      </c>
      <c r="G1885" s="2">
        <f>INDEX($Q:$AC,MATCH($E1885,$Q:$Q,0),MATCH(VLOOKUP($B1885,卡牌国战属性!$B:$E,4,FALSE),军力值效果表!$Q$1:$AC$1,0)+IF(VLOOKUP($B1885,卡牌国战属性!$B:$E,3,FALSE)=2,6,0)+1)</f>
        <v>39.1</v>
      </c>
    </row>
    <row r="1886" spans="1:7">
      <c r="A1886" s="2">
        <v>1883</v>
      </c>
      <c r="B1886" s="1">
        <v>1102015</v>
      </c>
      <c r="C1886" s="2" t="str">
        <f>VLOOKUP(B1886,卡牌国战属性!$B:$C,2,FALSE)</f>
        <v>于禁</v>
      </c>
      <c r="D1886" s="2" t="s">
        <v>64</v>
      </c>
      <c r="E1886" s="2">
        <f t="shared" ref="E1886:E1917" si="25">E1836</f>
        <v>33</v>
      </c>
      <c r="F1886" s="2">
        <f>INDEX($Q:$AC,MATCH($E1886,$Q:$Q,0),MATCH(VLOOKUP($B1886,卡牌国战属性!$B:$E,4,FALSE),军力值效果表!$Q$1:$AC$1,0)+IF(VLOOKUP($B1886,卡牌国战属性!$B:$E,3,FALSE)=2,6,0))</f>
        <v>8.2</v>
      </c>
      <c r="G1886" s="2">
        <f>INDEX($Q:$AC,MATCH($E1886,$Q:$Q,0),MATCH(VLOOKUP($B1886,卡牌国战属性!$B:$E,4,FALSE),军力值效果表!$Q$1:$AC$1,0)+IF(VLOOKUP($B1886,卡牌国战属性!$B:$E,3,FALSE)=2,6,0)+1)</f>
        <v>44.6</v>
      </c>
    </row>
    <row r="1887" spans="1:7">
      <c r="A1887" s="2">
        <v>1884</v>
      </c>
      <c r="B1887" s="1">
        <v>1102015</v>
      </c>
      <c r="C1887" s="2" t="str">
        <f>VLOOKUP(B1887,卡牌国战属性!$B:$C,2,FALSE)</f>
        <v>于禁</v>
      </c>
      <c r="D1887" s="2" t="s">
        <v>64</v>
      </c>
      <c r="E1887" s="2">
        <f t="shared" si="25"/>
        <v>34</v>
      </c>
      <c r="F1887" s="2">
        <f>INDEX($Q:$AC,MATCH($E1887,$Q:$Q,0),MATCH(VLOOKUP($B1887,卡牌国战属性!$B:$E,4,FALSE),军力值效果表!$Q$1:$AC$1,0)+IF(VLOOKUP($B1887,卡牌国战属性!$B:$E,3,FALSE)=2,6,0))</f>
        <v>8.8</v>
      </c>
      <c r="G1887" s="2">
        <f>INDEX($Q:$AC,MATCH($E1887,$Q:$Q,0),MATCH(VLOOKUP($B1887,卡牌国战属性!$B:$E,4,FALSE),军力值效果表!$Q$1:$AC$1,0)+IF(VLOOKUP($B1887,卡牌国战属性!$B:$E,3,FALSE)=2,6,0)+1)</f>
        <v>47</v>
      </c>
    </row>
    <row r="1888" spans="1:7">
      <c r="A1888" s="2">
        <v>1885</v>
      </c>
      <c r="B1888" s="1">
        <v>1102015</v>
      </c>
      <c r="C1888" s="2" t="str">
        <f>VLOOKUP(B1888,卡牌国战属性!$B:$C,2,FALSE)</f>
        <v>于禁</v>
      </c>
      <c r="D1888" s="2" t="s">
        <v>64</v>
      </c>
      <c r="E1888" s="2">
        <f t="shared" si="25"/>
        <v>35</v>
      </c>
      <c r="F1888" s="2">
        <f>INDEX($Q:$AC,MATCH($E1888,$Q:$Q,0),MATCH(VLOOKUP($B1888,卡牌国战属性!$B:$E,4,FALSE),军力值效果表!$Q$1:$AC$1,0)+IF(VLOOKUP($B1888,卡牌国战属性!$B:$E,3,FALSE)=2,6,0))</f>
        <v>9</v>
      </c>
      <c r="G1888" s="2">
        <f>INDEX($Q:$AC,MATCH($E1888,$Q:$Q,0),MATCH(VLOOKUP($B1888,卡牌国战属性!$B:$E,4,FALSE),军力值效果表!$Q$1:$AC$1,0)+IF(VLOOKUP($B1888,卡牌国战属性!$B:$E,3,FALSE)=2,6,0)+1)</f>
        <v>48.2</v>
      </c>
    </row>
    <row r="1889" spans="1:7">
      <c r="A1889" s="2">
        <v>1886</v>
      </c>
      <c r="B1889" s="1">
        <v>1102015</v>
      </c>
      <c r="C1889" s="2" t="str">
        <f>VLOOKUP(B1889,卡牌国战属性!$B:$C,2,FALSE)</f>
        <v>于禁</v>
      </c>
      <c r="D1889" s="2" t="s">
        <v>64</v>
      </c>
      <c r="E1889" s="2">
        <f t="shared" si="25"/>
        <v>36</v>
      </c>
      <c r="F1889" s="2">
        <f>INDEX($Q:$AC,MATCH($E1889,$Q:$Q,0),MATCH(VLOOKUP($B1889,卡牌国战属性!$B:$E,4,FALSE),军力值效果表!$Q$1:$AC$1,0)+IF(VLOOKUP($B1889,卡牌国战属性!$B:$E,3,FALSE)=2,6,0))</f>
        <v>9.5</v>
      </c>
      <c r="G1889" s="2">
        <f>INDEX($Q:$AC,MATCH($E1889,$Q:$Q,0),MATCH(VLOOKUP($B1889,卡牌国战属性!$B:$E,4,FALSE),军力值效果表!$Q$1:$AC$1,0)+IF(VLOOKUP($B1889,卡牌国战属性!$B:$E,3,FALSE)=2,6,0)+1)</f>
        <v>51.2</v>
      </c>
    </row>
    <row r="1890" spans="1:7">
      <c r="A1890" s="2">
        <v>1887</v>
      </c>
      <c r="B1890" s="1">
        <v>1102015</v>
      </c>
      <c r="C1890" s="2" t="str">
        <f>VLOOKUP(B1890,卡牌国战属性!$B:$C,2,FALSE)</f>
        <v>于禁</v>
      </c>
      <c r="D1890" s="2" t="s">
        <v>64</v>
      </c>
      <c r="E1890" s="2">
        <f t="shared" si="25"/>
        <v>37</v>
      </c>
      <c r="F1890" s="2">
        <f>INDEX($Q:$AC,MATCH($E1890,$Q:$Q,0),MATCH(VLOOKUP($B1890,卡牌国战属性!$B:$E,4,FALSE),军力值效果表!$Q$1:$AC$1,0)+IF(VLOOKUP($B1890,卡牌国战属性!$B:$E,3,FALSE)=2,6,0))</f>
        <v>10.2</v>
      </c>
      <c r="G1890" s="2">
        <f>INDEX($Q:$AC,MATCH($E1890,$Q:$Q,0),MATCH(VLOOKUP($B1890,卡牌国战属性!$B:$E,4,FALSE),军力值效果表!$Q$1:$AC$1,0)+IF(VLOOKUP($B1890,卡牌国战属性!$B:$E,3,FALSE)=2,6,0)+1)</f>
        <v>54</v>
      </c>
    </row>
    <row r="1891" spans="1:7">
      <c r="A1891" s="2">
        <v>1888</v>
      </c>
      <c r="B1891" s="1">
        <v>1102015</v>
      </c>
      <c r="C1891" s="2" t="str">
        <f>VLOOKUP(B1891,卡牌国战属性!$B:$C,2,FALSE)</f>
        <v>于禁</v>
      </c>
      <c r="D1891" s="2" t="s">
        <v>64</v>
      </c>
      <c r="E1891" s="2">
        <f t="shared" si="25"/>
        <v>38</v>
      </c>
      <c r="F1891" s="2">
        <f>INDEX($Q:$AC,MATCH($E1891,$Q:$Q,0),MATCH(VLOOKUP($B1891,卡牌国战属性!$B:$E,4,FALSE),军力值效果表!$Q$1:$AC$1,0)+IF(VLOOKUP($B1891,卡牌国战属性!$B:$E,3,FALSE)=2,6,0))</f>
        <v>11.5</v>
      </c>
      <c r="G1891" s="2">
        <f>INDEX($Q:$AC,MATCH($E1891,$Q:$Q,0),MATCH(VLOOKUP($B1891,卡牌国战属性!$B:$E,4,FALSE),军力值效果表!$Q$1:$AC$1,0)+IF(VLOOKUP($B1891,卡牌国战属性!$B:$E,3,FALSE)=2,6,0)+1)</f>
        <v>62</v>
      </c>
    </row>
    <row r="1892" spans="1:7">
      <c r="A1892" s="2">
        <v>1889</v>
      </c>
      <c r="B1892" s="1">
        <v>1102015</v>
      </c>
      <c r="C1892" s="2" t="str">
        <f>VLOOKUP(B1892,卡牌国战属性!$B:$C,2,FALSE)</f>
        <v>于禁</v>
      </c>
      <c r="D1892" s="2" t="s">
        <v>64</v>
      </c>
      <c r="E1892" s="2">
        <f t="shared" si="25"/>
        <v>39</v>
      </c>
      <c r="F1892" s="2">
        <f>INDEX($Q:$AC,MATCH($E1892,$Q:$Q,0),MATCH(VLOOKUP($B1892,卡牌国战属性!$B:$E,4,FALSE),军力值效果表!$Q$1:$AC$1,0)+IF(VLOOKUP($B1892,卡牌国战属性!$B:$E,3,FALSE)=2,6,0))</f>
        <v>11.7</v>
      </c>
      <c r="G1892" s="2">
        <f>INDEX($Q:$AC,MATCH($E1892,$Q:$Q,0),MATCH(VLOOKUP($B1892,卡牌国战属性!$B:$E,4,FALSE),军力值效果表!$Q$1:$AC$1,0)+IF(VLOOKUP($B1892,卡牌国战属性!$B:$E,3,FALSE)=2,6,0)+1)</f>
        <v>63.7</v>
      </c>
    </row>
    <row r="1893" spans="1:7">
      <c r="A1893" s="2">
        <v>1890</v>
      </c>
      <c r="B1893" s="1">
        <v>1102015</v>
      </c>
      <c r="C1893" s="2" t="str">
        <f>VLOOKUP(B1893,卡牌国战属性!$B:$C,2,FALSE)</f>
        <v>于禁</v>
      </c>
      <c r="D1893" s="2" t="s">
        <v>64</v>
      </c>
      <c r="E1893" s="2">
        <f t="shared" si="25"/>
        <v>40</v>
      </c>
      <c r="F1893" s="2">
        <f>INDEX($Q:$AC,MATCH($E1893,$Q:$Q,0),MATCH(VLOOKUP($B1893,卡牌国战属性!$B:$E,4,FALSE),军力值效果表!$Q$1:$AC$1,0)+IF(VLOOKUP($B1893,卡牌国战属性!$B:$E,3,FALSE)=2,6,0))</f>
        <v>12.3</v>
      </c>
      <c r="G1893" s="2">
        <f>INDEX($Q:$AC,MATCH($E1893,$Q:$Q,0),MATCH(VLOOKUP($B1893,卡牌国战属性!$B:$E,4,FALSE),军力值效果表!$Q$1:$AC$1,0)+IF(VLOOKUP($B1893,卡牌国战属性!$B:$E,3,FALSE)=2,6,0)+1)</f>
        <v>65.6</v>
      </c>
    </row>
    <row r="1894" spans="1:7">
      <c r="A1894" s="2">
        <v>1891</v>
      </c>
      <c r="B1894" s="1">
        <v>1102015</v>
      </c>
      <c r="C1894" s="2" t="str">
        <f>VLOOKUP(B1894,卡牌国战属性!$B:$C,2,FALSE)</f>
        <v>于禁</v>
      </c>
      <c r="D1894" s="2" t="s">
        <v>64</v>
      </c>
      <c r="E1894" s="2">
        <f t="shared" si="25"/>
        <v>41</v>
      </c>
      <c r="F1894" s="2">
        <f>INDEX($Q:$AC,MATCH($E1894,$Q:$Q,0),MATCH(VLOOKUP($B1894,卡牌国战属性!$B:$E,4,FALSE),军力值效果表!$Q$1:$AC$1,0)+IF(VLOOKUP($B1894,卡牌国战属性!$B:$E,3,FALSE)=2,6,0))</f>
        <v>12.7</v>
      </c>
      <c r="G1894" s="2">
        <f>INDEX($Q:$AC,MATCH($E1894,$Q:$Q,0),MATCH(VLOOKUP($B1894,卡牌国战属性!$B:$E,4,FALSE),军力值效果表!$Q$1:$AC$1,0)+IF(VLOOKUP($B1894,卡牌国战属性!$B:$E,3,FALSE)=2,6,0)+1)</f>
        <v>67.9</v>
      </c>
    </row>
    <row r="1895" spans="1:7">
      <c r="A1895" s="2">
        <v>1892</v>
      </c>
      <c r="B1895" s="1">
        <v>1102015</v>
      </c>
      <c r="C1895" s="2" t="str">
        <f>VLOOKUP(B1895,卡牌国战属性!$B:$C,2,FALSE)</f>
        <v>于禁</v>
      </c>
      <c r="D1895" s="2" t="s">
        <v>64</v>
      </c>
      <c r="E1895" s="2">
        <f t="shared" si="25"/>
        <v>42</v>
      </c>
      <c r="F1895" s="2">
        <f>INDEX($Q:$AC,MATCH($E1895,$Q:$Q,0),MATCH(VLOOKUP($B1895,卡牌国战属性!$B:$E,4,FALSE),军力值效果表!$Q$1:$AC$1,0)+IF(VLOOKUP($B1895,卡牌国战属性!$B:$E,3,FALSE)=2,6,0))</f>
        <v>13.6</v>
      </c>
      <c r="G1895" s="2">
        <f>INDEX($Q:$AC,MATCH($E1895,$Q:$Q,0),MATCH(VLOOKUP($B1895,卡牌国战属性!$B:$E,4,FALSE),军力值效果表!$Q$1:$AC$1,0)+IF(VLOOKUP($B1895,卡牌国战属性!$B:$E,3,FALSE)=2,6,0)+1)</f>
        <v>72</v>
      </c>
    </row>
    <row r="1896" spans="1:7">
      <c r="A1896" s="2">
        <v>1893</v>
      </c>
      <c r="B1896" s="1">
        <v>1102015</v>
      </c>
      <c r="C1896" s="2" t="str">
        <f>VLOOKUP(B1896,卡牌国战属性!$B:$C,2,FALSE)</f>
        <v>于禁</v>
      </c>
      <c r="D1896" s="2" t="s">
        <v>64</v>
      </c>
      <c r="E1896" s="2">
        <f t="shared" si="25"/>
        <v>43</v>
      </c>
      <c r="F1896" s="2">
        <f>INDEX($Q:$AC,MATCH($E1896,$Q:$Q,0),MATCH(VLOOKUP($B1896,卡牌国战属性!$B:$E,4,FALSE),军力值效果表!$Q$1:$AC$1,0)+IF(VLOOKUP($B1896,卡牌国战属性!$B:$E,3,FALSE)=2,6,0))</f>
        <v>15.4</v>
      </c>
      <c r="G1896" s="2">
        <f>INDEX($Q:$AC,MATCH($E1896,$Q:$Q,0),MATCH(VLOOKUP($B1896,卡牌国战属性!$B:$E,4,FALSE),军力值效果表!$Q$1:$AC$1,0)+IF(VLOOKUP($B1896,卡牌国战属性!$B:$E,3,FALSE)=2,6,0)+1)</f>
        <v>83.1</v>
      </c>
    </row>
    <row r="1897" spans="1:7">
      <c r="A1897" s="2">
        <v>1894</v>
      </c>
      <c r="B1897" s="1">
        <v>1102015</v>
      </c>
      <c r="C1897" s="2" t="str">
        <f>VLOOKUP(B1897,卡牌国战属性!$B:$C,2,FALSE)</f>
        <v>于禁</v>
      </c>
      <c r="D1897" s="2" t="s">
        <v>64</v>
      </c>
      <c r="E1897" s="2">
        <f t="shared" si="25"/>
        <v>44</v>
      </c>
      <c r="F1897" s="2">
        <f>INDEX($Q:$AC,MATCH($E1897,$Q:$Q,0),MATCH(VLOOKUP($B1897,卡牌国战属性!$B:$E,4,FALSE),军力值效果表!$Q$1:$AC$1,0)+IF(VLOOKUP($B1897,卡牌国战属性!$B:$E,3,FALSE)=2,6,0))</f>
        <v>16.6</v>
      </c>
      <c r="G1897" s="2">
        <f>INDEX($Q:$AC,MATCH($E1897,$Q:$Q,0),MATCH(VLOOKUP($B1897,卡牌国战属性!$B:$E,4,FALSE),军力值效果表!$Q$1:$AC$1,0)+IF(VLOOKUP($B1897,卡牌国战属性!$B:$E,3,FALSE)=2,6,0)+1)</f>
        <v>88.4</v>
      </c>
    </row>
    <row r="1898" spans="1:7">
      <c r="A1898" s="2">
        <v>1895</v>
      </c>
      <c r="B1898" s="1">
        <v>1102015</v>
      </c>
      <c r="C1898" s="2" t="str">
        <f>VLOOKUP(B1898,卡牌国战属性!$B:$C,2,FALSE)</f>
        <v>于禁</v>
      </c>
      <c r="D1898" s="2" t="s">
        <v>64</v>
      </c>
      <c r="E1898" s="2">
        <f t="shared" si="25"/>
        <v>45</v>
      </c>
      <c r="F1898" s="2">
        <f>INDEX($Q:$AC,MATCH($E1898,$Q:$Q,0),MATCH(VLOOKUP($B1898,卡牌国战属性!$B:$E,4,FALSE),军力值效果表!$Q$1:$AC$1,0)+IF(VLOOKUP($B1898,卡牌国战属性!$B:$E,3,FALSE)=2,6,0))</f>
        <v>18.2</v>
      </c>
      <c r="G1898" s="2">
        <f>INDEX($Q:$AC,MATCH($E1898,$Q:$Q,0),MATCH(VLOOKUP($B1898,卡牌国战属性!$B:$E,4,FALSE),军力值效果表!$Q$1:$AC$1,0)+IF(VLOOKUP($B1898,卡牌国战属性!$B:$E,3,FALSE)=2,6,0)+1)</f>
        <v>98.8</v>
      </c>
    </row>
    <row r="1899" spans="1:7">
      <c r="A1899" s="2">
        <v>1896</v>
      </c>
      <c r="B1899" s="1">
        <v>1102015</v>
      </c>
      <c r="C1899" s="2" t="str">
        <f>VLOOKUP(B1899,卡牌国战属性!$B:$C,2,FALSE)</f>
        <v>于禁</v>
      </c>
      <c r="D1899" s="2" t="s">
        <v>64</v>
      </c>
      <c r="E1899" s="2">
        <f t="shared" si="25"/>
        <v>46</v>
      </c>
      <c r="F1899" s="2">
        <f>INDEX($Q:$AC,MATCH($E1899,$Q:$Q,0),MATCH(VLOOKUP($B1899,卡牌国战属性!$B:$E,4,FALSE),军力值效果表!$Q$1:$AC$1,0)+IF(VLOOKUP($B1899,卡牌国战属性!$B:$E,3,FALSE)=2,6,0))</f>
        <v>19.8</v>
      </c>
      <c r="G1899" s="2">
        <f>INDEX($Q:$AC,MATCH($E1899,$Q:$Q,0),MATCH(VLOOKUP($B1899,卡牌国战属性!$B:$E,4,FALSE),军力值效果表!$Q$1:$AC$1,0)+IF(VLOOKUP($B1899,卡牌国战属性!$B:$E,3,FALSE)=2,6,0)+1)</f>
        <v>105.5</v>
      </c>
    </row>
    <row r="1900" spans="1:7">
      <c r="A1900" s="2">
        <v>1897</v>
      </c>
      <c r="B1900" s="1">
        <v>1102015</v>
      </c>
      <c r="C1900" s="2" t="str">
        <f>VLOOKUP(B1900,卡牌国战属性!$B:$C,2,FALSE)</f>
        <v>于禁</v>
      </c>
      <c r="D1900" s="2" t="s">
        <v>64</v>
      </c>
      <c r="E1900" s="2">
        <f t="shared" si="25"/>
        <v>47</v>
      </c>
      <c r="F1900" s="2">
        <f>INDEX($Q:$AC,MATCH($E1900,$Q:$Q,0),MATCH(VLOOKUP($B1900,卡牌国战属性!$B:$E,4,FALSE),军力值效果表!$Q$1:$AC$1,0)+IF(VLOOKUP($B1900,卡牌国战属性!$B:$E,3,FALSE)=2,6,0))</f>
        <v>21.3</v>
      </c>
      <c r="G1900" s="2">
        <f>INDEX($Q:$AC,MATCH($E1900,$Q:$Q,0),MATCH(VLOOKUP($B1900,卡牌国战属性!$B:$E,4,FALSE),军力值效果表!$Q$1:$AC$1,0)+IF(VLOOKUP($B1900,卡牌国战属性!$B:$E,3,FALSE)=2,6,0)+1)</f>
        <v>112</v>
      </c>
    </row>
    <row r="1901" spans="1:7">
      <c r="A1901" s="2">
        <v>1898</v>
      </c>
      <c r="B1901" s="1">
        <v>1102015</v>
      </c>
      <c r="C1901" s="2" t="str">
        <f>VLOOKUP(B1901,卡牌国战属性!$B:$C,2,FALSE)</f>
        <v>于禁</v>
      </c>
      <c r="D1901" s="2" t="s">
        <v>64</v>
      </c>
      <c r="E1901" s="2">
        <f t="shared" si="25"/>
        <v>48</v>
      </c>
      <c r="F1901" s="2">
        <f>INDEX($Q:$AC,MATCH($E1901,$Q:$Q,0),MATCH(VLOOKUP($B1901,卡牌国战属性!$B:$E,4,FALSE),军力值效果表!$Q$1:$AC$1,0)+IF(VLOOKUP($B1901,卡牌国战属性!$B:$E,3,FALSE)=2,6,0))</f>
        <v>24.1</v>
      </c>
      <c r="G1901" s="2">
        <f>INDEX($Q:$AC,MATCH($E1901,$Q:$Q,0),MATCH(VLOOKUP($B1901,卡牌国战属性!$B:$E,4,FALSE),军力值效果表!$Q$1:$AC$1,0)+IF(VLOOKUP($B1901,卡牌国战属性!$B:$E,3,FALSE)=2,6,0)+1)</f>
        <v>129.5</v>
      </c>
    </row>
    <row r="1902" spans="1:7">
      <c r="A1902" s="2">
        <v>1899</v>
      </c>
      <c r="B1902" s="1">
        <v>1102015</v>
      </c>
      <c r="C1902" s="2" t="str">
        <f>VLOOKUP(B1902,卡牌国战属性!$B:$C,2,FALSE)</f>
        <v>于禁</v>
      </c>
      <c r="D1902" s="2" t="s">
        <v>64</v>
      </c>
      <c r="E1902" s="2">
        <f t="shared" si="25"/>
        <v>49</v>
      </c>
      <c r="F1902" s="2">
        <f>INDEX($Q:$AC,MATCH($E1902,$Q:$Q,0),MATCH(VLOOKUP($B1902,卡牌国战属性!$B:$E,4,FALSE),军力值效果表!$Q$1:$AC$1,0)+IF(VLOOKUP($B1902,卡牌国战属性!$B:$E,3,FALSE)=2,6,0))</f>
        <v>26</v>
      </c>
      <c r="G1902" s="2">
        <f>INDEX($Q:$AC,MATCH($E1902,$Q:$Q,0),MATCH(VLOOKUP($B1902,卡牌国战属性!$B:$E,4,FALSE),军力值效果表!$Q$1:$AC$1,0)+IF(VLOOKUP($B1902,卡牌国战属性!$B:$E,3,FALSE)=2,6,0)+1)</f>
        <v>138</v>
      </c>
    </row>
    <row r="1903" spans="1:7">
      <c r="A1903" s="2">
        <v>1900</v>
      </c>
      <c r="B1903" s="1">
        <v>1102015</v>
      </c>
      <c r="C1903" s="2" t="str">
        <f>VLOOKUP(B1903,卡牌国战属性!$B:$C,2,FALSE)</f>
        <v>于禁</v>
      </c>
      <c r="D1903" s="2" t="s">
        <v>64</v>
      </c>
      <c r="E1903" s="2">
        <f t="shared" si="25"/>
        <v>50</v>
      </c>
      <c r="F1903" s="2">
        <f>INDEX($Q:$AC,MATCH($E1903,$Q:$Q,0),MATCH(VLOOKUP($B1903,卡牌国战属性!$B:$E,4,FALSE),军力值效果表!$Q$1:$AC$1,0)+IF(VLOOKUP($B1903,卡牌国战属性!$B:$E,3,FALSE)=2,6,0))</f>
        <v>27.2</v>
      </c>
      <c r="G1903" s="2">
        <f>INDEX($Q:$AC,MATCH($E1903,$Q:$Q,0),MATCH(VLOOKUP($B1903,卡牌国战属性!$B:$E,4,FALSE),军力值效果表!$Q$1:$AC$1,0)+IF(VLOOKUP($B1903,卡牌国战属性!$B:$E,3,FALSE)=2,6,0)+1)</f>
        <v>142.6</v>
      </c>
    </row>
    <row r="1904" spans="1:7">
      <c r="A1904" s="2">
        <v>1901</v>
      </c>
      <c r="B1904" s="1">
        <v>1102016</v>
      </c>
      <c r="C1904" s="2" t="str">
        <f>VLOOKUP(B1904,卡牌国战属性!$B:$C,2,FALSE)</f>
        <v>西方龙</v>
      </c>
      <c r="D1904" s="2" t="s">
        <v>64</v>
      </c>
      <c r="E1904" s="2">
        <f t="shared" si="25"/>
        <v>1</v>
      </c>
      <c r="F1904" s="2">
        <f>INDEX($Q:$AC,MATCH($E1904,$Q:$Q,0),MATCH(VLOOKUP($B1904,卡牌国战属性!$B:$E,4,FALSE),军力值效果表!$Q$1:$AC$1,0)+IF(VLOOKUP($B1904,卡牌国战属性!$B:$E,3,FALSE)=2,6,0))</f>
        <v>3</v>
      </c>
      <c r="G1904" s="2">
        <f>INDEX($Q:$AC,MATCH($E1904,$Q:$Q,0),MATCH(VLOOKUP($B1904,卡牌国战属性!$B:$E,4,FALSE),军力值效果表!$Q$1:$AC$1,0)+IF(VLOOKUP($B1904,卡牌国战属性!$B:$E,3,FALSE)=2,6,0)+1)</f>
        <v>22</v>
      </c>
    </row>
    <row r="1905" spans="1:7">
      <c r="A1905" s="2">
        <v>1902</v>
      </c>
      <c r="B1905" s="1">
        <v>1102016</v>
      </c>
      <c r="C1905" s="2" t="str">
        <f>VLOOKUP(B1905,卡牌国战属性!$B:$C,2,FALSE)</f>
        <v>西方龙</v>
      </c>
      <c r="D1905" s="2" t="s">
        <v>64</v>
      </c>
      <c r="E1905" s="2">
        <f t="shared" si="25"/>
        <v>2</v>
      </c>
      <c r="F1905" s="2">
        <f>INDEX($Q:$AC,MATCH($E1905,$Q:$Q,0),MATCH(VLOOKUP($B1905,卡牌国战属性!$B:$E,4,FALSE),军力值效果表!$Q$1:$AC$1,0)+IF(VLOOKUP($B1905,卡牌国战属性!$B:$E,3,FALSE)=2,6,0))</f>
        <v>3.1</v>
      </c>
      <c r="G1905" s="2">
        <f>INDEX($Q:$AC,MATCH($E1905,$Q:$Q,0),MATCH(VLOOKUP($B1905,卡牌国战属性!$B:$E,4,FALSE),军力值效果表!$Q$1:$AC$1,0)+IF(VLOOKUP($B1905,卡牌国战属性!$B:$E,3,FALSE)=2,6,0)+1)</f>
        <v>22.3</v>
      </c>
    </row>
    <row r="1906" spans="1:7">
      <c r="A1906" s="2">
        <v>1903</v>
      </c>
      <c r="B1906" s="1">
        <v>1102016</v>
      </c>
      <c r="C1906" s="2" t="str">
        <f>VLOOKUP(B1906,卡牌国战属性!$B:$C,2,FALSE)</f>
        <v>西方龙</v>
      </c>
      <c r="D1906" s="2" t="s">
        <v>64</v>
      </c>
      <c r="E1906" s="2">
        <f t="shared" si="25"/>
        <v>3</v>
      </c>
      <c r="F1906" s="2">
        <f>INDEX($Q:$AC,MATCH($E1906,$Q:$Q,0),MATCH(VLOOKUP($B1906,卡牌国战属性!$B:$E,4,FALSE),军力值效果表!$Q$1:$AC$1,0)+IF(VLOOKUP($B1906,卡牌国战属性!$B:$E,3,FALSE)=2,6,0))</f>
        <v>3.2</v>
      </c>
      <c r="G1906" s="2">
        <f>INDEX($Q:$AC,MATCH($E1906,$Q:$Q,0),MATCH(VLOOKUP($B1906,卡牌国战属性!$B:$E,4,FALSE),军力值效果表!$Q$1:$AC$1,0)+IF(VLOOKUP($B1906,卡牌国战属性!$B:$E,3,FALSE)=2,6,0)+1)</f>
        <v>22.6</v>
      </c>
    </row>
    <row r="1907" spans="1:7">
      <c r="A1907" s="2">
        <v>1904</v>
      </c>
      <c r="B1907" s="1">
        <v>1102016</v>
      </c>
      <c r="C1907" s="2" t="str">
        <f>VLOOKUP(B1907,卡牌国战属性!$B:$C,2,FALSE)</f>
        <v>西方龙</v>
      </c>
      <c r="D1907" s="2" t="s">
        <v>64</v>
      </c>
      <c r="E1907" s="2">
        <f t="shared" si="25"/>
        <v>4</v>
      </c>
      <c r="F1907" s="2">
        <f>INDEX($Q:$AC,MATCH($E1907,$Q:$Q,0),MATCH(VLOOKUP($B1907,卡牌国战属性!$B:$E,4,FALSE),军力值效果表!$Q$1:$AC$1,0)+IF(VLOOKUP($B1907,卡牌国战属性!$B:$E,3,FALSE)=2,6,0))</f>
        <v>3.3</v>
      </c>
      <c r="G1907" s="2">
        <f>INDEX($Q:$AC,MATCH($E1907,$Q:$Q,0),MATCH(VLOOKUP($B1907,卡牌国战属性!$B:$E,4,FALSE),军力值效果表!$Q$1:$AC$1,0)+IF(VLOOKUP($B1907,卡牌国战属性!$B:$E,3,FALSE)=2,6,0)+1)</f>
        <v>22.9</v>
      </c>
    </row>
    <row r="1908" spans="1:7">
      <c r="A1908" s="2">
        <v>1905</v>
      </c>
      <c r="B1908" s="1">
        <v>1102016</v>
      </c>
      <c r="C1908" s="2" t="str">
        <f>VLOOKUP(B1908,卡牌国战属性!$B:$C,2,FALSE)</f>
        <v>西方龙</v>
      </c>
      <c r="D1908" s="2" t="s">
        <v>64</v>
      </c>
      <c r="E1908" s="2">
        <f t="shared" si="25"/>
        <v>5</v>
      </c>
      <c r="F1908" s="2">
        <f>INDEX($Q:$AC,MATCH($E1908,$Q:$Q,0),MATCH(VLOOKUP($B1908,卡牌国战属性!$B:$E,4,FALSE),军力值效果表!$Q$1:$AC$1,0)+IF(VLOOKUP($B1908,卡牌国战属性!$B:$E,3,FALSE)=2,6,0))</f>
        <v>3.4</v>
      </c>
      <c r="G1908" s="2">
        <f>INDEX($Q:$AC,MATCH($E1908,$Q:$Q,0),MATCH(VLOOKUP($B1908,卡牌国战属性!$B:$E,4,FALSE),军力值效果表!$Q$1:$AC$1,0)+IF(VLOOKUP($B1908,卡牌国战属性!$B:$E,3,FALSE)=2,6,0)+1)</f>
        <v>23.2</v>
      </c>
    </row>
    <row r="1909" spans="1:7">
      <c r="A1909" s="2">
        <v>1906</v>
      </c>
      <c r="B1909" s="1">
        <v>1102016</v>
      </c>
      <c r="C1909" s="2" t="str">
        <f>VLOOKUP(B1909,卡牌国战属性!$B:$C,2,FALSE)</f>
        <v>西方龙</v>
      </c>
      <c r="D1909" s="2" t="s">
        <v>64</v>
      </c>
      <c r="E1909" s="2">
        <f t="shared" si="25"/>
        <v>6</v>
      </c>
      <c r="F1909" s="2">
        <f>INDEX($Q:$AC,MATCH($E1909,$Q:$Q,0),MATCH(VLOOKUP($B1909,卡牌国战属性!$B:$E,4,FALSE),军力值效果表!$Q$1:$AC$1,0)+IF(VLOOKUP($B1909,卡牌国战属性!$B:$E,3,FALSE)=2,6,0))</f>
        <v>3.5</v>
      </c>
      <c r="G1909" s="2">
        <f>INDEX($Q:$AC,MATCH($E1909,$Q:$Q,0),MATCH(VLOOKUP($B1909,卡牌国战属性!$B:$E,4,FALSE),军力值效果表!$Q$1:$AC$1,0)+IF(VLOOKUP($B1909,卡牌国战属性!$B:$E,3,FALSE)=2,6,0)+1)</f>
        <v>23.5</v>
      </c>
    </row>
    <row r="1910" spans="1:7">
      <c r="A1910" s="2">
        <v>1907</v>
      </c>
      <c r="B1910" s="1">
        <v>1102016</v>
      </c>
      <c r="C1910" s="2" t="str">
        <f>VLOOKUP(B1910,卡牌国战属性!$B:$C,2,FALSE)</f>
        <v>西方龙</v>
      </c>
      <c r="D1910" s="2" t="s">
        <v>64</v>
      </c>
      <c r="E1910" s="2">
        <f t="shared" si="25"/>
        <v>7</v>
      </c>
      <c r="F1910" s="2">
        <f>INDEX($Q:$AC,MATCH($E1910,$Q:$Q,0),MATCH(VLOOKUP($B1910,卡牌国战属性!$B:$E,4,FALSE),军力值效果表!$Q$1:$AC$1,0)+IF(VLOOKUP($B1910,卡牌国战属性!$B:$E,3,FALSE)=2,6,0))</f>
        <v>3.6</v>
      </c>
      <c r="G1910" s="2">
        <f>INDEX($Q:$AC,MATCH($E1910,$Q:$Q,0),MATCH(VLOOKUP($B1910,卡牌国战属性!$B:$E,4,FALSE),军力值效果表!$Q$1:$AC$1,0)+IF(VLOOKUP($B1910,卡牌国战属性!$B:$E,3,FALSE)=2,6,0)+1)</f>
        <v>23.8</v>
      </c>
    </row>
    <row r="1911" spans="1:7">
      <c r="A1911" s="2">
        <v>1908</v>
      </c>
      <c r="B1911" s="1">
        <v>1102016</v>
      </c>
      <c r="C1911" s="2" t="str">
        <f>VLOOKUP(B1911,卡牌国战属性!$B:$C,2,FALSE)</f>
        <v>西方龙</v>
      </c>
      <c r="D1911" s="2" t="s">
        <v>64</v>
      </c>
      <c r="E1911" s="2">
        <f t="shared" si="25"/>
        <v>8</v>
      </c>
      <c r="F1911" s="2">
        <f>INDEX($Q:$AC,MATCH($E1911,$Q:$Q,0),MATCH(VLOOKUP($B1911,卡牌国战属性!$B:$E,4,FALSE),军力值效果表!$Q$1:$AC$1,0)+IF(VLOOKUP($B1911,卡牌国战属性!$B:$E,3,FALSE)=2,6,0))</f>
        <v>3.7</v>
      </c>
      <c r="G1911" s="2">
        <f>INDEX($Q:$AC,MATCH($E1911,$Q:$Q,0),MATCH(VLOOKUP($B1911,卡牌国战属性!$B:$E,4,FALSE),军力值效果表!$Q$1:$AC$1,0)+IF(VLOOKUP($B1911,卡牌国战属性!$B:$E,3,FALSE)=2,6,0)+1)</f>
        <v>24.1</v>
      </c>
    </row>
    <row r="1912" spans="1:7">
      <c r="A1912" s="2">
        <v>1909</v>
      </c>
      <c r="B1912" s="1">
        <v>1102016</v>
      </c>
      <c r="C1912" s="2" t="str">
        <f>VLOOKUP(B1912,卡牌国战属性!$B:$C,2,FALSE)</f>
        <v>西方龙</v>
      </c>
      <c r="D1912" s="2" t="s">
        <v>64</v>
      </c>
      <c r="E1912" s="2">
        <f t="shared" si="25"/>
        <v>9</v>
      </c>
      <c r="F1912" s="2">
        <f>INDEX($Q:$AC,MATCH($E1912,$Q:$Q,0),MATCH(VLOOKUP($B1912,卡牌国战属性!$B:$E,4,FALSE),军力值效果表!$Q$1:$AC$1,0)+IF(VLOOKUP($B1912,卡牌国战属性!$B:$E,3,FALSE)=2,6,0))</f>
        <v>3.8</v>
      </c>
      <c r="G1912" s="2">
        <f>INDEX($Q:$AC,MATCH($E1912,$Q:$Q,0),MATCH(VLOOKUP($B1912,卡牌国战属性!$B:$E,4,FALSE),军力值效果表!$Q$1:$AC$1,0)+IF(VLOOKUP($B1912,卡牌国战属性!$B:$E,3,FALSE)=2,6,0)+1)</f>
        <v>24.4</v>
      </c>
    </row>
    <row r="1913" spans="1:7">
      <c r="A1913" s="2">
        <v>1910</v>
      </c>
      <c r="B1913" s="1">
        <v>1102016</v>
      </c>
      <c r="C1913" s="2" t="str">
        <f>VLOOKUP(B1913,卡牌国战属性!$B:$C,2,FALSE)</f>
        <v>西方龙</v>
      </c>
      <c r="D1913" s="2" t="s">
        <v>64</v>
      </c>
      <c r="E1913" s="2">
        <f t="shared" si="25"/>
        <v>10</v>
      </c>
      <c r="F1913" s="2">
        <f>INDEX($Q:$AC,MATCH($E1913,$Q:$Q,0),MATCH(VLOOKUP($B1913,卡牌国战属性!$B:$E,4,FALSE),军力值效果表!$Q$1:$AC$1,0)+IF(VLOOKUP($B1913,卡牌国战属性!$B:$E,3,FALSE)=2,6,0))</f>
        <v>3.9</v>
      </c>
      <c r="G1913" s="2">
        <f>INDEX($Q:$AC,MATCH($E1913,$Q:$Q,0),MATCH(VLOOKUP($B1913,卡牌国战属性!$B:$E,4,FALSE),军力值效果表!$Q$1:$AC$1,0)+IF(VLOOKUP($B1913,卡牌国战属性!$B:$E,3,FALSE)=2,6,0)+1)</f>
        <v>24.7</v>
      </c>
    </row>
    <row r="1914" spans="1:7">
      <c r="A1914" s="2">
        <v>1911</v>
      </c>
      <c r="B1914" s="1">
        <v>1102016</v>
      </c>
      <c r="C1914" s="2" t="str">
        <f>VLOOKUP(B1914,卡牌国战属性!$B:$C,2,FALSE)</f>
        <v>西方龙</v>
      </c>
      <c r="D1914" s="2" t="s">
        <v>64</v>
      </c>
      <c r="E1914" s="2">
        <f t="shared" si="25"/>
        <v>11</v>
      </c>
      <c r="F1914" s="2">
        <f>INDEX($Q:$AC,MATCH($E1914,$Q:$Q,0),MATCH(VLOOKUP($B1914,卡牌国战属性!$B:$E,4,FALSE),军力值效果表!$Q$1:$AC$1,0)+IF(VLOOKUP($B1914,卡牌国战属性!$B:$E,3,FALSE)=2,6,0))</f>
        <v>4</v>
      </c>
      <c r="G1914" s="2">
        <f>INDEX($Q:$AC,MATCH($E1914,$Q:$Q,0),MATCH(VLOOKUP($B1914,卡牌国战属性!$B:$E,4,FALSE),军力值效果表!$Q$1:$AC$1,0)+IF(VLOOKUP($B1914,卡牌国战属性!$B:$E,3,FALSE)=2,6,0)+1)</f>
        <v>25</v>
      </c>
    </row>
    <row r="1915" spans="1:7">
      <c r="A1915" s="2">
        <v>1912</v>
      </c>
      <c r="B1915" s="1">
        <v>1102016</v>
      </c>
      <c r="C1915" s="2" t="str">
        <f>VLOOKUP(B1915,卡牌国战属性!$B:$C,2,FALSE)</f>
        <v>西方龙</v>
      </c>
      <c r="D1915" s="2" t="s">
        <v>64</v>
      </c>
      <c r="E1915" s="2">
        <f t="shared" si="25"/>
        <v>12</v>
      </c>
      <c r="F1915" s="2">
        <f>INDEX($Q:$AC,MATCH($E1915,$Q:$Q,0),MATCH(VLOOKUP($B1915,卡牌国战属性!$B:$E,4,FALSE),军力值效果表!$Q$1:$AC$1,0)+IF(VLOOKUP($B1915,卡牌国战属性!$B:$E,3,FALSE)=2,6,0))</f>
        <v>4.1</v>
      </c>
      <c r="G1915" s="2">
        <f>INDEX($Q:$AC,MATCH($E1915,$Q:$Q,0),MATCH(VLOOKUP($B1915,卡牌国战属性!$B:$E,4,FALSE),军力值效果表!$Q$1:$AC$1,0)+IF(VLOOKUP($B1915,卡牌国战属性!$B:$E,3,FALSE)=2,6,0)+1)</f>
        <v>25.3</v>
      </c>
    </row>
    <row r="1916" spans="1:7">
      <c r="A1916" s="2">
        <v>1913</v>
      </c>
      <c r="B1916" s="1">
        <v>1102016</v>
      </c>
      <c r="C1916" s="2" t="str">
        <f>VLOOKUP(B1916,卡牌国战属性!$B:$C,2,FALSE)</f>
        <v>西方龙</v>
      </c>
      <c r="D1916" s="2" t="s">
        <v>64</v>
      </c>
      <c r="E1916" s="2">
        <f t="shared" si="25"/>
        <v>13</v>
      </c>
      <c r="F1916" s="2">
        <f>INDEX($Q:$AC,MATCH($E1916,$Q:$Q,0),MATCH(VLOOKUP($B1916,卡牌国战属性!$B:$E,4,FALSE),军力值效果表!$Q$1:$AC$1,0)+IF(VLOOKUP($B1916,卡牌国战属性!$B:$E,3,FALSE)=2,6,0))</f>
        <v>4.2</v>
      </c>
      <c r="G1916" s="2">
        <f>INDEX($Q:$AC,MATCH($E1916,$Q:$Q,0),MATCH(VLOOKUP($B1916,卡牌国战属性!$B:$E,4,FALSE),军力值效果表!$Q$1:$AC$1,0)+IF(VLOOKUP($B1916,卡牌国战属性!$B:$E,3,FALSE)=2,6,0)+1)</f>
        <v>25.6</v>
      </c>
    </row>
    <row r="1917" spans="1:7">
      <c r="A1917" s="2">
        <v>1914</v>
      </c>
      <c r="B1917" s="1">
        <v>1102016</v>
      </c>
      <c r="C1917" s="2" t="str">
        <f>VLOOKUP(B1917,卡牌国战属性!$B:$C,2,FALSE)</f>
        <v>西方龙</v>
      </c>
      <c r="D1917" s="2" t="s">
        <v>64</v>
      </c>
      <c r="E1917" s="2">
        <f t="shared" si="25"/>
        <v>14</v>
      </c>
      <c r="F1917" s="2">
        <f>INDEX($Q:$AC,MATCH($E1917,$Q:$Q,0),MATCH(VLOOKUP($B1917,卡牌国战属性!$B:$E,4,FALSE),军力值效果表!$Q$1:$AC$1,0)+IF(VLOOKUP($B1917,卡牌国战属性!$B:$E,3,FALSE)=2,6,0))</f>
        <v>4.3</v>
      </c>
      <c r="G1917" s="2">
        <f>INDEX($Q:$AC,MATCH($E1917,$Q:$Q,0),MATCH(VLOOKUP($B1917,卡牌国战属性!$B:$E,4,FALSE),军力值效果表!$Q$1:$AC$1,0)+IF(VLOOKUP($B1917,卡牌国战属性!$B:$E,3,FALSE)=2,6,0)+1)</f>
        <v>25.9</v>
      </c>
    </row>
    <row r="1918" spans="1:7">
      <c r="A1918" s="2">
        <v>1915</v>
      </c>
      <c r="B1918" s="1">
        <v>1102016</v>
      </c>
      <c r="C1918" s="2" t="str">
        <f>VLOOKUP(B1918,卡牌国战属性!$B:$C,2,FALSE)</f>
        <v>西方龙</v>
      </c>
      <c r="D1918" s="2" t="s">
        <v>64</v>
      </c>
      <c r="E1918" s="2">
        <f t="shared" ref="E1918:E1949" si="26">E1868</f>
        <v>15</v>
      </c>
      <c r="F1918" s="2">
        <f>INDEX($Q:$AC,MATCH($E1918,$Q:$Q,0),MATCH(VLOOKUP($B1918,卡牌国战属性!$B:$E,4,FALSE),军力值效果表!$Q$1:$AC$1,0)+IF(VLOOKUP($B1918,卡牌国战属性!$B:$E,3,FALSE)=2,6,0))</f>
        <v>4.4</v>
      </c>
      <c r="G1918" s="2">
        <f>INDEX($Q:$AC,MATCH($E1918,$Q:$Q,0),MATCH(VLOOKUP($B1918,卡牌国战属性!$B:$E,4,FALSE),军力值效果表!$Q$1:$AC$1,0)+IF(VLOOKUP($B1918,卡牌国战属性!$B:$E,3,FALSE)=2,6,0)+1)</f>
        <v>26.2</v>
      </c>
    </row>
    <row r="1919" spans="1:7">
      <c r="A1919" s="2">
        <v>1916</v>
      </c>
      <c r="B1919" s="1">
        <v>1102016</v>
      </c>
      <c r="C1919" s="2" t="str">
        <f>VLOOKUP(B1919,卡牌国战属性!$B:$C,2,FALSE)</f>
        <v>西方龙</v>
      </c>
      <c r="D1919" s="2" t="s">
        <v>64</v>
      </c>
      <c r="E1919" s="2">
        <f t="shared" si="26"/>
        <v>16</v>
      </c>
      <c r="F1919" s="2">
        <f>INDEX($Q:$AC,MATCH($E1919,$Q:$Q,0),MATCH(VLOOKUP($B1919,卡牌国战属性!$B:$E,4,FALSE),军力值效果表!$Q$1:$AC$1,0)+IF(VLOOKUP($B1919,卡牌国战属性!$B:$E,3,FALSE)=2,6,0))</f>
        <v>4.5</v>
      </c>
      <c r="G1919" s="2">
        <f>INDEX($Q:$AC,MATCH($E1919,$Q:$Q,0),MATCH(VLOOKUP($B1919,卡牌国战属性!$B:$E,4,FALSE),军力值效果表!$Q$1:$AC$1,0)+IF(VLOOKUP($B1919,卡牌国战属性!$B:$E,3,FALSE)=2,6,0)+1)</f>
        <v>26.5</v>
      </c>
    </row>
    <row r="1920" spans="1:7">
      <c r="A1920" s="2">
        <v>1917</v>
      </c>
      <c r="B1920" s="1">
        <v>1102016</v>
      </c>
      <c r="C1920" s="2" t="str">
        <f>VLOOKUP(B1920,卡牌国战属性!$B:$C,2,FALSE)</f>
        <v>西方龙</v>
      </c>
      <c r="D1920" s="2" t="s">
        <v>64</v>
      </c>
      <c r="E1920" s="2">
        <f t="shared" si="26"/>
        <v>17</v>
      </c>
      <c r="F1920" s="2">
        <f>INDEX($Q:$AC,MATCH($E1920,$Q:$Q,0),MATCH(VLOOKUP($B1920,卡牌国战属性!$B:$E,4,FALSE),军力值效果表!$Q$1:$AC$1,0)+IF(VLOOKUP($B1920,卡牌国战属性!$B:$E,3,FALSE)=2,6,0))</f>
        <v>4.7</v>
      </c>
      <c r="G1920" s="2">
        <f>INDEX($Q:$AC,MATCH($E1920,$Q:$Q,0),MATCH(VLOOKUP($B1920,卡牌国战属性!$B:$E,4,FALSE),军力值效果表!$Q$1:$AC$1,0)+IF(VLOOKUP($B1920,卡牌国战属性!$B:$E,3,FALSE)=2,6,0)+1)</f>
        <v>26.8</v>
      </c>
    </row>
    <row r="1921" spans="1:7">
      <c r="A1921" s="2">
        <v>1918</v>
      </c>
      <c r="B1921" s="1">
        <v>1102016</v>
      </c>
      <c r="C1921" s="2" t="str">
        <f>VLOOKUP(B1921,卡牌国战属性!$B:$C,2,FALSE)</f>
        <v>西方龙</v>
      </c>
      <c r="D1921" s="2" t="s">
        <v>64</v>
      </c>
      <c r="E1921" s="2">
        <f t="shared" si="26"/>
        <v>18</v>
      </c>
      <c r="F1921" s="2">
        <f>INDEX($Q:$AC,MATCH($E1921,$Q:$Q,0),MATCH(VLOOKUP($B1921,卡牌国战属性!$B:$E,4,FALSE),军力值效果表!$Q$1:$AC$1,0)+IF(VLOOKUP($B1921,卡牌国战属性!$B:$E,3,FALSE)=2,6,0))</f>
        <v>4.9</v>
      </c>
      <c r="G1921" s="2">
        <f>INDEX($Q:$AC,MATCH($E1921,$Q:$Q,0),MATCH(VLOOKUP($B1921,卡牌国战属性!$B:$E,4,FALSE),军力值效果表!$Q$1:$AC$1,0)+IF(VLOOKUP($B1921,卡牌国战属性!$B:$E,3,FALSE)=2,6,0)+1)</f>
        <v>27.1</v>
      </c>
    </row>
    <row r="1922" spans="1:7">
      <c r="A1922" s="2">
        <v>1919</v>
      </c>
      <c r="B1922" s="1">
        <v>1102016</v>
      </c>
      <c r="C1922" s="2" t="str">
        <f>VLOOKUP(B1922,卡牌国战属性!$B:$C,2,FALSE)</f>
        <v>西方龙</v>
      </c>
      <c r="D1922" s="2" t="s">
        <v>64</v>
      </c>
      <c r="E1922" s="2">
        <f t="shared" si="26"/>
        <v>19</v>
      </c>
      <c r="F1922" s="2">
        <f>INDEX($Q:$AC,MATCH($E1922,$Q:$Q,0),MATCH(VLOOKUP($B1922,卡牌国战属性!$B:$E,4,FALSE),军力值效果表!$Q$1:$AC$1,0)+IF(VLOOKUP($B1922,卡牌国战属性!$B:$E,3,FALSE)=2,6,0))</f>
        <v>5</v>
      </c>
      <c r="G1922" s="2">
        <f>INDEX($Q:$AC,MATCH($E1922,$Q:$Q,0),MATCH(VLOOKUP($B1922,卡牌国战属性!$B:$E,4,FALSE),军力值效果表!$Q$1:$AC$1,0)+IF(VLOOKUP($B1922,卡牌国战属性!$B:$E,3,FALSE)=2,6,0)+1)</f>
        <v>27.4</v>
      </c>
    </row>
    <row r="1923" spans="1:7">
      <c r="A1923" s="2">
        <v>1920</v>
      </c>
      <c r="B1923" s="1">
        <v>1102016</v>
      </c>
      <c r="C1923" s="2" t="str">
        <f>VLOOKUP(B1923,卡牌国战属性!$B:$C,2,FALSE)</f>
        <v>西方龙</v>
      </c>
      <c r="D1923" s="2" t="s">
        <v>64</v>
      </c>
      <c r="E1923" s="2">
        <f t="shared" si="26"/>
        <v>20</v>
      </c>
      <c r="F1923" s="2">
        <f>INDEX($Q:$AC,MATCH($E1923,$Q:$Q,0),MATCH(VLOOKUP($B1923,卡牌国战属性!$B:$E,4,FALSE),军力值效果表!$Q$1:$AC$1,0)+IF(VLOOKUP($B1923,卡牌国战属性!$B:$E,3,FALSE)=2,6,0))</f>
        <v>5.1</v>
      </c>
      <c r="G1923" s="2">
        <f>INDEX($Q:$AC,MATCH($E1923,$Q:$Q,0),MATCH(VLOOKUP($B1923,卡牌国战属性!$B:$E,4,FALSE),军力值效果表!$Q$1:$AC$1,0)+IF(VLOOKUP($B1923,卡牌国战属性!$B:$E,3,FALSE)=2,6,0)+1)</f>
        <v>27.7</v>
      </c>
    </row>
    <row r="1924" spans="1:7">
      <c r="A1924" s="2">
        <v>1921</v>
      </c>
      <c r="B1924" s="1">
        <v>1102016</v>
      </c>
      <c r="C1924" s="2" t="str">
        <f>VLOOKUP(B1924,卡牌国战属性!$B:$C,2,FALSE)</f>
        <v>西方龙</v>
      </c>
      <c r="D1924" s="2" t="s">
        <v>64</v>
      </c>
      <c r="E1924" s="2">
        <f t="shared" si="26"/>
        <v>21</v>
      </c>
      <c r="F1924" s="2">
        <f>INDEX($Q:$AC,MATCH($E1924,$Q:$Q,0),MATCH(VLOOKUP($B1924,卡牌国战属性!$B:$E,4,FALSE),军力值效果表!$Q$1:$AC$1,0)+IF(VLOOKUP($B1924,卡牌国战属性!$B:$E,3,FALSE)=2,6,0))</f>
        <v>5.2</v>
      </c>
      <c r="G1924" s="2">
        <f>INDEX($Q:$AC,MATCH($E1924,$Q:$Q,0),MATCH(VLOOKUP($B1924,卡牌国战属性!$B:$E,4,FALSE),军力值效果表!$Q$1:$AC$1,0)+IF(VLOOKUP($B1924,卡牌国战属性!$B:$E,3,FALSE)=2,6,0)+1)</f>
        <v>28</v>
      </c>
    </row>
    <row r="1925" spans="1:7">
      <c r="A1925" s="2">
        <v>1922</v>
      </c>
      <c r="B1925" s="1">
        <v>1102016</v>
      </c>
      <c r="C1925" s="2" t="str">
        <f>VLOOKUP(B1925,卡牌国战属性!$B:$C,2,FALSE)</f>
        <v>西方龙</v>
      </c>
      <c r="D1925" s="2" t="s">
        <v>64</v>
      </c>
      <c r="E1925" s="2">
        <f t="shared" si="26"/>
        <v>22</v>
      </c>
      <c r="F1925" s="2">
        <f>INDEX($Q:$AC,MATCH($E1925,$Q:$Q,0),MATCH(VLOOKUP($B1925,卡牌国战属性!$B:$E,4,FALSE),军力值效果表!$Q$1:$AC$1,0)+IF(VLOOKUP($B1925,卡牌国战属性!$B:$E,3,FALSE)=2,6,0))</f>
        <v>5.4</v>
      </c>
      <c r="G1925" s="2">
        <f>INDEX($Q:$AC,MATCH($E1925,$Q:$Q,0),MATCH(VLOOKUP($B1925,卡牌国战属性!$B:$E,4,FALSE),军力值效果表!$Q$1:$AC$1,0)+IF(VLOOKUP($B1925,卡牌国战属性!$B:$E,3,FALSE)=2,6,0)+1)</f>
        <v>28.3</v>
      </c>
    </row>
    <row r="1926" spans="1:7">
      <c r="A1926" s="2">
        <v>1923</v>
      </c>
      <c r="B1926" s="1">
        <v>1102016</v>
      </c>
      <c r="C1926" s="2" t="str">
        <f>VLOOKUP(B1926,卡牌国战属性!$B:$C,2,FALSE)</f>
        <v>西方龙</v>
      </c>
      <c r="D1926" s="2" t="s">
        <v>64</v>
      </c>
      <c r="E1926" s="2">
        <f t="shared" si="26"/>
        <v>23</v>
      </c>
      <c r="F1926" s="2">
        <f>INDEX($Q:$AC,MATCH($E1926,$Q:$Q,0),MATCH(VLOOKUP($B1926,卡牌国战属性!$B:$E,4,FALSE),军力值效果表!$Q$1:$AC$1,0)+IF(VLOOKUP($B1926,卡牌国战属性!$B:$E,3,FALSE)=2,6,0))</f>
        <v>5.8</v>
      </c>
      <c r="G1926" s="2">
        <f>INDEX($Q:$AC,MATCH($E1926,$Q:$Q,0),MATCH(VLOOKUP($B1926,卡牌国战属性!$B:$E,4,FALSE),军力值效果表!$Q$1:$AC$1,0)+IF(VLOOKUP($B1926,卡牌国战属性!$B:$E,3,FALSE)=2,6,0)+1)</f>
        <v>32</v>
      </c>
    </row>
    <row r="1927" spans="1:7">
      <c r="A1927" s="2">
        <v>1924</v>
      </c>
      <c r="B1927" s="1">
        <v>1102016</v>
      </c>
      <c r="C1927" s="2" t="str">
        <f>VLOOKUP(B1927,卡牌国战属性!$B:$C,2,FALSE)</f>
        <v>西方龙</v>
      </c>
      <c r="D1927" s="2" t="s">
        <v>64</v>
      </c>
      <c r="E1927" s="2">
        <f t="shared" si="26"/>
        <v>24</v>
      </c>
      <c r="F1927" s="2">
        <f>INDEX($Q:$AC,MATCH($E1927,$Q:$Q,0),MATCH(VLOOKUP($B1927,卡牌国战属性!$B:$E,4,FALSE),军力值效果表!$Q$1:$AC$1,0)+IF(VLOOKUP($B1927,卡牌国战属性!$B:$E,3,FALSE)=2,6,0))</f>
        <v>6</v>
      </c>
      <c r="G1927" s="2">
        <f>INDEX($Q:$AC,MATCH($E1927,$Q:$Q,0),MATCH(VLOOKUP($B1927,卡牌国战属性!$B:$E,4,FALSE),军力值效果表!$Q$1:$AC$1,0)+IF(VLOOKUP($B1927,卡牌国战属性!$B:$E,3,FALSE)=2,6,0)+1)</f>
        <v>32.7</v>
      </c>
    </row>
    <row r="1928" spans="1:7">
      <c r="A1928" s="2">
        <v>1925</v>
      </c>
      <c r="B1928" s="1">
        <v>1102016</v>
      </c>
      <c r="C1928" s="2" t="str">
        <f>VLOOKUP(B1928,卡牌国战属性!$B:$C,2,FALSE)</f>
        <v>西方龙</v>
      </c>
      <c r="D1928" s="2" t="s">
        <v>64</v>
      </c>
      <c r="E1928" s="2">
        <f t="shared" si="26"/>
        <v>25</v>
      </c>
      <c r="F1928" s="2">
        <f>INDEX($Q:$AC,MATCH($E1928,$Q:$Q,0),MATCH(VLOOKUP($B1928,卡牌国战属性!$B:$E,4,FALSE),军力值效果表!$Q$1:$AC$1,0)+IF(VLOOKUP($B1928,卡牌国战属性!$B:$E,3,FALSE)=2,6,0))</f>
        <v>6.7</v>
      </c>
      <c r="G1928" s="2">
        <f>INDEX($Q:$AC,MATCH($E1928,$Q:$Q,0),MATCH(VLOOKUP($B1928,卡牌国战属性!$B:$E,4,FALSE),军力值效果表!$Q$1:$AC$1,0)+IF(VLOOKUP($B1928,卡牌国战属性!$B:$E,3,FALSE)=2,6,0)+1)</f>
        <v>37.4</v>
      </c>
    </row>
    <row r="1929" spans="1:7">
      <c r="A1929" s="2">
        <v>1926</v>
      </c>
      <c r="B1929" s="1">
        <v>1102016</v>
      </c>
      <c r="C1929" s="2" t="str">
        <f>VLOOKUP(B1929,卡牌国战属性!$B:$C,2,FALSE)</f>
        <v>西方龙</v>
      </c>
      <c r="D1929" s="2" t="s">
        <v>64</v>
      </c>
      <c r="E1929" s="2">
        <f t="shared" si="26"/>
        <v>26</v>
      </c>
      <c r="F1929" s="2">
        <f>INDEX($Q:$AC,MATCH($E1929,$Q:$Q,0),MATCH(VLOOKUP($B1929,卡牌国战属性!$B:$E,4,FALSE),军力值效果表!$Q$1:$AC$1,0)+IF(VLOOKUP($B1929,卡牌国战属性!$B:$E,3,FALSE)=2,6,0))</f>
        <v>7.1</v>
      </c>
      <c r="G1929" s="2">
        <f>INDEX($Q:$AC,MATCH($E1929,$Q:$Q,0),MATCH(VLOOKUP($B1929,卡牌国战属性!$B:$E,4,FALSE),军力值效果表!$Q$1:$AC$1,0)+IF(VLOOKUP($B1929,卡牌国战属性!$B:$E,3,FALSE)=2,6,0)+1)</f>
        <v>39</v>
      </c>
    </row>
    <row r="1930" spans="1:7">
      <c r="A1930" s="2">
        <v>1927</v>
      </c>
      <c r="B1930" s="1">
        <v>1102016</v>
      </c>
      <c r="C1930" s="2" t="str">
        <f>VLOOKUP(B1930,卡牌国战属性!$B:$C,2,FALSE)</f>
        <v>西方龙</v>
      </c>
      <c r="D1930" s="2" t="s">
        <v>64</v>
      </c>
      <c r="E1930" s="2">
        <f t="shared" si="26"/>
        <v>27</v>
      </c>
      <c r="F1930" s="2">
        <f>INDEX($Q:$AC,MATCH($E1930,$Q:$Q,0),MATCH(VLOOKUP($B1930,卡牌国战属性!$B:$E,4,FALSE),军力值效果表!$Q$1:$AC$1,0)+IF(VLOOKUP($B1930,卡牌国战属性!$B:$E,3,FALSE)=2,6,0))</f>
        <v>7.5</v>
      </c>
      <c r="G1930" s="2">
        <f>INDEX($Q:$AC,MATCH($E1930,$Q:$Q,0),MATCH(VLOOKUP($B1930,卡牌国战属性!$B:$E,4,FALSE),军力值效果表!$Q$1:$AC$1,0)+IF(VLOOKUP($B1930,卡牌国战属性!$B:$E,3,FALSE)=2,6,0)+1)</f>
        <v>40.6</v>
      </c>
    </row>
    <row r="1931" spans="1:7">
      <c r="A1931" s="2">
        <v>1928</v>
      </c>
      <c r="B1931" s="1">
        <v>1102016</v>
      </c>
      <c r="C1931" s="2" t="str">
        <f>VLOOKUP(B1931,卡牌国战属性!$B:$C,2,FALSE)</f>
        <v>西方龙</v>
      </c>
      <c r="D1931" s="2" t="s">
        <v>64</v>
      </c>
      <c r="E1931" s="2">
        <f t="shared" si="26"/>
        <v>28</v>
      </c>
      <c r="F1931" s="2">
        <f>INDEX($Q:$AC,MATCH($E1931,$Q:$Q,0),MATCH(VLOOKUP($B1931,卡牌国战属性!$B:$E,4,FALSE),军力值效果表!$Q$1:$AC$1,0)+IF(VLOOKUP($B1931,卡牌国战属性!$B:$E,3,FALSE)=2,6,0))</f>
        <v>7.8</v>
      </c>
      <c r="G1931" s="2">
        <f>INDEX($Q:$AC,MATCH($E1931,$Q:$Q,0),MATCH(VLOOKUP($B1931,卡牌国战属性!$B:$E,4,FALSE),军力值效果表!$Q$1:$AC$1,0)+IF(VLOOKUP($B1931,卡牌国战属性!$B:$E,3,FALSE)=2,6,0)+1)</f>
        <v>44.4</v>
      </c>
    </row>
    <row r="1932" spans="1:7">
      <c r="A1932" s="2">
        <v>1929</v>
      </c>
      <c r="B1932" s="1">
        <v>1102016</v>
      </c>
      <c r="C1932" s="2" t="str">
        <f>VLOOKUP(B1932,卡牌国战属性!$B:$C,2,FALSE)</f>
        <v>西方龙</v>
      </c>
      <c r="D1932" s="2" t="s">
        <v>64</v>
      </c>
      <c r="E1932" s="2">
        <f t="shared" si="26"/>
        <v>29</v>
      </c>
      <c r="F1932" s="2">
        <f>INDEX($Q:$AC,MATCH($E1932,$Q:$Q,0),MATCH(VLOOKUP($B1932,卡牌国战属性!$B:$E,4,FALSE),军力值效果表!$Q$1:$AC$1,0)+IF(VLOOKUP($B1932,卡牌国战属性!$B:$E,3,FALSE)=2,6,0))</f>
        <v>8.3</v>
      </c>
      <c r="G1932" s="2">
        <f>INDEX($Q:$AC,MATCH($E1932,$Q:$Q,0),MATCH(VLOOKUP($B1932,卡牌国战属性!$B:$E,4,FALSE),军力值效果表!$Q$1:$AC$1,0)+IF(VLOOKUP($B1932,卡牌国战属性!$B:$E,3,FALSE)=2,6,0)+1)</f>
        <v>46.1</v>
      </c>
    </row>
    <row r="1933" spans="1:7">
      <c r="A1933" s="2">
        <v>1930</v>
      </c>
      <c r="B1933" s="1">
        <v>1102016</v>
      </c>
      <c r="C1933" s="2" t="str">
        <f>VLOOKUP(B1933,卡牌国战属性!$B:$C,2,FALSE)</f>
        <v>西方龙</v>
      </c>
      <c r="D1933" s="2" t="s">
        <v>64</v>
      </c>
      <c r="E1933" s="2">
        <f t="shared" si="26"/>
        <v>30</v>
      </c>
      <c r="F1933" s="2">
        <f>INDEX($Q:$AC,MATCH($E1933,$Q:$Q,0),MATCH(VLOOKUP($B1933,卡牌国战属性!$B:$E,4,FALSE),军力值效果表!$Q$1:$AC$1,0)+IF(VLOOKUP($B1933,卡牌国战属性!$B:$E,3,FALSE)=2,6,0))</f>
        <v>8.7</v>
      </c>
      <c r="G1933" s="2">
        <f>INDEX($Q:$AC,MATCH($E1933,$Q:$Q,0),MATCH(VLOOKUP($B1933,卡牌国战属性!$B:$E,4,FALSE),军力值效果表!$Q$1:$AC$1,0)+IF(VLOOKUP($B1933,卡牌国战属性!$B:$E,3,FALSE)=2,6,0)+1)</f>
        <v>47.9</v>
      </c>
    </row>
    <row r="1934" spans="1:7">
      <c r="A1934" s="2">
        <v>1931</v>
      </c>
      <c r="B1934" s="1">
        <v>1102016</v>
      </c>
      <c r="C1934" s="2" t="str">
        <f>VLOOKUP(B1934,卡牌国战属性!$B:$C,2,FALSE)</f>
        <v>西方龙</v>
      </c>
      <c r="D1934" s="2" t="s">
        <v>64</v>
      </c>
      <c r="E1934" s="2">
        <f t="shared" si="26"/>
        <v>31</v>
      </c>
      <c r="F1934" s="2">
        <f>INDEX($Q:$AC,MATCH($E1934,$Q:$Q,0),MATCH(VLOOKUP($B1934,卡牌国战属性!$B:$E,4,FALSE),军力值效果表!$Q$1:$AC$1,0)+IF(VLOOKUP($B1934,卡牌国战属性!$B:$E,3,FALSE)=2,6,0))</f>
        <v>8.9</v>
      </c>
      <c r="G1934" s="2">
        <f>INDEX($Q:$AC,MATCH($E1934,$Q:$Q,0),MATCH(VLOOKUP($B1934,卡牌国战属性!$B:$E,4,FALSE),军力值效果表!$Q$1:$AC$1,0)+IF(VLOOKUP($B1934,卡牌国战属性!$B:$E,3,FALSE)=2,6,0)+1)</f>
        <v>48.6</v>
      </c>
    </row>
    <row r="1935" spans="1:7">
      <c r="A1935" s="2">
        <v>1932</v>
      </c>
      <c r="B1935" s="1">
        <v>1102016</v>
      </c>
      <c r="C1935" s="2" t="str">
        <f>VLOOKUP(B1935,卡牌国战属性!$B:$C,2,FALSE)</f>
        <v>西方龙</v>
      </c>
      <c r="D1935" s="2" t="s">
        <v>64</v>
      </c>
      <c r="E1935" s="2">
        <f t="shared" si="26"/>
        <v>32</v>
      </c>
      <c r="F1935" s="2">
        <f>INDEX($Q:$AC,MATCH($E1935,$Q:$Q,0),MATCH(VLOOKUP($B1935,卡牌国战属性!$B:$E,4,FALSE),军力值效果表!$Q$1:$AC$1,0)+IF(VLOOKUP($B1935,卡牌国战属性!$B:$E,3,FALSE)=2,6,0))</f>
        <v>9.5</v>
      </c>
      <c r="G1935" s="2">
        <f>INDEX($Q:$AC,MATCH($E1935,$Q:$Q,0),MATCH(VLOOKUP($B1935,卡牌国战属性!$B:$E,4,FALSE),军力值效果表!$Q$1:$AC$1,0)+IF(VLOOKUP($B1935,卡牌国战属性!$B:$E,3,FALSE)=2,6,0)+1)</f>
        <v>51</v>
      </c>
    </row>
    <row r="1936" spans="1:7">
      <c r="A1936" s="2">
        <v>1933</v>
      </c>
      <c r="B1936" s="1">
        <v>1102016</v>
      </c>
      <c r="C1936" s="2" t="str">
        <f>VLOOKUP(B1936,卡牌国战属性!$B:$C,2,FALSE)</f>
        <v>西方龙</v>
      </c>
      <c r="D1936" s="2" t="s">
        <v>64</v>
      </c>
      <c r="E1936" s="2">
        <f t="shared" si="26"/>
        <v>33</v>
      </c>
      <c r="F1936" s="2">
        <f>INDEX($Q:$AC,MATCH($E1936,$Q:$Q,0),MATCH(VLOOKUP($B1936,卡牌国战属性!$B:$E,4,FALSE),军力值效果表!$Q$1:$AC$1,0)+IF(VLOOKUP($B1936,卡牌国战属性!$B:$E,3,FALSE)=2,6,0))</f>
        <v>10.7</v>
      </c>
      <c r="G1936" s="2">
        <f>INDEX($Q:$AC,MATCH($E1936,$Q:$Q,0),MATCH(VLOOKUP($B1936,卡牌国战属性!$B:$E,4,FALSE),军力值效果表!$Q$1:$AC$1,0)+IF(VLOOKUP($B1936,卡牌国战属性!$B:$E,3,FALSE)=2,6,0)+1)</f>
        <v>58.2</v>
      </c>
    </row>
    <row r="1937" spans="1:7">
      <c r="A1937" s="2">
        <v>1934</v>
      </c>
      <c r="B1937" s="1">
        <v>1102016</v>
      </c>
      <c r="C1937" s="2" t="str">
        <f>VLOOKUP(B1937,卡牌国战属性!$B:$C,2,FALSE)</f>
        <v>西方龙</v>
      </c>
      <c r="D1937" s="2" t="s">
        <v>64</v>
      </c>
      <c r="E1937" s="2">
        <f t="shared" si="26"/>
        <v>34</v>
      </c>
      <c r="F1937" s="2">
        <f>INDEX($Q:$AC,MATCH($E1937,$Q:$Q,0),MATCH(VLOOKUP($B1937,卡牌国战属性!$B:$E,4,FALSE),军力值效果表!$Q$1:$AC$1,0)+IF(VLOOKUP($B1937,卡牌国战属性!$B:$E,3,FALSE)=2,6,0))</f>
        <v>11.4</v>
      </c>
      <c r="G1937" s="2">
        <f>INDEX($Q:$AC,MATCH($E1937,$Q:$Q,0),MATCH(VLOOKUP($B1937,卡牌国战属性!$B:$E,4,FALSE),军力值效果表!$Q$1:$AC$1,0)+IF(VLOOKUP($B1937,卡牌国战属性!$B:$E,3,FALSE)=2,6,0)+1)</f>
        <v>61.3</v>
      </c>
    </row>
    <row r="1938" spans="1:7">
      <c r="A1938" s="2">
        <v>1935</v>
      </c>
      <c r="B1938" s="1">
        <v>1102016</v>
      </c>
      <c r="C1938" s="2" t="str">
        <f>VLOOKUP(B1938,卡牌国战属性!$B:$C,2,FALSE)</f>
        <v>西方龙</v>
      </c>
      <c r="D1938" s="2" t="s">
        <v>64</v>
      </c>
      <c r="E1938" s="2">
        <f t="shared" si="26"/>
        <v>35</v>
      </c>
      <c r="F1938" s="2">
        <f>INDEX($Q:$AC,MATCH($E1938,$Q:$Q,0),MATCH(VLOOKUP($B1938,卡牌国战属性!$B:$E,4,FALSE),军力值效果表!$Q$1:$AC$1,0)+IF(VLOOKUP($B1938,卡牌国战属性!$B:$E,3,FALSE)=2,6,0))</f>
        <v>11.5</v>
      </c>
      <c r="G1938" s="2">
        <f>INDEX($Q:$AC,MATCH($E1938,$Q:$Q,0),MATCH(VLOOKUP($B1938,卡牌国战属性!$B:$E,4,FALSE),军力值效果表!$Q$1:$AC$1,0)+IF(VLOOKUP($B1938,卡牌国战属性!$B:$E,3,FALSE)=2,6,0)+1)</f>
        <v>62.9</v>
      </c>
    </row>
    <row r="1939" spans="1:7">
      <c r="A1939" s="2">
        <v>1936</v>
      </c>
      <c r="B1939" s="1">
        <v>1102016</v>
      </c>
      <c r="C1939" s="2" t="str">
        <f>VLOOKUP(B1939,卡牌国战属性!$B:$C,2,FALSE)</f>
        <v>西方龙</v>
      </c>
      <c r="D1939" s="2" t="s">
        <v>64</v>
      </c>
      <c r="E1939" s="2">
        <f t="shared" si="26"/>
        <v>36</v>
      </c>
      <c r="F1939" s="2">
        <f>INDEX($Q:$AC,MATCH($E1939,$Q:$Q,0),MATCH(VLOOKUP($B1939,卡牌国战属性!$B:$E,4,FALSE),军力值效果表!$Q$1:$AC$1,0)+IF(VLOOKUP($B1939,卡牌国战属性!$B:$E,3,FALSE)=2,6,0))</f>
        <v>12.4</v>
      </c>
      <c r="G1939" s="2">
        <f>INDEX($Q:$AC,MATCH($E1939,$Q:$Q,0),MATCH(VLOOKUP($B1939,卡牌国战属性!$B:$E,4,FALSE),军力值效果表!$Q$1:$AC$1,0)+IF(VLOOKUP($B1939,卡牌国战属性!$B:$E,3,FALSE)=2,6,0)+1)</f>
        <v>66.8</v>
      </c>
    </row>
    <row r="1940" spans="1:7">
      <c r="A1940" s="2">
        <v>1937</v>
      </c>
      <c r="B1940" s="1">
        <v>1102016</v>
      </c>
      <c r="C1940" s="2" t="str">
        <f>VLOOKUP(B1940,卡牌国战属性!$B:$C,2,FALSE)</f>
        <v>西方龙</v>
      </c>
      <c r="D1940" s="2" t="s">
        <v>64</v>
      </c>
      <c r="E1940" s="2">
        <f t="shared" si="26"/>
        <v>37</v>
      </c>
      <c r="F1940" s="2">
        <f>INDEX($Q:$AC,MATCH($E1940,$Q:$Q,0),MATCH(VLOOKUP($B1940,卡牌国战属性!$B:$E,4,FALSE),军力值效果表!$Q$1:$AC$1,0)+IF(VLOOKUP($B1940,卡牌国战属性!$B:$E,3,FALSE)=2,6,0))</f>
        <v>13.3</v>
      </c>
      <c r="G1940" s="2">
        <f>INDEX($Q:$AC,MATCH($E1940,$Q:$Q,0),MATCH(VLOOKUP($B1940,卡牌国战属性!$B:$E,4,FALSE),军力值效果表!$Q$1:$AC$1,0)+IF(VLOOKUP($B1940,卡牌国战属性!$B:$E,3,FALSE)=2,6,0)+1)</f>
        <v>70.4</v>
      </c>
    </row>
    <row r="1941" spans="1:7">
      <c r="A1941" s="2">
        <v>1938</v>
      </c>
      <c r="B1941" s="1">
        <v>1102016</v>
      </c>
      <c r="C1941" s="2" t="str">
        <f>VLOOKUP(B1941,卡牌国战属性!$B:$C,2,FALSE)</f>
        <v>西方龙</v>
      </c>
      <c r="D1941" s="2" t="s">
        <v>64</v>
      </c>
      <c r="E1941" s="2">
        <f t="shared" si="26"/>
        <v>38</v>
      </c>
      <c r="F1941" s="2">
        <f>INDEX($Q:$AC,MATCH($E1941,$Q:$Q,0),MATCH(VLOOKUP($B1941,卡牌国战属性!$B:$E,4,FALSE),军力值效果表!$Q$1:$AC$1,0)+IF(VLOOKUP($B1941,卡牌国战属性!$B:$E,3,FALSE)=2,6,0))</f>
        <v>14.9</v>
      </c>
      <c r="G1941" s="2">
        <f>INDEX($Q:$AC,MATCH($E1941,$Q:$Q,0),MATCH(VLOOKUP($B1941,卡牌国战属性!$B:$E,4,FALSE),军力值效果表!$Q$1:$AC$1,0)+IF(VLOOKUP($B1941,卡牌国战属性!$B:$E,3,FALSE)=2,6,0)+1)</f>
        <v>80.8</v>
      </c>
    </row>
    <row r="1942" spans="1:7">
      <c r="A1942" s="2">
        <v>1939</v>
      </c>
      <c r="B1942" s="1">
        <v>1102016</v>
      </c>
      <c r="C1942" s="2" t="str">
        <f>VLOOKUP(B1942,卡牌国战属性!$B:$C,2,FALSE)</f>
        <v>西方龙</v>
      </c>
      <c r="D1942" s="2" t="s">
        <v>64</v>
      </c>
      <c r="E1942" s="2">
        <f t="shared" si="26"/>
        <v>39</v>
      </c>
      <c r="F1942" s="2">
        <f>INDEX($Q:$AC,MATCH($E1942,$Q:$Q,0),MATCH(VLOOKUP($B1942,卡牌国战属性!$B:$E,4,FALSE),军力值效果表!$Q$1:$AC$1,0)+IF(VLOOKUP($B1942,卡牌国战属性!$B:$E,3,FALSE)=2,6,0))</f>
        <v>15.3</v>
      </c>
      <c r="G1942" s="2">
        <f>INDEX($Q:$AC,MATCH($E1942,$Q:$Q,0),MATCH(VLOOKUP($B1942,卡牌国战属性!$B:$E,4,FALSE),军力值效果表!$Q$1:$AC$1,0)+IF(VLOOKUP($B1942,卡牌国战属性!$B:$E,3,FALSE)=2,6,0)+1)</f>
        <v>83.1</v>
      </c>
    </row>
    <row r="1943" spans="1:7">
      <c r="A1943" s="2">
        <v>1940</v>
      </c>
      <c r="B1943" s="1">
        <v>1102016</v>
      </c>
      <c r="C1943" s="2" t="str">
        <f>VLOOKUP(B1943,卡牌国战属性!$B:$C,2,FALSE)</f>
        <v>西方龙</v>
      </c>
      <c r="D1943" s="2" t="s">
        <v>64</v>
      </c>
      <c r="E1943" s="2">
        <f t="shared" si="26"/>
        <v>40</v>
      </c>
      <c r="F1943" s="2">
        <f>INDEX($Q:$AC,MATCH($E1943,$Q:$Q,0),MATCH(VLOOKUP($B1943,卡牌国战属性!$B:$E,4,FALSE),军力值效果表!$Q$1:$AC$1,0)+IF(VLOOKUP($B1943,卡牌国战属性!$B:$E,3,FALSE)=2,6,0))</f>
        <v>16.1</v>
      </c>
      <c r="G1943" s="2">
        <f>INDEX($Q:$AC,MATCH($E1943,$Q:$Q,0),MATCH(VLOOKUP($B1943,卡牌国战属性!$B:$E,4,FALSE),军力值效果表!$Q$1:$AC$1,0)+IF(VLOOKUP($B1943,卡牌国战属性!$B:$E,3,FALSE)=2,6,0)+1)</f>
        <v>85.6</v>
      </c>
    </row>
    <row r="1944" spans="1:7">
      <c r="A1944" s="2">
        <v>1941</v>
      </c>
      <c r="B1944" s="1">
        <v>1102016</v>
      </c>
      <c r="C1944" s="2" t="str">
        <f>VLOOKUP(B1944,卡牌国战属性!$B:$C,2,FALSE)</f>
        <v>西方龙</v>
      </c>
      <c r="D1944" s="2" t="s">
        <v>64</v>
      </c>
      <c r="E1944" s="2">
        <f t="shared" si="26"/>
        <v>41</v>
      </c>
      <c r="F1944" s="2">
        <f>INDEX($Q:$AC,MATCH($E1944,$Q:$Q,0),MATCH(VLOOKUP($B1944,卡牌国战属性!$B:$E,4,FALSE),军力值效果表!$Q$1:$AC$1,0)+IF(VLOOKUP($B1944,卡牌国战属性!$B:$E,3,FALSE)=2,6,0))</f>
        <v>16.5</v>
      </c>
      <c r="G1944" s="2">
        <f>INDEX($Q:$AC,MATCH($E1944,$Q:$Q,0),MATCH(VLOOKUP($B1944,卡牌国战属性!$B:$E,4,FALSE),军力值效果表!$Q$1:$AC$1,0)+IF(VLOOKUP($B1944,卡牌国战属性!$B:$E,3,FALSE)=2,6,0)+1)</f>
        <v>88.6</v>
      </c>
    </row>
    <row r="1945" spans="1:7">
      <c r="A1945" s="2">
        <v>1942</v>
      </c>
      <c r="B1945" s="1">
        <v>1102016</v>
      </c>
      <c r="C1945" s="2" t="str">
        <f>VLOOKUP(B1945,卡牌国战属性!$B:$C,2,FALSE)</f>
        <v>西方龙</v>
      </c>
      <c r="D1945" s="2" t="s">
        <v>64</v>
      </c>
      <c r="E1945" s="2">
        <f t="shared" si="26"/>
        <v>42</v>
      </c>
      <c r="F1945" s="2">
        <f>INDEX($Q:$AC,MATCH($E1945,$Q:$Q,0),MATCH(VLOOKUP($B1945,卡牌国战属性!$B:$E,4,FALSE),军力值效果表!$Q$1:$AC$1,0)+IF(VLOOKUP($B1945,卡牌国战属性!$B:$E,3,FALSE)=2,6,0))</f>
        <v>17.8</v>
      </c>
      <c r="G1945" s="2">
        <f>INDEX($Q:$AC,MATCH($E1945,$Q:$Q,0),MATCH(VLOOKUP($B1945,卡牌国战属性!$B:$E,4,FALSE),军力值效果表!$Q$1:$AC$1,0)+IF(VLOOKUP($B1945,卡牌国战属性!$B:$E,3,FALSE)=2,6,0)+1)</f>
        <v>93.9</v>
      </c>
    </row>
    <row r="1946" spans="1:7">
      <c r="A1946" s="2">
        <v>1943</v>
      </c>
      <c r="B1946" s="1">
        <v>1102016</v>
      </c>
      <c r="C1946" s="2" t="str">
        <f>VLOOKUP(B1946,卡牌国战属性!$B:$C,2,FALSE)</f>
        <v>西方龙</v>
      </c>
      <c r="D1946" s="2" t="s">
        <v>64</v>
      </c>
      <c r="E1946" s="2">
        <f t="shared" si="26"/>
        <v>43</v>
      </c>
      <c r="F1946" s="2">
        <f>INDEX($Q:$AC,MATCH($E1946,$Q:$Q,0),MATCH(VLOOKUP($B1946,卡牌国战属性!$B:$E,4,FALSE),军力值效果表!$Q$1:$AC$1,0)+IF(VLOOKUP($B1946,卡牌国战属性!$B:$E,3,FALSE)=2,6,0))</f>
        <v>20.1</v>
      </c>
      <c r="G1946" s="2">
        <f>INDEX($Q:$AC,MATCH($E1946,$Q:$Q,0),MATCH(VLOOKUP($B1946,卡牌国战属性!$B:$E,4,FALSE),军力值效果表!$Q$1:$AC$1,0)+IF(VLOOKUP($B1946,卡牌国战属性!$B:$E,3,FALSE)=2,6,0)+1)</f>
        <v>108.3</v>
      </c>
    </row>
    <row r="1947" spans="1:7">
      <c r="A1947" s="2">
        <v>1944</v>
      </c>
      <c r="B1947" s="1">
        <v>1102016</v>
      </c>
      <c r="C1947" s="2" t="str">
        <f>VLOOKUP(B1947,卡牌国战属性!$B:$C,2,FALSE)</f>
        <v>西方龙</v>
      </c>
      <c r="D1947" s="2" t="s">
        <v>64</v>
      </c>
      <c r="E1947" s="2">
        <f t="shared" si="26"/>
        <v>44</v>
      </c>
      <c r="F1947" s="2">
        <f>INDEX($Q:$AC,MATCH($E1947,$Q:$Q,0),MATCH(VLOOKUP($B1947,卡牌国战属性!$B:$E,4,FALSE),军力值效果表!$Q$1:$AC$1,0)+IF(VLOOKUP($B1947,卡牌国战属性!$B:$E,3,FALSE)=2,6,0))</f>
        <v>21.7</v>
      </c>
      <c r="G1947" s="2">
        <f>INDEX($Q:$AC,MATCH($E1947,$Q:$Q,0),MATCH(VLOOKUP($B1947,卡牌国战属性!$B:$E,4,FALSE),军力值效果表!$Q$1:$AC$1,0)+IF(VLOOKUP($B1947,卡牌国战属性!$B:$E,3,FALSE)=2,6,0)+1)</f>
        <v>115.3</v>
      </c>
    </row>
    <row r="1948" spans="1:7">
      <c r="A1948" s="2">
        <v>1945</v>
      </c>
      <c r="B1948" s="1">
        <v>1102016</v>
      </c>
      <c r="C1948" s="2" t="str">
        <f>VLOOKUP(B1948,卡牌国战属性!$B:$C,2,FALSE)</f>
        <v>西方龙</v>
      </c>
      <c r="D1948" s="2" t="s">
        <v>64</v>
      </c>
      <c r="E1948" s="2">
        <f t="shared" si="26"/>
        <v>45</v>
      </c>
      <c r="F1948" s="2">
        <f>INDEX($Q:$AC,MATCH($E1948,$Q:$Q,0),MATCH(VLOOKUP($B1948,卡牌国战属性!$B:$E,4,FALSE),军力值效果表!$Q$1:$AC$1,0)+IF(VLOOKUP($B1948,卡牌国战属性!$B:$E,3,FALSE)=2,6,0))</f>
        <v>23.7</v>
      </c>
      <c r="G1948" s="2">
        <f>INDEX($Q:$AC,MATCH($E1948,$Q:$Q,0),MATCH(VLOOKUP($B1948,卡牌国战属性!$B:$E,4,FALSE),军力值效果表!$Q$1:$AC$1,0)+IF(VLOOKUP($B1948,卡牌国战属性!$B:$E,3,FALSE)=2,6,0)+1)</f>
        <v>128.8</v>
      </c>
    </row>
    <row r="1949" spans="1:7">
      <c r="A1949" s="2">
        <v>1946</v>
      </c>
      <c r="B1949" s="1">
        <v>1102016</v>
      </c>
      <c r="C1949" s="2" t="str">
        <f>VLOOKUP(B1949,卡牌国战属性!$B:$C,2,FALSE)</f>
        <v>西方龙</v>
      </c>
      <c r="D1949" s="2" t="s">
        <v>64</v>
      </c>
      <c r="E1949" s="2">
        <f t="shared" si="26"/>
        <v>46</v>
      </c>
      <c r="F1949" s="2">
        <f>INDEX($Q:$AC,MATCH($E1949,$Q:$Q,0),MATCH(VLOOKUP($B1949,卡牌国战属性!$B:$E,4,FALSE),军力值效果表!$Q$1:$AC$1,0)+IF(VLOOKUP($B1949,卡牌国战属性!$B:$E,3,FALSE)=2,6,0))</f>
        <v>25.8</v>
      </c>
      <c r="G1949" s="2">
        <f>INDEX($Q:$AC,MATCH($E1949,$Q:$Q,0),MATCH(VLOOKUP($B1949,卡牌国战属性!$B:$E,4,FALSE),军力值效果表!$Q$1:$AC$1,0)+IF(VLOOKUP($B1949,卡牌国战属性!$B:$E,3,FALSE)=2,6,0)+1)</f>
        <v>137.6</v>
      </c>
    </row>
    <row r="1950" spans="1:7">
      <c r="A1950" s="2">
        <v>1947</v>
      </c>
      <c r="B1950" s="1">
        <v>1102016</v>
      </c>
      <c r="C1950" s="2" t="str">
        <f>VLOOKUP(B1950,卡牌国战属性!$B:$C,2,FALSE)</f>
        <v>西方龙</v>
      </c>
      <c r="D1950" s="2" t="s">
        <v>64</v>
      </c>
      <c r="E1950" s="2">
        <f t="shared" ref="E1950:E1981" si="27">E1900</f>
        <v>47</v>
      </c>
      <c r="F1950" s="2">
        <f>INDEX($Q:$AC,MATCH($E1950,$Q:$Q,0),MATCH(VLOOKUP($B1950,卡牌国战属性!$B:$E,4,FALSE),军力值效果表!$Q$1:$AC$1,0)+IF(VLOOKUP($B1950,卡牌国战属性!$B:$E,3,FALSE)=2,6,0))</f>
        <v>27.7</v>
      </c>
      <c r="G1950" s="2">
        <f>INDEX($Q:$AC,MATCH($E1950,$Q:$Q,0),MATCH(VLOOKUP($B1950,卡牌国战属性!$B:$E,4,FALSE),军力值效果表!$Q$1:$AC$1,0)+IF(VLOOKUP($B1950,卡牌国战属性!$B:$E,3,FALSE)=2,6,0)+1)</f>
        <v>146.1</v>
      </c>
    </row>
    <row r="1951" spans="1:7">
      <c r="A1951" s="2">
        <v>1948</v>
      </c>
      <c r="B1951" s="1">
        <v>1102016</v>
      </c>
      <c r="C1951" s="2" t="str">
        <f>VLOOKUP(B1951,卡牌国战属性!$B:$C,2,FALSE)</f>
        <v>西方龙</v>
      </c>
      <c r="D1951" s="2" t="s">
        <v>64</v>
      </c>
      <c r="E1951" s="2">
        <f t="shared" si="27"/>
        <v>48</v>
      </c>
      <c r="F1951" s="2">
        <f>INDEX($Q:$AC,MATCH($E1951,$Q:$Q,0),MATCH(VLOOKUP($B1951,卡牌国战属性!$B:$E,4,FALSE),军力值效果表!$Q$1:$AC$1,0)+IF(VLOOKUP($B1951,卡牌国战属性!$B:$E,3,FALSE)=2,6,0))</f>
        <v>31.4</v>
      </c>
      <c r="G1951" s="2">
        <f>INDEX($Q:$AC,MATCH($E1951,$Q:$Q,0),MATCH(VLOOKUP($B1951,卡牌国战属性!$B:$E,4,FALSE),军力值效果表!$Q$1:$AC$1,0)+IF(VLOOKUP($B1951,卡牌国战属性!$B:$E,3,FALSE)=2,6,0)+1)</f>
        <v>168.9</v>
      </c>
    </row>
    <row r="1952" spans="1:7">
      <c r="A1952" s="2">
        <v>1949</v>
      </c>
      <c r="B1952" s="1">
        <v>1102016</v>
      </c>
      <c r="C1952" s="2" t="str">
        <f>VLOOKUP(B1952,卡牌国战属性!$B:$C,2,FALSE)</f>
        <v>西方龙</v>
      </c>
      <c r="D1952" s="2" t="s">
        <v>64</v>
      </c>
      <c r="E1952" s="2">
        <f t="shared" si="27"/>
        <v>49</v>
      </c>
      <c r="F1952" s="2">
        <f>INDEX($Q:$AC,MATCH($E1952,$Q:$Q,0),MATCH(VLOOKUP($B1952,卡牌国战属性!$B:$E,4,FALSE),军力值效果表!$Q$1:$AC$1,0)+IF(VLOOKUP($B1952,卡牌国战属性!$B:$E,3,FALSE)=2,6,0))</f>
        <v>34</v>
      </c>
      <c r="G1952" s="2">
        <f>INDEX($Q:$AC,MATCH($E1952,$Q:$Q,0),MATCH(VLOOKUP($B1952,卡牌国战属性!$B:$E,4,FALSE),军力值效果表!$Q$1:$AC$1,0)+IF(VLOOKUP($B1952,卡牌国战属性!$B:$E,3,FALSE)=2,6,0)+1)</f>
        <v>180</v>
      </c>
    </row>
    <row r="1953" spans="1:7">
      <c r="A1953" s="2">
        <v>1950</v>
      </c>
      <c r="B1953" s="1">
        <v>1102016</v>
      </c>
      <c r="C1953" s="2" t="str">
        <f>VLOOKUP(B1953,卡牌国战属性!$B:$C,2,FALSE)</f>
        <v>西方龙</v>
      </c>
      <c r="D1953" s="2" t="s">
        <v>64</v>
      </c>
      <c r="E1953" s="2">
        <f t="shared" si="27"/>
        <v>50</v>
      </c>
      <c r="F1953" s="2">
        <f>INDEX($Q:$AC,MATCH($E1953,$Q:$Q,0),MATCH(VLOOKUP($B1953,卡牌国战属性!$B:$E,4,FALSE),军力值效果表!$Q$1:$AC$1,0)+IF(VLOOKUP($B1953,卡牌国战属性!$B:$E,3,FALSE)=2,6,0))</f>
        <v>35.5</v>
      </c>
      <c r="G1953" s="2">
        <f>INDEX($Q:$AC,MATCH($E1953,$Q:$Q,0),MATCH(VLOOKUP($B1953,卡牌国战属性!$B:$E,4,FALSE),军力值效果表!$Q$1:$AC$1,0)+IF(VLOOKUP($B1953,卡牌国战属性!$B:$E,3,FALSE)=2,6,0)+1)</f>
        <v>186</v>
      </c>
    </row>
    <row r="1954" spans="1:7">
      <c r="A1954" s="2">
        <v>1951</v>
      </c>
      <c r="B1954" s="2">
        <v>1102017</v>
      </c>
      <c r="C1954" s="2" t="str">
        <f>VLOOKUP(B1954,卡牌国战属性!$B:$C,2,FALSE)</f>
        <v>飞廉</v>
      </c>
      <c r="D1954" s="2" t="s">
        <v>64</v>
      </c>
      <c r="E1954" s="2">
        <f t="shared" si="27"/>
        <v>1</v>
      </c>
      <c r="F1954" s="2">
        <f>INDEX($Q:$AC,MATCH($E1954,$Q:$Q,0),MATCH(VLOOKUP($B1954,卡牌国战属性!$B:$E,4,FALSE),军力值效果表!$Q$1:$AC$1,0)+IF(VLOOKUP($B1954,卡牌国战属性!$B:$E,3,FALSE)=2,6,0))</f>
        <v>2.5</v>
      </c>
      <c r="G1954" s="2">
        <f>INDEX($Q:$AC,MATCH($E1954,$Q:$Q,0),MATCH(VLOOKUP($B1954,卡牌国战属性!$B:$E,4,FALSE),军力值效果表!$Q$1:$AC$1,0)+IF(VLOOKUP($B1954,卡牌国战属性!$B:$E,3,FALSE)=2,6,0)+1)</f>
        <v>17</v>
      </c>
    </row>
    <row r="1955" spans="1:7">
      <c r="A1955" s="2">
        <v>1952</v>
      </c>
      <c r="B1955" s="2">
        <v>1102017</v>
      </c>
      <c r="C1955" s="2" t="str">
        <f>VLOOKUP(B1955,卡牌国战属性!$B:$C,2,FALSE)</f>
        <v>飞廉</v>
      </c>
      <c r="D1955" s="2" t="s">
        <v>64</v>
      </c>
      <c r="E1955" s="2">
        <f t="shared" si="27"/>
        <v>2</v>
      </c>
      <c r="F1955" s="2">
        <f>INDEX($Q:$AC,MATCH($E1955,$Q:$Q,0),MATCH(VLOOKUP($B1955,卡牌国战属性!$B:$E,4,FALSE),军力值效果表!$Q$1:$AC$1,0)+IF(VLOOKUP($B1955,卡牌国战属性!$B:$E,3,FALSE)=2,6,0))</f>
        <v>2.6</v>
      </c>
      <c r="G1955" s="2">
        <f>INDEX($Q:$AC,MATCH($E1955,$Q:$Q,0),MATCH(VLOOKUP($B1955,卡牌国战属性!$B:$E,4,FALSE),军力值效果表!$Q$1:$AC$1,0)+IF(VLOOKUP($B1955,卡牌国战属性!$B:$E,3,FALSE)=2,6,0)+1)</f>
        <v>17.2</v>
      </c>
    </row>
    <row r="1956" spans="1:7">
      <c r="A1956" s="2">
        <v>1953</v>
      </c>
      <c r="B1956" s="2">
        <v>1102017</v>
      </c>
      <c r="C1956" s="2" t="str">
        <f>VLOOKUP(B1956,卡牌国战属性!$B:$C,2,FALSE)</f>
        <v>飞廉</v>
      </c>
      <c r="D1956" s="2" t="s">
        <v>64</v>
      </c>
      <c r="E1956" s="2">
        <f t="shared" si="27"/>
        <v>3</v>
      </c>
      <c r="F1956" s="2">
        <f>INDEX($Q:$AC,MATCH($E1956,$Q:$Q,0),MATCH(VLOOKUP($B1956,卡牌国战属性!$B:$E,4,FALSE),军力值效果表!$Q$1:$AC$1,0)+IF(VLOOKUP($B1956,卡牌国战属性!$B:$E,3,FALSE)=2,6,0))</f>
        <v>2.7</v>
      </c>
      <c r="G1956" s="2">
        <f>INDEX($Q:$AC,MATCH($E1956,$Q:$Q,0),MATCH(VLOOKUP($B1956,卡牌国战属性!$B:$E,4,FALSE),军力值效果表!$Q$1:$AC$1,0)+IF(VLOOKUP($B1956,卡牌国战属性!$B:$E,3,FALSE)=2,6,0)+1)</f>
        <v>17.4</v>
      </c>
    </row>
    <row r="1957" spans="1:7">
      <c r="A1957" s="2">
        <v>1954</v>
      </c>
      <c r="B1957" s="2">
        <v>1102017</v>
      </c>
      <c r="C1957" s="2" t="str">
        <f>VLOOKUP(B1957,卡牌国战属性!$B:$C,2,FALSE)</f>
        <v>飞廉</v>
      </c>
      <c r="D1957" s="2" t="s">
        <v>64</v>
      </c>
      <c r="E1957" s="2">
        <f t="shared" si="27"/>
        <v>4</v>
      </c>
      <c r="F1957" s="2">
        <f>INDEX($Q:$AC,MATCH($E1957,$Q:$Q,0),MATCH(VLOOKUP($B1957,卡牌国战属性!$B:$E,4,FALSE),军力值效果表!$Q$1:$AC$1,0)+IF(VLOOKUP($B1957,卡牌国战属性!$B:$E,3,FALSE)=2,6,0))</f>
        <v>2.8</v>
      </c>
      <c r="G1957" s="2">
        <f>INDEX($Q:$AC,MATCH($E1957,$Q:$Q,0),MATCH(VLOOKUP($B1957,卡牌国战属性!$B:$E,4,FALSE),军力值效果表!$Q$1:$AC$1,0)+IF(VLOOKUP($B1957,卡牌国战属性!$B:$E,3,FALSE)=2,6,0)+1)</f>
        <v>17.6</v>
      </c>
    </row>
    <row r="1958" spans="1:7">
      <c r="A1958" s="2">
        <v>1955</v>
      </c>
      <c r="B1958" s="2">
        <v>1102017</v>
      </c>
      <c r="C1958" s="2" t="str">
        <f>VLOOKUP(B1958,卡牌国战属性!$B:$C,2,FALSE)</f>
        <v>飞廉</v>
      </c>
      <c r="D1958" s="2" t="s">
        <v>64</v>
      </c>
      <c r="E1958" s="2">
        <f t="shared" si="27"/>
        <v>5</v>
      </c>
      <c r="F1958" s="2">
        <f>INDEX($Q:$AC,MATCH($E1958,$Q:$Q,0),MATCH(VLOOKUP($B1958,卡牌国战属性!$B:$E,4,FALSE),军力值效果表!$Q$1:$AC$1,0)+IF(VLOOKUP($B1958,卡牌国战属性!$B:$E,3,FALSE)=2,6,0))</f>
        <v>2.9</v>
      </c>
      <c r="G1958" s="2">
        <f>INDEX($Q:$AC,MATCH($E1958,$Q:$Q,0),MATCH(VLOOKUP($B1958,卡牌国战属性!$B:$E,4,FALSE),军力值效果表!$Q$1:$AC$1,0)+IF(VLOOKUP($B1958,卡牌国战属性!$B:$E,3,FALSE)=2,6,0)+1)</f>
        <v>17.8</v>
      </c>
    </row>
    <row r="1959" spans="1:7">
      <c r="A1959" s="2">
        <v>1956</v>
      </c>
      <c r="B1959" s="2">
        <v>1102017</v>
      </c>
      <c r="C1959" s="2" t="str">
        <f>VLOOKUP(B1959,卡牌国战属性!$B:$C,2,FALSE)</f>
        <v>飞廉</v>
      </c>
      <c r="D1959" s="2" t="s">
        <v>64</v>
      </c>
      <c r="E1959" s="2">
        <f t="shared" si="27"/>
        <v>6</v>
      </c>
      <c r="F1959" s="2">
        <f>INDEX($Q:$AC,MATCH($E1959,$Q:$Q,0),MATCH(VLOOKUP($B1959,卡牌国战属性!$B:$E,4,FALSE),军力值效果表!$Q$1:$AC$1,0)+IF(VLOOKUP($B1959,卡牌国战属性!$B:$E,3,FALSE)=2,6,0))</f>
        <v>3</v>
      </c>
      <c r="G1959" s="2">
        <f>INDEX($Q:$AC,MATCH($E1959,$Q:$Q,0),MATCH(VLOOKUP($B1959,卡牌国战属性!$B:$E,4,FALSE),军力值效果表!$Q$1:$AC$1,0)+IF(VLOOKUP($B1959,卡牌国战属性!$B:$E,3,FALSE)=2,6,0)+1)</f>
        <v>18</v>
      </c>
    </row>
    <row r="1960" spans="1:7">
      <c r="A1960" s="2">
        <v>1957</v>
      </c>
      <c r="B1960" s="2">
        <v>1102017</v>
      </c>
      <c r="C1960" s="2" t="str">
        <f>VLOOKUP(B1960,卡牌国战属性!$B:$C,2,FALSE)</f>
        <v>飞廉</v>
      </c>
      <c r="D1960" s="2" t="s">
        <v>64</v>
      </c>
      <c r="E1960" s="2">
        <f t="shared" si="27"/>
        <v>7</v>
      </c>
      <c r="F1960" s="2">
        <f>INDEX($Q:$AC,MATCH($E1960,$Q:$Q,0),MATCH(VLOOKUP($B1960,卡牌国战属性!$B:$E,4,FALSE),军力值效果表!$Q$1:$AC$1,0)+IF(VLOOKUP($B1960,卡牌国战属性!$B:$E,3,FALSE)=2,6,0))</f>
        <v>3.1</v>
      </c>
      <c r="G1960" s="2">
        <f>INDEX($Q:$AC,MATCH($E1960,$Q:$Q,0),MATCH(VLOOKUP($B1960,卡牌国战属性!$B:$E,4,FALSE),军力值效果表!$Q$1:$AC$1,0)+IF(VLOOKUP($B1960,卡牌国战属性!$B:$E,3,FALSE)=2,6,0)+1)</f>
        <v>18.2</v>
      </c>
    </row>
    <row r="1961" spans="1:7">
      <c r="A1961" s="2">
        <v>1958</v>
      </c>
      <c r="B1961" s="2">
        <v>1102017</v>
      </c>
      <c r="C1961" s="2" t="str">
        <f>VLOOKUP(B1961,卡牌国战属性!$B:$C,2,FALSE)</f>
        <v>飞廉</v>
      </c>
      <c r="D1961" s="2" t="s">
        <v>64</v>
      </c>
      <c r="E1961" s="2">
        <f t="shared" si="27"/>
        <v>8</v>
      </c>
      <c r="F1961" s="2">
        <f>INDEX($Q:$AC,MATCH($E1961,$Q:$Q,0),MATCH(VLOOKUP($B1961,卡牌国战属性!$B:$E,4,FALSE),军力值效果表!$Q$1:$AC$1,0)+IF(VLOOKUP($B1961,卡牌国战属性!$B:$E,3,FALSE)=2,6,0))</f>
        <v>3.2</v>
      </c>
      <c r="G1961" s="2">
        <f>INDEX($Q:$AC,MATCH($E1961,$Q:$Q,0),MATCH(VLOOKUP($B1961,卡牌国战属性!$B:$E,4,FALSE),军力值效果表!$Q$1:$AC$1,0)+IF(VLOOKUP($B1961,卡牌国战属性!$B:$E,3,FALSE)=2,6,0)+1)</f>
        <v>18.4</v>
      </c>
    </row>
    <row r="1962" spans="1:7">
      <c r="A1962" s="2">
        <v>1959</v>
      </c>
      <c r="B1962" s="2">
        <v>1102017</v>
      </c>
      <c r="C1962" s="2" t="str">
        <f>VLOOKUP(B1962,卡牌国战属性!$B:$C,2,FALSE)</f>
        <v>飞廉</v>
      </c>
      <c r="D1962" s="2" t="s">
        <v>64</v>
      </c>
      <c r="E1962" s="2">
        <f t="shared" si="27"/>
        <v>9</v>
      </c>
      <c r="F1962" s="2">
        <f>INDEX($Q:$AC,MATCH($E1962,$Q:$Q,0),MATCH(VLOOKUP($B1962,卡牌国战属性!$B:$E,4,FALSE),军力值效果表!$Q$1:$AC$1,0)+IF(VLOOKUP($B1962,卡牌国战属性!$B:$E,3,FALSE)=2,6,0))</f>
        <v>3.3</v>
      </c>
      <c r="G1962" s="2">
        <f>INDEX($Q:$AC,MATCH($E1962,$Q:$Q,0),MATCH(VLOOKUP($B1962,卡牌国战属性!$B:$E,4,FALSE),军力值效果表!$Q$1:$AC$1,0)+IF(VLOOKUP($B1962,卡牌国战属性!$B:$E,3,FALSE)=2,6,0)+1)</f>
        <v>18.6</v>
      </c>
    </row>
    <row r="1963" spans="1:7">
      <c r="A1963" s="2">
        <v>1960</v>
      </c>
      <c r="B1963" s="2">
        <v>1102017</v>
      </c>
      <c r="C1963" s="2" t="str">
        <f>VLOOKUP(B1963,卡牌国战属性!$B:$C,2,FALSE)</f>
        <v>飞廉</v>
      </c>
      <c r="D1963" s="2" t="s">
        <v>64</v>
      </c>
      <c r="E1963" s="2">
        <f t="shared" si="27"/>
        <v>10</v>
      </c>
      <c r="F1963" s="2">
        <f>INDEX($Q:$AC,MATCH($E1963,$Q:$Q,0),MATCH(VLOOKUP($B1963,卡牌国战属性!$B:$E,4,FALSE),军力值效果表!$Q$1:$AC$1,0)+IF(VLOOKUP($B1963,卡牌国战属性!$B:$E,3,FALSE)=2,6,0))</f>
        <v>3.4</v>
      </c>
      <c r="G1963" s="2">
        <f>INDEX($Q:$AC,MATCH($E1963,$Q:$Q,0),MATCH(VLOOKUP($B1963,卡牌国战属性!$B:$E,4,FALSE),军力值效果表!$Q$1:$AC$1,0)+IF(VLOOKUP($B1963,卡牌国战属性!$B:$E,3,FALSE)=2,6,0)+1)</f>
        <v>18.8</v>
      </c>
    </row>
    <row r="1964" spans="1:7">
      <c r="A1964" s="2">
        <v>1961</v>
      </c>
      <c r="B1964" s="2">
        <v>1102017</v>
      </c>
      <c r="C1964" s="2" t="str">
        <f>VLOOKUP(B1964,卡牌国战属性!$B:$C,2,FALSE)</f>
        <v>飞廉</v>
      </c>
      <c r="D1964" s="2" t="s">
        <v>64</v>
      </c>
      <c r="E1964" s="2">
        <f t="shared" si="27"/>
        <v>11</v>
      </c>
      <c r="F1964" s="2">
        <f>INDEX($Q:$AC,MATCH($E1964,$Q:$Q,0),MATCH(VLOOKUP($B1964,卡牌国战属性!$B:$E,4,FALSE),军力值效果表!$Q$1:$AC$1,0)+IF(VLOOKUP($B1964,卡牌国战属性!$B:$E,3,FALSE)=2,6,0))</f>
        <v>3.5</v>
      </c>
      <c r="G1964" s="2">
        <f>INDEX($Q:$AC,MATCH($E1964,$Q:$Q,0),MATCH(VLOOKUP($B1964,卡牌国战属性!$B:$E,4,FALSE),军力值效果表!$Q$1:$AC$1,0)+IF(VLOOKUP($B1964,卡牌国战属性!$B:$E,3,FALSE)=2,6,0)+1)</f>
        <v>19</v>
      </c>
    </row>
    <row r="1965" spans="1:7">
      <c r="A1965" s="2">
        <v>1962</v>
      </c>
      <c r="B1965" s="2">
        <v>1102017</v>
      </c>
      <c r="C1965" s="2" t="str">
        <f>VLOOKUP(B1965,卡牌国战属性!$B:$C,2,FALSE)</f>
        <v>飞廉</v>
      </c>
      <c r="D1965" s="2" t="s">
        <v>64</v>
      </c>
      <c r="E1965" s="2">
        <f t="shared" si="27"/>
        <v>12</v>
      </c>
      <c r="F1965" s="2">
        <f>INDEX($Q:$AC,MATCH($E1965,$Q:$Q,0),MATCH(VLOOKUP($B1965,卡牌国战属性!$B:$E,4,FALSE),军力值效果表!$Q$1:$AC$1,0)+IF(VLOOKUP($B1965,卡牌国战属性!$B:$E,3,FALSE)=2,6,0))</f>
        <v>3.6</v>
      </c>
      <c r="G1965" s="2">
        <f>INDEX($Q:$AC,MATCH($E1965,$Q:$Q,0),MATCH(VLOOKUP($B1965,卡牌国战属性!$B:$E,4,FALSE),军力值效果表!$Q$1:$AC$1,0)+IF(VLOOKUP($B1965,卡牌国战属性!$B:$E,3,FALSE)=2,6,0)+1)</f>
        <v>19.2</v>
      </c>
    </row>
    <row r="1966" spans="1:7">
      <c r="A1966" s="2">
        <v>1963</v>
      </c>
      <c r="B1966" s="2">
        <v>1102017</v>
      </c>
      <c r="C1966" s="2" t="str">
        <f>VLOOKUP(B1966,卡牌国战属性!$B:$C,2,FALSE)</f>
        <v>飞廉</v>
      </c>
      <c r="D1966" s="2" t="s">
        <v>64</v>
      </c>
      <c r="E1966" s="2">
        <f t="shared" si="27"/>
        <v>13</v>
      </c>
      <c r="F1966" s="2">
        <f>INDEX($Q:$AC,MATCH($E1966,$Q:$Q,0),MATCH(VLOOKUP($B1966,卡牌国战属性!$B:$E,4,FALSE),军力值效果表!$Q$1:$AC$1,0)+IF(VLOOKUP($B1966,卡牌国战属性!$B:$E,3,FALSE)=2,6,0))</f>
        <v>3.7</v>
      </c>
      <c r="G1966" s="2">
        <f>INDEX($Q:$AC,MATCH($E1966,$Q:$Q,0),MATCH(VLOOKUP($B1966,卡牌国战属性!$B:$E,4,FALSE),军力值效果表!$Q$1:$AC$1,0)+IF(VLOOKUP($B1966,卡牌国战属性!$B:$E,3,FALSE)=2,6,0)+1)</f>
        <v>20</v>
      </c>
    </row>
    <row r="1967" spans="1:7">
      <c r="A1967" s="2">
        <v>1964</v>
      </c>
      <c r="B1967" s="2">
        <v>1102017</v>
      </c>
      <c r="C1967" s="2" t="str">
        <f>VLOOKUP(B1967,卡牌国战属性!$B:$C,2,FALSE)</f>
        <v>飞廉</v>
      </c>
      <c r="D1967" s="2" t="s">
        <v>64</v>
      </c>
      <c r="E1967" s="2">
        <f t="shared" si="27"/>
        <v>14</v>
      </c>
      <c r="F1967" s="2">
        <f>INDEX($Q:$AC,MATCH($E1967,$Q:$Q,0),MATCH(VLOOKUP($B1967,卡牌国战属性!$B:$E,4,FALSE),军力值效果表!$Q$1:$AC$1,0)+IF(VLOOKUP($B1967,卡牌国战属性!$B:$E,3,FALSE)=2,6,0))</f>
        <v>3.8</v>
      </c>
      <c r="G1967" s="2">
        <f>INDEX($Q:$AC,MATCH($E1967,$Q:$Q,0),MATCH(VLOOKUP($B1967,卡牌国战属性!$B:$E,4,FALSE),军力值效果表!$Q$1:$AC$1,0)+IF(VLOOKUP($B1967,卡牌国战属性!$B:$E,3,FALSE)=2,6,0)+1)</f>
        <v>20.4</v>
      </c>
    </row>
    <row r="1968" spans="1:7">
      <c r="A1968" s="2">
        <v>1965</v>
      </c>
      <c r="B1968" s="2">
        <v>1102017</v>
      </c>
      <c r="C1968" s="2" t="str">
        <f>VLOOKUP(B1968,卡牌国战属性!$B:$C,2,FALSE)</f>
        <v>飞廉</v>
      </c>
      <c r="D1968" s="2" t="s">
        <v>64</v>
      </c>
      <c r="E1968" s="2">
        <f t="shared" si="27"/>
        <v>15</v>
      </c>
      <c r="F1968" s="2">
        <f>INDEX($Q:$AC,MATCH($E1968,$Q:$Q,0),MATCH(VLOOKUP($B1968,卡牌国战属性!$B:$E,4,FALSE),军力值效果表!$Q$1:$AC$1,0)+IF(VLOOKUP($B1968,卡牌国战属性!$B:$E,3,FALSE)=2,6,0))</f>
        <v>3.9</v>
      </c>
      <c r="G1968" s="2">
        <f>INDEX($Q:$AC,MATCH($E1968,$Q:$Q,0),MATCH(VLOOKUP($B1968,卡牌国战属性!$B:$E,4,FALSE),军力值效果表!$Q$1:$AC$1,0)+IF(VLOOKUP($B1968,卡牌国战属性!$B:$E,3,FALSE)=2,6,0)+1)</f>
        <v>20.8</v>
      </c>
    </row>
    <row r="1969" spans="1:7">
      <c r="A1969" s="2">
        <v>1966</v>
      </c>
      <c r="B1969" s="2">
        <v>1102017</v>
      </c>
      <c r="C1969" s="2" t="str">
        <f>VLOOKUP(B1969,卡牌国战属性!$B:$C,2,FALSE)</f>
        <v>飞廉</v>
      </c>
      <c r="D1969" s="2" t="s">
        <v>64</v>
      </c>
      <c r="E1969" s="2">
        <f t="shared" si="27"/>
        <v>16</v>
      </c>
      <c r="F1969" s="2">
        <f>INDEX($Q:$AC,MATCH($E1969,$Q:$Q,0),MATCH(VLOOKUP($B1969,卡牌国战属性!$B:$E,4,FALSE),军力值效果表!$Q$1:$AC$1,0)+IF(VLOOKUP($B1969,卡牌国战属性!$B:$E,3,FALSE)=2,6,0))</f>
        <v>4</v>
      </c>
      <c r="G1969" s="2">
        <f>INDEX($Q:$AC,MATCH($E1969,$Q:$Q,0),MATCH(VLOOKUP($B1969,卡牌国战属性!$B:$E,4,FALSE),军力值效果表!$Q$1:$AC$1,0)+IF(VLOOKUP($B1969,卡牌国战属性!$B:$E,3,FALSE)=2,6,0)+1)</f>
        <v>21</v>
      </c>
    </row>
    <row r="1970" spans="1:7">
      <c r="A1970" s="2">
        <v>1967</v>
      </c>
      <c r="B1970" s="2">
        <v>1102017</v>
      </c>
      <c r="C1970" s="2" t="str">
        <f>VLOOKUP(B1970,卡牌国战属性!$B:$C,2,FALSE)</f>
        <v>飞廉</v>
      </c>
      <c r="D1970" s="2" t="s">
        <v>64</v>
      </c>
      <c r="E1970" s="2">
        <f t="shared" si="27"/>
        <v>17</v>
      </c>
      <c r="F1970" s="2">
        <f>INDEX($Q:$AC,MATCH($E1970,$Q:$Q,0),MATCH(VLOOKUP($B1970,卡牌国战属性!$B:$E,4,FALSE),军力值效果表!$Q$1:$AC$1,0)+IF(VLOOKUP($B1970,卡牌国战属性!$B:$E,3,FALSE)=2,6,0))</f>
        <v>4.1</v>
      </c>
      <c r="G1970" s="2">
        <f>INDEX($Q:$AC,MATCH($E1970,$Q:$Q,0),MATCH(VLOOKUP($B1970,卡牌国战属性!$B:$E,4,FALSE),军力值效果表!$Q$1:$AC$1,0)+IF(VLOOKUP($B1970,卡牌国战属性!$B:$E,3,FALSE)=2,6,0)+1)</f>
        <v>22.4</v>
      </c>
    </row>
    <row r="1971" spans="1:7">
      <c r="A1971" s="2">
        <v>1968</v>
      </c>
      <c r="B1971" s="2">
        <v>1102017</v>
      </c>
      <c r="C1971" s="2" t="str">
        <f>VLOOKUP(B1971,卡牌国战属性!$B:$C,2,FALSE)</f>
        <v>飞廉</v>
      </c>
      <c r="D1971" s="2" t="s">
        <v>64</v>
      </c>
      <c r="E1971" s="2">
        <f t="shared" si="27"/>
        <v>18</v>
      </c>
      <c r="F1971" s="2">
        <f>INDEX($Q:$AC,MATCH($E1971,$Q:$Q,0),MATCH(VLOOKUP($B1971,卡牌国战属性!$B:$E,4,FALSE),军力值效果表!$Q$1:$AC$1,0)+IF(VLOOKUP($B1971,卡牌国战属性!$B:$E,3,FALSE)=2,6,0))</f>
        <v>4.2</v>
      </c>
      <c r="G1971" s="2">
        <f>INDEX($Q:$AC,MATCH($E1971,$Q:$Q,0),MATCH(VLOOKUP($B1971,卡牌国战属性!$B:$E,4,FALSE),军力值效果表!$Q$1:$AC$1,0)+IF(VLOOKUP($B1971,卡牌国战属性!$B:$E,3,FALSE)=2,6,0)+1)</f>
        <v>22.8</v>
      </c>
    </row>
    <row r="1972" spans="1:7">
      <c r="A1972" s="2">
        <v>1969</v>
      </c>
      <c r="B1972" s="2">
        <v>1102017</v>
      </c>
      <c r="C1972" s="2" t="str">
        <f>VLOOKUP(B1972,卡牌国战属性!$B:$C,2,FALSE)</f>
        <v>飞廉</v>
      </c>
      <c r="D1972" s="2" t="s">
        <v>64</v>
      </c>
      <c r="E1972" s="2">
        <f t="shared" si="27"/>
        <v>19</v>
      </c>
      <c r="F1972" s="2">
        <f>INDEX($Q:$AC,MATCH($E1972,$Q:$Q,0),MATCH(VLOOKUP($B1972,卡牌国战属性!$B:$E,4,FALSE),军力值效果表!$Q$1:$AC$1,0)+IF(VLOOKUP($B1972,卡牌国战属性!$B:$E,3,FALSE)=2,6,0))</f>
        <v>4.3</v>
      </c>
      <c r="G1972" s="2">
        <f>INDEX($Q:$AC,MATCH($E1972,$Q:$Q,0),MATCH(VLOOKUP($B1972,卡牌国战属性!$B:$E,4,FALSE),军力值效果表!$Q$1:$AC$1,0)+IF(VLOOKUP($B1972,卡牌国战属性!$B:$E,3,FALSE)=2,6,0)+1)</f>
        <v>23.2</v>
      </c>
    </row>
    <row r="1973" spans="1:7">
      <c r="A1973" s="2">
        <v>1970</v>
      </c>
      <c r="B1973" s="2">
        <v>1102017</v>
      </c>
      <c r="C1973" s="2" t="str">
        <f>VLOOKUP(B1973,卡牌国战属性!$B:$C,2,FALSE)</f>
        <v>飞廉</v>
      </c>
      <c r="D1973" s="2" t="s">
        <v>64</v>
      </c>
      <c r="E1973" s="2">
        <f t="shared" si="27"/>
        <v>20</v>
      </c>
      <c r="F1973" s="2">
        <f>INDEX($Q:$AC,MATCH($E1973,$Q:$Q,0),MATCH(VLOOKUP($B1973,卡牌国战属性!$B:$E,4,FALSE),军力值效果表!$Q$1:$AC$1,0)+IF(VLOOKUP($B1973,卡牌国战属性!$B:$E,3,FALSE)=2,6,0))</f>
        <v>4.4</v>
      </c>
      <c r="G1973" s="2">
        <f>INDEX($Q:$AC,MATCH($E1973,$Q:$Q,0),MATCH(VLOOKUP($B1973,卡牌国战属性!$B:$E,4,FALSE),军力值效果表!$Q$1:$AC$1,0)+IF(VLOOKUP($B1973,卡牌国战属性!$B:$E,3,FALSE)=2,6,0)+1)</f>
        <v>23.7</v>
      </c>
    </row>
    <row r="1974" spans="1:7">
      <c r="A1974" s="2">
        <v>1971</v>
      </c>
      <c r="B1974" s="2">
        <v>1102017</v>
      </c>
      <c r="C1974" s="2" t="str">
        <f>VLOOKUP(B1974,卡牌国战属性!$B:$C,2,FALSE)</f>
        <v>飞廉</v>
      </c>
      <c r="D1974" s="2" t="s">
        <v>64</v>
      </c>
      <c r="E1974" s="2">
        <f t="shared" si="27"/>
        <v>21</v>
      </c>
      <c r="F1974" s="2">
        <f>INDEX($Q:$AC,MATCH($E1974,$Q:$Q,0),MATCH(VLOOKUP($B1974,卡牌国战属性!$B:$E,4,FALSE),军力值效果表!$Q$1:$AC$1,0)+IF(VLOOKUP($B1974,卡牌国战属性!$B:$E,3,FALSE)=2,6,0))</f>
        <v>4.5</v>
      </c>
      <c r="G1974" s="2">
        <f>INDEX($Q:$AC,MATCH($E1974,$Q:$Q,0),MATCH(VLOOKUP($B1974,卡牌国战属性!$B:$E,4,FALSE),军力值效果表!$Q$1:$AC$1,0)+IF(VLOOKUP($B1974,卡牌国战属性!$B:$E,3,FALSE)=2,6,0)+1)</f>
        <v>24.1</v>
      </c>
    </row>
    <row r="1975" spans="1:7">
      <c r="A1975" s="2">
        <v>1972</v>
      </c>
      <c r="B1975" s="2">
        <v>1102017</v>
      </c>
      <c r="C1975" s="2" t="str">
        <f>VLOOKUP(B1975,卡牌国战属性!$B:$C,2,FALSE)</f>
        <v>飞廉</v>
      </c>
      <c r="D1975" s="2" t="s">
        <v>64</v>
      </c>
      <c r="E1975" s="2">
        <f t="shared" si="27"/>
        <v>22</v>
      </c>
      <c r="F1975" s="2">
        <f>INDEX($Q:$AC,MATCH($E1975,$Q:$Q,0),MATCH(VLOOKUP($B1975,卡牌国战属性!$B:$E,4,FALSE),军力值效果表!$Q$1:$AC$1,0)+IF(VLOOKUP($B1975,卡牌国战属性!$B:$E,3,FALSE)=2,6,0))</f>
        <v>4.7</v>
      </c>
      <c r="G1975" s="2">
        <f>INDEX($Q:$AC,MATCH($E1975,$Q:$Q,0),MATCH(VLOOKUP($B1975,卡牌国战属性!$B:$E,4,FALSE),军力值效果表!$Q$1:$AC$1,0)+IF(VLOOKUP($B1975,卡牌国战属性!$B:$E,3,FALSE)=2,6,0)+1)</f>
        <v>24.5</v>
      </c>
    </row>
    <row r="1976" spans="1:7">
      <c r="A1976" s="2">
        <v>1973</v>
      </c>
      <c r="B1976" s="2">
        <v>1102017</v>
      </c>
      <c r="C1976" s="2" t="str">
        <f>VLOOKUP(B1976,卡牌国战属性!$B:$C,2,FALSE)</f>
        <v>飞廉</v>
      </c>
      <c r="D1976" s="2" t="s">
        <v>64</v>
      </c>
      <c r="E1976" s="2">
        <f t="shared" si="27"/>
        <v>23</v>
      </c>
      <c r="F1976" s="2">
        <f>INDEX($Q:$AC,MATCH($E1976,$Q:$Q,0),MATCH(VLOOKUP($B1976,卡牌国战属性!$B:$E,4,FALSE),军力值效果表!$Q$1:$AC$1,0)+IF(VLOOKUP($B1976,卡牌国战属性!$B:$E,3,FALSE)=2,6,0))</f>
        <v>5</v>
      </c>
      <c r="G1976" s="2">
        <f>INDEX($Q:$AC,MATCH($E1976,$Q:$Q,0),MATCH(VLOOKUP($B1976,卡牌国战属性!$B:$E,4,FALSE),军力值效果表!$Q$1:$AC$1,0)+IF(VLOOKUP($B1976,卡牌国战属性!$B:$E,3,FALSE)=2,6,0)+1)</f>
        <v>27.7</v>
      </c>
    </row>
    <row r="1977" spans="1:7">
      <c r="A1977" s="2">
        <v>1974</v>
      </c>
      <c r="B1977" s="2">
        <v>1102017</v>
      </c>
      <c r="C1977" s="2" t="str">
        <f>VLOOKUP(B1977,卡牌国战属性!$B:$C,2,FALSE)</f>
        <v>飞廉</v>
      </c>
      <c r="D1977" s="2" t="s">
        <v>64</v>
      </c>
      <c r="E1977" s="2">
        <f t="shared" si="27"/>
        <v>24</v>
      </c>
      <c r="F1977" s="2">
        <f>INDEX($Q:$AC,MATCH($E1977,$Q:$Q,0),MATCH(VLOOKUP($B1977,卡牌国战属性!$B:$E,4,FALSE),军力值效果表!$Q$1:$AC$1,0)+IF(VLOOKUP($B1977,卡牌国战属性!$B:$E,3,FALSE)=2,6,0))</f>
        <v>5.2</v>
      </c>
      <c r="G1977" s="2">
        <f>INDEX($Q:$AC,MATCH($E1977,$Q:$Q,0),MATCH(VLOOKUP($B1977,卡牌国战属性!$B:$E,4,FALSE),军力值效果表!$Q$1:$AC$1,0)+IF(VLOOKUP($B1977,卡牌国战属性!$B:$E,3,FALSE)=2,6,0)+1)</f>
        <v>28.3</v>
      </c>
    </row>
    <row r="1978" spans="1:7">
      <c r="A1978" s="2">
        <v>1975</v>
      </c>
      <c r="B1978" s="2">
        <v>1102017</v>
      </c>
      <c r="C1978" s="2" t="str">
        <f>VLOOKUP(B1978,卡牌国战属性!$B:$C,2,FALSE)</f>
        <v>飞廉</v>
      </c>
      <c r="D1978" s="2" t="s">
        <v>64</v>
      </c>
      <c r="E1978" s="2">
        <f t="shared" si="27"/>
        <v>25</v>
      </c>
      <c r="F1978" s="2">
        <f>INDEX($Q:$AC,MATCH($E1978,$Q:$Q,0),MATCH(VLOOKUP($B1978,卡牌国战属性!$B:$E,4,FALSE),军力值效果表!$Q$1:$AC$1,0)+IF(VLOOKUP($B1978,卡牌国战属性!$B:$E,3,FALSE)=2,6,0))</f>
        <v>5.8</v>
      </c>
      <c r="G1978" s="2">
        <f>INDEX($Q:$AC,MATCH($E1978,$Q:$Q,0),MATCH(VLOOKUP($B1978,卡牌国战属性!$B:$E,4,FALSE),军力值效果表!$Q$1:$AC$1,0)+IF(VLOOKUP($B1978,卡牌国战属性!$B:$E,3,FALSE)=2,6,0)+1)</f>
        <v>32.4</v>
      </c>
    </row>
    <row r="1979" spans="1:7">
      <c r="A1979" s="2">
        <v>1976</v>
      </c>
      <c r="B1979" s="2">
        <v>1102017</v>
      </c>
      <c r="C1979" s="2" t="str">
        <f>VLOOKUP(B1979,卡牌国战属性!$B:$C,2,FALSE)</f>
        <v>飞廉</v>
      </c>
      <c r="D1979" s="2" t="s">
        <v>64</v>
      </c>
      <c r="E1979" s="2">
        <f t="shared" si="27"/>
        <v>26</v>
      </c>
      <c r="F1979" s="2">
        <f>INDEX($Q:$AC,MATCH($E1979,$Q:$Q,0),MATCH(VLOOKUP($B1979,卡牌国战属性!$B:$E,4,FALSE),军力值效果表!$Q$1:$AC$1,0)+IF(VLOOKUP($B1979,卡牌国战属性!$B:$E,3,FALSE)=2,6,0))</f>
        <v>6.1</v>
      </c>
      <c r="G1979" s="2">
        <f>INDEX($Q:$AC,MATCH($E1979,$Q:$Q,0),MATCH(VLOOKUP($B1979,卡牌国战属性!$B:$E,4,FALSE),军力值效果表!$Q$1:$AC$1,0)+IF(VLOOKUP($B1979,卡牌国战属性!$B:$E,3,FALSE)=2,6,0)+1)</f>
        <v>33.8</v>
      </c>
    </row>
    <row r="1980" spans="1:7">
      <c r="A1980" s="2">
        <v>1977</v>
      </c>
      <c r="B1980" s="2">
        <v>1102017</v>
      </c>
      <c r="C1980" s="2" t="str">
        <f>VLOOKUP(B1980,卡牌国战属性!$B:$C,2,FALSE)</f>
        <v>飞廉</v>
      </c>
      <c r="D1980" s="2" t="s">
        <v>64</v>
      </c>
      <c r="E1980" s="2">
        <f t="shared" si="27"/>
        <v>27</v>
      </c>
      <c r="F1980" s="2">
        <f>INDEX($Q:$AC,MATCH($E1980,$Q:$Q,0),MATCH(VLOOKUP($B1980,卡牌国战属性!$B:$E,4,FALSE),军力值效果表!$Q$1:$AC$1,0)+IF(VLOOKUP($B1980,卡牌国战属性!$B:$E,3,FALSE)=2,6,0))</f>
        <v>6.5</v>
      </c>
      <c r="G1980" s="2">
        <f>INDEX($Q:$AC,MATCH($E1980,$Q:$Q,0),MATCH(VLOOKUP($B1980,卡牌国战属性!$B:$E,4,FALSE),军力值效果表!$Q$1:$AC$1,0)+IF(VLOOKUP($B1980,卡牌国战属性!$B:$E,3,FALSE)=2,6,0)+1)</f>
        <v>35.2</v>
      </c>
    </row>
    <row r="1981" spans="1:7">
      <c r="A1981" s="2">
        <v>1978</v>
      </c>
      <c r="B1981" s="2">
        <v>1102017</v>
      </c>
      <c r="C1981" s="2" t="str">
        <f>VLOOKUP(B1981,卡牌国战属性!$B:$C,2,FALSE)</f>
        <v>飞廉</v>
      </c>
      <c r="D1981" s="2" t="s">
        <v>64</v>
      </c>
      <c r="E1981" s="2">
        <f t="shared" si="27"/>
        <v>28</v>
      </c>
      <c r="F1981" s="2">
        <f>INDEX($Q:$AC,MATCH($E1981,$Q:$Q,0),MATCH(VLOOKUP($B1981,卡牌国战属性!$B:$E,4,FALSE),军力值效果表!$Q$1:$AC$1,0)+IF(VLOOKUP($B1981,卡牌国战属性!$B:$E,3,FALSE)=2,6,0))</f>
        <v>7</v>
      </c>
      <c r="G1981" s="2">
        <f>INDEX($Q:$AC,MATCH($E1981,$Q:$Q,0),MATCH(VLOOKUP($B1981,卡牌国战属性!$B:$E,4,FALSE),军力值效果表!$Q$1:$AC$1,0)+IF(VLOOKUP($B1981,卡牌国战属性!$B:$E,3,FALSE)=2,6,0)+1)</f>
        <v>37</v>
      </c>
    </row>
    <row r="1982" spans="1:7">
      <c r="A1982" s="2">
        <v>1979</v>
      </c>
      <c r="B1982" s="2">
        <v>1102017</v>
      </c>
      <c r="C1982" s="2" t="str">
        <f>VLOOKUP(B1982,卡牌国战属性!$B:$C,2,FALSE)</f>
        <v>飞廉</v>
      </c>
      <c r="D1982" s="2" t="s">
        <v>64</v>
      </c>
      <c r="E1982" s="2">
        <f t="shared" ref="E1982:E2003" si="28">E1932</f>
        <v>29</v>
      </c>
      <c r="F1982" s="2">
        <f>INDEX($Q:$AC,MATCH($E1982,$Q:$Q,0),MATCH(VLOOKUP($B1982,卡牌国战属性!$B:$E,4,FALSE),军力值效果表!$Q$1:$AC$1,0)+IF(VLOOKUP($B1982,卡牌国战属性!$B:$E,3,FALSE)=2,6,0))</f>
        <v>7.4</v>
      </c>
      <c r="G1982" s="2">
        <f>INDEX($Q:$AC,MATCH($E1982,$Q:$Q,0),MATCH(VLOOKUP($B1982,卡牌国战属性!$B:$E,4,FALSE),军力值效果表!$Q$1:$AC$1,0)+IF(VLOOKUP($B1982,卡牌国战属性!$B:$E,3,FALSE)=2,6,0)+1)</f>
        <v>39</v>
      </c>
    </row>
    <row r="1983" spans="1:7">
      <c r="A1983" s="2">
        <v>1980</v>
      </c>
      <c r="B1983" s="2">
        <v>1102017</v>
      </c>
      <c r="C1983" s="2" t="str">
        <f>VLOOKUP(B1983,卡牌国战属性!$B:$C,2,FALSE)</f>
        <v>飞廉</v>
      </c>
      <c r="D1983" s="2" t="s">
        <v>64</v>
      </c>
      <c r="E1983" s="2">
        <f t="shared" si="28"/>
        <v>30</v>
      </c>
      <c r="F1983" s="2">
        <f>INDEX($Q:$AC,MATCH($E1983,$Q:$Q,0),MATCH(VLOOKUP($B1983,卡牌国战属性!$B:$E,4,FALSE),军力值效果表!$Q$1:$AC$1,0)+IF(VLOOKUP($B1983,卡牌国战属性!$B:$E,3,FALSE)=2,6,0))</f>
        <v>7.6</v>
      </c>
      <c r="G1983" s="2">
        <f>INDEX($Q:$AC,MATCH($E1983,$Q:$Q,0),MATCH(VLOOKUP($B1983,卡牌国战属性!$B:$E,4,FALSE),军力值效果表!$Q$1:$AC$1,0)+IF(VLOOKUP($B1983,卡牌国战属性!$B:$E,3,FALSE)=2,6,0)+1)</f>
        <v>41</v>
      </c>
    </row>
    <row r="1984" spans="1:7">
      <c r="A1984" s="2">
        <v>1981</v>
      </c>
      <c r="B1984" s="2">
        <v>1102017</v>
      </c>
      <c r="C1984" s="2" t="str">
        <f>VLOOKUP(B1984,卡牌国战属性!$B:$C,2,FALSE)</f>
        <v>飞廉</v>
      </c>
      <c r="D1984" s="2" t="s">
        <v>64</v>
      </c>
      <c r="E1984" s="2">
        <f t="shared" si="28"/>
        <v>31</v>
      </c>
      <c r="F1984" s="2">
        <f>INDEX($Q:$AC,MATCH($E1984,$Q:$Q,0),MATCH(VLOOKUP($B1984,卡牌国战属性!$B:$E,4,FALSE),军力值效果表!$Q$1:$AC$1,0)+IF(VLOOKUP($B1984,卡牌国战属性!$B:$E,3,FALSE)=2,6,0))</f>
        <v>7.7</v>
      </c>
      <c r="G1984" s="2">
        <f>INDEX($Q:$AC,MATCH($E1984,$Q:$Q,0),MATCH(VLOOKUP($B1984,卡牌国战属性!$B:$E,4,FALSE),军力值效果表!$Q$1:$AC$1,0)+IF(VLOOKUP($B1984,卡牌国战属性!$B:$E,3,FALSE)=2,6,0)+1)</f>
        <v>42.1</v>
      </c>
    </row>
    <row r="1985" spans="1:7">
      <c r="A1985" s="2">
        <v>1982</v>
      </c>
      <c r="B1985" s="2">
        <v>1102017</v>
      </c>
      <c r="C1985" s="2" t="str">
        <f>VLOOKUP(B1985,卡牌国战属性!$B:$C,2,FALSE)</f>
        <v>飞廉</v>
      </c>
      <c r="D1985" s="2" t="s">
        <v>64</v>
      </c>
      <c r="E1985" s="2">
        <f t="shared" si="28"/>
        <v>32</v>
      </c>
      <c r="F1985" s="2">
        <f>INDEX($Q:$AC,MATCH($E1985,$Q:$Q,0),MATCH(VLOOKUP($B1985,卡牌国战属性!$B:$E,4,FALSE),军力值效果表!$Q$1:$AC$1,0)+IF(VLOOKUP($B1985,卡牌国战属性!$B:$E,3,FALSE)=2,6,0))</f>
        <v>8.2</v>
      </c>
      <c r="G1985" s="2">
        <f>INDEX($Q:$AC,MATCH($E1985,$Q:$Q,0),MATCH(VLOOKUP($B1985,卡牌国战属性!$B:$E,4,FALSE),军力值效果表!$Q$1:$AC$1,0)+IF(VLOOKUP($B1985,卡牌国战属性!$B:$E,3,FALSE)=2,6,0)+1)</f>
        <v>44.2</v>
      </c>
    </row>
    <row r="1986" spans="1:7">
      <c r="A1986" s="2">
        <v>1983</v>
      </c>
      <c r="B1986" s="2">
        <v>1102017</v>
      </c>
      <c r="C1986" s="2" t="str">
        <f>VLOOKUP(B1986,卡牌国战属性!$B:$C,2,FALSE)</f>
        <v>飞廉</v>
      </c>
      <c r="D1986" s="2" t="s">
        <v>64</v>
      </c>
      <c r="E1986" s="2">
        <f t="shared" si="28"/>
        <v>33</v>
      </c>
      <c r="F1986" s="2">
        <f>INDEX($Q:$AC,MATCH($E1986,$Q:$Q,0),MATCH(VLOOKUP($B1986,卡牌国战属性!$B:$E,4,FALSE),军力值效果表!$Q$1:$AC$1,0)+IF(VLOOKUP($B1986,卡牌国战属性!$B:$E,3,FALSE)=2,6,0))</f>
        <v>9.2</v>
      </c>
      <c r="G1986" s="2">
        <f>INDEX($Q:$AC,MATCH($E1986,$Q:$Q,0),MATCH(VLOOKUP($B1986,卡牌国战属性!$B:$E,4,FALSE),军力值效果表!$Q$1:$AC$1,0)+IF(VLOOKUP($B1986,卡牌国战属性!$B:$E,3,FALSE)=2,6,0)+1)</f>
        <v>50.4</v>
      </c>
    </row>
    <row r="1987" spans="1:7">
      <c r="A1987" s="2">
        <v>1984</v>
      </c>
      <c r="B1987" s="2">
        <v>1102017</v>
      </c>
      <c r="C1987" s="2" t="str">
        <f>VLOOKUP(B1987,卡牌国战属性!$B:$C,2,FALSE)</f>
        <v>飞廉</v>
      </c>
      <c r="D1987" s="2" t="s">
        <v>64</v>
      </c>
      <c r="E1987" s="2">
        <f t="shared" si="28"/>
        <v>34</v>
      </c>
      <c r="F1987" s="2">
        <f>INDEX($Q:$AC,MATCH($E1987,$Q:$Q,0),MATCH(VLOOKUP($B1987,卡牌国战属性!$B:$E,4,FALSE),军力值效果表!$Q$1:$AC$1,0)+IF(VLOOKUP($B1987,卡牌国战属性!$B:$E,3,FALSE)=2,6,0))</f>
        <v>9.5</v>
      </c>
      <c r="G1987" s="2">
        <f>INDEX($Q:$AC,MATCH($E1987,$Q:$Q,0),MATCH(VLOOKUP($B1987,卡牌国战属性!$B:$E,4,FALSE),军力值效果表!$Q$1:$AC$1,0)+IF(VLOOKUP($B1987,卡牌国战属性!$B:$E,3,FALSE)=2,6,0)+1)</f>
        <v>53.1</v>
      </c>
    </row>
    <row r="1988" spans="1:7">
      <c r="A1988" s="2">
        <v>1985</v>
      </c>
      <c r="B1988" s="2">
        <v>1102017</v>
      </c>
      <c r="C1988" s="2" t="str">
        <f>VLOOKUP(B1988,卡牌国战属性!$B:$C,2,FALSE)</f>
        <v>飞廉</v>
      </c>
      <c r="D1988" s="2" t="s">
        <v>64</v>
      </c>
      <c r="E1988" s="2">
        <f t="shared" si="28"/>
        <v>35</v>
      </c>
      <c r="F1988" s="2">
        <f>INDEX($Q:$AC,MATCH($E1988,$Q:$Q,0),MATCH(VLOOKUP($B1988,卡牌国战属性!$B:$E,4,FALSE),军力值效果表!$Q$1:$AC$1,0)+IF(VLOOKUP($B1988,卡牌国战属性!$B:$E,3,FALSE)=2,6,0))</f>
        <v>10</v>
      </c>
      <c r="G1988" s="2">
        <f>INDEX($Q:$AC,MATCH($E1988,$Q:$Q,0),MATCH(VLOOKUP($B1988,卡牌国战属性!$B:$E,4,FALSE),军力值效果表!$Q$1:$AC$1,0)+IF(VLOOKUP($B1988,卡牌国战属性!$B:$E,3,FALSE)=2,6,0)+1)</f>
        <v>54.5</v>
      </c>
    </row>
    <row r="1989" spans="1:7">
      <c r="A1989" s="2">
        <v>1986</v>
      </c>
      <c r="B1989" s="2">
        <v>1102017</v>
      </c>
      <c r="C1989" s="2" t="str">
        <f>VLOOKUP(B1989,卡牌国战属性!$B:$C,2,FALSE)</f>
        <v>飞廉</v>
      </c>
      <c r="D1989" s="2" t="s">
        <v>64</v>
      </c>
      <c r="E1989" s="2">
        <f t="shared" si="28"/>
        <v>36</v>
      </c>
      <c r="F1989" s="2">
        <f>INDEX($Q:$AC,MATCH($E1989,$Q:$Q,0),MATCH(VLOOKUP($B1989,卡牌国战属性!$B:$E,4,FALSE),军力值效果表!$Q$1:$AC$1,0)+IF(VLOOKUP($B1989,卡牌国战属性!$B:$E,3,FALSE)=2,6,0))</f>
        <v>10.7</v>
      </c>
      <c r="G1989" s="2">
        <f>INDEX($Q:$AC,MATCH($E1989,$Q:$Q,0),MATCH(VLOOKUP($B1989,卡牌国战属性!$B:$E,4,FALSE),军力值效果表!$Q$1:$AC$1,0)+IF(VLOOKUP($B1989,卡牌国战属性!$B:$E,3,FALSE)=2,6,0)+1)</f>
        <v>57.9</v>
      </c>
    </row>
    <row r="1990" spans="1:7">
      <c r="A1990" s="2">
        <v>1987</v>
      </c>
      <c r="B1990" s="2">
        <v>1102017</v>
      </c>
      <c r="C1990" s="2" t="str">
        <f>VLOOKUP(B1990,卡牌国战属性!$B:$C,2,FALSE)</f>
        <v>飞廉</v>
      </c>
      <c r="D1990" s="2" t="s">
        <v>64</v>
      </c>
      <c r="E1990" s="2">
        <f t="shared" si="28"/>
        <v>37</v>
      </c>
      <c r="F1990" s="2">
        <f>INDEX($Q:$AC,MATCH($E1990,$Q:$Q,0),MATCH(VLOOKUP($B1990,卡牌国战属性!$B:$E,4,FALSE),军力值效果表!$Q$1:$AC$1,0)+IF(VLOOKUP($B1990,卡牌国战属性!$B:$E,3,FALSE)=2,6,0))</f>
        <v>11.5</v>
      </c>
      <c r="G1990" s="2">
        <f>INDEX($Q:$AC,MATCH($E1990,$Q:$Q,0),MATCH(VLOOKUP($B1990,卡牌国战属性!$B:$E,4,FALSE),军力值效果表!$Q$1:$AC$1,0)+IF(VLOOKUP($B1990,卡牌国战属性!$B:$E,3,FALSE)=2,6,0)+1)</f>
        <v>61</v>
      </c>
    </row>
    <row r="1991" spans="1:7">
      <c r="A1991" s="2">
        <v>1988</v>
      </c>
      <c r="B1991" s="2">
        <v>1102017</v>
      </c>
      <c r="C1991" s="2" t="str">
        <f>VLOOKUP(B1991,卡牌国战属性!$B:$C,2,FALSE)</f>
        <v>飞廉</v>
      </c>
      <c r="D1991" s="2" t="s">
        <v>64</v>
      </c>
      <c r="E1991" s="2">
        <f t="shared" si="28"/>
        <v>38</v>
      </c>
      <c r="F1991" s="2">
        <f>INDEX($Q:$AC,MATCH($E1991,$Q:$Q,0),MATCH(VLOOKUP($B1991,卡牌国战属性!$B:$E,4,FALSE),军力值效果表!$Q$1:$AC$1,0)+IF(VLOOKUP($B1991,卡牌国战属性!$B:$E,3,FALSE)=2,6,0))</f>
        <v>12.9</v>
      </c>
      <c r="G1991" s="2">
        <f>INDEX($Q:$AC,MATCH($E1991,$Q:$Q,0),MATCH(VLOOKUP($B1991,卡牌国战属性!$B:$E,4,FALSE),军力值效果表!$Q$1:$AC$1,0)+IF(VLOOKUP($B1991,卡牌国战属性!$B:$E,3,FALSE)=2,6,0)+1)</f>
        <v>70</v>
      </c>
    </row>
    <row r="1992" spans="1:7">
      <c r="A1992" s="2">
        <v>1989</v>
      </c>
      <c r="B1992" s="2">
        <v>1102017</v>
      </c>
      <c r="C1992" s="2" t="str">
        <f>VLOOKUP(B1992,卡牌国战属性!$B:$C,2,FALSE)</f>
        <v>飞廉</v>
      </c>
      <c r="D1992" s="2" t="s">
        <v>64</v>
      </c>
      <c r="E1992" s="2">
        <f t="shared" si="28"/>
        <v>39</v>
      </c>
      <c r="F1992" s="2">
        <f>INDEX($Q:$AC,MATCH($E1992,$Q:$Q,0),MATCH(VLOOKUP($B1992,卡牌国战属性!$B:$E,4,FALSE),军力值效果表!$Q$1:$AC$1,0)+IF(VLOOKUP($B1992,卡牌国战属性!$B:$E,3,FALSE)=2,6,0))</f>
        <v>13.2</v>
      </c>
      <c r="G1992" s="2">
        <f>INDEX($Q:$AC,MATCH($E1992,$Q:$Q,0),MATCH(VLOOKUP($B1992,卡牌国战属性!$B:$E,4,FALSE),军力值效果表!$Q$1:$AC$1,0)+IF(VLOOKUP($B1992,卡牌国战属性!$B:$E,3,FALSE)=2,6,0)+1)</f>
        <v>72</v>
      </c>
    </row>
    <row r="1993" spans="1:7">
      <c r="A1993" s="2">
        <v>1990</v>
      </c>
      <c r="B1993" s="2">
        <v>1102017</v>
      </c>
      <c r="C1993" s="2" t="str">
        <f>VLOOKUP(B1993,卡牌国战属性!$B:$C,2,FALSE)</f>
        <v>飞廉</v>
      </c>
      <c r="D1993" s="2" t="s">
        <v>64</v>
      </c>
      <c r="E1993" s="2">
        <f t="shared" si="28"/>
        <v>40</v>
      </c>
      <c r="F1993" s="2">
        <f>INDEX($Q:$AC,MATCH($E1993,$Q:$Q,0),MATCH(VLOOKUP($B1993,卡牌国战属性!$B:$E,4,FALSE),军力值效果表!$Q$1:$AC$1,0)+IF(VLOOKUP($B1993,卡牌国战属性!$B:$E,3,FALSE)=2,6,0))</f>
        <v>13.9</v>
      </c>
      <c r="G1993" s="2">
        <f>INDEX($Q:$AC,MATCH($E1993,$Q:$Q,0),MATCH(VLOOKUP($B1993,卡牌国战属性!$B:$E,4,FALSE),军力值效果表!$Q$1:$AC$1,0)+IF(VLOOKUP($B1993,卡牌国战属性!$B:$E,3,FALSE)=2,6,0)+1)</f>
        <v>74</v>
      </c>
    </row>
    <row r="1994" spans="1:7">
      <c r="A1994" s="2">
        <v>1991</v>
      </c>
      <c r="B1994" s="2">
        <v>1102017</v>
      </c>
      <c r="C1994" s="2" t="str">
        <f>VLOOKUP(B1994,卡牌国战属性!$B:$C,2,FALSE)</f>
        <v>飞廉</v>
      </c>
      <c r="D1994" s="2" t="s">
        <v>64</v>
      </c>
      <c r="E1994" s="2">
        <f t="shared" si="28"/>
        <v>41</v>
      </c>
      <c r="F1994" s="2">
        <f>INDEX($Q:$AC,MATCH($E1994,$Q:$Q,0),MATCH(VLOOKUP($B1994,卡牌国战属性!$B:$E,4,FALSE),军力值效果表!$Q$1:$AC$1,0)+IF(VLOOKUP($B1994,卡牌国战属性!$B:$E,3,FALSE)=2,6,0))</f>
        <v>14.3</v>
      </c>
      <c r="G1994" s="2">
        <f>INDEX($Q:$AC,MATCH($E1994,$Q:$Q,0),MATCH(VLOOKUP($B1994,卡牌国战属性!$B:$E,4,FALSE),军力值效果表!$Q$1:$AC$1,0)+IF(VLOOKUP($B1994,卡牌国战属性!$B:$E,3,FALSE)=2,6,0)+1)</f>
        <v>76.8</v>
      </c>
    </row>
    <row r="1995" spans="1:7">
      <c r="A1995" s="2">
        <v>1992</v>
      </c>
      <c r="B1995" s="2">
        <v>1102017</v>
      </c>
      <c r="C1995" s="2" t="str">
        <f>VLOOKUP(B1995,卡牌国战属性!$B:$C,2,FALSE)</f>
        <v>飞廉</v>
      </c>
      <c r="D1995" s="2" t="s">
        <v>64</v>
      </c>
      <c r="E1995" s="2">
        <f t="shared" si="28"/>
        <v>42</v>
      </c>
      <c r="F1995" s="2">
        <f>INDEX($Q:$AC,MATCH($E1995,$Q:$Q,0),MATCH(VLOOKUP($B1995,卡牌国战属性!$B:$E,4,FALSE),军力值效果表!$Q$1:$AC$1,0)+IF(VLOOKUP($B1995,卡牌国战属性!$B:$E,3,FALSE)=2,6,0))</f>
        <v>15.4</v>
      </c>
      <c r="G1995" s="2">
        <f>INDEX($Q:$AC,MATCH($E1995,$Q:$Q,0),MATCH(VLOOKUP($B1995,卡牌国战属性!$B:$E,4,FALSE),军力值效果表!$Q$1:$AC$1,0)+IF(VLOOKUP($B1995,卡牌国战属性!$B:$E,3,FALSE)=2,6,0)+1)</f>
        <v>81.4</v>
      </c>
    </row>
    <row r="1996" spans="1:7">
      <c r="A1996" s="2">
        <v>1993</v>
      </c>
      <c r="B1996" s="2">
        <v>1102017</v>
      </c>
      <c r="C1996" s="2" t="str">
        <f>VLOOKUP(B1996,卡牌国战属性!$B:$C,2,FALSE)</f>
        <v>飞廉</v>
      </c>
      <c r="D1996" s="2" t="s">
        <v>64</v>
      </c>
      <c r="E1996" s="2">
        <f t="shared" si="28"/>
        <v>43</v>
      </c>
      <c r="F1996" s="2">
        <f>INDEX($Q:$AC,MATCH($E1996,$Q:$Q,0),MATCH(VLOOKUP($B1996,卡牌国战属性!$B:$E,4,FALSE),军力值效果表!$Q$1:$AC$1,0)+IF(VLOOKUP($B1996,卡牌国战属性!$B:$E,3,FALSE)=2,6,0))</f>
        <v>17.4</v>
      </c>
      <c r="G1996" s="2">
        <f>INDEX($Q:$AC,MATCH($E1996,$Q:$Q,0),MATCH(VLOOKUP($B1996,卡牌国战属性!$B:$E,4,FALSE),军力值效果表!$Q$1:$AC$1,0)+IF(VLOOKUP($B1996,卡牌国战属性!$B:$E,3,FALSE)=2,6,0)+1)</f>
        <v>93.9</v>
      </c>
    </row>
    <row r="1997" spans="1:7">
      <c r="A1997" s="2">
        <v>1994</v>
      </c>
      <c r="B1997" s="2">
        <v>1102017</v>
      </c>
      <c r="C1997" s="2" t="str">
        <f>VLOOKUP(B1997,卡牌国战属性!$B:$C,2,FALSE)</f>
        <v>飞廉</v>
      </c>
      <c r="D1997" s="2" t="s">
        <v>64</v>
      </c>
      <c r="E1997" s="2">
        <f t="shared" si="28"/>
        <v>44</v>
      </c>
      <c r="F1997" s="2">
        <f>INDEX($Q:$AC,MATCH($E1997,$Q:$Q,0),MATCH(VLOOKUP($B1997,卡牌国战属性!$B:$E,4,FALSE),军力值效果表!$Q$1:$AC$1,0)+IF(VLOOKUP($B1997,卡牌国战属性!$B:$E,3,FALSE)=2,6,0))</f>
        <v>18.8</v>
      </c>
      <c r="G1997" s="2">
        <f>INDEX($Q:$AC,MATCH($E1997,$Q:$Q,0),MATCH(VLOOKUP($B1997,卡牌国战属性!$B:$E,4,FALSE),军力值效果表!$Q$1:$AC$1,0)+IF(VLOOKUP($B1997,卡牌国战属性!$B:$E,3,FALSE)=2,6,0)+1)</f>
        <v>99.9</v>
      </c>
    </row>
    <row r="1998" spans="1:7">
      <c r="A1998" s="2">
        <v>1995</v>
      </c>
      <c r="B1998" s="2">
        <v>1102017</v>
      </c>
      <c r="C1998" s="2" t="str">
        <f>VLOOKUP(B1998,卡牌国战属性!$B:$C,2,FALSE)</f>
        <v>飞廉</v>
      </c>
      <c r="D1998" s="2" t="s">
        <v>64</v>
      </c>
      <c r="E1998" s="2">
        <f t="shared" si="28"/>
        <v>45</v>
      </c>
      <c r="F1998" s="2">
        <f>INDEX($Q:$AC,MATCH($E1998,$Q:$Q,0),MATCH(VLOOKUP($B1998,卡牌国战属性!$B:$E,4,FALSE),军力值效果表!$Q$1:$AC$1,0)+IF(VLOOKUP($B1998,卡牌国战属性!$B:$E,3,FALSE)=2,6,0))</f>
        <v>20.6</v>
      </c>
      <c r="G1998" s="2">
        <f>INDEX($Q:$AC,MATCH($E1998,$Q:$Q,0),MATCH(VLOOKUP($B1998,卡牌国战属性!$B:$E,4,FALSE),军力值效果表!$Q$1:$AC$1,0)+IF(VLOOKUP($B1998,卡牌国战属性!$B:$E,3,FALSE)=2,6,0)+1)</f>
        <v>111.6</v>
      </c>
    </row>
    <row r="1999" spans="1:7">
      <c r="A1999" s="2">
        <v>1996</v>
      </c>
      <c r="B1999" s="2">
        <v>1102017</v>
      </c>
      <c r="C1999" s="2" t="str">
        <f>VLOOKUP(B1999,卡牌国战属性!$B:$C,2,FALSE)</f>
        <v>飞廉</v>
      </c>
      <c r="D1999" s="2" t="s">
        <v>64</v>
      </c>
      <c r="E1999" s="2">
        <f t="shared" si="28"/>
        <v>46</v>
      </c>
      <c r="F1999" s="2">
        <f>INDEX($Q:$AC,MATCH($E1999,$Q:$Q,0),MATCH(VLOOKUP($B1999,卡牌国战属性!$B:$E,4,FALSE),军力值效果表!$Q$1:$AC$1,0)+IF(VLOOKUP($B1999,卡牌国战属性!$B:$E,3,FALSE)=2,6,0))</f>
        <v>22.3</v>
      </c>
      <c r="G1999" s="2">
        <f>INDEX($Q:$AC,MATCH($E1999,$Q:$Q,0),MATCH(VLOOKUP($B1999,卡牌国战属性!$B:$E,4,FALSE),军力值效果表!$Q$1:$AC$1,0)+IF(VLOOKUP($B1999,卡牌国战属性!$B:$E,3,FALSE)=2,6,0)+1)</f>
        <v>119.2</v>
      </c>
    </row>
    <row r="2000" spans="1:7">
      <c r="A2000" s="2">
        <v>1997</v>
      </c>
      <c r="B2000" s="2">
        <v>1102017</v>
      </c>
      <c r="C2000" s="2" t="str">
        <f>VLOOKUP(B2000,卡牌国战属性!$B:$C,2,FALSE)</f>
        <v>飞廉</v>
      </c>
      <c r="D2000" s="2" t="s">
        <v>64</v>
      </c>
      <c r="E2000" s="2">
        <f t="shared" si="28"/>
        <v>47</v>
      </c>
      <c r="F2000" s="2">
        <f>INDEX($Q:$AC,MATCH($E2000,$Q:$Q,0),MATCH(VLOOKUP($B2000,卡牌国战属性!$B:$E,4,FALSE),军力值效果表!$Q$1:$AC$1,0)+IF(VLOOKUP($B2000,卡牌国战属性!$B:$E,3,FALSE)=2,6,0))</f>
        <v>24</v>
      </c>
      <c r="G2000" s="2">
        <f>INDEX($Q:$AC,MATCH($E2000,$Q:$Q,0),MATCH(VLOOKUP($B2000,卡牌国战属性!$B:$E,4,FALSE),军力值效果表!$Q$1:$AC$1,0)+IF(VLOOKUP($B2000,卡牌国战属性!$B:$E,3,FALSE)=2,6,0)+1)</f>
        <v>126.7</v>
      </c>
    </row>
    <row r="2001" spans="1:7">
      <c r="A2001" s="2">
        <v>1998</v>
      </c>
      <c r="B2001" s="2">
        <v>1102017</v>
      </c>
      <c r="C2001" s="2" t="str">
        <f>VLOOKUP(B2001,卡牌国战属性!$B:$C,2,FALSE)</f>
        <v>飞廉</v>
      </c>
      <c r="D2001" s="2" t="s">
        <v>64</v>
      </c>
      <c r="E2001" s="2">
        <f t="shared" si="28"/>
        <v>48</v>
      </c>
      <c r="F2001" s="2">
        <f>INDEX($Q:$AC,MATCH($E2001,$Q:$Q,0),MATCH(VLOOKUP($B2001,卡牌国战属性!$B:$E,4,FALSE),军力值效果表!$Q$1:$AC$1,0)+IF(VLOOKUP($B2001,卡牌国战属性!$B:$E,3,FALSE)=2,6,0))</f>
        <v>27.2</v>
      </c>
      <c r="G2001" s="2">
        <f>INDEX($Q:$AC,MATCH($E2001,$Q:$Q,0),MATCH(VLOOKUP($B2001,卡牌国战属性!$B:$E,4,FALSE),军力值效果表!$Q$1:$AC$1,0)+IF(VLOOKUP($B2001,卡牌国战属性!$B:$E,3,FALSE)=2,6,0)+1)</f>
        <v>146.4</v>
      </c>
    </row>
    <row r="2002" spans="1:7">
      <c r="A2002" s="2">
        <v>1999</v>
      </c>
      <c r="B2002" s="2">
        <v>1102017</v>
      </c>
      <c r="C2002" s="2" t="str">
        <f>VLOOKUP(B2002,卡牌国战属性!$B:$C,2,FALSE)</f>
        <v>飞廉</v>
      </c>
      <c r="D2002" s="2" t="s">
        <v>64</v>
      </c>
      <c r="E2002" s="2">
        <f t="shared" si="28"/>
        <v>49</v>
      </c>
      <c r="F2002" s="2">
        <f>INDEX($Q:$AC,MATCH($E2002,$Q:$Q,0),MATCH(VLOOKUP($B2002,卡牌国战属性!$B:$E,4,FALSE),军力值效果表!$Q$1:$AC$1,0)+IF(VLOOKUP($B2002,卡牌国战属性!$B:$E,3,FALSE)=2,6,0))</f>
        <v>29.4</v>
      </c>
      <c r="G2002" s="2">
        <f>INDEX($Q:$AC,MATCH($E2002,$Q:$Q,0),MATCH(VLOOKUP($B2002,卡牌国战属性!$B:$E,4,FALSE),军力值效果表!$Q$1:$AC$1,0)+IF(VLOOKUP($B2002,卡牌国战属性!$B:$E,3,FALSE)=2,6,0)+1)</f>
        <v>156</v>
      </c>
    </row>
    <row r="2003" spans="1:7">
      <c r="A2003" s="2">
        <v>2000</v>
      </c>
      <c r="B2003" s="2">
        <v>1102017</v>
      </c>
      <c r="C2003" s="2" t="str">
        <f>VLOOKUP(B2003,卡牌国战属性!$B:$C,2,FALSE)</f>
        <v>飞廉</v>
      </c>
      <c r="D2003" s="2" t="s">
        <v>64</v>
      </c>
      <c r="E2003" s="2">
        <f t="shared" si="28"/>
        <v>50</v>
      </c>
      <c r="F2003" s="2">
        <f>INDEX($Q:$AC,MATCH($E2003,$Q:$Q,0),MATCH(VLOOKUP($B2003,卡牌国战属性!$B:$E,4,FALSE),军力值效果表!$Q$1:$AC$1,0)+IF(VLOOKUP($B2003,卡牌国战属性!$B:$E,3,FALSE)=2,6,0))</f>
        <v>30.8</v>
      </c>
      <c r="G2003" s="2">
        <f>INDEX($Q:$AC,MATCH($E2003,$Q:$Q,0),MATCH(VLOOKUP($B2003,卡牌国战属性!$B:$E,4,FALSE),军力值效果表!$Q$1:$AC$1,0)+IF(VLOOKUP($B2003,卡牌国战属性!$B:$E,3,FALSE)=2,6,0)+1)</f>
        <v>161.2</v>
      </c>
    </row>
    <row r="2004" spans="1:7">
      <c r="A2004" s="2">
        <v>2001</v>
      </c>
      <c r="B2004" s="2">
        <v>1102018</v>
      </c>
      <c r="C2004" s="2" t="str">
        <f>VLOOKUP(B2004,卡牌国战属性!$B:$C,2,FALSE)</f>
        <v>噬日</v>
      </c>
      <c r="D2004" s="2" t="s">
        <v>64</v>
      </c>
      <c r="E2004" s="2">
        <f t="shared" ref="E2004:E2035" si="29">E1954</f>
        <v>1</v>
      </c>
      <c r="F2004" s="2">
        <f>INDEX($Q:$AC,MATCH($E2004,$Q:$Q,0),MATCH(VLOOKUP($B2004,卡牌国战属性!$B:$E,4,FALSE),军力值效果表!$Q$1:$AC$1,0)+IF(VLOOKUP($B2004,卡牌国战属性!$B:$E,3,FALSE)=2,6,0))</f>
        <v>2.2</v>
      </c>
      <c r="G2004" s="2">
        <f>INDEX($Q:$AC,MATCH($E2004,$Q:$Q,0),MATCH(VLOOKUP($B2004,卡牌国战属性!$B:$E,4,FALSE),军力值效果表!$Q$1:$AC$1,0)+IF(VLOOKUP($B2004,卡牌国战属性!$B:$E,3,FALSE)=2,6,0)+1)</f>
        <v>15.2</v>
      </c>
    </row>
    <row r="2005" spans="1:7">
      <c r="A2005" s="2">
        <v>2002</v>
      </c>
      <c r="B2005" s="2">
        <v>1102018</v>
      </c>
      <c r="C2005" s="2" t="str">
        <f>VLOOKUP(B2005,卡牌国战属性!$B:$C,2,FALSE)</f>
        <v>噬日</v>
      </c>
      <c r="D2005" s="2" t="s">
        <v>64</v>
      </c>
      <c r="E2005" s="2">
        <f t="shared" si="29"/>
        <v>2</v>
      </c>
      <c r="F2005" s="2">
        <f>INDEX($Q:$AC,MATCH($E2005,$Q:$Q,0),MATCH(VLOOKUP($B2005,卡牌国战属性!$B:$E,4,FALSE),军力值效果表!$Q$1:$AC$1,0)+IF(VLOOKUP($B2005,卡牌国战属性!$B:$E,3,FALSE)=2,6,0))</f>
        <v>2.3</v>
      </c>
      <c r="G2005" s="2">
        <f>INDEX($Q:$AC,MATCH($E2005,$Q:$Q,0),MATCH(VLOOKUP($B2005,卡牌国战属性!$B:$E,4,FALSE),军力值效果表!$Q$1:$AC$1,0)+IF(VLOOKUP($B2005,卡牌国战属性!$B:$E,3,FALSE)=2,6,0)+1)</f>
        <v>15.4</v>
      </c>
    </row>
    <row r="2006" spans="1:7">
      <c r="A2006" s="2">
        <v>2003</v>
      </c>
      <c r="B2006" s="2">
        <v>1102018</v>
      </c>
      <c r="C2006" s="2" t="str">
        <f>VLOOKUP(B2006,卡牌国战属性!$B:$C,2,FALSE)</f>
        <v>噬日</v>
      </c>
      <c r="D2006" s="2" t="s">
        <v>64</v>
      </c>
      <c r="E2006" s="2">
        <f t="shared" si="29"/>
        <v>3</v>
      </c>
      <c r="F2006" s="2">
        <f>INDEX($Q:$AC,MATCH($E2006,$Q:$Q,0),MATCH(VLOOKUP($B2006,卡牌国战属性!$B:$E,4,FALSE),军力值效果表!$Q$1:$AC$1,0)+IF(VLOOKUP($B2006,卡牌国战属性!$B:$E,3,FALSE)=2,6,0))</f>
        <v>2.4</v>
      </c>
      <c r="G2006" s="2">
        <f>INDEX($Q:$AC,MATCH($E2006,$Q:$Q,0),MATCH(VLOOKUP($B2006,卡牌国战属性!$B:$E,4,FALSE),军力值效果表!$Q$1:$AC$1,0)+IF(VLOOKUP($B2006,卡牌国战属性!$B:$E,3,FALSE)=2,6,0)+1)</f>
        <v>15.6</v>
      </c>
    </row>
    <row r="2007" spans="1:7">
      <c r="A2007" s="2">
        <v>2004</v>
      </c>
      <c r="B2007" s="2">
        <v>1102018</v>
      </c>
      <c r="C2007" s="2" t="str">
        <f>VLOOKUP(B2007,卡牌国战属性!$B:$C,2,FALSE)</f>
        <v>噬日</v>
      </c>
      <c r="D2007" s="2" t="s">
        <v>64</v>
      </c>
      <c r="E2007" s="2">
        <f t="shared" si="29"/>
        <v>4</v>
      </c>
      <c r="F2007" s="2">
        <f>INDEX($Q:$AC,MATCH($E2007,$Q:$Q,0),MATCH(VLOOKUP($B2007,卡牌国战属性!$B:$E,4,FALSE),军力值效果表!$Q$1:$AC$1,0)+IF(VLOOKUP($B2007,卡牌国战属性!$B:$E,3,FALSE)=2,6,0))</f>
        <v>2.5</v>
      </c>
      <c r="G2007" s="2">
        <f>INDEX($Q:$AC,MATCH($E2007,$Q:$Q,0),MATCH(VLOOKUP($B2007,卡牌国战属性!$B:$E,4,FALSE),军力值效果表!$Q$1:$AC$1,0)+IF(VLOOKUP($B2007,卡牌国战属性!$B:$E,3,FALSE)=2,6,0)+1)</f>
        <v>15.8</v>
      </c>
    </row>
    <row r="2008" spans="1:7">
      <c r="A2008" s="2">
        <v>2005</v>
      </c>
      <c r="B2008" s="2">
        <v>1102018</v>
      </c>
      <c r="C2008" s="2" t="str">
        <f>VLOOKUP(B2008,卡牌国战属性!$B:$C,2,FALSE)</f>
        <v>噬日</v>
      </c>
      <c r="D2008" s="2" t="s">
        <v>64</v>
      </c>
      <c r="E2008" s="2">
        <f t="shared" si="29"/>
        <v>5</v>
      </c>
      <c r="F2008" s="2">
        <f>INDEX($Q:$AC,MATCH($E2008,$Q:$Q,0),MATCH(VLOOKUP($B2008,卡牌国战属性!$B:$E,4,FALSE),军力值效果表!$Q$1:$AC$1,0)+IF(VLOOKUP($B2008,卡牌国战属性!$B:$E,3,FALSE)=2,6,0))</f>
        <v>2.6</v>
      </c>
      <c r="G2008" s="2">
        <f>INDEX($Q:$AC,MATCH($E2008,$Q:$Q,0),MATCH(VLOOKUP($B2008,卡牌国战属性!$B:$E,4,FALSE),军力值效果表!$Q$1:$AC$1,0)+IF(VLOOKUP($B2008,卡牌国战属性!$B:$E,3,FALSE)=2,6,0)+1)</f>
        <v>16</v>
      </c>
    </row>
    <row r="2009" spans="1:7">
      <c r="A2009" s="2">
        <v>2006</v>
      </c>
      <c r="B2009" s="2">
        <v>1102018</v>
      </c>
      <c r="C2009" s="2" t="str">
        <f>VLOOKUP(B2009,卡牌国战属性!$B:$C,2,FALSE)</f>
        <v>噬日</v>
      </c>
      <c r="D2009" s="2" t="s">
        <v>64</v>
      </c>
      <c r="E2009" s="2">
        <f t="shared" si="29"/>
        <v>6</v>
      </c>
      <c r="F2009" s="2">
        <f>INDEX($Q:$AC,MATCH($E2009,$Q:$Q,0),MATCH(VLOOKUP($B2009,卡牌国战属性!$B:$E,4,FALSE),军力值效果表!$Q$1:$AC$1,0)+IF(VLOOKUP($B2009,卡牌国战属性!$B:$E,3,FALSE)=2,6,0))</f>
        <v>2.7</v>
      </c>
      <c r="G2009" s="2">
        <f>INDEX($Q:$AC,MATCH($E2009,$Q:$Q,0),MATCH(VLOOKUP($B2009,卡牌国战属性!$B:$E,4,FALSE),军力值效果表!$Q$1:$AC$1,0)+IF(VLOOKUP($B2009,卡牌国战属性!$B:$E,3,FALSE)=2,6,0)+1)</f>
        <v>16.2</v>
      </c>
    </row>
    <row r="2010" spans="1:7">
      <c r="A2010" s="2">
        <v>2007</v>
      </c>
      <c r="B2010" s="2">
        <v>1102018</v>
      </c>
      <c r="C2010" s="2" t="str">
        <f>VLOOKUP(B2010,卡牌国战属性!$B:$C,2,FALSE)</f>
        <v>噬日</v>
      </c>
      <c r="D2010" s="2" t="s">
        <v>64</v>
      </c>
      <c r="E2010" s="2">
        <f t="shared" si="29"/>
        <v>7</v>
      </c>
      <c r="F2010" s="2">
        <f>INDEX($Q:$AC,MATCH($E2010,$Q:$Q,0),MATCH(VLOOKUP($B2010,卡牌国战属性!$B:$E,4,FALSE),军力值效果表!$Q$1:$AC$1,0)+IF(VLOOKUP($B2010,卡牌国战属性!$B:$E,3,FALSE)=2,6,0))</f>
        <v>2.8</v>
      </c>
      <c r="G2010" s="2">
        <f>INDEX($Q:$AC,MATCH($E2010,$Q:$Q,0),MATCH(VLOOKUP($B2010,卡牌国战属性!$B:$E,4,FALSE),军力值效果表!$Q$1:$AC$1,0)+IF(VLOOKUP($B2010,卡牌国战属性!$B:$E,3,FALSE)=2,6,0)+1)</f>
        <v>16.4</v>
      </c>
    </row>
    <row r="2011" spans="1:7">
      <c r="A2011" s="2">
        <v>2008</v>
      </c>
      <c r="B2011" s="2">
        <v>1102018</v>
      </c>
      <c r="C2011" s="2" t="str">
        <f>VLOOKUP(B2011,卡牌国战属性!$B:$C,2,FALSE)</f>
        <v>噬日</v>
      </c>
      <c r="D2011" s="2" t="s">
        <v>64</v>
      </c>
      <c r="E2011" s="2">
        <f t="shared" si="29"/>
        <v>8</v>
      </c>
      <c r="F2011" s="2">
        <f>INDEX($Q:$AC,MATCH($E2011,$Q:$Q,0),MATCH(VLOOKUP($B2011,卡牌国战属性!$B:$E,4,FALSE),军力值效果表!$Q$1:$AC$1,0)+IF(VLOOKUP($B2011,卡牌国战属性!$B:$E,3,FALSE)=2,6,0))</f>
        <v>2.9</v>
      </c>
      <c r="G2011" s="2">
        <f>INDEX($Q:$AC,MATCH($E2011,$Q:$Q,0),MATCH(VLOOKUP($B2011,卡牌国战属性!$B:$E,4,FALSE),军力值效果表!$Q$1:$AC$1,0)+IF(VLOOKUP($B2011,卡牌国战属性!$B:$E,3,FALSE)=2,6,0)+1)</f>
        <v>16.6</v>
      </c>
    </row>
    <row r="2012" spans="1:7">
      <c r="A2012" s="2">
        <v>2009</v>
      </c>
      <c r="B2012" s="2">
        <v>1102018</v>
      </c>
      <c r="C2012" s="2" t="str">
        <f>VLOOKUP(B2012,卡牌国战属性!$B:$C,2,FALSE)</f>
        <v>噬日</v>
      </c>
      <c r="D2012" s="2" t="s">
        <v>64</v>
      </c>
      <c r="E2012" s="2">
        <f t="shared" si="29"/>
        <v>9</v>
      </c>
      <c r="F2012" s="2">
        <f>INDEX($Q:$AC,MATCH($E2012,$Q:$Q,0),MATCH(VLOOKUP($B2012,卡牌国战属性!$B:$E,4,FALSE),军力值效果表!$Q$1:$AC$1,0)+IF(VLOOKUP($B2012,卡牌国战属性!$B:$E,3,FALSE)=2,6,0))</f>
        <v>3</v>
      </c>
      <c r="G2012" s="2">
        <f>INDEX($Q:$AC,MATCH($E2012,$Q:$Q,0),MATCH(VLOOKUP($B2012,卡牌国战属性!$B:$E,4,FALSE),军力值效果表!$Q$1:$AC$1,0)+IF(VLOOKUP($B2012,卡牌国战属性!$B:$E,3,FALSE)=2,6,0)+1)</f>
        <v>16.8</v>
      </c>
    </row>
    <row r="2013" spans="1:7">
      <c r="A2013" s="2">
        <v>2010</v>
      </c>
      <c r="B2013" s="2">
        <v>1102018</v>
      </c>
      <c r="C2013" s="2" t="str">
        <f>VLOOKUP(B2013,卡牌国战属性!$B:$C,2,FALSE)</f>
        <v>噬日</v>
      </c>
      <c r="D2013" s="2" t="s">
        <v>64</v>
      </c>
      <c r="E2013" s="2">
        <f t="shared" si="29"/>
        <v>10</v>
      </c>
      <c r="F2013" s="2">
        <f>INDEX($Q:$AC,MATCH($E2013,$Q:$Q,0),MATCH(VLOOKUP($B2013,卡牌国战属性!$B:$E,4,FALSE),军力值效果表!$Q$1:$AC$1,0)+IF(VLOOKUP($B2013,卡牌国战属性!$B:$E,3,FALSE)=2,6,0))</f>
        <v>3.1</v>
      </c>
      <c r="G2013" s="2">
        <f>INDEX($Q:$AC,MATCH($E2013,$Q:$Q,0),MATCH(VLOOKUP($B2013,卡牌国战属性!$B:$E,4,FALSE),军力值效果表!$Q$1:$AC$1,0)+IF(VLOOKUP($B2013,卡牌国战属性!$B:$E,3,FALSE)=2,6,0)+1)</f>
        <v>17</v>
      </c>
    </row>
    <row r="2014" spans="1:7">
      <c r="A2014" s="2">
        <v>2011</v>
      </c>
      <c r="B2014" s="2">
        <v>1102018</v>
      </c>
      <c r="C2014" s="2" t="str">
        <f>VLOOKUP(B2014,卡牌国战属性!$B:$C,2,FALSE)</f>
        <v>噬日</v>
      </c>
      <c r="D2014" s="2" t="s">
        <v>64</v>
      </c>
      <c r="E2014" s="2">
        <f t="shared" si="29"/>
        <v>11</v>
      </c>
      <c r="F2014" s="2">
        <f>INDEX($Q:$AC,MATCH($E2014,$Q:$Q,0),MATCH(VLOOKUP($B2014,卡牌国战属性!$B:$E,4,FALSE),军力值效果表!$Q$1:$AC$1,0)+IF(VLOOKUP($B2014,卡牌国战属性!$B:$E,3,FALSE)=2,6,0))</f>
        <v>3.2</v>
      </c>
      <c r="G2014" s="2">
        <f>INDEX($Q:$AC,MATCH($E2014,$Q:$Q,0),MATCH(VLOOKUP($B2014,卡牌国战属性!$B:$E,4,FALSE),军力值效果表!$Q$1:$AC$1,0)+IF(VLOOKUP($B2014,卡牌国战属性!$B:$E,3,FALSE)=2,6,0)+1)</f>
        <v>17.2</v>
      </c>
    </row>
    <row r="2015" spans="1:7">
      <c r="A2015" s="2">
        <v>2012</v>
      </c>
      <c r="B2015" s="2">
        <v>1102018</v>
      </c>
      <c r="C2015" s="2" t="str">
        <f>VLOOKUP(B2015,卡牌国战属性!$B:$C,2,FALSE)</f>
        <v>噬日</v>
      </c>
      <c r="D2015" s="2" t="s">
        <v>64</v>
      </c>
      <c r="E2015" s="2">
        <f t="shared" si="29"/>
        <v>12</v>
      </c>
      <c r="F2015" s="2">
        <f>INDEX($Q:$AC,MATCH($E2015,$Q:$Q,0),MATCH(VLOOKUP($B2015,卡牌国战属性!$B:$E,4,FALSE),军力值效果表!$Q$1:$AC$1,0)+IF(VLOOKUP($B2015,卡牌国战属性!$B:$E,3,FALSE)=2,6,0))</f>
        <v>3.3</v>
      </c>
      <c r="G2015" s="2">
        <f>INDEX($Q:$AC,MATCH($E2015,$Q:$Q,0),MATCH(VLOOKUP($B2015,卡牌国战属性!$B:$E,4,FALSE),军力值效果表!$Q$1:$AC$1,0)+IF(VLOOKUP($B2015,卡牌国战属性!$B:$E,3,FALSE)=2,6,0)+1)</f>
        <v>17.4</v>
      </c>
    </row>
    <row r="2016" spans="1:7">
      <c r="A2016" s="2">
        <v>2013</v>
      </c>
      <c r="B2016" s="2">
        <v>1102018</v>
      </c>
      <c r="C2016" s="2" t="str">
        <f>VLOOKUP(B2016,卡牌国战属性!$B:$C,2,FALSE)</f>
        <v>噬日</v>
      </c>
      <c r="D2016" s="2" t="s">
        <v>64</v>
      </c>
      <c r="E2016" s="2">
        <f t="shared" si="29"/>
        <v>13</v>
      </c>
      <c r="F2016" s="2">
        <f>INDEX($Q:$AC,MATCH($E2016,$Q:$Q,0),MATCH(VLOOKUP($B2016,卡牌国战属性!$B:$E,4,FALSE),军力值效果表!$Q$1:$AC$1,0)+IF(VLOOKUP($B2016,卡牌国战属性!$B:$E,3,FALSE)=2,6,0))</f>
        <v>3.4</v>
      </c>
      <c r="G2016" s="2">
        <f>INDEX($Q:$AC,MATCH($E2016,$Q:$Q,0),MATCH(VLOOKUP($B2016,卡牌国战属性!$B:$E,4,FALSE),军力值效果表!$Q$1:$AC$1,0)+IF(VLOOKUP($B2016,卡牌国战属性!$B:$E,3,FALSE)=2,6,0)+1)</f>
        <v>17.6</v>
      </c>
    </row>
    <row r="2017" spans="1:7">
      <c r="A2017" s="2">
        <v>2014</v>
      </c>
      <c r="B2017" s="2">
        <v>1102018</v>
      </c>
      <c r="C2017" s="2" t="str">
        <f>VLOOKUP(B2017,卡牌国战属性!$B:$C,2,FALSE)</f>
        <v>噬日</v>
      </c>
      <c r="D2017" s="2" t="s">
        <v>64</v>
      </c>
      <c r="E2017" s="2">
        <f t="shared" si="29"/>
        <v>14</v>
      </c>
      <c r="F2017" s="2">
        <f>INDEX($Q:$AC,MATCH($E2017,$Q:$Q,0),MATCH(VLOOKUP($B2017,卡牌国战属性!$B:$E,4,FALSE),军力值效果表!$Q$1:$AC$1,0)+IF(VLOOKUP($B2017,卡牌国战属性!$B:$E,3,FALSE)=2,6,0))</f>
        <v>3.5</v>
      </c>
      <c r="G2017" s="2">
        <f>INDEX($Q:$AC,MATCH($E2017,$Q:$Q,0),MATCH(VLOOKUP($B2017,卡牌国战属性!$B:$E,4,FALSE),军力值效果表!$Q$1:$AC$1,0)+IF(VLOOKUP($B2017,卡牌国战属性!$B:$E,3,FALSE)=2,6,0)+1)</f>
        <v>18</v>
      </c>
    </row>
    <row r="2018" spans="1:7">
      <c r="A2018" s="2">
        <v>2015</v>
      </c>
      <c r="B2018" s="2">
        <v>1102018</v>
      </c>
      <c r="C2018" s="2" t="str">
        <f>VLOOKUP(B2018,卡牌国战属性!$B:$C,2,FALSE)</f>
        <v>噬日</v>
      </c>
      <c r="D2018" s="2" t="s">
        <v>64</v>
      </c>
      <c r="E2018" s="2">
        <f t="shared" si="29"/>
        <v>15</v>
      </c>
      <c r="F2018" s="2">
        <f>INDEX($Q:$AC,MATCH($E2018,$Q:$Q,0),MATCH(VLOOKUP($B2018,卡牌国战属性!$B:$E,4,FALSE),军力值效果表!$Q$1:$AC$1,0)+IF(VLOOKUP($B2018,卡牌国战属性!$B:$E,3,FALSE)=2,6,0))</f>
        <v>3.6</v>
      </c>
      <c r="G2018" s="2">
        <f>INDEX($Q:$AC,MATCH($E2018,$Q:$Q,0),MATCH(VLOOKUP($B2018,卡牌国战属性!$B:$E,4,FALSE),军力值效果表!$Q$1:$AC$1,0)+IF(VLOOKUP($B2018,卡牌国战属性!$B:$E,3,FALSE)=2,6,0)+1)</f>
        <v>18.6</v>
      </c>
    </row>
    <row r="2019" spans="1:7">
      <c r="A2019" s="2">
        <v>2016</v>
      </c>
      <c r="B2019" s="2">
        <v>1102018</v>
      </c>
      <c r="C2019" s="2" t="str">
        <f>VLOOKUP(B2019,卡牌国战属性!$B:$C,2,FALSE)</f>
        <v>噬日</v>
      </c>
      <c r="D2019" s="2" t="s">
        <v>64</v>
      </c>
      <c r="E2019" s="2">
        <f t="shared" si="29"/>
        <v>16</v>
      </c>
      <c r="F2019" s="2">
        <f>INDEX($Q:$AC,MATCH($E2019,$Q:$Q,0),MATCH(VLOOKUP($B2019,卡牌国战属性!$B:$E,4,FALSE),军力值效果表!$Q$1:$AC$1,0)+IF(VLOOKUP($B2019,卡牌国战属性!$B:$E,3,FALSE)=2,6,0))</f>
        <v>3.7</v>
      </c>
      <c r="G2019" s="2">
        <f>INDEX($Q:$AC,MATCH($E2019,$Q:$Q,0),MATCH(VLOOKUP($B2019,卡牌国战属性!$B:$E,4,FALSE),军力值效果表!$Q$1:$AC$1,0)+IF(VLOOKUP($B2019,卡牌国战属性!$B:$E,3,FALSE)=2,6,0)+1)</f>
        <v>19.2</v>
      </c>
    </row>
    <row r="2020" spans="1:7">
      <c r="A2020" s="2">
        <v>2017</v>
      </c>
      <c r="B2020" s="2">
        <v>1102018</v>
      </c>
      <c r="C2020" s="2" t="str">
        <f>VLOOKUP(B2020,卡牌国战属性!$B:$C,2,FALSE)</f>
        <v>噬日</v>
      </c>
      <c r="D2020" s="2" t="s">
        <v>64</v>
      </c>
      <c r="E2020" s="2">
        <f t="shared" si="29"/>
        <v>17</v>
      </c>
      <c r="F2020" s="2">
        <f>INDEX($Q:$AC,MATCH($E2020,$Q:$Q,0),MATCH(VLOOKUP($B2020,卡牌国战属性!$B:$E,4,FALSE),军力值效果表!$Q$1:$AC$1,0)+IF(VLOOKUP($B2020,卡牌国战属性!$B:$E,3,FALSE)=2,6,0))</f>
        <v>3.8</v>
      </c>
      <c r="G2020" s="2">
        <f>INDEX($Q:$AC,MATCH($E2020,$Q:$Q,0),MATCH(VLOOKUP($B2020,卡牌国战属性!$B:$E,4,FALSE),军力值效果表!$Q$1:$AC$1,0)+IF(VLOOKUP($B2020,卡牌国战属性!$B:$E,3,FALSE)=2,6,0)+1)</f>
        <v>19.8</v>
      </c>
    </row>
    <row r="2021" spans="1:7">
      <c r="A2021" s="2">
        <v>2018</v>
      </c>
      <c r="B2021" s="2">
        <v>1102018</v>
      </c>
      <c r="C2021" s="2" t="str">
        <f>VLOOKUP(B2021,卡牌国战属性!$B:$C,2,FALSE)</f>
        <v>噬日</v>
      </c>
      <c r="D2021" s="2" t="s">
        <v>64</v>
      </c>
      <c r="E2021" s="2">
        <f t="shared" si="29"/>
        <v>18</v>
      </c>
      <c r="F2021" s="2">
        <f>INDEX($Q:$AC,MATCH($E2021,$Q:$Q,0),MATCH(VLOOKUP($B2021,卡牌国战属性!$B:$E,4,FALSE),军力值效果表!$Q$1:$AC$1,0)+IF(VLOOKUP($B2021,卡牌国战属性!$B:$E,3,FALSE)=2,6,0))</f>
        <v>3.9</v>
      </c>
      <c r="G2021" s="2">
        <f>INDEX($Q:$AC,MATCH($E2021,$Q:$Q,0),MATCH(VLOOKUP($B2021,卡牌国战属性!$B:$E,4,FALSE),军力值效果表!$Q$1:$AC$1,0)+IF(VLOOKUP($B2021,卡牌国战属性!$B:$E,3,FALSE)=2,6,0)+1)</f>
        <v>20.9</v>
      </c>
    </row>
    <row r="2022" spans="1:7">
      <c r="A2022" s="2">
        <v>2019</v>
      </c>
      <c r="B2022" s="2">
        <v>1102018</v>
      </c>
      <c r="C2022" s="2" t="str">
        <f>VLOOKUP(B2022,卡牌国战属性!$B:$C,2,FALSE)</f>
        <v>噬日</v>
      </c>
      <c r="D2022" s="2" t="s">
        <v>64</v>
      </c>
      <c r="E2022" s="2">
        <f t="shared" si="29"/>
        <v>19</v>
      </c>
      <c r="F2022" s="2">
        <f>INDEX($Q:$AC,MATCH($E2022,$Q:$Q,0),MATCH(VLOOKUP($B2022,卡牌国战属性!$B:$E,4,FALSE),军力值效果表!$Q$1:$AC$1,0)+IF(VLOOKUP($B2022,卡牌国战属性!$B:$E,3,FALSE)=2,6,0))</f>
        <v>4</v>
      </c>
      <c r="G2022" s="2">
        <f>INDEX($Q:$AC,MATCH($E2022,$Q:$Q,0),MATCH(VLOOKUP($B2022,卡牌国战属性!$B:$E,4,FALSE),军力值效果表!$Q$1:$AC$1,0)+IF(VLOOKUP($B2022,卡牌国战属性!$B:$E,3,FALSE)=2,6,0)+1)</f>
        <v>21.3</v>
      </c>
    </row>
    <row r="2023" spans="1:7">
      <c r="A2023" s="2">
        <v>2020</v>
      </c>
      <c r="B2023" s="2">
        <v>1102018</v>
      </c>
      <c r="C2023" s="2" t="str">
        <f>VLOOKUP(B2023,卡牌国战属性!$B:$C,2,FALSE)</f>
        <v>噬日</v>
      </c>
      <c r="D2023" s="2" t="s">
        <v>64</v>
      </c>
      <c r="E2023" s="2">
        <f t="shared" si="29"/>
        <v>20</v>
      </c>
      <c r="F2023" s="2">
        <f>INDEX($Q:$AC,MATCH($E2023,$Q:$Q,0),MATCH(VLOOKUP($B2023,卡牌国战属性!$B:$E,4,FALSE),军力值效果表!$Q$1:$AC$1,0)+IF(VLOOKUP($B2023,卡牌国战属性!$B:$E,3,FALSE)=2,6,0))</f>
        <v>4.1</v>
      </c>
      <c r="G2023" s="2">
        <f>INDEX($Q:$AC,MATCH($E2023,$Q:$Q,0),MATCH(VLOOKUP($B2023,卡牌国战属性!$B:$E,4,FALSE),军力值效果表!$Q$1:$AC$1,0)+IF(VLOOKUP($B2023,卡牌国战属性!$B:$E,3,FALSE)=2,6,0)+1)</f>
        <v>21.5</v>
      </c>
    </row>
    <row r="2024" spans="1:7">
      <c r="A2024" s="2">
        <v>2021</v>
      </c>
      <c r="B2024" s="2">
        <v>1102018</v>
      </c>
      <c r="C2024" s="2" t="str">
        <f>VLOOKUP(B2024,卡牌国战属性!$B:$C,2,FALSE)</f>
        <v>噬日</v>
      </c>
      <c r="D2024" s="2" t="s">
        <v>64</v>
      </c>
      <c r="E2024" s="2">
        <f t="shared" si="29"/>
        <v>21</v>
      </c>
      <c r="F2024" s="2">
        <f>INDEX($Q:$AC,MATCH($E2024,$Q:$Q,0),MATCH(VLOOKUP($B2024,卡牌国战属性!$B:$E,4,FALSE),军力值效果表!$Q$1:$AC$1,0)+IF(VLOOKUP($B2024,卡牌国战属性!$B:$E,3,FALSE)=2,6,0))</f>
        <v>4.2</v>
      </c>
      <c r="G2024" s="2">
        <f>INDEX($Q:$AC,MATCH($E2024,$Q:$Q,0),MATCH(VLOOKUP($B2024,卡牌国战属性!$B:$E,4,FALSE),军力值效果表!$Q$1:$AC$1,0)+IF(VLOOKUP($B2024,卡牌国战属性!$B:$E,3,FALSE)=2,6,0)+1)</f>
        <v>21.7</v>
      </c>
    </row>
    <row r="2025" spans="1:7">
      <c r="A2025" s="2">
        <v>2022</v>
      </c>
      <c r="B2025" s="2">
        <v>1102018</v>
      </c>
      <c r="C2025" s="2" t="str">
        <f>VLOOKUP(B2025,卡牌国战属性!$B:$C,2,FALSE)</f>
        <v>噬日</v>
      </c>
      <c r="D2025" s="2" t="s">
        <v>64</v>
      </c>
      <c r="E2025" s="2">
        <f t="shared" si="29"/>
        <v>22</v>
      </c>
      <c r="F2025" s="2">
        <f>INDEX($Q:$AC,MATCH($E2025,$Q:$Q,0),MATCH(VLOOKUP($B2025,卡牌国战属性!$B:$E,4,FALSE),军力值效果表!$Q$1:$AC$1,0)+IF(VLOOKUP($B2025,卡牌国战属性!$B:$E,3,FALSE)=2,6,0))</f>
        <v>4.3</v>
      </c>
      <c r="G2025" s="2">
        <f>INDEX($Q:$AC,MATCH($E2025,$Q:$Q,0),MATCH(VLOOKUP($B2025,卡牌国战属性!$B:$E,4,FALSE),军力值效果表!$Q$1:$AC$1,0)+IF(VLOOKUP($B2025,卡牌国战属性!$B:$E,3,FALSE)=2,6,0)+1)</f>
        <v>22.3</v>
      </c>
    </row>
    <row r="2026" spans="1:7">
      <c r="A2026" s="2">
        <v>2023</v>
      </c>
      <c r="B2026" s="2">
        <v>1102018</v>
      </c>
      <c r="C2026" s="2" t="str">
        <f>VLOOKUP(B2026,卡牌国战属性!$B:$C,2,FALSE)</f>
        <v>噬日</v>
      </c>
      <c r="D2026" s="2" t="s">
        <v>64</v>
      </c>
      <c r="E2026" s="2">
        <f t="shared" si="29"/>
        <v>23</v>
      </c>
      <c r="F2026" s="2">
        <f>INDEX($Q:$AC,MATCH($E2026,$Q:$Q,0),MATCH(VLOOKUP($B2026,卡牌国战属性!$B:$E,4,FALSE),军力值效果表!$Q$1:$AC$1,0)+IF(VLOOKUP($B2026,卡牌国战属性!$B:$E,3,FALSE)=2,6,0))</f>
        <v>4.5</v>
      </c>
      <c r="G2026" s="2">
        <f>INDEX($Q:$AC,MATCH($E2026,$Q:$Q,0),MATCH(VLOOKUP($B2026,卡牌国战属性!$B:$E,4,FALSE),军力值效果表!$Q$1:$AC$1,0)+IF(VLOOKUP($B2026,卡牌国战属性!$B:$E,3,FALSE)=2,6,0)+1)</f>
        <v>24.5</v>
      </c>
    </row>
    <row r="2027" spans="1:7">
      <c r="A2027" s="2">
        <v>2024</v>
      </c>
      <c r="B2027" s="2">
        <v>1102018</v>
      </c>
      <c r="C2027" s="2" t="str">
        <f>VLOOKUP(B2027,卡牌国战属性!$B:$C,2,FALSE)</f>
        <v>噬日</v>
      </c>
      <c r="D2027" s="2" t="s">
        <v>64</v>
      </c>
      <c r="E2027" s="2">
        <f t="shared" si="29"/>
        <v>24</v>
      </c>
      <c r="F2027" s="2">
        <f>INDEX($Q:$AC,MATCH($E2027,$Q:$Q,0),MATCH(VLOOKUP($B2027,卡牌国战属性!$B:$E,4,FALSE),军力值效果表!$Q$1:$AC$1,0)+IF(VLOOKUP($B2027,卡牌国战属性!$B:$E,3,FALSE)=2,6,0))</f>
        <v>4.6</v>
      </c>
      <c r="G2027" s="2">
        <f>INDEX($Q:$AC,MATCH($E2027,$Q:$Q,0),MATCH(VLOOKUP($B2027,卡牌国战属性!$B:$E,4,FALSE),军力值效果表!$Q$1:$AC$1,0)+IF(VLOOKUP($B2027,卡牌国战属性!$B:$E,3,FALSE)=2,6,0)+1)</f>
        <v>25.1</v>
      </c>
    </row>
    <row r="2028" spans="1:7">
      <c r="A2028" s="2">
        <v>2025</v>
      </c>
      <c r="B2028" s="2">
        <v>1102018</v>
      </c>
      <c r="C2028" s="2" t="str">
        <f>VLOOKUP(B2028,卡牌国战属性!$B:$C,2,FALSE)</f>
        <v>噬日</v>
      </c>
      <c r="D2028" s="2" t="s">
        <v>64</v>
      </c>
      <c r="E2028" s="2">
        <f t="shared" si="29"/>
        <v>25</v>
      </c>
      <c r="F2028" s="2">
        <f>INDEX($Q:$AC,MATCH($E2028,$Q:$Q,0),MATCH(VLOOKUP($B2028,卡牌国战属性!$B:$E,4,FALSE),军力值效果表!$Q$1:$AC$1,0)+IF(VLOOKUP($B2028,卡牌国战属性!$B:$E,3,FALSE)=2,6,0))</f>
        <v>5.1</v>
      </c>
      <c r="G2028" s="2">
        <f>INDEX($Q:$AC,MATCH($E2028,$Q:$Q,0),MATCH(VLOOKUP($B2028,卡牌国战属性!$B:$E,4,FALSE),军力值效果表!$Q$1:$AC$1,0)+IF(VLOOKUP($B2028,卡牌国战属性!$B:$E,3,FALSE)=2,6,0)+1)</f>
        <v>28.7</v>
      </c>
    </row>
    <row r="2029" spans="1:7">
      <c r="A2029" s="2">
        <v>2026</v>
      </c>
      <c r="B2029" s="2">
        <v>1102018</v>
      </c>
      <c r="C2029" s="2" t="str">
        <f>VLOOKUP(B2029,卡牌国战属性!$B:$C,2,FALSE)</f>
        <v>噬日</v>
      </c>
      <c r="D2029" s="2" t="s">
        <v>64</v>
      </c>
      <c r="E2029" s="2">
        <f t="shared" si="29"/>
        <v>26</v>
      </c>
      <c r="F2029" s="2">
        <f>INDEX($Q:$AC,MATCH($E2029,$Q:$Q,0),MATCH(VLOOKUP($B2029,卡牌国战属性!$B:$E,4,FALSE),军力值效果表!$Q$1:$AC$1,0)+IF(VLOOKUP($B2029,卡牌国战属性!$B:$E,3,FALSE)=2,6,0))</f>
        <v>5.4</v>
      </c>
      <c r="G2029" s="2">
        <f>INDEX($Q:$AC,MATCH($E2029,$Q:$Q,0),MATCH(VLOOKUP($B2029,卡牌国战属性!$B:$E,4,FALSE),军力值效果表!$Q$1:$AC$1,0)+IF(VLOOKUP($B2029,卡牌国战属性!$B:$E,3,FALSE)=2,6,0)+1)</f>
        <v>29.9</v>
      </c>
    </row>
    <row r="2030" spans="1:7">
      <c r="A2030" s="2">
        <v>2027</v>
      </c>
      <c r="B2030" s="2">
        <v>1102018</v>
      </c>
      <c r="C2030" s="2" t="str">
        <f>VLOOKUP(B2030,卡牌国战属性!$B:$C,2,FALSE)</f>
        <v>噬日</v>
      </c>
      <c r="D2030" s="2" t="s">
        <v>64</v>
      </c>
      <c r="E2030" s="2">
        <f t="shared" si="29"/>
        <v>27</v>
      </c>
      <c r="F2030" s="2">
        <f>INDEX($Q:$AC,MATCH($E2030,$Q:$Q,0),MATCH(VLOOKUP($B2030,卡牌国战属性!$B:$E,4,FALSE),军力值效果表!$Q$1:$AC$1,0)+IF(VLOOKUP($B2030,卡牌国战属性!$B:$E,3,FALSE)=2,6,0))</f>
        <v>5.7</v>
      </c>
      <c r="G2030" s="2">
        <f>INDEX($Q:$AC,MATCH($E2030,$Q:$Q,0),MATCH(VLOOKUP($B2030,卡牌国战属性!$B:$E,4,FALSE),军力值效果表!$Q$1:$AC$1,0)+IF(VLOOKUP($B2030,卡牌国战属性!$B:$E,3,FALSE)=2,6,0)+1)</f>
        <v>31.1</v>
      </c>
    </row>
    <row r="2031" spans="1:7">
      <c r="A2031" s="2">
        <v>2028</v>
      </c>
      <c r="B2031" s="2">
        <v>1102018</v>
      </c>
      <c r="C2031" s="2" t="str">
        <f>VLOOKUP(B2031,卡牌国战属性!$B:$C,2,FALSE)</f>
        <v>噬日</v>
      </c>
      <c r="D2031" s="2" t="s">
        <v>64</v>
      </c>
      <c r="E2031" s="2">
        <f t="shared" si="29"/>
        <v>28</v>
      </c>
      <c r="F2031" s="2">
        <f>INDEX($Q:$AC,MATCH($E2031,$Q:$Q,0),MATCH(VLOOKUP($B2031,卡牌国战属性!$B:$E,4,FALSE),军力值效果表!$Q$1:$AC$1,0)+IF(VLOOKUP($B2031,卡牌国战属性!$B:$E,3,FALSE)=2,6,0))</f>
        <v>6</v>
      </c>
      <c r="G2031" s="2">
        <f>INDEX($Q:$AC,MATCH($E2031,$Q:$Q,0),MATCH(VLOOKUP($B2031,卡牌国战属性!$B:$E,4,FALSE),军力值效果表!$Q$1:$AC$1,0)+IF(VLOOKUP($B2031,卡牌国战属性!$B:$E,3,FALSE)=2,6,0)+1)</f>
        <v>33</v>
      </c>
    </row>
    <row r="2032" spans="1:7">
      <c r="A2032" s="2">
        <v>2029</v>
      </c>
      <c r="B2032" s="2">
        <v>1102018</v>
      </c>
      <c r="C2032" s="2" t="str">
        <f>VLOOKUP(B2032,卡牌国战属性!$B:$C,2,FALSE)</f>
        <v>噬日</v>
      </c>
      <c r="D2032" s="2" t="s">
        <v>64</v>
      </c>
      <c r="E2032" s="2">
        <f t="shared" si="29"/>
        <v>29</v>
      </c>
      <c r="F2032" s="2">
        <f>INDEX($Q:$AC,MATCH($E2032,$Q:$Q,0),MATCH(VLOOKUP($B2032,卡牌国战属性!$B:$E,4,FALSE),军力值效果表!$Q$1:$AC$1,0)+IF(VLOOKUP($B2032,卡牌国战属性!$B:$E,3,FALSE)=2,6,0))</f>
        <v>6.4</v>
      </c>
      <c r="G2032" s="2">
        <f>INDEX($Q:$AC,MATCH($E2032,$Q:$Q,0),MATCH(VLOOKUP($B2032,卡牌国战属性!$B:$E,4,FALSE),军力值效果表!$Q$1:$AC$1,0)+IF(VLOOKUP($B2032,卡牌国战属性!$B:$E,3,FALSE)=2,6,0)+1)</f>
        <v>34.3</v>
      </c>
    </row>
    <row r="2033" spans="1:7">
      <c r="A2033" s="2">
        <v>2030</v>
      </c>
      <c r="B2033" s="2">
        <v>1102018</v>
      </c>
      <c r="C2033" s="2" t="str">
        <f>VLOOKUP(B2033,卡牌国战属性!$B:$C,2,FALSE)</f>
        <v>噬日</v>
      </c>
      <c r="D2033" s="2" t="s">
        <v>64</v>
      </c>
      <c r="E2033" s="2">
        <f t="shared" si="29"/>
        <v>30</v>
      </c>
      <c r="F2033" s="2">
        <f>INDEX($Q:$AC,MATCH($E2033,$Q:$Q,0),MATCH(VLOOKUP($B2033,卡牌国战属性!$B:$E,4,FALSE),军力值效果表!$Q$1:$AC$1,0)+IF(VLOOKUP($B2033,卡牌国战属性!$B:$E,3,FALSE)=2,6,0))</f>
        <v>6.7</v>
      </c>
      <c r="G2033" s="2">
        <f>INDEX($Q:$AC,MATCH($E2033,$Q:$Q,0),MATCH(VLOOKUP($B2033,卡牌国战属性!$B:$E,4,FALSE),军力值效果表!$Q$1:$AC$1,0)+IF(VLOOKUP($B2033,卡牌国战属性!$B:$E,3,FALSE)=2,6,0)+1)</f>
        <v>35.3</v>
      </c>
    </row>
    <row r="2034" spans="1:7">
      <c r="A2034" s="2">
        <v>2031</v>
      </c>
      <c r="B2034" s="2">
        <v>1102018</v>
      </c>
      <c r="C2034" s="2" t="str">
        <f>VLOOKUP(B2034,卡牌国战属性!$B:$C,2,FALSE)</f>
        <v>噬日</v>
      </c>
      <c r="D2034" s="2" t="s">
        <v>64</v>
      </c>
      <c r="E2034" s="2">
        <f t="shared" si="29"/>
        <v>31</v>
      </c>
      <c r="F2034" s="2">
        <f>INDEX($Q:$AC,MATCH($E2034,$Q:$Q,0),MATCH(VLOOKUP($B2034,卡牌国战属性!$B:$E,4,FALSE),军力值效果表!$Q$1:$AC$1,0)+IF(VLOOKUP($B2034,卡牌国战属性!$B:$E,3,FALSE)=2,6,0))</f>
        <v>6.9</v>
      </c>
      <c r="G2034" s="2">
        <f>INDEX($Q:$AC,MATCH($E2034,$Q:$Q,0),MATCH(VLOOKUP($B2034,卡牌国战属性!$B:$E,4,FALSE),军力值效果表!$Q$1:$AC$1,0)+IF(VLOOKUP($B2034,卡牌国战属性!$B:$E,3,FALSE)=2,6,0)+1)</f>
        <v>37.2</v>
      </c>
    </row>
    <row r="2035" spans="1:7">
      <c r="A2035" s="2">
        <v>2032</v>
      </c>
      <c r="B2035" s="2">
        <v>1102018</v>
      </c>
      <c r="C2035" s="2" t="str">
        <f>VLOOKUP(B2035,卡牌国战属性!$B:$C,2,FALSE)</f>
        <v>噬日</v>
      </c>
      <c r="D2035" s="2" t="s">
        <v>64</v>
      </c>
      <c r="E2035" s="2">
        <f t="shared" si="29"/>
        <v>32</v>
      </c>
      <c r="F2035" s="2">
        <f>INDEX($Q:$AC,MATCH($E2035,$Q:$Q,0),MATCH(VLOOKUP($B2035,卡牌国战属性!$B:$E,4,FALSE),军力值效果表!$Q$1:$AC$1,0)+IF(VLOOKUP($B2035,卡牌国战属性!$B:$E,3,FALSE)=2,6,0))</f>
        <v>7.3</v>
      </c>
      <c r="G2035" s="2">
        <f>INDEX($Q:$AC,MATCH($E2035,$Q:$Q,0),MATCH(VLOOKUP($B2035,卡牌国战属性!$B:$E,4,FALSE),军力值效果表!$Q$1:$AC$1,0)+IF(VLOOKUP($B2035,卡牌国战属性!$B:$E,3,FALSE)=2,6,0)+1)</f>
        <v>39.1</v>
      </c>
    </row>
    <row r="2036" spans="1:7">
      <c r="A2036" s="2">
        <v>2033</v>
      </c>
      <c r="B2036" s="2">
        <v>1102018</v>
      </c>
      <c r="C2036" s="2" t="str">
        <f>VLOOKUP(B2036,卡牌国战属性!$B:$C,2,FALSE)</f>
        <v>噬日</v>
      </c>
      <c r="D2036" s="2" t="s">
        <v>64</v>
      </c>
      <c r="E2036" s="2">
        <f t="shared" ref="E2036:E2067" si="30">E1986</f>
        <v>33</v>
      </c>
      <c r="F2036" s="2">
        <f>INDEX($Q:$AC,MATCH($E2036,$Q:$Q,0),MATCH(VLOOKUP($B2036,卡牌国战属性!$B:$E,4,FALSE),军力值效果表!$Q$1:$AC$1,0)+IF(VLOOKUP($B2036,卡牌国战属性!$B:$E,3,FALSE)=2,6,0))</f>
        <v>8.2</v>
      </c>
      <c r="G2036" s="2">
        <f>INDEX($Q:$AC,MATCH($E2036,$Q:$Q,0),MATCH(VLOOKUP($B2036,卡牌国战属性!$B:$E,4,FALSE),军力值效果表!$Q$1:$AC$1,0)+IF(VLOOKUP($B2036,卡牌国战属性!$B:$E,3,FALSE)=2,6,0)+1)</f>
        <v>44.6</v>
      </c>
    </row>
    <row r="2037" spans="1:7">
      <c r="A2037" s="2">
        <v>2034</v>
      </c>
      <c r="B2037" s="2">
        <v>1102018</v>
      </c>
      <c r="C2037" s="2" t="str">
        <f>VLOOKUP(B2037,卡牌国战属性!$B:$C,2,FALSE)</f>
        <v>噬日</v>
      </c>
      <c r="D2037" s="2" t="s">
        <v>64</v>
      </c>
      <c r="E2037" s="2">
        <f t="shared" si="30"/>
        <v>34</v>
      </c>
      <c r="F2037" s="2">
        <f>INDEX($Q:$AC,MATCH($E2037,$Q:$Q,0),MATCH(VLOOKUP($B2037,卡牌国战属性!$B:$E,4,FALSE),军力值效果表!$Q$1:$AC$1,0)+IF(VLOOKUP($B2037,卡牌国战属性!$B:$E,3,FALSE)=2,6,0))</f>
        <v>8.8</v>
      </c>
      <c r="G2037" s="2">
        <f>INDEX($Q:$AC,MATCH($E2037,$Q:$Q,0),MATCH(VLOOKUP($B2037,卡牌国战属性!$B:$E,4,FALSE),军力值效果表!$Q$1:$AC$1,0)+IF(VLOOKUP($B2037,卡牌国战属性!$B:$E,3,FALSE)=2,6,0)+1)</f>
        <v>47</v>
      </c>
    </row>
    <row r="2038" spans="1:7">
      <c r="A2038" s="2">
        <v>2035</v>
      </c>
      <c r="B2038" s="2">
        <v>1102018</v>
      </c>
      <c r="C2038" s="2" t="str">
        <f>VLOOKUP(B2038,卡牌国战属性!$B:$C,2,FALSE)</f>
        <v>噬日</v>
      </c>
      <c r="D2038" s="2" t="s">
        <v>64</v>
      </c>
      <c r="E2038" s="2">
        <f t="shared" si="30"/>
        <v>35</v>
      </c>
      <c r="F2038" s="2">
        <f>INDEX($Q:$AC,MATCH($E2038,$Q:$Q,0),MATCH(VLOOKUP($B2038,卡牌国战属性!$B:$E,4,FALSE),军力值效果表!$Q$1:$AC$1,0)+IF(VLOOKUP($B2038,卡牌国战属性!$B:$E,3,FALSE)=2,6,0))</f>
        <v>9</v>
      </c>
      <c r="G2038" s="2">
        <f>INDEX($Q:$AC,MATCH($E2038,$Q:$Q,0),MATCH(VLOOKUP($B2038,卡牌国战属性!$B:$E,4,FALSE),军力值效果表!$Q$1:$AC$1,0)+IF(VLOOKUP($B2038,卡牌国战属性!$B:$E,3,FALSE)=2,6,0)+1)</f>
        <v>48.2</v>
      </c>
    </row>
    <row r="2039" spans="1:7">
      <c r="A2039" s="2">
        <v>2036</v>
      </c>
      <c r="B2039" s="2">
        <v>1102018</v>
      </c>
      <c r="C2039" s="2" t="str">
        <f>VLOOKUP(B2039,卡牌国战属性!$B:$C,2,FALSE)</f>
        <v>噬日</v>
      </c>
      <c r="D2039" s="2" t="s">
        <v>64</v>
      </c>
      <c r="E2039" s="2">
        <f t="shared" si="30"/>
        <v>36</v>
      </c>
      <c r="F2039" s="2">
        <f>INDEX($Q:$AC,MATCH($E2039,$Q:$Q,0),MATCH(VLOOKUP($B2039,卡牌国战属性!$B:$E,4,FALSE),军力值效果表!$Q$1:$AC$1,0)+IF(VLOOKUP($B2039,卡牌国战属性!$B:$E,3,FALSE)=2,6,0))</f>
        <v>9.5</v>
      </c>
      <c r="G2039" s="2">
        <f>INDEX($Q:$AC,MATCH($E2039,$Q:$Q,0),MATCH(VLOOKUP($B2039,卡牌国战属性!$B:$E,4,FALSE),军力值效果表!$Q$1:$AC$1,0)+IF(VLOOKUP($B2039,卡牌国战属性!$B:$E,3,FALSE)=2,6,0)+1)</f>
        <v>51.2</v>
      </c>
    </row>
    <row r="2040" spans="1:7">
      <c r="A2040" s="2">
        <v>2037</v>
      </c>
      <c r="B2040" s="2">
        <v>1102018</v>
      </c>
      <c r="C2040" s="2" t="str">
        <f>VLOOKUP(B2040,卡牌国战属性!$B:$C,2,FALSE)</f>
        <v>噬日</v>
      </c>
      <c r="D2040" s="2" t="s">
        <v>64</v>
      </c>
      <c r="E2040" s="2">
        <f t="shared" si="30"/>
        <v>37</v>
      </c>
      <c r="F2040" s="2">
        <f>INDEX($Q:$AC,MATCH($E2040,$Q:$Q,0),MATCH(VLOOKUP($B2040,卡牌国战属性!$B:$E,4,FALSE),军力值效果表!$Q$1:$AC$1,0)+IF(VLOOKUP($B2040,卡牌国战属性!$B:$E,3,FALSE)=2,6,0))</f>
        <v>10.2</v>
      </c>
      <c r="G2040" s="2">
        <f>INDEX($Q:$AC,MATCH($E2040,$Q:$Q,0),MATCH(VLOOKUP($B2040,卡牌国战属性!$B:$E,4,FALSE),军力值效果表!$Q$1:$AC$1,0)+IF(VLOOKUP($B2040,卡牌国战属性!$B:$E,3,FALSE)=2,6,0)+1)</f>
        <v>54</v>
      </c>
    </row>
    <row r="2041" spans="1:7">
      <c r="A2041" s="2">
        <v>2038</v>
      </c>
      <c r="B2041" s="2">
        <v>1102018</v>
      </c>
      <c r="C2041" s="2" t="str">
        <f>VLOOKUP(B2041,卡牌国战属性!$B:$C,2,FALSE)</f>
        <v>噬日</v>
      </c>
      <c r="D2041" s="2" t="s">
        <v>64</v>
      </c>
      <c r="E2041" s="2">
        <f t="shared" si="30"/>
        <v>38</v>
      </c>
      <c r="F2041" s="2">
        <f>INDEX($Q:$AC,MATCH($E2041,$Q:$Q,0),MATCH(VLOOKUP($B2041,卡牌国战属性!$B:$E,4,FALSE),军力值效果表!$Q$1:$AC$1,0)+IF(VLOOKUP($B2041,卡牌国战属性!$B:$E,3,FALSE)=2,6,0))</f>
        <v>11.5</v>
      </c>
      <c r="G2041" s="2">
        <f>INDEX($Q:$AC,MATCH($E2041,$Q:$Q,0),MATCH(VLOOKUP($B2041,卡牌国战属性!$B:$E,4,FALSE),军力值效果表!$Q$1:$AC$1,0)+IF(VLOOKUP($B2041,卡牌国战属性!$B:$E,3,FALSE)=2,6,0)+1)</f>
        <v>62</v>
      </c>
    </row>
    <row r="2042" spans="1:7">
      <c r="A2042" s="2">
        <v>2039</v>
      </c>
      <c r="B2042" s="2">
        <v>1102018</v>
      </c>
      <c r="C2042" s="2" t="str">
        <f>VLOOKUP(B2042,卡牌国战属性!$B:$C,2,FALSE)</f>
        <v>噬日</v>
      </c>
      <c r="D2042" s="2" t="s">
        <v>64</v>
      </c>
      <c r="E2042" s="2">
        <f t="shared" si="30"/>
        <v>39</v>
      </c>
      <c r="F2042" s="2">
        <f>INDEX($Q:$AC,MATCH($E2042,$Q:$Q,0),MATCH(VLOOKUP($B2042,卡牌国战属性!$B:$E,4,FALSE),军力值效果表!$Q$1:$AC$1,0)+IF(VLOOKUP($B2042,卡牌国战属性!$B:$E,3,FALSE)=2,6,0))</f>
        <v>11.7</v>
      </c>
      <c r="G2042" s="2">
        <f>INDEX($Q:$AC,MATCH($E2042,$Q:$Q,0),MATCH(VLOOKUP($B2042,卡牌国战属性!$B:$E,4,FALSE),军力值效果表!$Q$1:$AC$1,0)+IF(VLOOKUP($B2042,卡牌国战属性!$B:$E,3,FALSE)=2,6,0)+1)</f>
        <v>63.7</v>
      </c>
    </row>
    <row r="2043" spans="1:7">
      <c r="A2043" s="2">
        <v>2040</v>
      </c>
      <c r="B2043" s="2">
        <v>1102018</v>
      </c>
      <c r="C2043" s="2" t="str">
        <f>VLOOKUP(B2043,卡牌国战属性!$B:$C,2,FALSE)</f>
        <v>噬日</v>
      </c>
      <c r="D2043" s="2" t="s">
        <v>64</v>
      </c>
      <c r="E2043" s="2">
        <f t="shared" si="30"/>
        <v>40</v>
      </c>
      <c r="F2043" s="2">
        <f>INDEX($Q:$AC,MATCH($E2043,$Q:$Q,0),MATCH(VLOOKUP($B2043,卡牌国战属性!$B:$E,4,FALSE),军力值效果表!$Q$1:$AC$1,0)+IF(VLOOKUP($B2043,卡牌国战属性!$B:$E,3,FALSE)=2,6,0))</f>
        <v>12.3</v>
      </c>
      <c r="G2043" s="2">
        <f>INDEX($Q:$AC,MATCH($E2043,$Q:$Q,0),MATCH(VLOOKUP($B2043,卡牌国战属性!$B:$E,4,FALSE),军力值效果表!$Q$1:$AC$1,0)+IF(VLOOKUP($B2043,卡牌国战属性!$B:$E,3,FALSE)=2,6,0)+1)</f>
        <v>65.6</v>
      </c>
    </row>
    <row r="2044" spans="1:7">
      <c r="A2044" s="2">
        <v>2041</v>
      </c>
      <c r="B2044" s="2">
        <v>1102018</v>
      </c>
      <c r="C2044" s="2" t="str">
        <f>VLOOKUP(B2044,卡牌国战属性!$B:$C,2,FALSE)</f>
        <v>噬日</v>
      </c>
      <c r="D2044" s="2" t="s">
        <v>64</v>
      </c>
      <c r="E2044" s="2">
        <f t="shared" si="30"/>
        <v>41</v>
      </c>
      <c r="F2044" s="2">
        <f>INDEX($Q:$AC,MATCH($E2044,$Q:$Q,0),MATCH(VLOOKUP($B2044,卡牌国战属性!$B:$E,4,FALSE),军力值效果表!$Q$1:$AC$1,0)+IF(VLOOKUP($B2044,卡牌国战属性!$B:$E,3,FALSE)=2,6,0))</f>
        <v>12.7</v>
      </c>
      <c r="G2044" s="2">
        <f>INDEX($Q:$AC,MATCH($E2044,$Q:$Q,0),MATCH(VLOOKUP($B2044,卡牌国战属性!$B:$E,4,FALSE),军力值效果表!$Q$1:$AC$1,0)+IF(VLOOKUP($B2044,卡牌国战属性!$B:$E,3,FALSE)=2,6,0)+1)</f>
        <v>67.9</v>
      </c>
    </row>
    <row r="2045" spans="1:7">
      <c r="A2045" s="2">
        <v>2042</v>
      </c>
      <c r="B2045" s="2">
        <v>1102018</v>
      </c>
      <c r="C2045" s="2" t="str">
        <f>VLOOKUP(B2045,卡牌国战属性!$B:$C,2,FALSE)</f>
        <v>噬日</v>
      </c>
      <c r="D2045" s="2" t="s">
        <v>64</v>
      </c>
      <c r="E2045" s="2">
        <f t="shared" si="30"/>
        <v>42</v>
      </c>
      <c r="F2045" s="2">
        <f>INDEX($Q:$AC,MATCH($E2045,$Q:$Q,0),MATCH(VLOOKUP($B2045,卡牌国战属性!$B:$E,4,FALSE),军力值效果表!$Q$1:$AC$1,0)+IF(VLOOKUP($B2045,卡牌国战属性!$B:$E,3,FALSE)=2,6,0))</f>
        <v>13.6</v>
      </c>
      <c r="G2045" s="2">
        <f>INDEX($Q:$AC,MATCH($E2045,$Q:$Q,0),MATCH(VLOOKUP($B2045,卡牌国战属性!$B:$E,4,FALSE),军力值效果表!$Q$1:$AC$1,0)+IF(VLOOKUP($B2045,卡牌国战属性!$B:$E,3,FALSE)=2,6,0)+1)</f>
        <v>72</v>
      </c>
    </row>
    <row r="2046" spans="1:7">
      <c r="A2046" s="2">
        <v>2043</v>
      </c>
      <c r="B2046" s="2">
        <v>1102018</v>
      </c>
      <c r="C2046" s="2" t="str">
        <f>VLOOKUP(B2046,卡牌国战属性!$B:$C,2,FALSE)</f>
        <v>噬日</v>
      </c>
      <c r="D2046" s="2" t="s">
        <v>64</v>
      </c>
      <c r="E2046" s="2">
        <f t="shared" si="30"/>
        <v>43</v>
      </c>
      <c r="F2046" s="2">
        <f>INDEX($Q:$AC,MATCH($E2046,$Q:$Q,0),MATCH(VLOOKUP($B2046,卡牌国战属性!$B:$E,4,FALSE),军力值效果表!$Q$1:$AC$1,0)+IF(VLOOKUP($B2046,卡牌国战属性!$B:$E,3,FALSE)=2,6,0))</f>
        <v>15.4</v>
      </c>
      <c r="G2046" s="2">
        <f>INDEX($Q:$AC,MATCH($E2046,$Q:$Q,0),MATCH(VLOOKUP($B2046,卡牌国战属性!$B:$E,4,FALSE),军力值效果表!$Q$1:$AC$1,0)+IF(VLOOKUP($B2046,卡牌国战属性!$B:$E,3,FALSE)=2,6,0)+1)</f>
        <v>83.1</v>
      </c>
    </row>
    <row r="2047" spans="1:7">
      <c r="A2047" s="2">
        <v>2044</v>
      </c>
      <c r="B2047" s="2">
        <v>1102018</v>
      </c>
      <c r="C2047" s="2" t="str">
        <f>VLOOKUP(B2047,卡牌国战属性!$B:$C,2,FALSE)</f>
        <v>噬日</v>
      </c>
      <c r="D2047" s="2" t="s">
        <v>64</v>
      </c>
      <c r="E2047" s="2">
        <f t="shared" si="30"/>
        <v>44</v>
      </c>
      <c r="F2047" s="2">
        <f>INDEX($Q:$AC,MATCH($E2047,$Q:$Q,0),MATCH(VLOOKUP($B2047,卡牌国战属性!$B:$E,4,FALSE),军力值效果表!$Q$1:$AC$1,0)+IF(VLOOKUP($B2047,卡牌国战属性!$B:$E,3,FALSE)=2,6,0))</f>
        <v>16.6</v>
      </c>
      <c r="G2047" s="2">
        <f>INDEX($Q:$AC,MATCH($E2047,$Q:$Q,0),MATCH(VLOOKUP($B2047,卡牌国战属性!$B:$E,4,FALSE),军力值效果表!$Q$1:$AC$1,0)+IF(VLOOKUP($B2047,卡牌国战属性!$B:$E,3,FALSE)=2,6,0)+1)</f>
        <v>88.4</v>
      </c>
    </row>
    <row r="2048" spans="1:7">
      <c r="A2048" s="2">
        <v>2045</v>
      </c>
      <c r="B2048" s="2">
        <v>1102018</v>
      </c>
      <c r="C2048" s="2" t="str">
        <f>VLOOKUP(B2048,卡牌国战属性!$B:$C,2,FALSE)</f>
        <v>噬日</v>
      </c>
      <c r="D2048" s="2" t="s">
        <v>64</v>
      </c>
      <c r="E2048" s="2">
        <f t="shared" si="30"/>
        <v>45</v>
      </c>
      <c r="F2048" s="2">
        <f>INDEX($Q:$AC,MATCH($E2048,$Q:$Q,0),MATCH(VLOOKUP($B2048,卡牌国战属性!$B:$E,4,FALSE),军力值效果表!$Q$1:$AC$1,0)+IF(VLOOKUP($B2048,卡牌国战属性!$B:$E,3,FALSE)=2,6,0))</f>
        <v>18.2</v>
      </c>
      <c r="G2048" s="2">
        <f>INDEX($Q:$AC,MATCH($E2048,$Q:$Q,0),MATCH(VLOOKUP($B2048,卡牌国战属性!$B:$E,4,FALSE),军力值效果表!$Q$1:$AC$1,0)+IF(VLOOKUP($B2048,卡牌国战属性!$B:$E,3,FALSE)=2,6,0)+1)</f>
        <v>98.8</v>
      </c>
    </row>
    <row r="2049" spans="1:7">
      <c r="A2049" s="2">
        <v>2046</v>
      </c>
      <c r="B2049" s="2">
        <v>1102018</v>
      </c>
      <c r="C2049" s="2" t="str">
        <f>VLOOKUP(B2049,卡牌国战属性!$B:$C,2,FALSE)</f>
        <v>噬日</v>
      </c>
      <c r="D2049" s="2" t="s">
        <v>64</v>
      </c>
      <c r="E2049" s="2">
        <f t="shared" si="30"/>
        <v>46</v>
      </c>
      <c r="F2049" s="2">
        <f>INDEX($Q:$AC,MATCH($E2049,$Q:$Q,0),MATCH(VLOOKUP($B2049,卡牌国战属性!$B:$E,4,FALSE),军力值效果表!$Q$1:$AC$1,0)+IF(VLOOKUP($B2049,卡牌国战属性!$B:$E,3,FALSE)=2,6,0))</f>
        <v>19.8</v>
      </c>
      <c r="G2049" s="2">
        <f>INDEX($Q:$AC,MATCH($E2049,$Q:$Q,0),MATCH(VLOOKUP($B2049,卡牌国战属性!$B:$E,4,FALSE),军力值效果表!$Q$1:$AC$1,0)+IF(VLOOKUP($B2049,卡牌国战属性!$B:$E,3,FALSE)=2,6,0)+1)</f>
        <v>105.5</v>
      </c>
    </row>
    <row r="2050" spans="1:7">
      <c r="A2050" s="2">
        <v>2047</v>
      </c>
      <c r="B2050" s="2">
        <v>1102018</v>
      </c>
      <c r="C2050" s="2" t="str">
        <f>VLOOKUP(B2050,卡牌国战属性!$B:$C,2,FALSE)</f>
        <v>噬日</v>
      </c>
      <c r="D2050" s="2" t="s">
        <v>64</v>
      </c>
      <c r="E2050" s="2">
        <f t="shared" si="30"/>
        <v>47</v>
      </c>
      <c r="F2050" s="2">
        <f>INDEX($Q:$AC,MATCH($E2050,$Q:$Q,0),MATCH(VLOOKUP($B2050,卡牌国战属性!$B:$E,4,FALSE),军力值效果表!$Q$1:$AC$1,0)+IF(VLOOKUP($B2050,卡牌国战属性!$B:$E,3,FALSE)=2,6,0))</f>
        <v>21.3</v>
      </c>
      <c r="G2050" s="2">
        <f>INDEX($Q:$AC,MATCH($E2050,$Q:$Q,0),MATCH(VLOOKUP($B2050,卡牌国战属性!$B:$E,4,FALSE),军力值效果表!$Q$1:$AC$1,0)+IF(VLOOKUP($B2050,卡牌国战属性!$B:$E,3,FALSE)=2,6,0)+1)</f>
        <v>112</v>
      </c>
    </row>
    <row r="2051" spans="1:7">
      <c r="A2051" s="2">
        <v>2048</v>
      </c>
      <c r="B2051" s="2">
        <v>1102018</v>
      </c>
      <c r="C2051" s="2" t="str">
        <f>VLOOKUP(B2051,卡牌国战属性!$B:$C,2,FALSE)</f>
        <v>噬日</v>
      </c>
      <c r="D2051" s="2" t="s">
        <v>64</v>
      </c>
      <c r="E2051" s="2">
        <f t="shared" si="30"/>
        <v>48</v>
      </c>
      <c r="F2051" s="2">
        <f>INDEX($Q:$AC,MATCH($E2051,$Q:$Q,0),MATCH(VLOOKUP($B2051,卡牌国战属性!$B:$E,4,FALSE),军力值效果表!$Q$1:$AC$1,0)+IF(VLOOKUP($B2051,卡牌国战属性!$B:$E,3,FALSE)=2,6,0))</f>
        <v>24.1</v>
      </c>
      <c r="G2051" s="2">
        <f>INDEX($Q:$AC,MATCH($E2051,$Q:$Q,0),MATCH(VLOOKUP($B2051,卡牌国战属性!$B:$E,4,FALSE),军力值效果表!$Q$1:$AC$1,0)+IF(VLOOKUP($B2051,卡牌国战属性!$B:$E,3,FALSE)=2,6,0)+1)</f>
        <v>129.5</v>
      </c>
    </row>
    <row r="2052" spans="1:7">
      <c r="A2052" s="2">
        <v>2049</v>
      </c>
      <c r="B2052" s="2">
        <v>1102018</v>
      </c>
      <c r="C2052" s="2" t="str">
        <f>VLOOKUP(B2052,卡牌国战属性!$B:$C,2,FALSE)</f>
        <v>噬日</v>
      </c>
      <c r="D2052" s="2" t="s">
        <v>64</v>
      </c>
      <c r="E2052" s="2">
        <f t="shared" si="30"/>
        <v>49</v>
      </c>
      <c r="F2052" s="2">
        <f>INDEX($Q:$AC,MATCH($E2052,$Q:$Q,0),MATCH(VLOOKUP($B2052,卡牌国战属性!$B:$E,4,FALSE),军力值效果表!$Q$1:$AC$1,0)+IF(VLOOKUP($B2052,卡牌国战属性!$B:$E,3,FALSE)=2,6,0))</f>
        <v>26</v>
      </c>
      <c r="G2052" s="2">
        <f>INDEX($Q:$AC,MATCH($E2052,$Q:$Q,0),MATCH(VLOOKUP($B2052,卡牌国战属性!$B:$E,4,FALSE),军力值效果表!$Q$1:$AC$1,0)+IF(VLOOKUP($B2052,卡牌国战属性!$B:$E,3,FALSE)=2,6,0)+1)</f>
        <v>138</v>
      </c>
    </row>
    <row r="2053" spans="1:7">
      <c r="A2053" s="2">
        <v>2050</v>
      </c>
      <c r="B2053" s="2">
        <v>1102018</v>
      </c>
      <c r="C2053" s="2" t="str">
        <f>VLOOKUP(B2053,卡牌国战属性!$B:$C,2,FALSE)</f>
        <v>噬日</v>
      </c>
      <c r="D2053" s="2" t="s">
        <v>64</v>
      </c>
      <c r="E2053" s="2">
        <f t="shared" si="30"/>
        <v>50</v>
      </c>
      <c r="F2053" s="2">
        <f>INDEX($Q:$AC,MATCH($E2053,$Q:$Q,0),MATCH(VLOOKUP($B2053,卡牌国战属性!$B:$E,4,FALSE),军力值效果表!$Q$1:$AC$1,0)+IF(VLOOKUP($B2053,卡牌国战属性!$B:$E,3,FALSE)=2,6,0))</f>
        <v>27.2</v>
      </c>
      <c r="G2053" s="2">
        <f>INDEX($Q:$AC,MATCH($E2053,$Q:$Q,0),MATCH(VLOOKUP($B2053,卡牌国战属性!$B:$E,4,FALSE),军力值效果表!$Q$1:$AC$1,0)+IF(VLOOKUP($B2053,卡牌国战属性!$B:$E,3,FALSE)=2,6,0)+1)</f>
        <v>142.6</v>
      </c>
    </row>
    <row r="2054" spans="1:7">
      <c r="A2054" s="2">
        <v>2051</v>
      </c>
      <c r="B2054" s="2">
        <v>1102019</v>
      </c>
      <c r="C2054" s="2" t="str">
        <f>VLOOKUP(B2054,卡牌国战属性!$B:$C,2,FALSE)</f>
        <v>食火蜥</v>
      </c>
      <c r="D2054" s="2" t="s">
        <v>64</v>
      </c>
      <c r="E2054" s="2">
        <f t="shared" si="30"/>
        <v>1</v>
      </c>
      <c r="F2054" s="2">
        <f>INDEX($Q:$AC,MATCH($E2054,$Q:$Q,0),MATCH(VLOOKUP($B2054,卡牌国战属性!$B:$E,4,FALSE),军力值效果表!$Q$1:$AC$1,0)+IF(VLOOKUP($B2054,卡牌国战属性!$B:$E,3,FALSE)=2,6,0))</f>
        <v>2.2</v>
      </c>
      <c r="G2054" s="2">
        <f>INDEX($Q:$AC,MATCH($E2054,$Q:$Q,0),MATCH(VLOOKUP($B2054,卡牌国战属性!$B:$E,4,FALSE),军力值效果表!$Q$1:$AC$1,0)+IF(VLOOKUP($B2054,卡牌国战属性!$B:$E,3,FALSE)=2,6,0)+1)</f>
        <v>15.2</v>
      </c>
    </row>
    <row r="2055" spans="1:7">
      <c r="A2055" s="2">
        <v>2052</v>
      </c>
      <c r="B2055" s="2">
        <v>1102019</v>
      </c>
      <c r="C2055" s="2" t="str">
        <f>VLOOKUP(B2055,卡牌国战属性!$B:$C,2,FALSE)</f>
        <v>食火蜥</v>
      </c>
      <c r="D2055" s="2" t="s">
        <v>64</v>
      </c>
      <c r="E2055" s="2">
        <f t="shared" si="30"/>
        <v>2</v>
      </c>
      <c r="F2055" s="2">
        <f>INDEX($Q:$AC,MATCH($E2055,$Q:$Q,0),MATCH(VLOOKUP($B2055,卡牌国战属性!$B:$E,4,FALSE),军力值效果表!$Q$1:$AC$1,0)+IF(VLOOKUP($B2055,卡牌国战属性!$B:$E,3,FALSE)=2,6,0))</f>
        <v>2.3</v>
      </c>
      <c r="G2055" s="2">
        <f>INDEX($Q:$AC,MATCH($E2055,$Q:$Q,0),MATCH(VLOOKUP($B2055,卡牌国战属性!$B:$E,4,FALSE),军力值效果表!$Q$1:$AC$1,0)+IF(VLOOKUP($B2055,卡牌国战属性!$B:$E,3,FALSE)=2,6,0)+1)</f>
        <v>15.4</v>
      </c>
    </row>
    <row r="2056" spans="1:7">
      <c r="A2056" s="2">
        <v>2053</v>
      </c>
      <c r="B2056" s="2">
        <v>1102019</v>
      </c>
      <c r="C2056" s="2" t="str">
        <f>VLOOKUP(B2056,卡牌国战属性!$B:$C,2,FALSE)</f>
        <v>食火蜥</v>
      </c>
      <c r="D2056" s="2" t="s">
        <v>64</v>
      </c>
      <c r="E2056" s="2">
        <f t="shared" si="30"/>
        <v>3</v>
      </c>
      <c r="F2056" s="2">
        <f>INDEX($Q:$AC,MATCH($E2056,$Q:$Q,0),MATCH(VLOOKUP($B2056,卡牌国战属性!$B:$E,4,FALSE),军力值效果表!$Q$1:$AC$1,0)+IF(VLOOKUP($B2056,卡牌国战属性!$B:$E,3,FALSE)=2,6,0))</f>
        <v>2.4</v>
      </c>
      <c r="G2056" s="2">
        <f>INDEX($Q:$AC,MATCH($E2056,$Q:$Q,0),MATCH(VLOOKUP($B2056,卡牌国战属性!$B:$E,4,FALSE),军力值效果表!$Q$1:$AC$1,0)+IF(VLOOKUP($B2056,卡牌国战属性!$B:$E,3,FALSE)=2,6,0)+1)</f>
        <v>15.6</v>
      </c>
    </row>
    <row r="2057" spans="1:7">
      <c r="A2057" s="2">
        <v>2054</v>
      </c>
      <c r="B2057" s="2">
        <v>1102019</v>
      </c>
      <c r="C2057" s="2" t="str">
        <f>VLOOKUP(B2057,卡牌国战属性!$B:$C,2,FALSE)</f>
        <v>食火蜥</v>
      </c>
      <c r="D2057" s="2" t="s">
        <v>64</v>
      </c>
      <c r="E2057" s="2">
        <f t="shared" si="30"/>
        <v>4</v>
      </c>
      <c r="F2057" s="2">
        <f>INDEX($Q:$AC,MATCH($E2057,$Q:$Q,0),MATCH(VLOOKUP($B2057,卡牌国战属性!$B:$E,4,FALSE),军力值效果表!$Q$1:$AC$1,0)+IF(VLOOKUP($B2057,卡牌国战属性!$B:$E,3,FALSE)=2,6,0))</f>
        <v>2.5</v>
      </c>
      <c r="G2057" s="2">
        <f>INDEX($Q:$AC,MATCH($E2057,$Q:$Q,0),MATCH(VLOOKUP($B2057,卡牌国战属性!$B:$E,4,FALSE),军力值效果表!$Q$1:$AC$1,0)+IF(VLOOKUP($B2057,卡牌国战属性!$B:$E,3,FALSE)=2,6,0)+1)</f>
        <v>15.8</v>
      </c>
    </row>
    <row r="2058" spans="1:7">
      <c r="A2058" s="2">
        <v>2055</v>
      </c>
      <c r="B2058" s="2">
        <v>1102019</v>
      </c>
      <c r="C2058" s="2" t="str">
        <f>VLOOKUP(B2058,卡牌国战属性!$B:$C,2,FALSE)</f>
        <v>食火蜥</v>
      </c>
      <c r="D2058" s="2" t="s">
        <v>64</v>
      </c>
      <c r="E2058" s="2">
        <f t="shared" si="30"/>
        <v>5</v>
      </c>
      <c r="F2058" s="2">
        <f>INDEX($Q:$AC,MATCH($E2058,$Q:$Q,0),MATCH(VLOOKUP($B2058,卡牌国战属性!$B:$E,4,FALSE),军力值效果表!$Q$1:$AC$1,0)+IF(VLOOKUP($B2058,卡牌国战属性!$B:$E,3,FALSE)=2,6,0))</f>
        <v>2.6</v>
      </c>
      <c r="G2058" s="2">
        <f>INDEX($Q:$AC,MATCH($E2058,$Q:$Q,0),MATCH(VLOOKUP($B2058,卡牌国战属性!$B:$E,4,FALSE),军力值效果表!$Q$1:$AC$1,0)+IF(VLOOKUP($B2058,卡牌国战属性!$B:$E,3,FALSE)=2,6,0)+1)</f>
        <v>16</v>
      </c>
    </row>
    <row r="2059" spans="1:7">
      <c r="A2059" s="2">
        <v>2056</v>
      </c>
      <c r="B2059" s="2">
        <v>1102019</v>
      </c>
      <c r="C2059" s="2" t="str">
        <f>VLOOKUP(B2059,卡牌国战属性!$B:$C,2,FALSE)</f>
        <v>食火蜥</v>
      </c>
      <c r="D2059" s="2" t="s">
        <v>64</v>
      </c>
      <c r="E2059" s="2">
        <f t="shared" si="30"/>
        <v>6</v>
      </c>
      <c r="F2059" s="2">
        <f>INDEX($Q:$AC,MATCH($E2059,$Q:$Q,0),MATCH(VLOOKUP($B2059,卡牌国战属性!$B:$E,4,FALSE),军力值效果表!$Q$1:$AC$1,0)+IF(VLOOKUP($B2059,卡牌国战属性!$B:$E,3,FALSE)=2,6,0))</f>
        <v>2.7</v>
      </c>
      <c r="G2059" s="2">
        <f>INDEX($Q:$AC,MATCH($E2059,$Q:$Q,0),MATCH(VLOOKUP($B2059,卡牌国战属性!$B:$E,4,FALSE),军力值效果表!$Q$1:$AC$1,0)+IF(VLOOKUP($B2059,卡牌国战属性!$B:$E,3,FALSE)=2,6,0)+1)</f>
        <v>16.2</v>
      </c>
    </row>
    <row r="2060" spans="1:7">
      <c r="A2060" s="2">
        <v>2057</v>
      </c>
      <c r="B2060" s="2">
        <v>1102019</v>
      </c>
      <c r="C2060" s="2" t="str">
        <f>VLOOKUP(B2060,卡牌国战属性!$B:$C,2,FALSE)</f>
        <v>食火蜥</v>
      </c>
      <c r="D2060" s="2" t="s">
        <v>64</v>
      </c>
      <c r="E2060" s="2">
        <f t="shared" si="30"/>
        <v>7</v>
      </c>
      <c r="F2060" s="2">
        <f>INDEX($Q:$AC,MATCH($E2060,$Q:$Q,0),MATCH(VLOOKUP($B2060,卡牌国战属性!$B:$E,4,FALSE),军力值效果表!$Q$1:$AC$1,0)+IF(VLOOKUP($B2060,卡牌国战属性!$B:$E,3,FALSE)=2,6,0))</f>
        <v>2.8</v>
      </c>
      <c r="G2060" s="2">
        <f>INDEX($Q:$AC,MATCH($E2060,$Q:$Q,0),MATCH(VLOOKUP($B2060,卡牌国战属性!$B:$E,4,FALSE),军力值效果表!$Q$1:$AC$1,0)+IF(VLOOKUP($B2060,卡牌国战属性!$B:$E,3,FALSE)=2,6,0)+1)</f>
        <v>16.4</v>
      </c>
    </row>
    <row r="2061" spans="1:7">
      <c r="A2061" s="2">
        <v>2058</v>
      </c>
      <c r="B2061" s="2">
        <v>1102019</v>
      </c>
      <c r="C2061" s="2" t="str">
        <f>VLOOKUP(B2061,卡牌国战属性!$B:$C,2,FALSE)</f>
        <v>食火蜥</v>
      </c>
      <c r="D2061" s="2" t="s">
        <v>64</v>
      </c>
      <c r="E2061" s="2">
        <f t="shared" si="30"/>
        <v>8</v>
      </c>
      <c r="F2061" s="2">
        <f>INDEX($Q:$AC,MATCH($E2061,$Q:$Q,0),MATCH(VLOOKUP($B2061,卡牌国战属性!$B:$E,4,FALSE),军力值效果表!$Q$1:$AC$1,0)+IF(VLOOKUP($B2061,卡牌国战属性!$B:$E,3,FALSE)=2,6,0))</f>
        <v>2.9</v>
      </c>
      <c r="G2061" s="2">
        <f>INDEX($Q:$AC,MATCH($E2061,$Q:$Q,0),MATCH(VLOOKUP($B2061,卡牌国战属性!$B:$E,4,FALSE),军力值效果表!$Q$1:$AC$1,0)+IF(VLOOKUP($B2061,卡牌国战属性!$B:$E,3,FALSE)=2,6,0)+1)</f>
        <v>16.6</v>
      </c>
    </row>
    <row r="2062" spans="1:7">
      <c r="A2062" s="2">
        <v>2059</v>
      </c>
      <c r="B2062" s="2">
        <v>1102019</v>
      </c>
      <c r="C2062" s="2" t="str">
        <f>VLOOKUP(B2062,卡牌国战属性!$B:$C,2,FALSE)</f>
        <v>食火蜥</v>
      </c>
      <c r="D2062" s="2" t="s">
        <v>64</v>
      </c>
      <c r="E2062" s="2">
        <f t="shared" si="30"/>
        <v>9</v>
      </c>
      <c r="F2062" s="2">
        <f>INDEX($Q:$AC,MATCH($E2062,$Q:$Q,0),MATCH(VLOOKUP($B2062,卡牌国战属性!$B:$E,4,FALSE),军力值效果表!$Q$1:$AC$1,0)+IF(VLOOKUP($B2062,卡牌国战属性!$B:$E,3,FALSE)=2,6,0))</f>
        <v>3</v>
      </c>
      <c r="G2062" s="2">
        <f>INDEX($Q:$AC,MATCH($E2062,$Q:$Q,0),MATCH(VLOOKUP($B2062,卡牌国战属性!$B:$E,4,FALSE),军力值效果表!$Q$1:$AC$1,0)+IF(VLOOKUP($B2062,卡牌国战属性!$B:$E,3,FALSE)=2,6,0)+1)</f>
        <v>16.8</v>
      </c>
    </row>
    <row r="2063" spans="1:7">
      <c r="A2063" s="2">
        <v>2060</v>
      </c>
      <c r="B2063" s="2">
        <v>1102019</v>
      </c>
      <c r="C2063" s="2" t="str">
        <f>VLOOKUP(B2063,卡牌国战属性!$B:$C,2,FALSE)</f>
        <v>食火蜥</v>
      </c>
      <c r="D2063" s="2" t="s">
        <v>64</v>
      </c>
      <c r="E2063" s="2">
        <f t="shared" si="30"/>
        <v>10</v>
      </c>
      <c r="F2063" s="2">
        <f>INDEX($Q:$AC,MATCH($E2063,$Q:$Q,0),MATCH(VLOOKUP($B2063,卡牌国战属性!$B:$E,4,FALSE),军力值效果表!$Q$1:$AC$1,0)+IF(VLOOKUP($B2063,卡牌国战属性!$B:$E,3,FALSE)=2,6,0))</f>
        <v>3.1</v>
      </c>
      <c r="G2063" s="2">
        <f>INDEX($Q:$AC,MATCH($E2063,$Q:$Q,0),MATCH(VLOOKUP($B2063,卡牌国战属性!$B:$E,4,FALSE),军力值效果表!$Q$1:$AC$1,0)+IF(VLOOKUP($B2063,卡牌国战属性!$B:$E,3,FALSE)=2,6,0)+1)</f>
        <v>17</v>
      </c>
    </row>
    <row r="2064" spans="1:7">
      <c r="A2064" s="2">
        <v>2061</v>
      </c>
      <c r="B2064" s="2">
        <v>1102019</v>
      </c>
      <c r="C2064" s="2" t="str">
        <f>VLOOKUP(B2064,卡牌国战属性!$B:$C,2,FALSE)</f>
        <v>食火蜥</v>
      </c>
      <c r="D2064" s="2" t="s">
        <v>64</v>
      </c>
      <c r="E2064" s="2">
        <f t="shared" si="30"/>
        <v>11</v>
      </c>
      <c r="F2064" s="2">
        <f>INDEX($Q:$AC,MATCH($E2064,$Q:$Q,0),MATCH(VLOOKUP($B2064,卡牌国战属性!$B:$E,4,FALSE),军力值效果表!$Q$1:$AC$1,0)+IF(VLOOKUP($B2064,卡牌国战属性!$B:$E,3,FALSE)=2,6,0))</f>
        <v>3.2</v>
      </c>
      <c r="G2064" s="2">
        <f>INDEX($Q:$AC,MATCH($E2064,$Q:$Q,0),MATCH(VLOOKUP($B2064,卡牌国战属性!$B:$E,4,FALSE),军力值效果表!$Q$1:$AC$1,0)+IF(VLOOKUP($B2064,卡牌国战属性!$B:$E,3,FALSE)=2,6,0)+1)</f>
        <v>17.2</v>
      </c>
    </row>
    <row r="2065" spans="1:7">
      <c r="A2065" s="2">
        <v>2062</v>
      </c>
      <c r="B2065" s="2">
        <v>1102019</v>
      </c>
      <c r="C2065" s="2" t="str">
        <f>VLOOKUP(B2065,卡牌国战属性!$B:$C,2,FALSE)</f>
        <v>食火蜥</v>
      </c>
      <c r="D2065" s="2" t="s">
        <v>64</v>
      </c>
      <c r="E2065" s="2">
        <f t="shared" si="30"/>
        <v>12</v>
      </c>
      <c r="F2065" s="2">
        <f>INDEX($Q:$AC,MATCH($E2065,$Q:$Q,0),MATCH(VLOOKUP($B2065,卡牌国战属性!$B:$E,4,FALSE),军力值效果表!$Q$1:$AC$1,0)+IF(VLOOKUP($B2065,卡牌国战属性!$B:$E,3,FALSE)=2,6,0))</f>
        <v>3.3</v>
      </c>
      <c r="G2065" s="2">
        <f>INDEX($Q:$AC,MATCH($E2065,$Q:$Q,0),MATCH(VLOOKUP($B2065,卡牌国战属性!$B:$E,4,FALSE),军力值效果表!$Q$1:$AC$1,0)+IF(VLOOKUP($B2065,卡牌国战属性!$B:$E,3,FALSE)=2,6,0)+1)</f>
        <v>17.4</v>
      </c>
    </row>
    <row r="2066" spans="1:7">
      <c r="A2066" s="2">
        <v>2063</v>
      </c>
      <c r="B2066" s="2">
        <v>1102019</v>
      </c>
      <c r="C2066" s="2" t="str">
        <f>VLOOKUP(B2066,卡牌国战属性!$B:$C,2,FALSE)</f>
        <v>食火蜥</v>
      </c>
      <c r="D2066" s="2" t="s">
        <v>64</v>
      </c>
      <c r="E2066" s="2">
        <f t="shared" si="30"/>
        <v>13</v>
      </c>
      <c r="F2066" s="2">
        <f>INDEX($Q:$AC,MATCH($E2066,$Q:$Q,0),MATCH(VLOOKUP($B2066,卡牌国战属性!$B:$E,4,FALSE),军力值效果表!$Q$1:$AC$1,0)+IF(VLOOKUP($B2066,卡牌国战属性!$B:$E,3,FALSE)=2,6,0))</f>
        <v>3.4</v>
      </c>
      <c r="G2066" s="2">
        <f>INDEX($Q:$AC,MATCH($E2066,$Q:$Q,0),MATCH(VLOOKUP($B2066,卡牌国战属性!$B:$E,4,FALSE),军力值效果表!$Q$1:$AC$1,0)+IF(VLOOKUP($B2066,卡牌国战属性!$B:$E,3,FALSE)=2,6,0)+1)</f>
        <v>17.6</v>
      </c>
    </row>
    <row r="2067" spans="1:7">
      <c r="A2067" s="2">
        <v>2064</v>
      </c>
      <c r="B2067" s="2">
        <v>1102019</v>
      </c>
      <c r="C2067" s="2" t="str">
        <f>VLOOKUP(B2067,卡牌国战属性!$B:$C,2,FALSE)</f>
        <v>食火蜥</v>
      </c>
      <c r="D2067" s="2" t="s">
        <v>64</v>
      </c>
      <c r="E2067" s="2">
        <f t="shared" si="30"/>
        <v>14</v>
      </c>
      <c r="F2067" s="2">
        <f>INDEX($Q:$AC,MATCH($E2067,$Q:$Q,0),MATCH(VLOOKUP($B2067,卡牌国战属性!$B:$E,4,FALSE),军力值效果表!$Q$1:$AC$1,0)+IF(VLOOKUP($B2067,卡牌国战属性!$B:$E,3,FALSE)=2,6,0))</f>
        <v>3.5</v>
      </c>
      <c r="G2067" s="2">
        <f>INDEX($Q:$AC,MATCH($E2067,$Q:$Q,0),MATCH(VLOOKUP($B2067,卡牌国战属性!$B:$E,4,FALSE),军力值效果表!$Q$1:$AC$1,0)+IF(VLOOKUP($B2067,卡牌国战属性!$B:$E,3,FALSE)=2,6,0)+1)</f>
        <v>18</v>
      </c>
    </row>
    <row r="2068" spans="1:7">
      <c r="A2068" s="2">
        <v>2065</v>
      </c>
      <c r="B2068" s="2">
        <v>1102019</v>
      </c>
      <c r="C2068" s="2" t="str">
        <f>VLOOKUP(B2068,卡牌国战属性!$B:$C,2,FALSE)</f>
        <v>食火蜥</v>
      </c>
      <c r="D2068" s="2" t="s">
        <v>64</v>
      </c>
      <c r="E2068" s="2">
        <f t="shared" ref="E2068:E2103" si="31">E2018</f>
        <v>15</v>
      </c>
      <c r="F2068" s="2">
        <f>INDEX($Q:$AC,MATCH($E2068,$Q:$Q,0),MATCH(VLOOKUP($B2068,卡牌国战属性!$B:$E,4,FALSE),军力值效果表!$Q$1:$AC$1,0)+IF(VLOOKUP($B2068,卡牌国战属性!$B:$E,3,FALSE)=2,6,0))</f>
        <v>3.6</v>
      </c>
      <c r="G2068" s="2">
        <f>INDEX($Q:$AC,MATCH($E2068,$Q:$Q,0),MATCH(VLOOKUP($B2068,卡牌国战属性!$B:$E,4,FALSE),军力值效果表!$Q$1:$AC$1,0)+IF(VLOOKUP($B2068,卡牌国战属性!$B:$E,3,FALSE)=2,6,0)+1)</f>
        <v>18.6</v>
      </c>
    </row>
    <row r="2069" spans="1:7">
      <c r="A2069" s="2">
        <v>2066</v>
      </c>
      <c r="B2069" s="2">
        <v>1102019</v>
      </c>
      <c r="C2069" s="2" t="str">
        <f>VLOOKUP(B2069,卡牌国战属性!$B:$C,2,FALSE)</f>
        <v>食火蜥</v>
      </c>
      <c r="D2069" s="2" t="s">
        <v>64</v>
      </c>
      <c r="E2069" s="2">
        <f t="shared" si="31"/>
        <v>16</v>
      </c>
      <c r="F2069" s="2">
        <f>INDEX($Q:$AC,MATCH($E2069,$Q:$Q,0),MATCH(VLOOKUP($B2069,卡牌国战属性!$B:$E,4,FALSE),军力值效果表!$Q$1:$AC$1,0)+IF(VLOOKUP($B2069,卡牌国战属性!$B:$E,3,FALSE)=2,6,0))</f>
        <v>3.7</v>
      </c>
      <c r="G2069" s="2">
        <f>INDEX($Q:$AC,MATCH($E2069,$Q:$Q,0),MATCH(VLOOKUP($B2069,卡牌国战属性!$B:$E,4,FALSE),军力值效果表!$Q$1:$AC$1,0)+IF(VLOOKUP($B2069,卡牌国战属性!$B:$E,3,FALSE)=2,6,0)+1)</f>
        <v>19.2</v>
      </c>
    </row>
    <row r="2070" spans="1:7">
      <c r="A2070" s="2">
        <v>2067</v>
      </c>
      <c r="B2070" s="2">
        <v>1102019</v>
      </c>
      <c r="C2070" s="2" t="str">
        <f>VLOOKUP(B2070,卡牌国战属性!$B:$C,2,FALSE)</f>
        <v>食火蜥</v>
      </c>
      <c r="D2070" s="2" t="s">
        <v>64</v>
      </c>
      <c r="E2070" s="2">
        <f t="shared" si="31"/>
        <v>17</v>
      </c>
      <c r="F2070" s="2">
        <f>INDEX($Q:$AC,MATCH($E2070,$Q:$Q,0),MATCH(VLOOKUP($B2070,卡牌国战属性!$B:$E,4,FALSE),军力值效果表!$Q$1:$AC$1,0)+IF(VLOOKUP($B2070,卡牌国战属性!$B:$E,3,FALSE)=2,6,0))</f>
        <v>3.8</v>
      </c>
      <c r="G2070" s="2">
        <f>INDEX($Q:$AC,MATCH($E2070,$Q:$Q,0),MATCH(VLOOKUP($B2070,卡牌国战属性!$B:$E,4,FALSE),军力值效果表!$Q$1:$AC$1,0)+IF(VLOOKUP($B2070,卡牌国战属性!$B:$E,3,FALSE)=2,6,0)+1)</f>
        <v>19.8</v>
      </c>
    </row>
    <row r="2071" spans="1:7">
      <c r="A2071" s="2">
        <v>2068</v>
      </c>
      <c r="B2071" s="2">
        <v>1102019</v>
      </c>
      <c r="C2071" s="2" t="str">
        <f>VLOOKUP(B2071,卡牌国战属性!$B:$C,2,FALSE)</f>
        <v>食火蜥</v>
      </c>
      <c r="D2071" s="2" t="s">
        <v>64</v>
      </c>
      <c r="E2071" s="2">
        <f t="shared" si="31"/>
        <v>18</v>
      </c>
      <c r="F2071" s="2">
        <f>INDEX($Q:$AC,MATCH($E2071,$Q:$Q,0),MATCH(VLOOKUP($B2071,卡牌国战属性!$B:$E,4,FALSE),军力值效果表!$Q$1:$AC$1,0)+IF(VLOOKUP($B2071,卡牌国战属性!$B:$E,3,FALSE)=2,6,0))</f>
        <v>3.9</v>
      </c>
      <c r="G2071" s="2">
        <f>INDEX($Q:$AC,MATCH($E2071,$Q:$Q,0),MATCH(VLOOKUP($B2071,卡牌国战属性!$B:$E,4,FALSE),军力值效果表!$Q$1:$AC$1,0)+IF(VLOOKUP($B2071,卡牌国战属性!$B:$E,3,FALSE)=2,6,0)+1)</f>
        <v>20.9</v>
      </c>
    </row>
    <row r="2072" spans="1:7">
      <c r="A2072" s="2">
        <v>2069</v>
      </c>
      <c r="B2072" s="2">
        <v>1102019</v>
      </c>
      <c r="C2072" s="2" t="str">
        <f>VLOOKUP(B2072,卡牌国战属性!$B:$C,2,FALSE)</f>
        <v>食火蜥</v>
      </c>
      <c r="D2072" s="2" t="s">
        <v>64</v>
      </c>
      <c r="E2072" s="2">
        <f t="shared" si="31"/>
        <v>19</v>
      </c>
      <c r="F2072" s="2">
        <f>INDEX($Q:$AC,MATCH($E2072,$Q:$Q,0),MATCH(VLOOKUP($B2072,卡牌国战属性!$B:$E,4,FALSE),军力值效果表!$Q$1:$AC$1,0)+IF(VLOOKUP($B2072,卡牌国战属性!$B:$E,3,FALSE)=2,6,0))</f>
        <v>4</v>
      </c>
      <c r="G2072" s="2">
        <f>INDEX($Q:$AC,MATCH($E2072,$Q:$Q,0),MATCH(VLOOKUP($B2072,卡牌国战属性!$B:$E,4,FALSE),军力值效果表!$Q$1:$AC$1,0)+IF(VLOOKUP($B2072,卡牌国战属性!$B:$E,3,FALSE)=2,6,0)+1)</f>
        <v>21.3</v>
      </c>
    </row>
    <row r="2073" spans="1:7">
      <c r="A2073" s="2">
        <v>2070</v>
      </c>
      <c r="B2073" s="2">
        <v>1102019</v>
      </c>
      <c r="C2073" s="2" t="str">
        <f>VLOOKUP(B2073,卡牌国战属性!$B:$C,2,FALSE)</f>
        <v>食火蜥</v>
      </c>
      <c r="D2073" s="2" t="s">
        <v>64</v>
      </c>
      <c r="E2073" s="2">
        <f t="shared" si="31"/>
        <v>20</v>
      </c>
      <c r="F2073" s="2">
        <f>INDEX($Q:$AC,MATCH($E2073,$Q:$Q,0),MATCH(VLOOKUP($B2073,卡牌国战属性!$B:$E,4,FALSE),军力值效果表!$Q$1:$AC$1,0)+IF(VLOOKUP($B2073,卡牌国战属性!$B:$E,3,FALSE)=2,6,0))</f>
        <v>4.1</v>
      </c>
      <c r="G2073" s="2">
        <f>INDEX($Q:$AC,MATCH($E2073,$Q:$Q,0),MATCH(VLOOKUP($B2073,卡牌国战属性!$B:$E,4,FALSE),军力值效果表!$Q$1:$AC$1,0)+IF(VLOOKUP($B2073,卡牌国战属性!$B:$E,3,FALSE)=2,6,0)+1)</f>
        <v>21.5</v>
      </c>
    </row>
    <row r="2074" spans="1:7">
      <c r="A2074" s="2">
        <v>2071</v>
      </c>
      <c r="B2074" s="2">
        <v>1102019</v>
      </c>
      <c r="C2074" s="2" t="str">
        <f>VLOOKUP(B2074,卡牌国战属性!$B:$C,2,FALSE)</f>
        <v>食火蜥</v>
      </c>
      <c r="D2074" s="2" t="s">
        <v>64</v>
      </c>
      <c r="E2074" s="2">
        <f t="shared" si="31"/>
        <v>21</v>
      </c>
      <c r="F2074" s="2">
        <f>INDEX($Q:$AC,MATCH($E2074,$Q:$Q,0),MATCH(VLOOKUP($B2074,卡牌国战属性!$B:$E,4,FALSE),军力值效果表!$Q$1:$AC$1,0)+IF(VLOOKUP($B2074,卡牌国战属性!$B:$E,3,FALSE)=2,6,0))</f>
        <v>4.2</v>
      </c>
      <c r="G2074" s="2">
        <f>INDEX($Q:$AC,MATCH($E2074,$Q:$Q,0),MATCH(VLOOKUP($B2074,卡牌国战属性!$B:$E,4,FALSE),军力值效果表!$Q$1:$AC$1,0)+IF(VLOOKUP($B2074,卡牌国战属性!$B:$E,3,FALSE)=2,6,0)+1)</f>
        <v>21.7</v>
      </c>
    </row>
    <row r="2075" spans="1:7">
      <c r="A2075" s="2">
        <v>2072</v>
      </c>
      <c r="B2075" s="2">
        <v>1102019</v>
      </c>
      <c r="C2075" s="2" t="str">
        <f>VLOOKUP(B2075,卡牌国战属性!$B:$C,2,FALSE)</f>
        <v>食火蜥</v>
      </c>
      <c r="D2075" s="2" t="s">
        <v>64</v>
      </c>
      <c r="E2075" s="2">
        <f t="shared" si="31"/>
        <v>22</v>
      </c>
      <c r="F2075" s="2">
        <f>INDEX($Q:$AC,MATCH($E2075,$Q:$Q,0),MATCH(VLOOKUP($B2075,卡牌国战属性!$B:$E,4,FALSE),军力值效果表!$Q$1:$AC$1,0)+IF(VLOOKUP($B2075,卡牌国战属性!$B:$E,3,FALSE)=2,6,0))</f>
        <v>4.3</v>
      </c>
      <c r="G2075" s="2">
        <f>INDEX($Q:$AC,MATCH($E2075,$Q:$Q,0),MATCH(VLOOKUP($B2075,卡牌国战属性!$B:$E,4,FALSE),军力值效果表!$Q$1:$AC$1,0)+IF(VLOOKUP($B2075,卡牌国战属性!$B:$E,3,FALSE)=2,6,0)+1)</f>
        <v>22.3</v>
      </c>
    </row>
    <row r="2076" spans="1:7">
      <c r="A2076" s="2">
        <v>2073</v>
      </c>
      <c r="B2076" s="2">
        <v>1102019</v>
      </c>
      <c r="C2076" s="2" t="str">
        <f>VLOOKUP(B2076,卡牌国战属性!$B:$C,2,FALSE)</f>
        <v>食火蜥</v>
      </c>
      <c r="D2076" s="2" t="s">
        <v>64</v>
      </c>
      <c r="E2076" s="2">
        <f t="shared" si="31"/>
        <v>23</v>
      </c>
      <c r="F2076" s="2">
        <f>INDEX($Q:$AC,MATCH($E2076,$Q:$Q,0),MATCH(VLOOKUP($B2076,卡牌国战属性!$B:$E,4,FALSE),军力值效果表!$Q$1:$AC$1,0)+IF(VLOOKUP($B2076,卡牌国战属性!$B:$E,3,FALSE)=2,6,0))</f>
        <v>4.5</v>
      </c>
      <c r="G2076" s="2">
        <f>INDEX($Q:$AC,MATCH($E2076,$Q:$Q,0),MATCH(VLOOKUP($B2076,卡牌国战属性!$B:$E,4,FALSE),军力值效果表!$Q$1:$AC$1,0)+IF(VLOOKUP($B2076,卡牌国战属性!$B:$E,3,FALSE)=2,6,0)+1)</f>
        <v>24.5</v>
      </c>
    </row>
    <row r="2077" spans="1:7">
      <c r="A2077" s="2">
        <v>2074</v>
      </c>
      <c r="B2077" s="2">
        <v>1102019</v>
      </c>
      <c r="C2077" s="2" t="str">
        <f>VLOOKUP(B2077,卡牌国战属性!$B:$C,2,FALSE)</f>
        <v>食火蜥</v>
      </c>
      <c r="D2077" s="2" t="s">
        <v>64</v>
      </c>
      <c r="E2077" s="2">
        <f t="shared" si="31"/>
        <v>24</v>
      </c>
      <c r="F2077" s="2">
        <f>INDEX($Q:$AC,MATCH($E2077,$Q:$Q,0),MATCH(VLOOKUP($B2077,卡牌国战属性!$B:$E,4,FALSE),军力值效果表!$Q$1:$AC$1,0)+IF(VLOOKUP($B2077,卡牌国战属性!$B:$E,3,FALSE)=2,6,0))</f>
        <v>4.6</v>
      </c>
      <c r="G2077" s="2">
        <f>INDEX($Q:$AC,MATCH($E2077,$Q:$Q,0),MATCH(VLOOKUP($B2077,卡牌国战属性!$B:$E,4,FALSE),军力值效果表!$Q$1:$AC$1,0)+IF(VLOOKUP($B2077,卡牌国战属性!$B:$E,3,FALSE)=2,6,0)+1)</f>
        <v>25.1</v>
      </c>
    </row>
    <row r="2078" spans="1:7">
      <c r="A2078" s="2">
        <v>2075</v>
      </c>
      <c r="B2078" s="2">
        <v>1102019</v>
      </c>
      <c r="C2078" s="2" t="str">
        <f>VLOOKUP(B2078,卡牌国战属性!$B:$C,2,FALSE)</f>
        <v>食火蜥</v>
      </c>
      <c r="D2078" s="2" t="s">
        <v>64</v>
      </c>
      <c r="E2078" s="2">
        <f t="shared" si="31"/>
        <v>25</v>
      </c>
      <c r="F2078" s="2">
        <f>INDEX($Q:$AC,MATCH($E2078,$Q:$Q,0),MATCH(VLOOKUP($B2078,卡牌国战属性!$B:$E,4,FALSE),军力值效果表!$Q$1:$AC$1,0)+IF(VLOOKUP($B2078,卡牌国战属性!$B:$E,3,FALSE)=2,6,0))</f>
        <v>5.1</v>
      </c>
      <c r="G2078" s="2">
        <f>INDEX($Q:$AC,MATCH($E2078,$Q:$Q,0),MATCH(VLOOKUP($B2078,卡牌国战属性!$B:$E,4,FALSE),军力值效果表!$Q$1:$AC$1,0)+IF(VLOOKUP($B2078,卡牌国战属性!$B:$E,3,FALSE)=2,6,0)+1)</f>
        <v>28.7</v>
      </c>
    </row>
    <row r="2079" spans="1:7">
      <c r="A2079" s="2">
        <v>2076</v>
      </c>
      <c r="B2079" s="2">
        <v>1102019</v>
      </c>
      <c r="C2079" s="2" t="str">
        <f>VLOOKUP(B2079,卡牌国战属性!$B:$C,2,FALSE)</f>
        <v>食火蜥</v>
      </c>
      <c r="D2079" s="2" t="s">
        <v>64</v>
      </c>
      <c r="E2079" s="2">
        <f t="shared" si="31"/>
        <v>26</v>
      </c>
      <c r="F2079" s="2">
        <f>INDEX($Q:$AC,MATCH($E2079,$Q:$Q,0),MATCH(VLOOKUP($B2079,卡牌国战属性!$B:$E,4,FALSE),军力值效果表!$Q$1:$AC$1,0)+IF(VLOOKUP($B2079,卡牌国战属性!$B:$E,3,FALSE)=2,6,0))</f>
        <v>5.4</v>
      </c>
      <c r="G2079" s="2">
        <f>INDEX($Q:$AC,MATCH($E2079,$Q:$Q,0),MATCH(VLOOKUP($B2079,卡牌国战属性!$B:$E,4,FALSE),军力值效果表!$Q$1:$AC$1,0)+IF(VLOOKUP($B2079,卡牌国战属性!$B:$E,3,FALSE)=2,6,0)+1)</f>
        <v>29.9</v>
      </c>
    </row>
    <row r="2080" spans="1:7">
      <c r="A2080" s="2">
        <v>2077</v>
      </c>
      <c r="B2080" s="2">
        <v>1102019</v>
      </c>
      <c r="C2080" s="2" t="str">
        <f>VLOOKUP(B2080,卡牌国战属性!$B:$C,2,FALSE)</f>
        <v>食火蜥</v>
      </c>
      <c r="D2080" s="2" t="s">
        <v>64</v>
      </c>
      <c r="E2080" s="2">
        <f t="shared" si="31"/>
        <v>27</v>
      </c>
      <c r="F2080" s="2">
        <f>INDEX($Q:$AC,MATCH($E2080,$Q:$Q,0),MATCH(VLOOKUP($B2080,卡牌国战属性!$B:$E,4,FALSE),军力值效果表!$Q$1:$AC$1,0)+IF(VLOOKUP($B2080,卡牌国战属性!$B:$E,3,FALSE)=2,6,0))</f>
        <v>5.7</v>
      </c>
      <c r="G2080" s="2">
        <f>INDEX($Q:$AC,MATCH($E2080,$Q:$Q,0),MATCH(VLOOKUP($B2080,卡牌国战属性!$B:$E,4,FALSE),军力值效果表!$Q$1:$AC$1,0)+IF(VLOOKUP($B2080,卡牌国战属性!$B:$E,3,FALSE)=2,6,0)+1)</f>
        <v>31.1</v>
      </c>
    </row>
    <row r="2081" spans="1:7">
      <c r="A2081" s="2">
        <v>2078</v>
      </c>
      <c r="B2081" s="2">
        <v>1102019</v>
      </c>
      <c r="C2081" s="2" t="str">
        <f>VLOOKUP(B2081,卡牌国战属性!$B:$C,2,FALSE)</f>
        <v>食火蜥</v>
      </c>
      <c r="D2081" s="2" t="s">
        <v>64</v>
      </c>
      <c r="E2081" s="2">
        <f t="shared" si="31"/>
        <v>28</v>
      </c>
      <c r="F2081" s="2">
        <f>INDEX($Q:$AC,MATCH($E2081,$Q:$Q,0),MATCH(VLOOKUP($B2081,卡牌国战属性!$B:$E,4,FALSE),军力值效果表!$Q$1:$AC$1,0)+IF(VLOOKUP($B2081,卡牌国战属性!$B:$E,3,FALSE)=2,6,0))</f>
        <v>6</v>
      </c>
      <c r="G2081" s="2">
        <f>INDEX($Q:$AC,MATCH($E2081,$Q:$Q,0),MATCH(VLOOKUP($B2081,卡牌国战属性!$B:$E,4,FALSE),军力值效果表!$Q$1:$AC$1,0)+IF(VLOOKUP($B2081,卡牌国战属性!$B:$E,3,FALSE)=2,6,0)+1)</f>
        <v>33</v>
      </c>
    </row>
    <row r="2082" spans="1:7">
      <c r="A2082" s="2">
        <v>2079</v>
      </c>
      <c r="B2082" s="2">
        <v>1102019</v>
      </c>
      <c r="C2082" s="2" t="str">
        <f>VLOOKUP(B2082,卡牌国战属性!$B:$C,2,FALSE)</f>
        <v>食火蜥</v>
      </c>
      <c r="D2082" s="2" t="s">
        <v>64</v>
      </c>
      <c r="E2082" s="2">
        <f t="shared" si="31"/>
        <v>29</v>
      </c>
      <c r="F2082" s="2">
        <f>INDEX($Q:$AC,MATCH($E2082,$Q:$Q,0),MATCH(VLOOKUP($B2082,卡牌国战属性!$B:$E,4,FALSE),军力值效果表!$Q$1:$AC$1,0)+IF(VLOOKUP($B2082,卡牌国战属性!$B:$E,3,FALSE)=2,6,0))</f>
        <v>6.4</v>
      </c>
      <c r="G2082" s="2">
        <f>INDEX($Q:$AC,MATCH($E2082,$Q:$Q,0),MATCH(VLOOKUP($B2082,卡牌国战属性!$B:$E,4,FALSE),军力值效果表!$Q$1:$AC$1,0)+IF(VLOOKUP($B2082,卡牌国战属性!$B:$E,3,FALSE)=2,6,0)+1)</f>
        <v>34.3</v>
      </c>
    </row>
    <row r="2083" spans="1:7">
      <c r="A2083" s="2">
        <v>2080</v>
      </c>
      <c r="B2083" s="2">
        <v>1102019</v>
      </c>
      <c r="C2083" s="2" t="str">
        <f>VLOOKUP(B2083,卡牌国战属性!$B:$C,2,FALSE)</f>
        <v>食火蜥</v>
      </c>
      <c r="D2083" s="2" t="s">
        <v>64</v>
      </c>
      <c r="E2083" s="2">
        <f t="shared" si="31"/>
        <v>30</v>
      </c>
      <c r="F2083" s="2">
        <f>INDEX($Q:$AC,MATCH($E2083,$Q:$Q,0),MATCH(VLOOKUP($B2083,卡牌国战属性!$B:$E,4,FALSE),军力值效果表!$Q$1:$AC$1,0)+IF(VLOOKUP($B2083,卡牌国战属性!$B:$E,3,FALSE)=2,6,0))</f>
        <v>6.7</v>
      </c>
      <c r="G2083" s="2">
        <f>INDEX($Q:$AC,MATCH($E2083,$Q:$Q,0),MATCH(VLOOKUP($B2083,卡牌国战属性!$B:$E,4,FALSE),军力值效果表!$Q$1:$AC$1,0)+IF(VLOOKUP($B2083,卡牌国战属性!$B:$E,3,FALSE)=2,6,0)+1)</f>
        <v>35.3</v>
      </c>
    </row>
    <row r="2084" spans="1:7">
      <c r="A2084" s="2">
        <v>2081</v>
      </c>
      <c r="B2084" s="2">
        <v>1102019</v>
      </c>
      <c r="C2084" s="2" t="str">
        <f>VLOOKUP(B2084,卡牌国战属性!$B:$C,2,FALSE)</f>
        <v>食火蜥</v>
      </c>
      <c r="D2084" s="2" t="s">
        <v>64</v>
      </c>
      <c r="E2084" s="2">
        <f t="shared" si="31"/>
        <v>31</v>
      </c>
      <c r="F2084" s="2">
        <f>INDEX($Q:$AC,MATCH($E2084,$Q:$Q,0),MATCH(VLOOKUP($B2084,卡牌国战属性!$B:$E,4,FALSE),军力值效果表!$Q$1:$AC$1,0)+IF(VLOOKUP($B2084,卡牌国战属性!$B:$E,3,FALSE)=2,6,0))</f>
        <v>6.9</v>
      </c>
      <c r="G2084" s="2">
        <f>INDEX($Q:$AC,MATCH($E2084,$Q:$Q,0),MATCH(VLOOKUP($B2084,卡牌国战属性!$B:$E,4,FALSE),军力值效果表!$Q$1:$AC$1,0)+IF(VLOOKUP($B2084,卡牌国战属性!$B:$E,3,FALSE)=2,6,0)+1)</f>
        <v>37.2</v>
      </c>
    </row>
    <row r="2085" spans="1:7">
      <c r="A2085" s="2">
        <v>2082</v>
      </c>
      <c r="B2085" s="2">
        <v>1102019</v>
      </c>
      <c r="C2085" s="2" t="str">
        <f>VLOOKUP(B2085,卡牌国战属性!$B:$C,2,FALSE)</f>
        <v>食火蜥</v>
      </c>
      <c r="D2085" s="2" t="s">
        <v>64</v>
      </c>
      <c r="E2085" s="2">
        <f t="shared" si="31"/>
        <v>32</v>
      </c>
      <c r="F2085" s="2">
        <f>INDEX($Q:$AC,MATCH($E2085,$Q:$Q,0),MATCH(VLOOKUP($B2085,卡牌国战属性!$B:$E,4,FALSE),军力值效果表!$Q$1:$AC$1,0)+IF(VLOOKUP($B2085,卡牌国战属性!$B:$E,3,FALSE)=2,6,0))</f>
        <v>7.3</v>
      </c>
      <c r="G2085" s="2">
        <f>INDEX($Q:$AC,MATCH($E2085,$Q:$Q,0),MATCH(VLOOKUP($B2085,卡牌国战属性!$B:$E,4,FALSE),军力值效果表!$Q$1:$AC$1,0)+IF(VLOOKUP($B2085,卡牌国战属性!$B:$E,3,FALSE)=2,6,0)+1)</f>
        <v>39.1</v>
      </c>
    </row>
    <row r="2086" spans="1:7">
      <c r="A2086" s="2">
        <v>2083</v>
      </c>
      <c r="B2086" s="2">
        <v>1102019</v>
      </c>
      <c r="C2086" s="2" t="str">
        <f>VLOOKUP(B2086,卡牌国战属性!$B:$C,2,FALSE)</f>
        <v>食火蜥</v>
      </c>
      <c r="D2086" s="2" t="s">
        <v>64</v>
      </c>
      <c r="E2086" s="2">
        <f t="shared" si="31"/>
        <v>33</v>
      </c>
      <c r="F2086" s="2">
        <f>INDEX($Q:$AC,MATCH($E2086,$Q:$Q,0),MATCH(VLOOKUP($B2086,卡牌国战属性!$B:$E,4,FALSE),军力值效果表!$Q$1:$AC$1,0)+IF(VLOOKUP($B2086,卡牌国战属性!$B:$E,3,FALSE)=2,6,0))</f>
        <v>8.2</v>
      </c>
      <c r="G2086" s="2">
        <f>INDEX($Q:$AC,MATCH($E2086,$Q:$Q,0),MATCH(VLOOKUP($B2086,卡牌国战属性!$B:$E,4,FALSE),军力值效果表!$Q$1:$AC$1,0)+IF(VLOOKUP($B2086,卡牌国战属性!$B:$E,3,FALSE)=2,6,0)+1)</f>
        <v>44.6</v>
      </c>
    </row>
    <row r="2087" spans="1:7">
      <c r="A2087" s="2">
        <v>2084</v>
      </c>
      <c r="B2087" s="2">
        <v>1102019</v>
      </c>
      <c r="C2087" s="2" t="str">
        <f>VLOOKUP(B2087,卡牌国战属性!$B:$C,2,FALSE)</f>
        <v>食火蜥</v>
      </c>
      <c r="D2087" s="2" t="s">
        <v>64</v>
      </c>
      <c r="E2087" s="2">
        <f t="shared" si="31"/>
        <v>34</v>
      </c>
      <c r="F2087" s="2">
        <f>INDEX($Q:$AC,MATCH($E2087,$Q:$Q,0),MATCH(VLOOKUP($B2087,卡牌国战属性!$B:$E,4,FALSE),军力值效果表!$Q$1:$AC$1,0)+IF(VLOOKUP($B2087,卡牌国战属性!$B:$E,3,FALSE)=2,6,0))</f>
        <v>8.8</v>
      </c>
      <c r="G2087" s="2">
        <f>INDEX($Q:$AC,MATCH($E2087,$Q:$Q,0),MATCH(VLOOKUP($B2087,卡牌国战属性!$B:$E,4,FALSE),军力值效果表!$Q$1:$AC$1,0)+IF(VLOOKUP($B2087,卡牌国战属性!$B:$E,3,FALSE)=2,6,0)+1)</f>
        <v>47</v>
      </c>
    </row>
    <row r="2088" spans="1:7">
      <c r="A2088" s="2">
        <v>2085</v>
      </c>
      <c r="B2088" s="2">
        <v>1102019</v>
      </c>
      <c r="C2088" s="2" t="str">
        <f>VLOOKUP(B2088,卡牌国战属性!$B:$C,2,FALSE)</f>
        <v>食火蜥</v>
      </c>
      <c r="D2088" s="2" t="s">
        <v>64</v>
      </c>
      <c r="E2088" s="2">
        <f t="shared" si="31"/>
        <v>35</v>
      </c>
      <c r="F2088" s="2">
        <f>INDEX($Q:$AC,MATCH($E2088,$Q:$Q,0),MATCH(VLOOKUP($B2088,卡牌国战属性!$B:$E,4,FALSE),军力值效果表!$Q$1:$AC$1,0)+IF(VLOOKUP($B2088,卡牌国战属性!$B:$E,3,FALSE)=2,6,0))</f>
        <v>9</v>
      </c>
      <c r="G2088" s="2">
        <f>INDEX($Q:$AC,MATCH($E2088,$Q:$Q,0),MATCH(VLOOKUP($B2088,卡牌国战属性!$B:$E,4,FALSE),军力值效果表!$Q$1:$AC$1,0)+IF(VLOOKUP($B2088,卡牌国战属性!$B:$E,3,FALSE)=2,6,0)+1)</f>
        <v>48.2</v>
      </c>
    </row>
    <row r="2089" spans="1:7">
      <c r="A2089" s="2">
        <v>2086</v>
      </c>
      <c r="B2089" s="2">
        <v>1102019</v>
      </c>
      <c r="C2089" s="2" t="str">
        <f>VLOOKUP(B2089,卡牌国战属性!$B:$C,2,FALSE)</f>
        <v>食火蜥</v>
      </c>
      <c r="D2089" s="2" t="s">
        <v>64</v>
      </c>
      <c r="E2089" s="2">
        <f t="shared" si="31"/>
        <v>36</v>
      </c>
      <c r="F2089" s="2">
        <f>INDEX($Q:$AC,MATCH($E2089,$Q:$Q,0),MATCH(VLOOKUP($B2089,卡牌国战属性!$B:$E,4,FALSE),军力值效果表!$Q$1:$AC$1,0)+IF(VLOOKUP($B2089,卡牌国战属性!$B:$E,3,FALSE)=2,6,0))</f>
        <v>9.5</v>
      </c>
      <c r="G2089" s="2">
        <f>INDEX($Q:$AC,MATCH($E2089,$Q:$Q,0),MATCH(VLOOKUP($B2089,卡牌国战属性!$B:$E,4,FALSE),军力值效果表!$Q$1:$AC$1,0)+IF(VLOOKUP($B2089,卡牌国战属性!$B:$E,3,FALSE)=2,6,0)+1)</f>
        <v>51.2</v>
      </c>
    </row>
    <row r="2090" spans="1:7">
      <c r="A2090" s="2">
        <v>2087</v>
      </c>
      <c r="B2090" s="2">
        <v>1102019</v>
      </c>
      <c r="C2090" s="2" t="str">
        <f>VLOOKUP(B2090,卡牌国战属性!$B:$C,2,FALSE)</f>
        <v>食火蜥</v>
      </c>
      <c r="D2090" s="2" t="s">
        <v>64</v>
      </c>
      <c r="E2090" s="2">
        <f t="shared" si="31"/>
        <v>37</v>
      </c>
      <c r="F2090" s="2">
        <f>INDEX($Q:$AC,MATCH($E2090,$Q:$Q,0),MATCH(VLOOKUP($B2090,卡牌国战属性!$B:$E,4,FALSE),军力值效果表!$Q$1:$AC$1,0)+IF(VLOOKUP($B2090,卡牌国战属性!$B:$E,3,FALSE)=2,6,0))</f>
        <v>10.2</v>
      </c>
      <c r="G2090" s="2">
        <f>INDEX($Q:$AC,MATCH($E2090,$Q:$Q,0),MATCH(VLOOKUP($B2090,卡牌国战属性!$B:$E,4,FALSE),军力值效果表!$Q$1:$AC$1,0)+IF(VLOOKUP($B2090,卡牌国战属性!$B:$E,3,FALSE)=2,6,0)+1)</f>
        <v>54</v>
      </c>
    </row>
    <row r="2091" spans="1:7">
      <c r="A2091" s="2">
        <v>2088</v>
      </c>
      <c r="B2091" s="2">
        <v>1102019</v>
      </c>
      <c r="C2091" s="2" t="str">
        <f>VLOOKUP(B2091,卡牌国战属性!$B:$C,2,FALSE)</f>
        <v>食火蜥</v>
      </c>
      <c r="D2091" s="2" t="s">
        <v>64</v>
      </c>
      <c r="E2091" s="2">
        <f t="shared" si="31"/>
        <v>38</v>
      </c>
      <c r="F2091" s="2">
        <f>INDEX($Q:$AC,MATCH($E2091,$Q:$Q,0),MATCH(VLOOKUP($B2091,卡牌国战属性!$B:$E,4,FALSE),军力值效果表!$Q$1:$AC$1,0)+IF(VLOOKUP($B2091,卡牌国战属性!$B:$E,3,FALSE)=2,6,0))</f>
        <v>11.5</v>
      </c>
      <c r="G2091" s="2">
        <f>INDEX($Q:$AC,MATCH($E2091,$Q:$Q,0),MATCH(VLOOKUP($B2091,卡牌国战属性!$B:$E,4,FALSE),军力值效果表!$Q$1:$AC$1,0)+IF(VLOOKUP($B2091,卡牌国战属性!$B:$E,3,FALSE)=2,6,0)+1)</f>
        <v>62</v>
      </c>
    </row>
    <row r="2092" spans="1:7">
      <c r="A2092" s="2">
        <v>2089</v>
      </c>
      <c r="B2092" s="2">
        <v>1102019</v>
      </c>
      <c r="C2092" s="2" t="str">
        <f>VLOOKUP(B2092,卡牌国战属性!$B:$C,2,FALSE)</f>
        <v>食火蜥</v>
      </c>
      <c r="D2092" s="2" t="s">
        <v>64</v>
      </c>
      <c r="E2092" s="2">
        <f t="shared" si="31"/>
        <v>39</v>
      </c>
      <c r="F2092" s="2">
        <f>INDEX($Q:$AC,MATCH($E2092,$Q:$Q,0),MATCH(VLOOKUP($B2092,卡牌国战属性!$B:$E,4,FALSE),军力值效果表!$Q$1:$AC$1,0)+IF(VLOOKUP($B2092,卡牌国战属性!$B:$E,3,FALSE)=2,6,0))</f>
        <v>11.7</v>
      </c>
      <c r="G2092" s="2">
        <f>INDEX($Q:$AC,MATCH($E2092,$Q:$Q,0),MATCH(VLOOKUP($B2092,卡牌国战属性!$B:$E,4,FALSE),军力值效果表!$Q$1:$AC$1,0)+IF(VLOOKUP($B2092,卡牌国战属性!$B:$E,3,FALSE)=2,6,0)+1)</f>
        <v>63.7</v>
      </c>
    </row>
    <row r="2093" spans="1:7">
      <c r="A2093" s="2">
        <v>2090</v>
      </c>
      <c r="B2093" s="2">
        <v>1102019</v>
      </c>
      <c r="C2093" s="2" t="str">
        <f>VLOOKUP(B2093,卡牌国战属性!$B:$C,2,FALSE)</f>
        <v>食火蜥</v>
      </c>
      <c r="D2093" s="2" t="s">
        <v>64</v>
      </c>
      <c r="E2093" s="2">
        <f t="shared" si="31"/>
        <v>40</v>
      </c>
      <c r="F2093" s="2">
        <f>INDEX($Q:$AC,MATCH($E2093,$Q:$Q,0),MATCH(VLOOKUP($B2093,卡牌国战属性!$B:$E,4,FALSE),军力值效果表!$Q$1:$AC$1,0)+IF(VLOOKUP($B2093,卡牌国战属性!$B:$E,3,FALSE)=2,6,0))</f>
        <v>12.3</v>
      </c>
      <c r="G2093" s="2">
        <f>INDEX($Q:$AC,MATCH($E2093,$Q:$Q,0),MATCH(VLOOKUP($B2093,卡牌国战属性!$B:$E,4,FALSE),军力值效果表!$Q$1:$AC$1,0)+IF(VLOOKUP($B2093,卡牌国战属性!$B:$E,3,FALSE)=2,6,0)+1)</f>
        <v>65.6</v>
      </c>
    </row>
    <row r="2094" spans="1:7">
      <c r="A2094" s="2">
        <v>2091</v>
      </c>
      <c r="B2094" s="2">
        <v>1102019</v>
      </c>
      <c r="C2094" s="2" t="str">
        <f>VLOOKUP(B2094,卡牌国战属性!$B:$C,2,FALSE)</f>
        <v>食火蜥</v>
      </c>
      <c r="D2094" s="2" t="s">
        <v>64</v>
      </c>
      <c r="E2094" s="2">
        <f t="shared" si="31"/>
        <v>41</v>
      </c>
      <c r="F2094" s="2">
        <f>INDEX($Q:$AC,MATCH($E2094,$Q:$Q,0),MATCH(VLOOKUP($B2094,卡牌国战属性!$B:$E,4,FALSE),军力值效果表!$Q$1:$AC$1,0)+IF(VLOOKUP($B2094,卡牌国战属性!$B:$E,3,FALSE)=2,6,0))</f>
        <v>12.7</v>
      </c>
      <c r="G2094" s="2">
        <f>INDEX($Q:$AC,MATCH($E2094,$Q:$Q,0),MATCH(VLOOKUP($B2094,卡牌国战属性!$B:$E,4,FALSE),军力值效果表!$Q$1:$AC$1,0)+IF(VLOOKUP($B2094,卡牌国战属性!$B:$E,3,FALSE)=2,6,0)+1)</f>
        <v>67.9</v>
      </c>
    </row>
    <row r="2095" spans="1:7">
      <c r="A2095" s="2">
        <v>2092</v>
      </c>
      <c r="B2095" s="2">
        <v>1102019</v>
      </c>
      <c r="C2095" s="2" t="str">
        <f>VLOOKUP(B2095,卡牌国战属性!$B:$C,2,FALSE)</f>
        <v>食火蜥</v>
      </c>
      <c r="D2095" s="2" t="s">
        <v>64</v>
      </c>
      <c r="E2095" s="2">
        <f t="shared" si="31"/>
        <v>42</v>
      </c>
      <c r="F2095" s="2">
        <f>INDEX($Q:$AC,MATCH($E2095,$Q:$Q,0),MATCH(VLOOKUP($B2095,卡牌国战属性!$B:$E,4,FALSE),军力值效果表!$Q$1:$AC$1,0)+IF(VLOOKUP($B2095,卡牌国战属性!$B:$E,3,FALSE)=2,6,0))</f>
        <v>13.6</v>
      </c>
      <c r="G2095" s="2">
        <f>INDEX($Q:$AC,MATCH($E2095,$Q:$Q,0),MATCH(VLOOKUP($B2095,卡牌国战属性!$B:$E,4,FALSE),军力值效果表!$Q$1:$AC$1,0)+IF(VLOOKUP($B2095,卡牌国战属性!$B:$E,3,FALSE)=2,6,0)+1)</f>
        <v>72</v>
      </c>
    </row>
    <row r="2096" spans="1:7">
      <c r="A2096" s="2">
        <v>2093</v>
      </c>
      <c r="B2096" s="2">
        <v>1102019</v>
      </c>
      <c r="C2096" s="2" t="str">
        <f>VLOOKUP(B2096,卡牌国战属性!$B:$C,2,FALSE)</f>
        <v>食火蜥</v>
      </c>
      <c r="D2096" s="2" t="s">
        <v>64</v>
      </c>
      <c r="E2096" s="2">
        <f t="shared" si="31"/>
        <v>43</v>
      </c>
      <c r="F2096" s="2">
        <f>INDEX($Q:$AC,MATCH($E2096,$Q:$Q,0),MATCH(VLOOKUP($B2096,卡牌国战属性!$B:$E,4,FALSE),军力值效果表!$Q$1:$AC$1,0)+IF(VLOOKUP($B2096,卡牌国战属性!$B:$E,3,FALSE)=2,6,0))</f>
        <v>15.4</v>
      </c>
      <c r="G2096" s="2">
        <f>INDEX($Q:$AC,MATCH($E2096,$Q:$Q,0),MATCH(VLOOKUP($B2096,卡牌国战属性!$B:$E,4,FALSE),军力值效果表!$Q$1:$AC$1,0)+IF(VLOOKUP($B2096,卡牌国战属性!$B:$E,3,FALSE)=2,6,0)+1)</f>
        <v>83.1</v>
      </c>
    </row>
    <row r="2097" spans="1:7">
      <c r="A2097" s="2">
        <v>2094</v>
      </c>
      <c r="B2097" s="2">
        <v>1102019</v>
      </c>
      <c r="C2097" s="2" t="str">
        <f>VLOOKUP(B2097,卡牌国战属性!$B:$C,2,FALSE)</f>
        <v>食火蜥</v>
      </c>
      <c r="D2097" s="2" t="s">
        <v>64</v>
      </c>
      <c r="E2097" s="2">
        <f t="shared" si="31"/>
        <v>44</v>
      </c>
      <c r="F2097" s="2">
        <f>INDEX($Q:$AC,MATCH($E2097,$Q:$Q,0),MATCH(VLOOKUP($B2097,卡牌国战属性!$B:$E,4,FALSE),军力值效果表!$Q$1:$AC$1,0)+IF(VLOOKUP($B2097,卡牌国战属性!$B:$E,3,FALSE)=2,6,0))</f>
        <v>16.6</v>
      </c>
      <c r="G2097" s="2">
        <f>INDEX($Q:$AC,MATCH($E2097,$Q:$Q,0),MATCH(VLOOKUP($B2097,卡牌国战属性!$B:$E,4,FALSE),军力值效果表!$Q$1:$AC$1,0)+IF(VLOOKUP($B2097,卡牌国战属性!$B:$E,3,FALSE)=2,6,0)+1)</f>
        <v>88.4</v>
      </c>
    </row>
    <row r="2098" spans="1:7">
      <c r="A2098" s="2">
        <v>2095</v>
      </c>
      <c r="B2098" s="2">
        <v>1102019</v>
      </c>
      <c r="C2098" s="2" t="str">
        <f>VLOOKUP(B2098,卡牌国战属性!$B:$C,2,FALSE)</f>
        <v>食火蜥</v>
      </c>
      <c r="D2098" s="2" t="s">
        <v>64</v>
      </c>
      <c r="E2098" s="2">
        <f t="shared" si="31"/>
        <v>45</v>
      </c>
      <c r="F2098" s="2">
        <f>INDEX($Q:$AC,MATCH($E2098,$Q:$Q,0),MATCH(VLOOKUP($B2098,卡牌国战属性!$B:$E,4,FALSE),军力值效果表!$Q$1:$AC$1,0)+IF(VLOOKUP($B2098,卡牌国战属性!$B:$E,3,FALSE)=2,6,0))</f>
        <v>18.2</v>
      </c>
      <c r="G2098" s="2">
        <f>INDEX($Q:$AC,MATCH($E2098,$Q:$Q,0),MATCH(VLOOKUP($B2098,卡牌国战属性!$B:$E,4,FALSE),军力值效果表!$Q$1:$AC$1,0)+IF(VLOOKUP($B2098,卡牌国战属性!$B:$E,3,FALSE)=2,6,0)+1)</f>
        <v>98.8</v>
      </c>
    </row>
    <row r="2099" spans="1:7">
      <c r="A2099" s="2">
        <v>2096</v>
      </c>
      <c r="B2099" s="2">
        <v>1102019</v>
      </c>
      <c r="C2099" s="2" t="str">
        <f>VLOOKUP(B2099,卡牌国战属性!$B:$C,2,FALSE)</f>
        <v>食火蜥</v>
      </c>
      <c r="D2099" s="2" t="s">
        <v>64</v>
      </c>
      <c r="E2099" s="2">
        <f t="shared" si="31"/>
        <v>46</v>
      </c>
      <c r="F2099" s="2">
        <f>INDEX($Q:$AC,MATCH($E2099,$Q:$Q,0),MATCH(VLOOKUP($B2099,卡牌国战属性!$B:$E,4,FALSE),军力值效果表!$Q$1:$AC$1,0)+IF(VLOOKUP($B2099,卡牌国战属性!$B:$E,3,FALSE)=2,6,0))</f>
        <v>19.8</v>
      </c>
      <c r="G2099" s="2">
        <f>INDEX($Q:$AC,MATCH($E2099,$Q:$Q,0),MATCH(VLOOKUP($B2099,卡牌国战属性!$B:$E,4,FALSE),军力值效果表!$Q$1:$AC$1,0)+IF(VLOOKUP($B2099,卡牌国战属性!$B:$E,3,FALSE)=2,6,0)+1)</f>
        <v>105.5</v>
      </c>
    </row>
    <row r="2100" spans="1:7">
      <c r="A2100" s="2">
        <v>2097</v>
      </c>
      <c r="B2100" s="2">
        <v>1102019</v>
      </c>
      <c r="C2100" s="2" t="str">
        <f>VLOOKUP(B2100,卡牌国战属性!$B:$C,2,FALSE)</f>
        <v>食火蜥</v>
      </c>
      <c r="D2100" s="2" t="s">
        <v>64</v>
      </c>
      <c r="E2100" s="2">
        <f t="shared" si="31"/>
        <v>47</v>
      </c>
      <c r="F2100" s="2">
        <f>INDEX($Q:$AC,MATCH($E2100,$Q:$Q,0),MATCH(VLOOKUP($B2100,卡牌国战属性!$B:$E,4,FALSE),军力值效果表!$Q$1:$AC$1,0)+IF(VLOOKUP($B2100,卡牌国战属性!$B:$E,3,FALSE)=2,6,0))</f>
        <v>21.3</v>
      </c>
      <c r="G2100" s="2">
        <f>INDEX($Q:$AC,MATCH($E2100,$Q:$Q,0),MATCH(VLOOKUP($B2100,卡牌国战属性!$B:$E,4,FALSE),军力值效果表!$Q$1:$AC$1,0)+IF(VLOOKUP($B2100,卡牌国战属性!$B:$E,3,FALSE)=2,6,0)+1)</f>
        <v>112</v>
      </c>
    </row>
    <row r="2101" spans="1:7">
      <c r="A2101" s="2">
        <v>2098</v>
      </c>
      <c r="B2101" s="2">
        <v>1102019</v>
      </c>
      <c r="C2101" s="2" t="str">
        <f>VLOOKUP(B2101,卡牌国战属性!$B:$C,2,FALSE)</f>
        <v>食火蜥</v>
      </c>
      <c r="D2101" s="2" t="s">
        <v>64</v>
      </c>
      <c r="E2101" s="2">
        <f t="shared" si="31"/>
        <v>48</v>
      </c>
      <c r="F2101" s="2">
        <f>INDEX($Q:$AC,MATCH($E2101,$Q:$Q,0),MATCH(VLOOKUP($B2101,卡牌国战属性!$B:$E,4,FALSE),军力值效果表!$Q$1:$AC$1,0)+IF(VLOOKUP($B2101,卡牌国战属性!$B:$E,3,FALSE)=2,6,0))</f>
        <v>24.1</v>
      </c>
      <c r="G2101" s="2">
        <f>INDEX($Q:$AC,MATCH($E2101,$Q:$Q,0),MATCH(VLOOKUP($B2101,卡牌国战属性!$B:$E,4,FALSE),军力值效果表!$Q$1:$AC$1,0)+IF(VLOOKUP($B2101,卡牌国战属性!$B:$E,3,FALSE)=2,6,0)+1)</f>
        <v>129.5</v>
      </c>
    </row>
    <row r="2102" spans="1:7">
      <c r="A2102" s="2">
        <v>2099</v>
      </c>
      <c r="B2102" s="2">
        <v>1102019</v>
      </c>
      <c r="C2102" s="2" t="str">
        <f>VLOOKUP(B2102,卡牌国战属性!$B:$C,2,FALSE)</f>
        <v>食火蜥</v>
      </c>
      <c r="D2102" s="2" t="s">
        <v>64</v>
      </c>
      <c r="E2102" s="2">
        <f t="shared" si="31"/>
        <v>49</v>
      </c>
      <c r="F2102" s="2">
        <f>INDEX($Q:$AC,MATCH($E2102,$Q:$Q,0),MATCH(VLOOKUP($B2102,卡牌国战属性!$B:$E,4,FALSE),军力值效果表!$Q$1:$AC$1,0)+IF(VLOOKUP($B2102,卡牌国战属性!$B:$E,3,FALSE)=2,6,0))</f>
        <v>26</v>
      </c>
      <c r="G2102" s="2">
        <f>INDEX($Q:$AC,MATCH($E2102,$Q:$Q,0),MATCH(VLOOKUP($B2102,卡牌国战属性!$B:$E,4,FALSE),军力值效果表!$Q$1:$AC$1,0)+IF(VLOOKUP($B2102,卡牌国战属性!$B:$E,3,FALSE)=2,6,0)+1)</f>
        <v>138</v>
      </c>
    </row>
    <row r="2103" spans="1:7">
      <c r="A2103" s="2">
        <v>2100</v>
      </c>
      <c r="B2103" s="2">
        <v>1102019</v>
      </c>
      <c r="C2103" s="2" t="str">
        <f>VLOOKUP(B2103,卡牌国战属性!$B:$C,2,FALSE)</f>
        <v>食火蜥</v>
      </c>
      <c r="D2103" s="2" t="s">
        <v>64</v>
      </c>
      <c r="E2103" s="2">
        <f t="shared" si="31"/>
        <v>50</v>
      </c>
      <c r="F2103" s="2">
        <f>INDEX($Q:$AC,MATCH($E2103,$Q:$Q,0),MATCH(VLOOKUP($B2103,卡牌国战属性!$B:$E,4,FALSE),军力值效果表!$Q$1:$AC$1,0)+IF(VLOOKUP($B2103,卡牌国战属性!$B:$E,3,FALSE)=2,6,0))</f>
        <v>27.2</v>
      </c>
      <c r="G2103" s="2">
        <f>INDEX($Q:$AC,MATCH($E2103,$Q:$Q,0),MATCH(VLOOKUP($B2103,卡牌国战属性!$B:$E,4,FALSE),军力值效果表!$Q$1:$AC$1,0)+IF(VLOOKUP($B2103,卡牌国战属性!$B:$E,3,FALSE)=2,6,0)+1)</f>
        <v>142.6</v>
      </c>
    </row>
    <row r="2104" spans="1:7">
      <c r="A2104" s="2">
        <v>2101</v>
      </c>
      <c r="B2104" s="2">
        <v>1102020</v>
      </c>
      <c r="C2104" s="2" t="str">
        <f>VLOOKUP(B2104,卡牌国战属性!$B:$C,2,FALSE)</f>
        <v>高顺</v>
      </c>
      <c r="D2104" s="2" t="s">
        <v>64</v>
      </c>
      <c r="E2104" s="2">
        <f t="shared" ref="E2104:E2167" si="32">E2054</f>
        <v>1</v>
      </c>
      <c r="F2104" s="2">
        <f>INDEX($Q:$AC,MATCH($E2104,$Q:$Q,0),MATCH(VLOOKUP($B2104,卡牌国战属性!$B:$E,4,FALSE),军力值效果表!$Q$1:$AC$1,0)+IF(VLOOKUP($B2104,卡牌国战属性!$B:$E,3,FALSE)=2,6,0))</f>
        <v>2.5</v>
      </c>
      <c r="G2104" s="2">
        <f>INDEX($Q:$AC,MATCH($E2104,$Q:$Q,0),MATCH(VLOOKUP($B2104,卡牌国战属性!$B:$E,4,FALSE),军力值效果表!$Q$1:$AC$1,0)+IF(VLOOKUP($B2104,卡牌国战属性!$B:$E,3,FALSE)=2,6,0)+1)</f>
        <v>17</v>
      </c>
    </row>
    <row r="2105" spans="1:7">
      <c r="A2105" s="2">
        <v>2102</v>
      </c>
      <c r="B2105" s="2">
        <v>1102020</v>
      </c>
      <c r="C2105" s="2" t="str">
        <f>VLOOKUP(B2105,卡牌国战属性!$B:$C,2,FALSE)</f>
        <v>高顺</v>
      </c>
      <c r="D2105" s="2" t="s">
        <v>64</v>
      </c>
      <c r="E2105" s="2">
        <f t="shared" si="32"/>
        <v>2</v>
      </c>
      <c r="F2105" s="2">
        <f>INDEX($Q:$AC,MATCH($E2105,$Q:$Q,0),MATCH(VLOOKUP($B2105,卡牌国战属性!$B:$E,4,FALSE),军力值效果表!$Q$1:$AC$1,0)+IF(VLOOKUP($B2105,卡牌国战属性!$B:$E,3,FALSE)=2,6,0))</f>
        <v>2.6</v>
      </c>
      <c r="G2105" s="2">
        <f>INDEX($Q:$AC,MATCH($E2105,$Q:$Q,0),MATCH(VLOOKUP($B2105,卡牌国战属性!$B:$E,4,FALSE),军力值效果表!$Q$1:$AC$1,0)+IF(VLOOKUP($B2105,卡牌国战属性!$B:$E,3,FALSE)=2,6,0)+1)</f>
        <v>17.2</v>
      </c>
    </row>
    <row r="2106" spans="1:7">
      <c r="A2106" s="2">
        <v>2103</v>
      </c>
      <c r="B2106" s="2">
        <v>1102020</v>
      </c>
      <c r="C2106" s="2" t="str">
        <f>VLOOKUP(B2106,卡牌国战属性!$B:$C,2,FALSE)</f>
        <v>高顺</v>
      </c>
      <c r="D2106" s="2" t="s">
        <v>64</v>
      </c>
      <c r="E2106" s="2">
        <f t="shared" si="32"/>
        <v>3</v>
      </c>
      <c r="F2106" s="2">
        <f>INDEX($Q:$AC,MATCH($E2106,$Q:$Q,0),MATCH(VLOOKUP($B2106,卡牌国战属性!$B:$E,4,FALSE),军力值效果表!$Q$1:$AC$1,0)+IF(VLOOKUP($B2106,卡牌国战属性!$B:$E,3,FALSE)=2,6,0))</f>
        <v>2.7</v>
      </c>
      <c r="G2106" s="2">
        <f>INDEX($Q:$AC,MATCH($E2106,$Q:$Q,0),MATCH(VLOOKUP($B2106,卡牌国战属性!$B:$E,4,FALSE),军力值效果表!$Q$1:$AC$1,0)+IF(VLOOKUP($B2106,卡牌国战属性!$B:$E,3,FALSE)=2,6,0)+1)</f>
        <v>17.4</v>
      </c>
    </row>
    <row r="2107" spans="1:7">
      <c r="A2107" s="2">
        <v>2104</v>
      </c>
      <c r="B2107" s="2">
        <v>1102020</v>
      </c>
      <c r="C2107" s="2" t="str">
        <f>VLOOKUP(B2107,卡牌国战属性!$B:$C,2,FALSE)</f>
        <v>高顺</v>
      </c>
      <c r="D2107" s="2" t="s">
        <v>64</v>
      </c>
      <c r="E2107" s="2">
        <f t="shared" si="32"/>
        <v>4</v>
      </c>
      <c r="F2107" s="2">
        <f>INDEX($Q:$AC,MATCH($E2107,$Q:$Q,0),MATCH(VLOOKUP($B2107,卡牌国战属性!$B:$E,4,FALSE),军力值效果表!$Q$1:$AC$1,0)+IF(VLOOKUP($B2107,卡牌国战属性!$B:$E,3,FALSE)=2,6,0))</f>
        <v>2.8</v>
      </c>
      <c r="G2107" s="2">
        <f>INDEX($Q:$AC,MATCH($E2107,$Q:$Q,0),MATCH(VLOOKUP($B2107,卡牌国战属性!$B:$E,4,FALSE),军力值效果表!$Q$1:$AC$1,0)+IF(VLOOKUP($B2107,卡牌国战属性!$B:$E,3,FALSE)=2,6,0)+1)</f>
        <v>17.6</v>
      </c>
    </row>
    <row r="2108" spans="1:7">
      <c r="A2108" s="2">
        <v>2105</v>
      </c>
      <c r="B2108" s="2">
        <v>1102020</v>
      </c>
      <c r="C2108" s="2" t="str">
        <f>VLOOKUP(B2108,卡牌国战属性!$B:$C,2,FALSE)</f>
        <v>高顺</v>
      </c>
      <c r="D2108" s="2" t="s">
        <v>64</v>
      </c>
      <c r="E2108" s="2">
        <f t="shared" si="32"/>
        <v>5</v>
      </c>
      <c r="F2108" s="2">
        <f>INDEX($Q:$AC,MATCH($E2108,$Q:$Q,0),MATCH(VLOOKUP($B2108,卡牌国战属性!$B:$E,4,FALSE),军力值效果表!$Q$1:$AC$1,0)+IF(VLOOKUP($B2108,卡牌国战属性!$B:$E,3,FALSE)=2,6,0))</f>
        <v>2.9</v>
      </c>
      <c r="G2108" s="2">
        <f>INDEX($Q:$AC,MATCH($E2108,$Q:$Q,0),MATCH(VLOOKUP($B2108,卡牌国战属性!$B:$E,4,FALSE),军力值效果表!$Q$1:$AC$1,0)+IF(VLOOKUP($B2108,卡牌国战属性!$B:$E,3,FALSE)=2,6,0)+1)</f>
        <v>17.8</v>
      </c>
    </row>
    <row r="2109" spans="1:7">
      <c r="A2109" s="2">
        <v>2106</v>
      </c>
      <c r="B2109" s="2">
        <v>1102020</v>
      </c>
      <c r="C2109" s="2" t="str">
        <f>VLOOKUP(B2109,卡牌国战属性!$B:$C,2,FALSE)</f>
        <v>高顺</v>
      </c>
      <c r="D2109" s="2" t="s">
        <v>64</v>
      </c>
      <c r="E2109" s="2">
        <f t="shared" si="32"/>
        <v>6</v>
      </c>
      <c r="F2109" s="2">
        <f>INDEX($Q:$AC,MATCH($E2109,$Q:$Q,0),MATCH(VLOOKUP($B2109,卡牌国战属性!$B:$E,4,FALSE),军力值效果表!$Q$1:$AC$1,0)+IF(VLOOKUP($B2109,卡牌国战属性!$B:$E,3,FALSE)=2,6,0))</f>
        <v>3</v>
      </c>
      <c r="G2109" s="2">
        <f>INDEX($Q:$AC,MATCH($E2109,$Q:$Q,0),MATCH(VLOOKUP($B2109,卡牌国战属性!$B:$E,4,FALSE),军力值效果表!$Q$1:$AC$1,0)+IF(VLOOKUP($B2109,卡牌国战属性!$B:$E,3,FALSE)=2,6,0)+1)</f>
        <v>18</v>
      </c>
    </row>
    <row r="2110" spans="1:7">
      <c r="A2110" s="2">
        <v>2107</v>
      </c>
      <c r="B2110" s="2">
        <v>1102020</v>
      </c>
      <c r="C2110" s="2" t="str">
        <f>VLOOKUP(B2110,卡牌国战属性!$B:$C,2,FALSE)</f>
        <v>高顺</v>
      </c>
      <c r="D2110" s="2" t="s">
        <v>64</v>
      </c>
      <c r="E2110" s="2">
        <f t="shared" si="32"/>
        <v>7</v>
      </c>
      <c r="F2110" s="2">
        <f>INDEX($Q:$AC,MATCH($E2110,$Q:$Q,0),MATCH(VLOOKUP($B2110,卡牌国战属性!$B:$E,4,FALSE),军力值效果表!$Q$1:$AC$1,0)+IF(VLOOKUP($B2110,卡牌国战属性!$B:$E,3,FALSE)=2,6,0))</f>
        <v>3.1</v>
      </c>
      <c r="G2110" s="2">
        <f>INDEX($Q:$AC,MATCH($E2110,$Q:$Q,0),MATCH(VLOOKUP($B2110,卡牌国战属性!$B:$E,4,FALSE),军力值效果表!$Q$1:$AC$1,0)+IF(VLOOKUP($B2110,卡牌国战属性!$B:$E,3,FALSE)=2,6,0)+1)</f>
        <v>18.2</v>
      </c>
    </row>
    <row r="2111" spans="1:7">
      <c r="A2111" s="2">
        <v>2108</v>
      </c>
      <c r="B2111" s="2">
        <v>1102020</v>
      </c>
      <c r="C2111" s="2" t="str">
        <f>VLOOKUP(B2111,卡牌国战属性!$B:$C,2,FALSE)</f>
        <v>高顺</v>
      </c>
      <c r="D2111" s="2" t="s">
        <v>64</v>
      </c>
      <c r="E2111" s="2">
        <f t="shared" si="32"/>
        <v>8</v>
      </c>
      <c r="F2111" s="2">
        <f>INDEX($Q:$AC,MATCH($E2111,$Q:$Q,0),MATCH(VLOOKUP($B2111,卡牌国战属性!$B:$E,4,FALSE),军力值效果表!$Q$1:$AC$1,0)+IF(VLOOKUP($B2111,卡牌国战属性!$B:$E,3,FALSE)=2,6,0))</f>
        <v>3.2</v>
      </c>
      <c r="G2111" s="2">
        <f>INDEX($Q:$AC,MATCH($E2111,$Q:$Q,0),MATCH(VLOOKUP($B2111,卡牌国战属性!$B:$E,4,FALSE),军力值效果表!$Q$1:$AC$1,0)+IF(VLOOKUP($B2111,卡牌国战属性!$B:$E,3,FALSE)=2,6,0)+1)</f>
        <v>18.4</v>
      </c>
    </row>
    <row r="2112" spans="1:7">
      <c r="A2112" s="2">
        <v>2109</v>
      </c>
      <c r="B2112" s="2">
        <v>1102020</v>
      </c>
      <c r="C2112" s="2" t="str">
        <f>VLOOKUP(B2112,卡牌国战属性!$B:$C,2,FALSE)</f>
        <v>高顺</v>
      </c>
      <c r="D2112" s="2" t="s">
        <v>64</v>
      </c>
      <c r="E2112" s="2">
        <f t="shared" si="32"/>
        <v>9</v>
      </c>
      <c r="F2112" s="2">
        <f>INDEX($Q:$AC,MATCH($E2112,$Q:$Q,0),MATCH(VLOOKUP($B2112,卡牌国战属性!$B:$E,4,FALSE),军力值效果表!$Q$1:$AC$1,0)+IF(VLOOKUP($B2112,卡牌国战属性!$B:$E,3,FALSE)=2,6,0))</f>
        <v>3.3</v>
      </c>
      <c r="G2112" s="2">
        <f>INDEX($Q:$AC,MATCH($E2112,$Q:$Q,0),MATCH(VLOOKUP($B2112,卡牌国战属性!$B:$E,4,FALSE),军力值效果表!$Q$1:$AC$1,0)+IF(VLOOKUP($B2112,卡牌国战属性!$B:$E,3,FALSE)=2,6,0)+1)</f>
        <v>18.6</v>
      </c>
    </row>
    <row r="2113" spans="1:7">
      <c r="A2113" s="2">
        <v>2110</v>
      </c>
      <c r="B2113" s="2">
        <v>1102020</v>
      </c>
      <c r="C2113" s="2" t="str">
        <f>VLOOKUP(B2113,卡牌国战属性!$B:$C,2,FALSE)</f>
        <v>高顺</v>
      </c>
      <c r="D2113" s="2" t="s">
        <v>64</v>
      </c>
      <c r="E2113" s="2">
        <f t="shared" si="32"/>
        <v>10</v>
      </c>
      <c r="F2113" s="2">
        <f>INDEX($Q:$AC,MATCH($E2113,$Q:$Q,0),MATCH(VLOOKUP($B2113,卡牌国战属性!$B:$E,4,FALSE),军力值效果表!$Q$1:$AC$1,0)+IF(VLOOKUP($B2113,卡牌国战属性!$B:$E,3,FALSE)=2,6,0))</f>
        <v>3.4</v>
      </c>
      <c r="G2113" s="2">
        <f>INDEX($Q:$AC,MATCH($E2113,$Q:$Q,0),MATCH(VLOOKUP($B2113,卡牌国战属性!$B:$E,4,FALSE),军力值效果表!$Q$1:$AC$1,0)+IF(VLOOKUP($B2113,卡牌国战属性!$B:$E,3,FALSE)=2,6,0)+1)</f>
        <v>18.8</v>
      </c>
    </row>
    <row r="2114" spans="1:7">
      <c r="A2114" s="2">
        <v>2111</v>
      </c>
      <c r="B2114" s="2">
        <v>1102020</v>
      </c>
      <c r="C2114" s="2" t="str">
        <f>VLOOKUP(B2114,卡牌国战属性!$B:$C,2,FALSE)</f>
        <v>高顺</v>
      </c>
      <c r="D2114" s="2" t="s">
        <v>64</v>
      </c>
      <c r="E2114" s="2">
        <f t="shared" si="32"/>
        <v>11</v>
      </c>
      <c r="F2114" s="2">
        <f>INDEX($Q:$AC,MATCH($E2114,$Q:$Q,0),MATCH(VLOOKUP($B2114,卡牌国战属性!$B:$E,4,FALSE),军力值效果表!$Q$1:$AC$1,0)+IF(VLOOKUP($B2114,卡牌国战属性!$B:$E,3,FALSE)=2,6,0))</f>
        <v>3.5</v>
      </c>
      <c r="G2114" s="2">
        <f>INDEX($Q:$AC,MATCH($E2114,$Q:$Q,0),MATCH(VLOOKUP($B2114,卡牌国战属性!$B:$E,4,FALSE),军力值效果表!$Q$1:$AC$1,0)+IF(VLOOKUP($B2114,卡牌国战属性!$B:$E,3,FALSE)=2,6,0)+1)</f>
        <v>19</v>
      </c>
    </row>
    <row r="2115" spans="1:7">
      <c r="A2115" s="2">
        <v>2112</v>
      </c>
      <c r="B2115" s="2">
        <v>1102020</v>
      </c>
      <c r="C2115" s="2" t="str">
        <f>VLOOKUP(B2115,卡牌国战属性!$B:$C,2,FALSE)</f>
        <v>高顺</v>
      </c>
      <c r="D2115" s="2" t="s">
        <v>64</v>
      </c>
      <c r="E2115" s="2">
        <f t="shared" si="32"/>
        <v>12</v>
      </c>
      <c r="F2115" s="2">
        <f>INDEX($Q:$AC,MATCH($E2115,$Q:$Q,0),MATCH(VLOOKUP($B2115,卡牌国战属性!$B:$E,4,FALSE),军力值效果表!$Q$1:$AC$1,0)+IF(VLOOKUP($B2115,卡牌国战属性!$B:$E,3,FALSE)=2,6,0))</f>
        <v>3.6</v>
      </c>
      <c r="G2115" s="2">
        <f>INDEX($Q:$AC,MATCH($E2115,$Q:$Q,0),MATCH(VLOOKUP($B2115,卡牌国战属性!$B:$E,4,FALSE),军力值效果表!$Q$1:$AC$1,0)+IF(VLOOKUP($B2115,卡牌国战属性!$B:$E,3,FALSE)=2,6,0)+1)</f>
        <v>19.2</v>
      </c>
    </row>
    <row r="2116" spans="1:7">
      <c r="A2116" s="2">
        <v>2113</v>
      </c>
      <c r="B2116" s="2">
        <v>1102020</v>
      </c>
      <c r="C2116" s="2" t="str">
        <f>VLOOKUP(B2116,卡牌国战属性!$B:$C,2,FALSE)</f>
        <v>高顺</v>
      </c>
      <c r="D2116" s="2" t="s">
        <v>64</v>
      </c>
      <c r="E2116" s="2">
        <f t="shared" si="32"/>
        <v>13</v>
      </c>
      <c r="F2116" s="2">
        <f>INDEX($Q:$AC,MATCH($E2116,$Q:$Q,0),MATCH(VLOOKUP($B2116,卡牌国战属性!$B:$E,4,FALSE),军力值效果表!$Q$1:$AC$1,0)+IF(VLOOKUP($B2116,卡牌国战属性!$B:$E,3,FALSE)=2,6,0))</f>
        <v>3.7</v>
      </c>
      <c r="G2116" s="2">
        <f>INDEX($Q:$AC,MATCH($E2116,$Q:$Q,0),MATCH(VLOOKUP($B2116,卡牌国战属性!$B:$E,4,FALSE),军力值效果表!$Q$1:$AC$1,0)+IF(VLOOKUP($B2116,卡牌国战属性!$B:$E,3,FALSE)=2,6,0)+1)</f>
        <v>20</v>
      </c>
    </row>
    <row r="2117" spans="1:7">
      <c r="A2117" s="2">
        <v>2114</v>
      </c>
      <c r="B2117" s="2">
        <v>1102020</v>
      </c>
      <c r="C2117" s="2" t="str">
        <f>VLOOKUP(B2117,卡牌国战属性!$B:$C,2,FALSE)</f>
        <v>高顺</v>
      </c>
      <c r="D2117" s="2" t="s">
        <v>64</v>
      </c>
      <c r="E2117" s="2">
        <f t="shared" si="32"/>
        <v>14</v>
      </c>
      <c r="F2117" s="2">
        <f>INDEX($Q:$AC,MATCH($E2117,$Q:$Q,0),MATCH(VLOOKUP($B2117,卡牌国战属性!$B:$E,4,FALSE),军力值效果表!$Q$1:$AC$1,0)+IF(VLOOKUP($B2117,卡牌国战属性!$B:$E,3,FALSE)=2,6,0))</f>
        <v>3.8</v>
      </c>
      <c r="G2117" s="2">
        <f>INDEX($Q:$AC,MATCH($E2117,$Q:$Q,0),MATCH(VLOOKUP($B2117,卡牌国战属性!$B:$E,4,FALSE),军力值效果表!$Q$1:$AC$1,0)+IF(VLOOKUP($B2117,卡牌国战属性!$B:$E,3,FALSE)=2,6,0)+1)</f>
        <v>20.4</v>
      </c>
    </row>
    <row r="2118" spans="1:7">
      <c r="A2118" s="2">
        <v>2115</v>
      </c>
      <c r="B2118" s="2">
        <v>1102020</v>
      </c>
      <c r="C2118" s="2" t="str">
        <f>VLOOKUP(B2118,卡牌国战属性!$B:$C,2,FALSE)</f>
        <v>高顺</v>
      </c>
      <c r="D2118" s="2" t="s">
        <v>64</v>
      </c>
      <c r="E2118" s="2">
        <f t="shared" si="32"/>
        <v>15</v>
      </c>
      <c r="F2118" s="2">
        <f>INDEX($Q:$AC,MATCH($E2118,$Q:$Q,0),MATCH(VLOOKUP($B2118,卡牌国战属性!$B:$E,4,FALSE),军力值效果表!$Q$1:$AC$1,0)+IF(VLOOKUP($B2118,卡牌国战属性!$B:$E,3,FALSE)=2,6,0))</f>
        <v>3.9</v>
      </c>
      <c r="G2118" s="2">
        <f>INDEX($Q:$AC,MATCH($E2118,$Q:$Q,0),MATCH(VLOOKUP($B2118,卡牌国战属性!$B:$E,4,FALSE),军力值效果表!$Q$1:$AC$1,0)+IF(VLOOKUP($B2118,卡牌国战属性!$B:$E,3,FALSE)=2,6,0)+1)</f>
        <v>20.8</v>
      </c>
    </row>
    <row r="2119" spans="1:7">
      <c r="A2119" s="2">
        <v>2116</v>
      </c>
      <c r="B2119" s="2">
        <v>1102020</v>
      </c>
      <c r="C2119" s="2" t="str">
        <f>VLOOKUP(B2119,卡牌国战属性!$B:$C,2,FALSE)</f>
        <v>高顺</v>
      </c>
      <c r="D2119" s="2" t="s">
        <v>64</v>
      </c>
      <c r="E2119" s="2">
        <f t="shared" si="32"/>
        <v>16</v>
      </c>
      <c r="F2119" s="2">
        <f>INDEX($Q:$AC,MATCH($E2119,$Q:$Q,0),MATCH(VLOOKUP($B2119,卡牌国战属性!$B:$E,4,FALSE),军力值效果表!$Q$1:$AC$1,0)+IF(VLOOKUP($B2119,卡牌国战属性!$B:$E,3,FALSE)=2,6,0))</f>
        <v>4</v>
      </c>
      <c r="G2119" s="2">
        <f>INDEX($Q:$AC,MATCH($E2119,$Q:$Q,0),MATCH(VLOOKUP($B2119,卡牌国战属性!$B:$E,4,FALSE),军力值效果表!$Q$1:$AC$1,0)+IF(VLOOKUP($B2119,卡牌国战属性!$B:$E,3,FALSE)=2,6,0)+1)</f>
        <v>21</v>
      </c>
    </row>
    <row r="2120" spans="1:7">
      <c r="A2120" s="2">
        <v>2117</v>
      </c>
      <c r="B2120" s="2">
        <v>1102020</v>
      </c>
      <c r="C2120" s="2" t="str">
        <f>VLOOKUP(B2120,卡牌国战属性!$B:$C,2,FALSE)</f>
        <v>高顺</v>
      </c>
      <c r="D2120" s="2" t="s">
        <v>64</v>
      </c>
      <c r="E2120" s="2">
        <f t="shared" si="32"/>
        <v>17</v>
      </c>
      <c r="F2120" s="2">
        <f>INDEX($Q:$AC,MATCH($E2120,$Q:$Q,0),MATCH(VLOOKUP($B2120,卡牌国战属性!$B:$E,4,FALSE),军力值效果表!$Q$1:$AC$1,0)+IF(VLOOKUP($B2120,卡牌国战属性!$B:$E,3,FALSE)=2,6,0))</f>
        <v>4.1</v>
      </c>
      <c r="G2120" s="2">
        <f>INDEX($Q:$AC,MATCH($E2120,$Q:$Q,0),MATCH(VLOOKUP($B2120,卡牌国战属性!$B:$E,4,FALSE),军力值效果表!$Q$1:$AC$1,0)+IF(VLOOKUP($B2120,卡牌国战属性!$B:$E,3,FALSE)=2,6,0)+1)</f>
        <v>22.4</v>
      </c>
    </row>
    <row r="2121" spans="1:7">
      <c r="A2121" s="2">
        <v>2118</v>
      </c>
      <c r="B2121" s="2">
        <v>1102020</v>
      </c>
      <c r="C2121" s="2" t="str">
        <f>VLOOKUP(B2121,卡牌国战属性!$B:$C,2,FALSE)</f>
        <v>高顺</v>
      </c>
      <c r="D2121" s="2" t="s">
        <v>64</v>
      </c>
      <c r="E2121" s="2">
        <f t="shared" si="32"/>
        <v>18</v>
      </c>
      <c r="F2121" s="2">
        <f>INDEX($Q:$AC,MATCH($E2121,$Q:$Q,0),MATCH(VLOOKUP($B2121,卡牌国战属性!$B:$E,4,FALSE),军力值效果表!$Q$1:$AC$1,0)+IF(VLOOKUP($B2121,卡牌国战属性!$B:$E,3,FALSE)=2,6,0))</f>
        <v>4.2</v>
      </c>
      <c r="G2121" s="2">
        <f>INDEX($Q:$AC,MATCH($E2121,$Q:$Q,0),MATCH(VLOOKUP($B2121,卡牌国战属性!$B:$E,4,FALSE),军力值效果表!$Q$1:$AC$1,0)+IF(VLOOKUP($B2121,卡牌国战属性!$B:$E,3,FALSE)=2,6,0)+1)</f>
        <v>22.8</v>
      </c>
    </row>
    <row r="2122" spans="1:7">
      <c r="A2122" s="2">
        <v>2119</v>
      </c>
      <c r="B2122" s="2">
        <v>1102020</v>
      </c>
      <c r="C2122" s="2" t="str">
        <f>VLOOKUP(B2122,卡牌国战属性!$B:$C,2,FALSE)</f>
        <v>高顺</v>
      </c>
      <c r="D2122" s="2" t="s">
        <v>64</v>
      </c>
      <c r="E2122" s="2">
        <f t="shared" si="32"/>
        <v>19</v>
      </c>
      <c r="F2122" s="2">
        <f>INDEX($Q:$AC,MATCH($E2122,$Q:$Q,0),MATCH(VLOOKUP($B2122,卡牌国战属性!$B:$E,4,FALSE),军力值效果表!$Q$1:$AC$1,0)+IF(VLOOKUP($B2122,卡牌国战属性!$B:$E,3,FALSE)=2,6,0))</f>
        <v>4.3</v>
      </c>
      <c r="G2122" s="2">
        <f>INDEX($Q:$AC,MATCH($E2122,$Q:$Q,0),MATCH(VLOOKUP($B2122,卡牌国战属性!$B:$E,4,FALSE),军力值效果表!$Q$1:$AC$1,0)+IF(VLOOKUP($B2122,卡牌国战属性!$B:$E,3,FALSE)=2,6,0)+1)</f>
        <v>23.2</v>
      </c>
    </row>
    <row r="2123" spans="1:7">
      <c r="A2123" s="2">
        <v>2120</v>
      </c>
      <c r="B2123" s="2">
        <v>1102020</v>
      </c>
      <c r="C2123" s="2" t="str">
        <f>VLOOKUP(B2123,卡牌国战属性!$B:$C,2,FALSE)</f>
        <v>高顺</v>
      </c>
      <c r="D2123" s="2" t="s">
        <v>64</v>
      </c>
      <c r="E2123" s="2">
        <f t="shared" si="32"/>
        <v>20</v>
      </c>
      <c r="F2123" s="2">
        <f>INDEX($Q:$AC,MATCH($E2123,$Q:$Q,0),MATCH(VLOOKUP($B2123,卡牌国战属性!$B:$E,4,FALSE),军力值效果表!$Q$1:$AC$1,0)+IF(VLOOKUP($B2123,卡牌国战属性!$B:$E,3,FALSE)=2,6,0))</f>
        <v>4.4</v>
      </c>
      <c r="G2123" s="2">
        <f>INDEX($Q:$AC,MATCH($E2123,$Q:$Q,0),MATCH(VLOOKUP($B2123,卡牌国战属性!$B:$E,4,FALSE),军力值效果表!$Q$1:$AC$1,0)+IF(VLOOKUP($B2123,卡牌国战属性!$B:$E,3,FALSE)=2,6,0)+1)</f>
        <v>23.7</v>
      </c>
    </row>
    <row r="2124" spans="1:7">
      <c r="A2124" s="2">
        <v>2121</v>
      </c>
      <c r="B2124" s="2">
        <v>1102020</v>
      </c>
      <c r="C2124" s="2" t="str">
        <f>VLOOKUP(B2124,卡牌国战属性!$B:$C,2,FALSE)</f>
        <v>高顺</v>
      </c>
      <c r="D2124" s="2" t="s">
        <v>64</v>
      </c>
      <c r="E2124" s="2">
        <f t="shared" si="32"/>
        <v>21</v>
      </c>
      <c r="F2124" s="2">
        <f>INDEX($Q:$AC,MATCH($E2124,$Q:$Q,0),MATCH(VLOOKUP($B2124,卡牌国战属性!$B:$E,4,FALSE),军力值效果表!$Q$1:$AC$1,0)+IF(VLOOKUP($B2124,卡牌国战属性!$B:$E,3,FALSE)=2,6,0))</f>
        <v>4.5</v>
      </c>
      <c r="G2124" s="2">
        <f>INDEX($Q:$AC,MATCH($E2124,$Q:$Q,0),MATCH(VLOOKUP($B2124,卡牌国战属性!$B:$E,4,FALSE),军力值效果表!$Q$1:$AC$1,0)+IF(VLOOKUP($B2124,卡牌国战属性!$B:$E,3,FALSE)=2,6,0)+1)</f>
        <v>24.1</v>
      </c>
    </row>
    <row r="2125" spans="1:7">
      <c r="A2125" s="2">
        <v>2122</v>
      </c>
      <c r="B2125" s="2">
        <v>1102020</v>
      </c>
      <c r="C2125" s="2" t="str">
        <f>VLOOKUP(B2125,卡牌国战属性!$B:$C,2,FALSE)</f>
        <v>高顺</v>
      </c>
      <c r="D2125" s="2" t="s">
        <v>64</v>
      </c>
      <c r="E2125" s="2">
        <f t="shared" si="32"/>
        <v>22</v>
      </c>
      <c r="F2125" s="2">
        <f>INDEX($Q:$AC,MATCH($E2125,$Q:$Q,0),MATCH(VLOOKUP($B2125,卡牌国战属性!$B:$E,4,FALSE),军力值效果表!$Q$1:$AC$1,0)+IF(VLOOKUP($B2125,卡牌国战属性!$B:$E,3,FALSE)=2,6,0))</f>
        <v>4.7</v>
      </c>
      <c r="G2125" s="2">
        <f>INDEX($Q:$AC,MATCH($E2125,$Q:$Q,0),MATCH(VLOOKUP($B2125,卡牌国战属性!$B:$E,4,FALSE),军力值效果表!$Q$1:$AC$1,0)+IF(VLOOKUP($B2125,卡牌国战属性!$B:$E,3,FALSE)=2,6,0)+1)</f>
        <v>24.5</v>
      </c>
    </row>
    <row r="2126" spans="1:7">
      <c r="A2126" s="2">
        <v>2123</v>
      </c>
      <c r="B2126" s="2">
        <v>1102020</v>
      </c>
      <c r="C2126" s="2" t="str">
        <f>VLOOKUP(B2126,卡牌国战属性!$B:$C,2,FALSE)</f>
        <v>高顺</v>
      </c>
      <c r="D2126" s="2" t="s">
        <v>64</v>
      </c>
      <c r="E2126" s="2">
        <f t="shared" si="32"/>
        <v>23</v>
      </c>
      <c r="F2126" s="2">
        <f>INDEX($Q:$AC,MATCH($E2126,$Q:$Q,0),MATCH(VLOOKUP($B2126,卡牌国战属性!$B:$E,4,FALSE),军力值效果表!$Q$1:$AC$1,0)+IF(VLOOKUP($B2126,卡牌国战属性!$B:$E,3,FALSE)=2,6,0))</f>
        <v>5</v>
      </c>
      <c r="G2126" s="2">
        <f>INDEX($Q:$AC,MATCH($E2126,$Q:$Q,0),MATCH(VLOOKUP($B2126,卡牌国战属性!$B:$E,4,FALSE),军力值效果表!$Q$1:$AC$1,0)+IF(VLOOKUP($B2126,卡牌国战属性!$B:$E,3,FALSE)=2,6,0)+1)</f>
        <v>27.7</v>
      </c>
    </row>
    <row r="2127" spans="1:7">
      <c r="A2127" s="2">
        <v>2124</v>
      </c>
      <c r="B2127" s="2">
        <v>1102020</v>
      </c>
      <c r="C2127" s="2" t="str">
        <f>VLOOKUP(B2127,卡牌国战属性!$B:$C,2,FALSE)</f>
        <v>高顺</v>
      </c>
      <c r="D2127" s="2" t="s">
        <v>64</v>
      </c>
      <c r="E2127" s="2">
        <f t="shared" si="32"/>
        <v>24</v>
      </c>
      <c r="F2127" s="2">
        <f>INDEX($Q:$AC,MATCH($E2127,$Q:$Q,0),MATCH(VLOOKUP($B2127,卡牌国战属性!$B:$E,4,FALSE),军力值效果表!$Q$1:$AC$1,0)+IF(VLOOKUP($B2127,卡牌国战属性!$B:$E,3,FALSE)=2,6,0))</f>
        <v>5.2</v>
      </c>
      <c r="G2127" s="2">
        <f>INDEX($Q:$AC,MATCH($E2127,$Q:$Q,0),MATCH(VLOOKUP($B2127,卡牌国战属性!$B:$E,4,FALSE),军力值效果表!$Q$1:$AC$1,0)+IF(VLOOKUP($B2127,卡牌国战属性!$B:$E,3,FALSE)=2,6,0)+1)</f>
        <v>28.3</v>
      </c>
    </row>
    <row r="2128" spans="1:7">
      <c r="A2128" s="2">
        <v>2125</v>
      </c>
      <c r="B2128" s="2">
        <v>1102020</v>
      </c>
      <c r="C2128" s="2" t="str">
        <f>VLOOKUP(B2128,卡牌国战属性!$B:$C,2,FALSE)</f>
        <v>高顺</v>
      </c>
      <c r="D2128" s="2" t="s">
        <v>64</v>
      </c>
      <c r="E2128" s="2">
        <f t="shared" si="32"/>
        <v>25</v>
      </c>
      <c r="F2128" s="2">
        <f>INDEX($Q:$AC,MATCH($E2128,$Q:$Q,0),MATCH(VLOOKUP($B2128,卡牌国战属性!$B:$E,4,FALSE),军力值效果表!$Q$1:$AC$1,0)+IF(VLOOKUP($B2128,卡牌国战属性!$B:$E,3,FALSE)=2,6,0))</f>
        <v>5.8</v>
      </c>
      <c r="G2128" s="2">
        <f>INDEX($Q:$AC,MATCH($E2128,$Q:$Q,0),MATCH(VLOOKUP($B2128,卡牌国战属性!$B:$E,4,FALSE),军力值效果表!$Q$1:$AC$1,0)+IF(VLOOKUP($B2128,卡牌国战属性!$B:$E,3,FALSE)=2,6,0)+1)</f>
        <v>32.4</v>
      </c>
    </row>
    <row r="2129" spans="1:7">
      <c r="A2129" s="2">
        <v>2126</v>
      </c>
      <c r="B2129" s="2">
        <v>1102020</v>
      </c>
      <c r="C2129" s="2" t="str">
        <f>VLOOKUP(B2129,卡牌国战属性!$B:$C,2,FALSE)</f>
        <v>高顺</v>
      </c>
      <c r="D2129" s="2" t="s">
        <v>64</v>
      </c>
      <c r="E2129" s="2">
        <f t="shared" si="32"/>
        <v>26</v>
      </c>
      <c r="F2129" s="2">
        <f>INDEX($Q:$AC,MATCH($E2129,$Q:$Q,0),MATCH(VLOOKUP($B2129,卡牌国战属性!$B:$E,4,FALSE),军力值效果表!$Q$1:$AC$1,0)+IF(VLOOKUP($B2129,卡牌国战属性!$B:$E,3,FALSE)=2,6,0))</f>
        <v>6.1</v>
      </c>
      <c r="G2129" s="2">
        <f>INDEX($Q:$AC,MATCH($E2129,$Q:$Q,0),MATCH(VLOOKUP($B2129,卡牌国战属性!$B:$E,4,FALSE),军力值效果表!$Q$1:$AC$1,0)+IF(VLOOKUP($B2129,卡牌国战属性!$B:$E,3,FALSE)=2,6,0)+1)</f>
        <v>33.8</v>
      </c>
    </row>
    <row r="2130" spans="1:7">
      <c r="A2130" s="2">
        <v>2127</v>
      </c>
      <c r="B2130" s="2">
        <v>1102020</v>
      </c>
      <c r="C2130" s="2" t="str">
        <f>VLOOKUP(B2130,卡牌国战属性!$B:$C,2,FALSE)</f>
        <v>高顺</v>
      </c>
      <c r="D2130" s="2" t="s">
        <v>64</v>
      </c>
      <c r="E2130" s="2">
        <f t="shared" si="32"/>
        <v>27</v>
      </c>
      <c r="F2130" s="2">
        <f>INDEX($Q:$AC,MATCH($E2130,$Q:$Q,0),MATCH(VLOOKUP($B2130,卡牌国战属性!$B:$E,4,FALSE),军力值效果表!$Q$1:$AC$1,0)+IF(VLOOKUP($B2130,卡牌国战属性!$B:$E,3,FALSE)=2,6,0))</f>
        <v>6.5</v>
      </c>
      <c r="G2130" s="2">
        <f>INDEX($Q:$AC,MATCH($E2130,$Q:$Q,0),MATCH(VLOOKUP($B2130,卡牌国战属性!$B:$E,4,FALSE),军力值效果表!$Q$1:$AC$1,0)+IF(VLOOKUP($B2130,卡牌国战属性!$B:$E,3,FALSE)=2,6,0)+1)</f>
        <v>35.2</v>
      </c>
    </row>
    <row r="2131" spans="1:7">
      <c r="A2131" s="2">
        <v>2128</v>
      </c>
      <c r="B2131" s="2">
        <v>1102020</v>
      </c>
      <c r="C2131" s="2" t="str">
        <f>VLOOKUP(B2131,卡牌国战属性!$B:$C,2,FALSE)</f>
        <v>高顺</v>
      </c>
      <c r="D2131" s="2" t="s">
        <v>64</v>
      </c>
      <c r="E2131" s="2">
        <f t="shared" si="32"/>
        <v>28</v>
      </c>
      <c r="F2131" s="2">
        <f>INDEX($Q:$AC,MATCH($E2131,$Q:$Q,0),MATCH(VLOOKUP($B2131,卡牌国战属性!$B:$E,4,FALSE),军力值效果表!$Q$1:$AC$1,0)+IF(VLOOKUP($B2131,卡牌国战属性!$B:$E,3,FALSE)=2,6,0))</f>
        <v>7</v>
      </c>
      <c r="G2131" s="2">
        <f>INDEX($Q:$AC,MATCH($E2131,$Q:$Q,0),MATCH(VLOOKUP($B2131,卡牌国战属性!$B:$E,4,FALSE),军力值效果表!$Q$1:$AC$1,0)+IF(VLOOKUP($B2131,卡牌国战属性!$B:$E,3,FALSE)=2,6,0)+1)</f>
        <v>37</v>
      </c>
    </row>
    <row r="2132" spans="1:7">
      <c r="A2132" s="2">
        <v>2129</v>
      </c>
      <c r="B2132" s="2">
        <v>1102020</v>
      </c>
      <c r="C2132" s="2" t="str">
        <f>VLOOKUP(B2132,卡牌国战属性!$B:$C,2,FALSE)</f>
        <v>高顺</v>
      </c>
      <c r="D2132" s="2" t="s">
        <v>64</v>
      </c>
      <c r="E2132" s="2">
        <f t="shared" si="32"/>
        <v>29</v>
      </c>
      <c r="F2132" s="2">
        <f>INDEX($Q:$AC,MATCH($E2132,$Q:$Q,0),MATCH(VLOOKUP($B2132,卡牌国战属性!$B:$E,4,FALSE),军力值效果表!$Q$1:$AC$1,0)+IF(VLOOKUP($B2132,卡牌国战属性!$B:$E,3,FALSE)=2,6,0))</f>
        <v>7.4</v>
      </c>
      <c r="G2132" s="2">
        <f>INDEX($Q:$AC,MATCH($E2132,$Q:$Q,0),MATCH(VLOOKUP($B2132,卡牌国战属性!$B:$E,4,FALSE),军力值效果表!$Q$1:$AC$1,0)+IF(VLOOKUP($B2132,卡牌国战属性!$B:$E,3,FALSE)=2,6,0)+1)</f>
        <v>39</v>
      </c>
    </row>
    <row r="2133" spans="1:7">
      <c r="A2133" s="2">
        <v>2130</v>
      </c>
      <c r="B2133" s="2">
        <v>1102020</v>
      </c>
      <c r="C2133" s="2" t="str">
        <f>VLOOKUP(B2133,卡牌国战属性!$B:$C,2,FALSE)</f>
        <v>高顺</v>
      </c>
      <c r="D2133" s="2" t="s">
        <v>64</v>
      </c>
      <c r="E2133" s="2">
        <f t="shared" si="32"/>
        <v>30</v>
      </c>
      <c r="F2133" s="2">
        <f>INDEX($Q:$AC,MATCH($E2133,$Q:$Q,0),MATCH(VLOOKUP($B2133,卡牌国战属性!$B:$E,4,FALSE),军力值效果表!$Q$1:$AC$1,0)+IF(VLOOKUP($B2133,卡牌国战属性!$B:$E,3,FALSE)=2,6,0))</f>
        <v>7.6</v>
      </c>
      <c r="G2133" s="2">
        <f>INDEX($Q:$AC,MATCH($E2133,$Q:$Q,0),MATCH(VLOOKUP($B2133,卡牌国战属性!$B:$E,4,FALSE),军力值效果表!$Q$1:$AC$1,0)+IF(VLOOKUP($B2133,卡牌国战属性!$B:$E,3,FALSE)=2,6,0)+1)</f>
        <v>41</v>
      </c>
    </row>
    <row r="2134" spans="1:7">
      <c r="A2134" s="2">
        <v>2131</v>
      </c>
      <c r="B2134" s="2">
        <v>1102020</v>
      </c>
      <c r="C2134" s="2" t="str">
        <f>VLOOKUP(B2134,卡牌国战属性!$B:$C,2,FALSE)</f>
        <v>高顺</v>
      </c>
      <c r="D2134" s="2" t="s">
        <v>64</v>
      </c>
      <c r="E2134" s="2">
        <f t="shared" si="32"/>
        <v>31</v>
      </c>
      <c r="F2134" s="2">
        <f>INDEX($Q:$AC,MATCH($E2134,$Q:$Q,0),MATCH(VLOOKUP($B2134,卡牌国战属性!$B:$E,4,FALSE),军力值效果表!$Q$1:$AC$1,0)+IF(VLOOKUP($B2134,卡牌国战属性!$B:$E,3,FALSE)=2,6,0))</f>
        <v>7.7</v>
      </c>
      <c r="G2134" s="2">
        <f>INDEX($Q:$AC,MATCH($E2134,$Q:$Q,0),MATCH(VLOOKUP($B2134,卡牌国战属性!$B:$E,4,FALSE),军力值效果表!$Q$1:$AC$1,0)+IF(VLOOKUP($B2134,卡牌国战属性!$B:$E,3,FALSE)=2,6,0)+1)</f>
        <v>42.1</v>
      </c>
    </row>
    <row r="2135" spans="1:7">
      <c r="A2135" s="2">
        <v>2132</v>
      </c>
      <c r="B2135" s="2">
        <v>1102020</v>
      </c>
      <c r="C2135" s="2" t="str">
        <f>VLOOKUP(B2135,卡牌国战属性!$B:$C,2,FALSE)</f>
        <v>高顺</v>
      </c>
      <c r="D2135" s="2" t="s">
        <v>64</v>
      </c>
      <c r="E2135" s="2">
        <f t="shared" si="32"/>
        <v>32</v>
      </c>
      <c r="F2135" s="2">
        <f>INDEX($Q:$AC,MATCH($E2135,$Q:$Q,0),MATCH(VLOOKUP($B2135,卡牌国战属性!$B:$E,4,FALSE),军力值效果表!$Q$1:$AC$1,0)+IF(VLOOKUP($B2135,卡牌国战属性!$B:$E,3,FALSE)=2,6,0))</f>
        <v>8.2</v>
      </c>
      <c r="G2135" s="2">
        <f>INDEX($Q:$AC,MATCH($E2135,$Q:$Q,0),MATCH(VLOOKUP($B2135,卡牌国战属性!$B:$E,4,FALSE),军力值效果表!$Q$1:$AC$1,0)+IF(VLOOKUP($B2135,卡牌国战属性!$B:$E,3,FALSE)=2,6,0)+1)</f>
        <v>44.2</v>
      </c>
    </row>
    <row r="2136" spans="1:7">
      <c r="A2136" s="2">
        <v>2133</v>
      </c>
      <c r="B2136" s="2">
        <v>1102020</v>
      </c>
      <c r="C2136" s="2" t="str">
        <f>VLOOKUP(B2136,卡牌国战属性!$B:$C,2,FALSE)</f>
        <v>高顺</v>
      </c>
      <c r="D2136" s="2" t="s">
        <v>64</v>
      </c>
      <c r="E2136" s="2">
        <f t="shared" si="32"/>
        <v>33</v>
      </c>
      <c r="F2136" s="2">
        <f>INDEX($Q:$AC,MATCH($E2136,$Q:$Q,0),MATCH(VLOOKUP($B2136,卡牌国战属性!$B:$E,4,FALSE),军力值效果表!$Q$1:$AC$1,0)+IF(VLOOKUP($B2136,卡牌国战属性!$B:$E,3,FALSE)=2,6,0))</f>
        <v>9.2</v>
      </c>
      <c r="G2136" s="2">
        <f>INDEX($Q:$AC,MATCH($E2136,$Q:$Q,0),MATCH(VLOOKUP($B2136,卡牌国战属性!$B:$E,4,FALSE),军力值效果表!$Q$1:$AC$1,0)+IF(VLOOKUP($B2136,卡牌国战属性!$B:$E,3,FALSE)=2,6,0)+1)</f>
        <v>50.4</v>
      </c>
    </row>
    <row r="2137" spans="1:7">
      <c r="A2137" s="2">
        <v>2134</v>
      </c>
      <c r="B2137" s="2">
        <v>1102020</v>
      </c>
      <c r="C2137" s="2" t="str">
        <f>VLOOKUP(B2137,卡牌国战属性!$B:$C,2,FALSE)</f>
        <v>高顺</v>
      </c>
      <c r="D2137" s="2" t="s">
        <v>64</v>
      </c>
      <c r="E2137" s="2">
        <f t="shared" si="32"/>
        <v>34</v>
      </c>
      <c r="F2137" s="2">
        <f>INDEX($Q:$AC,MATCH($E2137,$Q:$Q,0),MATCH(VLOOKUP($B2137,卡牌国战属性!$B:$E,4,FALSE),军力值效果表!$Q$1:$AC$1,0)+IF(VLOOKUP($B2137,卡牌国战属性!$B:$E,3,FALSE)=2,6,0))</f>
        <v>9.5</v>
      </c>
      <c r="G2137" s="2">
        <f>INDEX($Q:$AC,MATCH($E2137,$Q:$Q,0),MATCH(VLOOKUP($B2137,卡牌国战属性!$B:$E,4,FALSE),军力值效果表!$Q$1:$AC$1,0)+IF(VLOOKUP($B2137,卡牌国战属性!$B:$E,3,FALSE)=2,6,0)+1)</f>
        <v>53.1</v>
      </c>
    </row>
    <row r="2138" spans="1:7">
      <c r="A2138" s="2">
        <v>2135</v>
      </c>
      <c r="B2138" s="2">
        <v>1102020</v>
      </c>
      <c r="C2138" s="2" t="str">
        <f>VLOOKUP(B2138,卡牌国战属性!$B:$C,2,FALSE)</f>
        <v>高顺</v>
      </c>
      <c r="D2138" s="2" t="s">
        <v>64</v>
      </c>
      <c r="E2138" s="2">
        <f t="shared" si="32"/>
        <v>35</v>
      </c>
      <c r="F2138" s="2">
        <f>INDEX($Q:$AC,MATCH($E2138,$Q:$Q,0),MATCH(VLOOKUP($B2138,卡牌国战属性!$B:$E,4,FALSE),军力值效果表!$Q$1:$AC$1,0)+IF(VLOOKUP($B2138,卡牌国战属性!$B:$E,3,FALSE)=2,6,0))</f>
        <v>10</v>
      </c>
      <c r="G2138" s="2">
        <f>INDEX($Q:$AC,MATCH($E2138,$Q:$Q,0),MATCH(VLOOKUP($B2138,卡牌国战属性!$B:$E,4,FALSE),军力值效果表!$Q$1:$AC$1,0)+IF(VLOOKUP($B2138,卡牌国战属性!$B:$E,3,FALSE)=2,6,0)+1)</f>
        <v>54.5</v>
      </c>
    </row>
    <row r="2139" spans="1:7">
      <c r="A2139" s="2">
        <v>2136</v>
      </c>
      <c r="B2139" s="2">
        <v>1102020</v>
      </c>
      <c r="C2139" s="2" t="str">
        <f>VLOOKUP(B2139,卡牌国战属性!$B:$C,2,FALSE)</f>
        <v>高顺</v>
      </c>
      <c r="D2139" s="2" t="s">
        <v>64</v>
      </c>
      <c r="E2139" s="2">
        <f t="shared" si="32"/>
        <v>36</v>
      </c>
      <c r="F2139" s="2">
        <f>INDEX($Q:$AC,MATCH($E2139,$Q:$Q,0),MATCH(VLOOKUP($B2139,卡牌国战属性!$B:$E,4,FALSE),军力值效果表!$Q$1:$AC$1,0)+IF(VLOOKUP($B2139,卡牌国战属性!$B:$E,3,FALSE)=2,6,0))</f>
        <v>10.7</v>
      </c>
      <c r="G2139" s="2">
        <f>INDEX($Q:$AC,MATCH($E2139,$Q:$Q,0),MATCH(VLOOKUP($B2139,卡牌国战属性!$B:$E,4,FALSE),军力值效果表!$Q$1:$AC$1,0)+IF(VLOOKUP($B2139,卡牌国战属性!$B:$E,3,FALSE)=2,6,0)+1)</f>
        <v>57.9</v>
      </c>
    </row>
    <row r="2140" spans="1:7">
      <c r="A2140" s="2">
        <v>2137</v>
      </c>
      <c r="B2140" s="2">
        <v>1102020</v>
      </c>
      <c r="C2140" s="2" t="str">
        <f>VLOOKUP(B2140,卡牌国战属性!$B:$C,2,FALSE)</f>
        <v>高顺</v>
      </c>
      <c r="D2140" s="2" t="s">
        <v>64</v>
      </c>
      <c r="E2140" s="2">
        <f t="shared" si="32"/>
        <v>37</v>
      </c>
      <c r="F2140" s="2">
        <f>INDEX($Q:$AC,MATCH($E2140,$Q:$Q,0),MATCH(VLOOKUP($B2140,卡牌国战属性!$B:$E,4,FALSE),军力值效果表!$Q$1:$AC$1,0)+IF(VLOOKUP($B2140,卡牌国战属性!$B:$E,3,FALSE)=2,6,0))</f>
        <v>11.5</v>
      </c>
      <c r="G2140" s="2">
        <f>INDEX($Q:$AC,MATCH($E2140,$Q:$Q,0),MATCH(VLOOKUP($B2140,卡牌国战属性!$B:$E,4,FALSE),军力值效果表!$Q$1:$AC$1,0)+IF(VLOOKUP($B2140,卡牌国战属性!$B:$E,3,FALSE)=2,6,0)+1)</f>
        <v>61</v>
      </c>
    </row>
    <row r="2141" spans="1:7">
      <c r="A2141" s="2">
        <v>2138</v>
      </c>
      <c r="B2141" s="2">
        <v>1102020</v>
      </c>
      <c r="C2141" s="2" t="str">
        <f>VLOOKUP(B2141,卡牌国战属性!$B:$C,2,FALSE)</f>
        <v>高顺</v>
      </c>
      <c r="D2141" s="2" t="s">
        <v>64</v>
      </c>
      <c r="E2141" s="2">
        <f t="shared" si="32"/>
        <v>38</v>
      </c>
      <c r="F2141" s="2">
        <f>INDEX($Q:$AC,MATCH($E2141,$Q:$Q,0),MATCH(VLOOKUP($B2141,卡牌国战属性!$B:$E,4,FALSE),军力值效果表!$Q$1:$AC$1,0)+IF(VLOOKUP($B2141,卡牌国战属性!$B:$E,3,FALSE)=2,6,0))</f>
        <v>12.9</v>
      </c>
      <c r="G2141" s="2">
        <f>INDEX($Q:$AC,MATCH($E2141,$Q:$Q,0),MATCH(VLOOKUP($B2141,卡牌国战属性!$B:$E,4,FALSE),军力值效果表!$Q$1:$AC$1,0)+IF(VLOOKUP($B2141,卡牌国战属性!$B:$E,3,FALSE)=2,6,0)+1)</f>
        <v>70</v>
      </c>
    </row>
    <row r="2142" spans="1:7">
      <c r="A2142" s="2">
        <v>2139</v>
      </c>
      <c r="B2142" s="2">
        <v>1102020</v>
      </c>
      <c r="C2142" s="2" t="str">
        <f>VLOOKUP(B2142,卡牌国战属性!$B:$C,2,FALSE)</f>
        <v>高顺</v>
      </c>
      <c r="D2142" s="2" t="s">
        <v>64</v>
      </c>
      <c r="E2142" s="2">
        <f t="shared" si="32"/>
        <v>39</v>
      </c>
      <c r="F2142" s="2">
        <f>INDEX($Q:$AC,MATCH($E2142,$Q:$Q,0),MATCH(VLOOKUP($B2142,卡牌国战属性!$B:$E,4,FALSE),军力值效果表!$Q$1:$AC$1,0)+IF(VLOOKUP($B2142,卡牌国战属性!$B:$E,3,FALSE)=2,6,0))</f>
        <v>13.2</v>
      </c>
      <c r="G2142" s="2">
        <f>INDEX($Q:$AC,MATCH($E2142,$Q:$Q,0),MATCH(VLOOKUP($B2142,卡牌国战属性!$B:$E,4,FALSE),军力值效果表!$Q$1:$AC$1,0)+IF(VLOOKUP($B2142,卡牌国战属性!$B:$E,3,FALSE)=2,6,0)+1)</f>
        <v>72</v>
      </c>
    </row>
    <row r="2143" spans="1:7">
      <c r="A2143" s="2">
        <v>2140</v>
      </c>
      <c r="B2143" s="2">
        <v>1102020</v>
      </c>
      <c r="C2143" s="2" t="str">
        <f>VLOOKUP(B2143,卡牌国战属性!$B:$C,2,FALSE)</f>
        <v>高顺</v>
      </c>
      <c r="D2143" s="2" t="s">
        <v>64</v>
      </c>
      <c r="E2143" s="2">
        <f t="shared" si="32"/>
        <v>40</v>
      </c>
      <c r="F2143" s="2">
        <f>INDEX($Q:$AC,MATCH($E2143,$Q:$Q,0),MATCH(VLOOKUP($B2143,卡牌国战属性!$B:$E,4,FALSE),军力值效果表!$Q$1:$AC$1,0)+IF(VLOOKUP($B2143,卡牌国战属性!$B:$E,3,FALSE)=2,6,0))</f>
        <v>13.9</v>
      </c>
      <c r="G2143" s="2">
        <f>INDEX($Q:$AC,MATCH($E2143,$Q:$Q,0),MATCH(VLOOKUP($B2143,卡牌国战属性!$B:$E,4,FALSE),军力值效果表!$Q$1:$AC$1,0)+IF(VLOOKUP($B2143,卡牌国战属性!$B:$E,3,FALSE)=2,6,0)+1)</f>
        <v>74</v>
      </c>
    </row>
    <row r="2144" spans="1:7">
      <c r="A2144" s="2">
        <v>2141</v>
      </c>
      <c r="B2144" s="2">
        <v>1102020</v>
      </c>
      <c r="C2144" s="2" t="str">
        <f>VLOOKUP(B2144,卡牌国战属性!$B:$C,2,FALSE)</f>
        <v>高顺</v>
      </c>
      <c r="D2144" s="2" t="s">
        <v>64</v>
      </c>
      <c r="E2144" s="2">
        <f t="shared" si="32"/>
        <v>41</v>
      </c>
      <c r="F2144" s="2">
        <f>INDEX($Q:$AC,MATCH($E2144,$Q:$Q,0),MATCH(VLOOKUP($B2144,卡牌国战属性!$B:$E,4,FALSE),军力值效果表!$Q$1:$AC$1,0)+IF(VLOOKUP($B2144,卡牌国战属性!$B:$E,3,FALSE)=2,6,0))</f>
        <v>14.3</v>
      </c>
      <c r="G2144" s="2">
        <f>INDEX($Q:$AC,MATCH($E2144,$Q:$Q,0),MATCH(VLOOKUP($B2144,卡牌国战属性!$B:$E,4,FALSE),军力值效果表!$Q$1:$AC$1,0)+IF(VLOOKUP($B2144,卡牌国战属性!$B:$E,3,FALSE)=2,6,0)+1)</f>
        <v>76.8</v>
      </c>
    </row>
    <row r="2145" spans="1:7">
      <c r="A2145" s="2">
        <v>2142</v>
      </c>
      <c r="B2145" s="2">
        <v>1102020</v>
      </c>
      <c r="C2145" s="2" t="str">
        <f>VLOOKUP(B2145,卡牌国战属性!$B:$C,2,FALSE)</f>
        <v>高顺</v>
      </c>
      <c r="D2145" s="2" t="s">
        <v>64</v>
      </c>
      <c r="E2145" s="2">
        <f t="shared" si="32"/>
        <v>42</v>
      </c>
      <c r="F2145" s="2">
        <f>INDEX($Q:$AC,MATCH($E2145,$Q:$Q,0),MATCH(VLOOKUP($B2145,卡牌国战属性!$B:$E,4,FALSE),军力值效果表!$Q$1:$AC$1,0)+IF(VLOOKUP($B2145,卡牌国战属性!$B:$E,3,FALSE)=2,6,0))</f>
        <v>15.4</v>
      </c>
      <c r="G2145" s="2">
        <f>INDEX($Q:$AC,MATCH($E2145,$Q:$Q,0),MATCH(VLOOKUP($B2145,卡牌国战属性!$B:$E,4,FALSE),军力值效果表!$Q$1:$AC$1,0)+IF(VLOOKUP($B2145,卡牌国战属性!$B:$E,3,FALSE)=2,6,0)+1)</f>
        <v>81.4</v>
      </c>
    </row>
    <row r="2146" spans="1:7">
      <c r="A2146" s="2">
        <v>2143</v>
      </c>
      <c r="B2146" s="2">
        <v>1102020</v>
      </c>
      <c r="C2146" s="2" t="str">
        <f>VLOOKUP(B2146,卡牌国战属性!$B:$C,2,FALSE)</f>
        <v>高顺</v>
      </c>
      <c r="D2146" s="2" t="s">
        <v>64</v>
      </c>
      <c r="E2146" s="2">
        <f t="shared" si="32"/>
        <v>43</v>
      </c>
      <c r="F2146" s="2">
        <f>INDEX($Q:$AC,MATCH($E2146,$Q:$Q,0),MATCH(VLOOKUP($B2146,卡牌国战属性!$B:$E,4,FALSE),军力值效果表!$Q$1:$AC$1,0)+IF(VLOOKUP($B2146,卡牌国战属性!$B:$E,3,FALSE)=2,6,0))</f>
        <v>17.4</v>
      </c>
      <c r="G2146" s="2">
        <f>INDEX($Q:$AC,MATCH($E2146,$Q:$Q,0),MATCH(VLOOKUP($B2146,卡牌国战属性!$B:$E,4,FALSE),军力值效果表!$Q$1:$AC$1,0)+IF(VLOOKUP($B2146,卡牌国战属性!$B:$E,3,FALSE)=2,6,0)+1)</f>
        <v>93.9</v>
      </c>
    </row>
    <row r="2147" spans="1:7">
      <c r="A2147" s="2">
        <v>2144</v>
      </c>
      <c r="B2147" s="2">
        <v>1102020</v>
      </c>
      <c r="C2147" s="2" t="str">
        <f>VLOOKUP(B2147,卡牌国战属性!$B:$C,2,FALSE)</f>
        <v>高顺</v>
      </c>
      <c r="D2147" s="2" t="s">
        <v>64</v>
      </c>
      <c r="E2147" s="2">
        <f t="shared" si="32"/>
        <v>44</v>
      </c>
      <c r="F2147" s="2">
        <f>INDEX($Q:$AC,MATCH($E2147,$Q:$Q,0),MATCH(VLOOKUP($B2147,卡牌国战属性!$B:$E,4,FALSE),军力值效果表!$Q$1:$AC$1,0)+IF(VLOOKUP($B2147,卡牌国战属性!$B:$E,3,FALSE)=2,6,0))</f>
        <v>18.8</v>
      </c>
      <c r="G2147" s="2">
        <f>INDEX($Q:$AC,MATCH($E2147,$Q:$Q,0),MATCH(VLOOKUP($B2147,卡牌国战属性!$B:$E,4,FALSE),军力值效果表!$Q$1:$AC$1,0)+IF(VLOOKUP($B2147,卡牌国战属性!$B:$E,3,FALSE)=2,6,0)+1)</f>
        <v>99.9</v>
      </c>
    </row>
    <row r="2148" spans="1:7">
      <c r="A2148" s="2">
        <v>2145</v>
      </c>
      <c r="B2148" s="2">
        <v>1102020</v>
      </c>
      <c r="C2148" s="2" t="str">
        <f>VLOOKUP(B2148,卡牌国战属性!$B:$C,2,FALSE)</f>
        <v>高顺</v>
      </c>
      <c r="D2148" s="2" t="s">
        <v>64</v>
      </c>
      <c r="E2148" s="2">
        <f t="shared" si="32"/>
        <v>45</v>
      </c>
      <c r="F2148" s="2">
        <f>INDEX($Q:$AC,MATCH($E2148,$Q:$Q,0),MATCH(VLOOKUP($B2148,卡牌国战属性!$B:$E,4,FALSE),军力值效果表!$Q$1:$AC$1,0)+IF(VLOOKUP($B2148,卡牌国战属性!$B:$E,3,FALSE)=2,6,0))</f>
        <v>20.6</v>
      </c>
      <c r="G2148" s="2">
        <f>INDEX($Q:$AC,MATCH($E2148,$Q:$Q,0),MATCH(VLOOKUP($B2148,卡牌国战属性!$B:$E,4,FALSE),军力值效果表!$Q$1:$AC$1,0)+IF(VLOOKUP($B2148,卡牌国战属性!$B:$E,3,FALSE)=2,6,0)+1)</f>
        <v>111.6</v>
      </c>
    </row>
    <row r="2149" spans="1:7">
      <c r="A2149" s="2">
        <v>2146</v>
      </c>
      <c r="B2149" s="2">
        <v>1102020</v>
      </c>
      <c r="C2149" s="2" t="str">
        <f>VLOOKUP(B2149,卡牌国战属性!$B:$C,2,FALSE)</f>
        <v>高顺</v>
      </c>
      <c r="D2149" s="2" t="s">
        <v>64</v>
      </c>
      <c r="E2149" s="2">
        <f t="shared" si="32"/>
        <v>46</v>
      </c>
      <c r="F2149" s="2">
        <f>INDEX($Q:$AC,MATCH($E2149,$Q:$Q,0),MATCH(VLOOKUP($B2149,卡牌国战属性!$B:$E,4,FALSE),军力值效果表!$Q$1:$AC$1,0)+IF(VLOOKUP($B2149,卡牌国战属性!$B:$E,3,FALSE)=2,6,0))</f>
        <v>22.3</v>
      </c>
      <c r="G2149" s="2">
        <f>INDEX($Q:$AC,MATCH($E2149,$Q:$Q,0),MATCH(VLOOKUP($B2149,卡牌国战属性!$B:$E,4,FALSE),军力值效果表!$Q$1:$AC$1,0)+IF(VLOOKUP($B2149,卡牌国战属性!$B:$E,3,FALSE)=2,6,0)+1)</f>
        <v>119.2</v>
      </c>
    </row>
    <row r="2150" spans="1:7">
      <c r="A2150" s="2">
        <v>2147</v>
      </c>
      <c r="B2150" s="2">
        <v>1102020</v>
      </c>
      <c r="C2150" s="2" t="str">
        <f>VLOOKUP(B2150,卡牌国战属性!$B:$C,2,FALSE)</f>
        <v>高顺</v>
      </c>
      <c r="D2150" s="2" t="s">
        <v>64</v>
      </c>
      <c r="E2150" s="2">
        <f t="shared" si="32"/>
        <v>47</v>
      </c>
      <c r="F2150" s="2">
        <f>INDEX($Q:$AC,MATCH($E2150,$Q:$Q,0),MATCH(VLOOKUP($B2150,卡牌国战属性!$B:$E,4,FALSE),军力值效果表!$Q$1:$AC$1,0)+IF(VLOOKUP($B2150,卡牌国战属性!$B:$E,3,FALSE)=2,6,0))</f>
        <v>24</v>
      </c>
      <c r="G2150" s="2">
        <f>INDEX($Q:$AC,MATCH($E2150,$Q:$Q,0),MATCH(VLOOKUP($B2150,卡牌国战属性!$B:$E,4,FALSE),军力值效果表!$Q$1:$AC$1,0)+IF(VLOOKUP($B2150,卡牌国战属性!$B:$E,3,FALSE)=2,6,0)+1)</f>
        <v>126.7</v>
      </c>
    </row>
    <row r="2151" spans="1:7">
      <c r="A2151" s="2">
        <v>2148</v>
      </c>
      <c r="B2151" s="2">
        <v>1102020</v>
      </c>
      <c r="C2151" s="2" t="str">
        <f>VLOOKUP(B2151,卡牌国战属性!$B:$C,2,FALSE)</f>
        <v>高顺</v>
      </c>
      <c r="D2151" s="2" t="s">
        <v>64</v>
      </c>
      <c r="E2151" s="2">
        <f t="shared" si="32"/>
        <v>48</v>
      </c>
      <c r="F2151" s="2">
        <f>INDEX($Q:$AC,MATCH($E2151,$Q:$Q,0),MATCH(VLOOKUP($B2151,卡牌国战属性!$B:$E,4,FALSE),军力值效果表!$Q$1:$AC$1,0)+IF(VLOOKUP($B2151,卡牌国战属性!$B:$E,3,FALSE)=2,6,0))</f>
        <v>27.2</v>
      </c>
      <c r="G2151" s="2">
        <f>INDEX($Q:$AC,MATCH($E2151,$Q:$Q,0),MATCH(VLOOKUP($B2151,卡牌国战属性!$B:$E,4,FALSE),军力值效果表!$Q$1:$AC$1,0)+IF(VLOOKUP($B2151,卡牌国战属性!$B:$E,3,FALSE)=2,6,0)+1)</f>
        <v>146.4</v>
      </c>
    </row>
    <row r="2152" spans="1:7">
      <c r="A2152" s="2">
        <v>2149</v>
      </c>
      <c r="B2152" s="2">
        <v>1102020</v>
      </c>
      <c r="C2152" s="2" t="str">
        <f>VLOOKUP(B2152,卡牌国战属性!$B:$C,2,FALSE)</f>
        <v>高顺</v>
      </c>
      <c r="D2152" s="2" t="s">
        <v>64</v>
      </c>
      <c r="E2152" s="2">
        <f t="shared" si="32"/>
        <v>49</v>
      </c>
      <c r="F2152" s="2">
        <f>INDEX($Q:$AC,MATCH($E2152,$Q:$Q,0),MATCH(VLOOKUP($B2152,卡牌国战属性!$B:$E,4,FALSE),军力值效果表!$Q$1:$AC$1,0)+IF(VLOOKUP($B2152,卡牌国战属性!$B:$E,3,FALSE)=2,6,0))</f>
        <v>29.4</v>
      </c>
      <c r="G2152" s="2">
        <f>INDEX($Q:$AC,MATCH($E2152,$Q:$Q,0),MATCH(VLOOKUP($B2152,卡牌国战属性!$B:$E,4,FALSE),军力值效果表!$Q$1:$AC$1,0)+IF(VLOOKUP($B2152,卡牌国战属性!$B:$E,3,FALSE)=2,6,0)+1)</f>
        <v>156</v>
      </c>
    </row>
    <row r="2153" spans="1:7">
      <c r="A2153" s="2">
        <v>2150</v>
      </c>
      <c r="B2153" s="2">
        <v>1102020</v>
      </c>
      <c r="C2153" s="2" t="str">
        <f>VLOOKUP(B2153,卡牌国战属性!$B:$C,2,FALSE)</f>
        <v>高顺</v>
      </c>
      <c r="D2153" s="2" t="s">
        <v>64</v>
      </c>
      <c r="E2153" s="2">
        <f t="shared" si="32"/>
        <v>50</v>
      </c>
      <c r="F2153" s="2">
        <f>INDEX($Q:$AC,MATCH($E2153,$Q:$Q,0),MATCH(VLOOKUP($B2153,卡牌国战属性!$B:$E,4,FALSE),军力值效果表!$Q$1:$AC$1,0)+IF(VLOOKUP($B2153,卡牌国战属性!$B:$E,3,FALSE)=2,6,0))</f>
        <v>30.8</v>
      </c>
      <c r="G2153" s="2">
        <f>INDEX($Q:$AC,MATCH($E2153,$Q:$Q,0),MATCH(VLOOKUP($B2153,卡牌国战属性!$B:$E,4,FALSE),军力值效果表!$Q$1:$AC$1,0)+IF(VLOOKUP($B2153,卡牌国战属性!$B:$E,3,FALSE)=2,6,0)+1)</f>
        <v>161.2</v>
      </c>
    </row>
    <row r="2154" spans="1:7">
      <c r="A2154" s="2">
        <v>2151</v>
      </c>
      <c r="B2154" s="2">
        <v>1102021</v>
      </c>
      <c r="C2154" s="2" t="str">
        <f>VLOOKUP(B2154,卡牌国战属性!$B:$C,2,FALSE)</f>
        <v>烈风螳螂</v>
      </c>
      <c r="D2154" s="2" t="s">
        <v>64</v>
      </c>
      <c r="E2154" s="2">
        <f t="shared" si="32"/>
        <v>1</v>
      </c>
      <c r="F2154" s="2">
        <f>INDEX($Q:$AC,MATCH($E2154,$Q:$Q,0),MATCH(VLOOKUP($B2154,卡牌国战属性!$B:$E,4,FALSE),军力值效果表!$Q$1:$AC$1,0)+IF(VLOOKUP($B2154,卡牌国战属性!$B:$E,3,FALSE)=2,6,0))</f>
        <v>2.5</v>
      </c>
      <c r="G2154" s="2">
        <f>INDEX($Q:$AC,MATCH($E2154,$Q:$Q,0),MATCH(VLOOKUP($B2154,卡牌国战属性!$B:$E,4,FALSE),军力值效果表!$Q$1:$AC$1,0)+IF(VLOOKUP($B2154,卡牌国战属性!$B:$E,3,FALSE)=2,6,0)+1)</f>
        <v>17</v>
      </c>
    </row>
    <row r="2155" spans="1:7">
      <c r="A2155" s="2">
        <v>2152</v>
      </c>
      <c r="B2155" s="2">
        <v>1102021</v>
      </c>
      <c r="C2155" s="2" t="str">
        <f>VLOOKUP(B2155,卡牌国战属性!$B:$C,2,FALSE)</f>
        <v>烈风螳螂</v>
      </c>
      <c r="D2155" s="2" t="s">
        <v>64</v>
      </c>
      <c r="E2155" s="2">
        <f t="shared" si="32"/>
        <v>2</v>
      </c>
      <c r="F2155" s="2">
        <f>INDEX($Q:$AC,MATCH($E2155,$Q:$Q,0),MATCH(VLOOKUP($B2155,卡牌国战属性!$B:$E,4,FALSE),军力值效果表!$Q$1:$AC$1,0)+IF(VLOOKUP($B2155,卡牌国战属性!$B:$E,3,FALSE)=2,6,0))</f>
        <v>2.6</v>
      </c>
      <c r="G2155" s="2">
        <f>INDEX($Q:$AC,MATCH($E2155,$Q:$Q,0),MATCH(VLOOKUP($B2155,卡牌国战属性!$B:$E,4,FALSE),军力值效果表!$Q$1:$AC$1,0)+IF(VLOOKUP($B2155,卡牌国战属性!$B:$E,3,FALSE)=2,6,0)+1)</f>
        <v>17.2</v>
      </c>
    </row>
    <row r="2156" spans="1:7">
      <c r="A2156" s="2">
        <v>2153</v>
      </c>
      <c r="B2156" s="2">
        <v>1102021</v>
      </c>
      <c r="C2156" s="2" t="str">
        <f>VLOOKUP(B2156,卡牌国战属性!$B:$C,2,FALSE)</f>
        <v>烈风螳螂</v>
      </c>
      <c r="D2156" s="2" t="s">
        <v>64</v>
      </c>
      <c r="E2156" s="2">
        <f t="shared" si="32"/>
        <v>3</v>
      </c>
      <c r="F2156" s="2">
        <f>INDEX($Q:$AC,MATCH($E2156,$Q:$Q,0),MATCH(VLOOKUP($B2156,卡牌国战属性!$B:$E,4,FALSE),军力值效果表!$Q$1:$AC$1,0)+IF(VLOOKUP($B2156,卡牌国战属性!$B:$E,3,FALSE)=2,6,0))</f>
        <v>2.7</v>
      </c>
      <c r="G2156" s="2">
        <f>INDEX($Q:$AC,MATCH($E2156,$Q:$Q,0),MATCH(VLOOKUP($B2156,卡牌国战属性!$B:$E,4,FALSE),军力值效果表!$Q$1:$AC$1,0)+IF(VLOOKUP($B2156,卡牌国战属性!$B:$E,3,FALSE)=2,6,0)+1)</f>
        <v>17.4</v>
      </c>
    </row>
    <row r="2157" spans="1:7">
      <c r="A2157" s="2">
        <v>2154</v>
      </c>
      <c r="B2157" s="2">
        <v>1102021</v>
      </c>
      <c r="C2157" s="2" t="str">
        <f>VLOOKUP(B2157,卡牌国战属性!$B:$C,2,FALSE)</f>
        <v>烈风螳螂</v>
      </c>
      <c r="D2157" s="2" t="s">
        <v>64</v>
      </c>
      <c r="E2157" s="2">
        <f t="shared" si="32"/>
        <v>4</v>
      </c>
      <c r="F2157" s="2">
        <f>INDEX($Q:$AC,MATCH($E2157,$Q:$Q,0),MATCH(VLOOKUP($B2157,卡牌国战属性!$B:$E,4,FALSE),军力值效果表!$Q$1:$AC$1,0)+IF(VLOOKUP($B2157,卡牌国战属性!$B:$E,3,FALSE)=2,6,0))</f>
        <v>2.8</v>
      </c>
      <c r="G2157" s="2">
        <f>INDEX($Q:$AC,MATCH($E2157,$Q:$Q,0),MATCH(VLOOKUP($B2157,卡牌国战属性!$B:$E,4,FALSE),军力值效果表!$Q$1:$AC$1,0)+IF(VLOOKUP($B2157,卡牌国战属性!$B:$E,3,FALSE)=2,6,0)+1)</f>
        <v>17.6</v>
      </c>
    </row>
    <row r="2158" spans="1:7">
      <c r="A2158" s="2">
        <v>2155</v>
      </c>
      <c r="B2158" s="2">
        <v>1102021</v>
      </c>
      <c r="C2158" s="2" t="str">
        <f>VLOOKUP(B2158,卡牌国战属性!$B:$C,2,FALSE)</f>
        <v>烈风螳螂</v>
      </c>
      <c r="D2158" s="2" t="s">
        <v>64</v>
      </c>
      <c r="E2158" s="2">
        <f t="shared" si="32"/>
        <v>5</v>
      </c>
      <c r="F2158" s="2">
        <f>INDEX($Q:$AC,MATCH($E2158,$Q:$Q,0),MATCH(VLOOKUP($B2158,卡牌国战属性!$B:$E,4,FALSE),军力值效果表!$Q$1:$AC$1,0)+IF(VLOOKUP($B2158,卡牌国战属性!$B:$E,3,FALSE)=2,6,0))</f>
        <v>2.9</v>
      </c>
      <c r="G2158" s="2">
        <f>INDEX($Q:$AC,MATCH($E2158,$Q:$Q,0),MATCH(VLOOKUP($B2158,卡牌国战属性!$B:$E,4,FALSE),军力值效果表!$Q$1:$AC$1,0)+IF(VLOOKUP($B2158,卡牌国战属性!$B:$E,3,FALSE)=2,6,0)+1)</f>
        <v>17.8</v>
      </c>
    </row>
    <row r="2159" spans="1:7">
      <c r="A2159" s="2">
        <v>2156</v>
      </c>
      <c r="B2159" s="2">
        <v>1102021</v>
      </c>
      <c r="C2159" s="2" t="str">
        <f>VLOOKUP(B2159,卡牌国战属性!$B:$C,2,FALSE)</f>
        <v>烈风螳螂</v>
      </c>
      <c r="D2159" s="2" t="s">
        <v>64</v>
      </c>
      <c r="E2159" s="2">
        <f t="shared" si="32"/>
        <v>6</v>
      </c>
      <c r="F2159" s="2">
        <f>INDEX($Q:$AC,MATCH($E2159,$Q:$Q,0),MATCH(VLOOKUP($B2159,卡牌国战属性!$B:$E,4,FALSE),军力值效果表!$Q$1:$AC$1,0)+IF(VLOOKUP($B2159,卡牌国战属性!$B:$E,3,FALSE)=2,6,0))</f>
        <v>3</v>
      </c>
      <c r="G2159" s="2">
        <f>INDEX($Q:$AC,MATCH($E2159,$Q:$Q,0),MATCH(VLOOKUP($B2159,卡牌国战属性!$B:$E,4,FALSE),军力值效果表!$Q$1:$AC$1,0)+IF(VLOOKUP($B2159,卡牌国战属性!$B:$E,3,FALSE)=2,6,0)+1)</f>
        <v>18</v>
      </c>
    </row>
    <row r="2160" spans="1:7">
      <c r="A2160" s="2">
        <v>2157</v>
      </c>
      <c r="B2160" s="2">
        <v>1102021</v>
      </c>
      <c r="C2160" s="2" t="str">
        <f>VLOOKUP(B2160,卡牌国战属性!$B:$C,2,FALSE)</f>
        <v>烈风螳螂</v>
      </c>
      <c r="D2160" s="2" t="s">
        <v>64</v>
      </c>
      <c r="E2160" s="2">
        <f t="shared" si="32"/>
        <v>7</v>
      </c>
      <c r="F2160" s="2">
        <f>INDEX($Q:$AC,MATCH($E2160,$Q:$Q,0),MATCH(VLOOKUP($B2160,卡牌国战属性!$B:$E,4,FALSE),军力值效果表!$Q$1:$AC$1,0)+IF(VLOOKUP($B2160,卡牌国战属性!$B:$E,3,FALSE)=2,6,0))</f>
        <v>3.1</v>
      </c>
      <c r="G2160" s="2">
        <f>INDEX($Q:$AC,MATCH($E2160,$Q:$Q,0),MATCH(VLOOKUP($B2160,卡牌国战属性!$B:$E,4,FALSE),军力值效果表!$Q$1:$AC$1,0)+IF(VLOOKUP($B2160,卡牌国战属性!$B:$E,3,FALSE)=2,6,0)+1)</f>
        <v>18.2</v>
      </c>
    </row>
    <row r="2161" spans="1:7">
      <c r="A2161" s="2">
        <v>2158</v>
      </c>
      <c r="B2161" s="2">
        <v>1102021</v>
      </c>
      <c r="C2161" s="2" t="str">
        <f>VLOOKUP(B2161,卡牌国战属性!$B:$C,2,FALSE)</f>
        <v>烈风螳螂</v>
      </c>
      <c r="D2161" s="2" t="s">
        <v>64</v>
      </c>
      <c r="E2161" s="2">
        <f t="shared" si="32"/>
        <v>8</v>
      </c>
      <c r="F2161" s="2">
        <f>INDEX($Q:$AC,MATCH($E2161,$Q:$Q,0),MATCH(VLOOKUP($B2161,卡牌国战属性!$B:$E,4,FALSE),军力值效果表!$Q$1:$AC$1,0)+IF(VLOOKUP($B2161,卡牌国战属性!$B:$E,3,FALSE)=2,6,0))</f>
        <v>3.2</v>
      </c>
      <c r="G2161" s="2">
        <f>INDEX($Q:$AC,MATCH($E2161,$Q:$Q,0),MATCH(VLOOKUP($B2161,卡牌国战属性!$B:$E,4,FALSE),军力值效果表!$Q$1:$AC$1,0)+IF(VLOOKUP($B2161,卡牌国战属性!$B:$E,3,FALSE)=2,6,0)+1)</f>
        <v>18.4</v>
      </c>
    </row>
    <row r="2162" spans="1:7">
      <c r="A2162" s="2">
        <v>2159</v>
      </c>
      <c r="B2162" s="2">
        <v>1102021</v>
      </c>
      <c r="C2162" s="2" t="str">
        <f>VLOOKUP(B2162,卡牌国战属性!$B:$C,2,FALSE)</f>
        <v>烈风螳螂</v>
      </c>
      <c r="D2162" s="2" t="s">
        <v>64</v>
      </c>
      <c r="E2162" s="2">
        <f t="shared" si="32"/>
        <v>9</v>
      </c>
      <c r="F2162" s="2">
        <f>INDEX($Q:$AC,MATCH($E2162,$Q:$Q,0),MATCH(VLOOKUP($B2162,卡牌国战属性!$B:$E,4,FALSE),军力值效果表!$Q$1:$AC$1,0)+IF(VLOOKUP($B2162,卡牌国战属性!$B:$E,3,FALSE)=2,6,0))</f>
        <v>3.3</v>
      </c>
      <c r="G2162" s="2">
        <f>INDEX($Q:$AC,MATCH($E2162,$Q:$Q,0),MATCH(VLOOKUP($B2162,卡牌国战属性!$B:$E,4,FALSE),军力值效果表!$Q$1:$AC$1,0)+IF(VLOOKUP($B2162,卡牌国战属性!$B:$E,3,FALSE)=2,6,0)+1)</f>
        <v>18.6</v>
      </c>
    </row>
    <row r="2163" spans="1:7">
      <c r="A2163" s="2">
        <v>2160</v>
      </c>
      <c r="B2163" s="2">
        <v>1102021</v>
      </c>
      <c r="C2163" s="2" t="str">
        <f>VLOOKUP(B2163,卡牌国战属性!$B:$C,2,FALSE)</f>
        <v>烈风螳螂</v>
      </c>
      <c r="D2163" s="2" t="s">
        <v>64</v>
      </c>
      <c r="E2163" s="2">
        <f t="shared" si="32"/>
        <v>10</v>
      </c>
      <c r="F2163" s="2">
        <f>INDEX($Q:$AC,MATCH($E2163,$Q:$Q,0),MATCH(VLOOKUP($B2163,卡牌国战属性!$B:$E,4,FALSE),军力值效果表!$Q$1:$AC$1,0)+IF(VLOOKUP($B2163,卡牌国战属性!$B:$E,3,FALSE)=2,6,0))</f>
        <v>3.4</v>
      </c>
      <c r="G2163" s="2">
        <f>INDEX($Q:$AC,MATCH($E2163,$Q:$Q,0),MATCH(VLOOKUP($B2163,卡牌国战属性!$B:$E,4,FALSE),军力值效果表!$Q$1:$AC$1,0)+IF(VLOOKUP($B2163,卡牌国战属性!$B:$E,3,FALSE)=2,6,0)+1)</f>
        <v>18.8</v>
      </c>
    </row>
    <row r="2164" spans="1:7">
      <c r="A2164" s="2">
        <v>2161</v>
      </c>
      <c r="B2164" s="2">
        <v>1102021</v>
      </c>
      <c r="C2164" s="2" t="str">
        <f>VLOOKUP(B2164,卡牌国战属性!$B:$C,2,FALSE)</f>
        <v>烈风螳螂</v>
      </c>
      <c r="D2164" s="2" t="s">
        <v>64</v>
      </c>
      <c r="E2164" s="2">
        <f t="shared" si="32"/>
        <v>11</v>
      </c>
      <c r="F2164" s="2">
        <f>INDEX($Q:$AC,MATCH($E2164,$Q:$Q,0),MATCH(VLOOKUP($B2164,卡牌国战属性!$B:$E,4,FALSE),军力值效果表!$Q$1:$AC$1,0)+IF(VLOOKUP($B2164,卡牌国战属性!$B:$E,3,FALSE)=2,6,0))</f>
        <v>3.5</v>
      </c>
      <c r="G2164" s="2">
        <f>INDEX($Q:$AC,MATCH($E2164,$Q:$Q,0),MATCH(VLOOKUP($B2164,卡牌国战属性!$B:$E,4,FALSE),军力值效果表!$Q$1:$AC$1,0)+IF(VLOOKUP($B2164,卡牌国战属性!$B:$E,3,FALSE)=2,6,0)+1)</f>
        <v>19</v>
      </c>
    </row>
    <row r="2165" spans="1:7">
      <c r="A2165" s="2">
        <v>2162</v>
      </c>
      <c r="B2165" s="2">
        <v>1102021</v>
      </c>
      <c r="C2165" s="2" t="str">
        <f>VLOOKUP(B2165,卡牌国战属性!$B:$C,2,FALSE)</f>
        <v>烈风螳螂</v>
      </c>
      <c r="D2165" s="2" t="s">
        <v>64</v>
      </c>
      <c r="E2165" s="2">
        <f t="shared" si="32"/>
        <v>12</v>
      </c>
      <c r="F2165" s="2">
        <f>INDEX($Q:$AC,MATCH($E2165,$Q:$Q,0),MATCH(VLOOKUP($B2165,卡牌国战属性!$B:$E,4,FALSE),军力值效果表!$Q$1:$AC$1,0)+IF(VLOOKUP($B2165,卡牌国战属性!$B:$E,3,FALSE)=2,6,0))</f>
        <v>3.6</v>
      </c>
      <c r="G2165" s="2">
        <f>INDEX($Q:$AC,MATCH($E2165,$Q:$Q,0),MATCH(VLOOKUP($B2165,卡牌国战属性!$B:$E,4,FALSE),军力值效果表!$Q$1:$AC$1,0)+IF(VLOOKUP($B2165,卡牌国战属性!$B:$E,3,FALSE)=2,6,0)+1)</f>
        <v>19.2</v>
      </c>
    </row>
    <row r="2166" spans="1:7">
      <c r="A2166" s="2">
        <v>2163</v>
      </c>
      <c r="B2166" s="2">
        <v>1102021</v>
      </c>
      <c r="C2166" s="2" t="str">
        <f>VLOOKUP(B2166,卡牌国战属性!$B:$C,2,FALSE)</f>
        <v>烈风螳螂</v>
      </c>
      <c r="D2166" s="2" t="s">
        <v>64</v>
      </c>
      <c r="E2166" s="2">
        <f t="shared" si="32"/>
        <v>13</v>
      </c>
      <c r="F2166" s="2">
        <f>INDEX($Q:$AC,MATCH($E2166,$Q:$Q,0),MATCH(VLOOKUP($B2166,卡牌国战属性!$B:$E,4,FALSE),军力值效果表!$Q$1:$AC$1,0)+IF(VLOOKUP($B2166,卡牌国战属性!$B:$E,3,FALSE)=2,6,0))</f>
        <v>3.7</v>
      </c>
      <c r="G2166" s="2">
        <f>INDEX($Q:$AC,MATCH($E2166,$Q:$Q,0),MATCH(VLOOKUP($B2166,卡牌国战属性!$B:$E,4,FALSE),军力值效果表!$Q$1:$AC$1,0)+IF(VLOOKUP($B2166,卡牌国战属性!$B:$E,3,FALSE)=2,6,0)+1)</f>
        <v>20</v>
      </c>
    </row>
    <row r="2167" spans="1:7">
      <c r="A2167" s="2">
        <v>2164</v>
      </c>
      <c r="B2167" s="2">
        <v>1102021</v>
      </c>
      <c r="C2167" s="2" t="str">
        <f>VLOOKUP(B2167,卡牌国战属性!$B:$C,2,FALSE)</f>
        <v>烈风螳螂</v>
      </c>
      <c r="D2167" s="2" t="s">
        <v>64</v>
      </c>
      <c r="E2167" s="2">
        <f t="shared" si="32"/>
        <v>14</v>
      </c>
      <c r="F2167" s="2">
        <f>INDEX($Q:$AC,MATCH($E2167,$Q:$Q,0),MATCH(VLOOKUP($B2167,卡牌国战属性!$B:$E,4,FALSE),军力值效果表!$Q$1:$AC$1,0)+IF(VLOOKUP($B2167,卡牌国战属性!$B:$E,3,FALSE)=2,6,0))</f>
        <v>3.8</v>
      </c>
      <c r="G2167" s="2">
        <f>INDEX($Q:$AC,MATCH($E2167,$Q:$Q,0),MATCH(VLOOKUP($B2167,卡牌国战属性!$B:$E,4,FALSE),军力值效果表!$Q$1:$AC$1,0)+IF(VLOOKUP($B2167,卡牌国战属性!$B:$E,3,FALSE)=2,6,0)+1)</f>
        <v>20.4</v>
      </c>
    </row>
    <row r="2168" spans="1:7">
      <c r="A2168" s="2">
        <v>2165</v>
      </c>
      <c r="B2168" s="2">
        <v>1102021</v>
      </c>
      <c r="C2168" s="2" t="str">
        <f>VLOOKUP(B2168,卡牌国战属性!$B:$C,2,FALSE)</f>
        <v>烈风螳螂</v>
      </c>
      <c r="D2168" s="2" t="s">
        <v>64</v>
      </c>
      <c r="E2168" s="2">
        <f t="shared" ref="E2168:E2231" si="33">E2118</f>
        <v>15</v>
      </c>
      <c r="F2168" s="2">
        <f>INDEX($Q:$AC,MATCH($E2168,$Q:$Q,0),MATCH(VLOOKUP($B2168,卡牌国战属性!$B:$E,4,FALSE),军力值效果表!$Q$1:$AC$1,0)+IF(VLOOKUP($B2168,卡牌国战属性!$B:$E,3,FALSE)=2,6,0))</f>
        <v>3.9</v>
      </c>
      <c r="G2168" s="2">
        <f>INDEX($Q:$AC,MATCH($E2168,$Q:$Q,0),MATCH(VLOOKUP($B2168,卡牌国战属性!$B:$E,4,FALSE),军力值效果表!$Q$1:$AC$1,0)+IF(VLOOKUP($B2168,卡牌国战属性!$B:$E,3,FALSE)=2,6,0)+1)</f>
        <v>20.8</v>
      </c>
    </row>
    <row r="2169" spans="1:7">
      <c r="A2169" s="2">
        <v>2166</v>
      </c>
      <c r="B2169" s="2">
        <v>1102021</v>
      </c>
      <c r="C2169" s="2" t="str">
        <f>VLOOKUP(B2169,卡牌国战属性!$B:$C,2,FALSE)</f>
        <v>烈风螳螂</v>
      </c>
      <c r="D2169" s="2" t="s">
        <v>64</v>
      </c>
      <c r="E2169" s="2">
        <f t="shared" si="33"/>
        <v>16</v>
      </c>
      <c r="F2169" s="2">
        <f>INDEX($Q:$AC,MATCH($E2169,$Q:$Q,0),MATCH(VLOOKUP($B2169,卡牌国战属性!$B:$E,4,FALSE),军力值效果表!$Q$1:$AC$1,0)+IF(VLOOKUP($B2169,卡牌国战属性!$B:$E,3,FALSE)=2,6,0))</f>
        <v>4</v>
      </c>
      <c r="G2169" s="2">
        <f>INDEX($Q:$AC,MATCH($E2169,$Q:$Q,0),MATCH(VLOOKUP($B2169,卡牌国战属性!$B:$E,4,FALSE),军力值效果表!$Q$1:$AC$1,0)+IF(VLOOKUP($B2169,卡牌国战属性!$B:$E,3,FALSE)=2,6,0)+1)</f>
        <v>21</v>
      </c>
    </row>
    <row r="2170" spans="1:7">
      <c r="A2170" s="2">
        <v>2167</v>
      </c>
      <c r="B2170" s="2">
        <v>1102021</v>
      </c>
      <c r="C2170" s="2" t="str">
        <f>VLOOKUP(B2170,卡牌国战属性!$B:$C,2,FALSE)</f>
        <v>烈风螳螂</v>
      </c>
      <c r="D2170" s="2" t="s">
        <v>64</v>
      </c>
      <c r="E2170" s="2">
        <f t="shared" si="33"/>
        <v>17</v>
      </c>
      <c r="F2170" s="2">
        <f>INDEX($Q:$AC,MATCH($E2170,$Q:$Q,0),MATCH(VLOOKUP($B2170,卡牌国战属性!$B:$E,4,FALSE),军力值效果表!$Q$1:$AC$1,0)+IF(VLOOKUP($B2170,卡牌国战属性!$B:$E,3,FALSE)=2,6,0))</f>
        <v>4.1</v>
      </c>
      <c r="G2170" s="2">
        <f>INDEX($Q:$AC,MATCH($E2170,$Q:$Q,0),MATCH(VLOOKUP($B2170,卡牌国战属性!$B:$E,4,FALSE),军力值效果表!$Q$1:$AC$1,0)+IF(VLOOKUP($B2170,卡牌国战属性!$B:$E,3,FALSE)=2,6,0)+1)</f>
        <v>22.4</v>
      </c>
    </row>
    <row r="2171" spans="1:7">
      <c r="A2171" s="2">
        <v>2168</v>
      </c>
      <c r="B2171" s="2">
        <v>1102021</v>
      </c>
      <c r="C2171" s="2" t="str">
        <f>VLOOKUP(B2171,卡牌国战属性!$B:$C,2,FALSE)</f>
        <v>烈风螳螂</v>
      </c>
      <c r="D2171" s="2" t="s">
        <v>64</v>
      </c>
      <c r="E2171" s="2">
        <f t="shared" si="33"/>
        <v>18</v>
      </c>
      <c r="F2171" s="2">
        <f>INDEX($Q:$AC,MATCH($E2171,$Q:$Q,0),MATCH(VLOOKUP($B2171,卡牌国战属性!$B:$E,4,FALSE),军力值效果表!$Q$1:$AC$1,0)+IF(VLOOKUP($B2171,卡牌国战属性!$B:$E,3,FALSE)=2,6,0))</f>
        <v>4.2</v>
      </c>
      <c r="G2171" s="2">
        <f>INDEX($Q:$AC,MATCH($E2171,$Q:$Q,0),MATCH(VLOOKUP($B2171,卡牌国战属性!$B:$E,4,FALSE),军力值效果表!$Q$1:$AC$1,0)+IF(VLOOKUP($B2171,卡牌国战属性!$B:$E,3,FALSE)=2,6,0)+1)</f>
        <v>22.8</v>
      </c>
    </row>
    <row r="2172" spans="1:7">
      <c r="A2172" s="2">
        <v>2169</v>
      </c>
      <c r="B2172" s="2">
        <v>1102021</v>
      </c>
      <c r="C2172" s="2" t="str">
        <f>VLOOKUP(B2172,卡牌国战属性!$B:$C,2,FALSE)</f>
        <v>烈风螳螂</v>
      </c>
      <c r="D2172" s="2" t="s">
        <v>64</v>
      </c>
      <c r="E2172" s="2">
        <f t="shared" si="33"/>
        <v>19</v>
      </c>
      <c r="F2172" s="2">
        <f>INDEX($Q:$AC,MATCH($E2172,$Q:$Q,0),MATCH(VLOOKUP($B2172,卡牌国战属性!$B:$E,4,FALSE),军力值效果表!$Q$1:$AC$1,0)+IF(VLOOKUP($B2172,卡牌国战属性!$B:$E,3,FALSE)=2,6,0))</f>
        <v>4.3</v>
      </c>
      <c r="G2172" s="2">
        <f>INDEX($Q:$AC,MATCH($E2172,$Q:$Q,0),MATCH(VLOOKUP($B2172,卡牌国战属性!$B:$E,4,FALSE),军力值效果表!$Q$1:$AC$1,0)+IF(VLOOKUP($B2172,卡牌国战属性!$B:$E,3,FALSE)=2,6,0)+1)</f>
        <v>23.2</v>
      </c>
    </row>
    <row r="2173" spans="1:7">
      <c r="A2173" s="2">
        <v>2170</v>
      </c>
      <c r="B2173" s="2">
        <v>1102021</v>
      </c>
      <c r="C2173" s="2" t="str">
        <f>VLOOKUP(B2173,卡牌国战属性!$B:$C,2,FALSE)</f>
        <v>烈风螳螂</v>
      </c>
      <c r="D2173" s="2" t="s">
        <v>64</v>
      </c>
      <c r="E2173" s="2">
        <f t="shared" si="33"/>
        <v>20</v>
      </c>
      <c r="F2173" s="2">
        <f>INDEX($Q:$AC,MATCH($E2173,$Q:$Q,0),MATCH(VLOOKUP($B2173,卡牌国战属性!$B:$E,4,FALSE),军力值效果表!$Q$1:$AC$1,0)+IF(VLOOKUP($B2173,卡牌国战属性!$B:$E,3,FALSE)=2,6,0))</f>
        <v>4.4</v>
      </c>
      <c r="G2173" s="2">
        <f>INDEX($Q:$AC,MATCH($E2173,$Q:$Q,0),MATCH(VLOOKUP($B2173,卡牌国战属性!$B:$E,4,FALSE),军力值效果表!$Q$1:$AC$1,0)+IF(VLOOKUP($B2173,卡牌国战属性!$B:$E,3,FALSE)=2,6,0)+1)</f>
        <v>23.7</v>
      </c>
    </row>
    <row r="2174" spans="1:7">
      <c r="A2174" s="2">
        <v>2171</v>
      </c>
      <c r="B2174" s="2">
        <v>1102021</v>
      </c>
      <c r="C2174" s="2" t="str">
        <f>VLOOKUP(B2174,卡牌国战属性!$B:$C,2,FALSE)</f>
        <v>烈风螳螂</v>
      </c>
      <c r="D2174" s="2" t="s">
        <v>64</v>
      </c>
      <c r="E2174" s="2">
        <f t="shared" si="33"/>
        <v>21</v>
      </c>
      <c r="F2174" s="2">
        <f>INDEX($Q:$AC,MATCH($E2174,$Q:$Q,0),MATCH(VLOOKUP($B2174,卡牌国战属性!$B:$E,4,FALSE),军力值效果表!$Q$1:$AC$1,0)+IF(VLOOKUP($B2174,卡牌国战属性!$B:$E,3,FALSE)=2,6,0))</f>
        <v>4.5</v>
      </c>
      <c r="G2174" s="2">
        <f>INDEX($Q:$AC,MATCH($E2174,$Q:$Q,0),MATCH(VLOOKUP($B2174,卡牌国战属性!$B:$E,4,FALSE),军力值效果表!$Q$1:$AC$1,0)+IF(VLOOKUP($B2174,卡牌国战属性!$B:$E,3,FALSE)=2,6,0)+1)</f>
        <v>24.1</v>
      </c>
    </row>
    <row r="2175" spans="1:7">
      <c r="A2175" s="2">
        <v>2172</v>
      </c>
      <c r="B2175" s="2">
        <v>1102021</v>
      </c>
      <c r="C2175" s="2" t="str">
        <f>VLOOKUP(B2175,卡牌国战属性!$B:$C,2,FALSE)</f>
        <v>烈风螳螂</v>
      </c>
      <c r="D2175" s="2" t="s">
        <v>64</v>
      </c>
      <c r="E2175" s="2">
        <f t="shared" si="33"/>
        <v>22</v>
      </c>
      <c r="F2175" s="2">
        <f>INDEX($Q:$AC,MATCH($E2175,$Q:$Q,0),MATCH(VLOOKUP($B2175,卡牌国战属性!$B:$E,4,FALSE),军力值效果表!$Q$1:$AC$1,0)+IF(VLOOKUP($B2175,卡牌国战属性!$B:$E,3,FALSE)=2,6,0))</f>
        <v>4.7</v>
      </c>
      <c r="G2175" s="2">
        <f>INDEX($Q:$AC,MATCH($E2175,$Q:$Q,0),MATCH(VLOOKUP($B2175,卡牌国战属性!$B:$E,4,FALSE),军力值效果表!$Q$1:$AC$1,0)+IF(VLOOKUP($B2175,卡牌国战属性!$B:$E,3,FALSE)=2,6,0)+1)</f>
        <v>24.5</v>
      </c>
    </row>
    <row r="2176" spans="1:7">
      <c r="A2176" s="2">
        <v>2173</v>
      </c>
      <c r="B2176" s="2">
        <v>1102021</v>
      </c>
      <c r="C2176" s="2" t="str">
        <f>VLOOKUP(B2176,卡牌国战属性!$B:$C,2,FALSE)</f>
        <v>烈风螳螂</v>
      </c>
      <c r="D2176" s="2" t="s">
        <v>64</v>
      </c>
      <c r="E2176" s="2">
        <f t="shared" si="33"/>
        <v>23</v>
      </c>
      <c r="F2176" s="2">
        <f>INDEX($Q:$AC,MATCH($E2176,$Q:$Q,0),MATCH(VLOOKUP($B2176,卡牌国战属性!$B:$E,4,FALSE),军力值效果表!$Q$1:$AC$1,0)+IF(VLOOKUP($B2176,卡牌国战属性!$B:$E,3,FALSE)=2,6,0))</f>
        <v>5</v>
      </c>
      <c r="G2176" s="2">
        <f>INDEX($Q:$AC,MATCH($E2176,$Q:$Q,0),MATCH(VLOOKUP($B2176,卡牌国战属性!$B:$E,4,FALSE),军力值效果表!$Q$1:$AC$1,0)+IF(VLOOKUP($B2176,卡牌国战属性!$B:$E,3,FALSE)=2,6,0)+1)</f>
        <v>27.7</v>
      </c>
    </row>
    <row r="2177" spans="1:7">
      <c r="A2177" s="2">
        <v>2174</v>
      </c>
      <c r="B2177" s="2">
        <v>1102021</v>
      </c>
      <c r="C2177" s="2" t="str">
        <f>VLOOKUP(B2177,卡牌国战属性!$B:$C,2,FALSE)</f>
        <v>烈风螳螂</v>
      </c>
      <c r="D2177" s="2" t="s">
        <v>64</v>
      </c>
      <c r="E2177" s="2">
        <f t="shared" si="33"/>
        <v>24</v>
      </c>
      <c r="F2177" s="2">
        <f>INDEX($Q:$AC,MATCH($E2177,$Q:$Q,0),MATCH(VLOOKUP($B2177,卡牌国战属性!$B:$E,4,FALSE),军力值效果表!$Q$1:$AC$1,0)+IF(VLOOKUP($B2177,卡牌国战属性!$B:$E,3,FALSE)=2,6,0))</f>
        <v>5.2</v>
      </c>
      <c r="G2177" s="2">
        <f>INDEX($Q:$AC,MATCH($E2177,$Q:$Q,0),MATCH(VLOOKUP($B2177,卡牌国战属性!$B:$E,4,FALSE),军力值效果表!$Q$1:$AC$1,0)+IF(VLOOKUP($B2177,卡牌国战属性!$B:$E,3,FALSE)=2,6,0)+1)</f>
        <v>28.3</v>
      </c>
    </row>
    <row r="2178" spans="1:7">
      <c r="A2178" s="2">
        <v>2175</v>
      </c>
      <c r="B2178" s="2">
        <v>1102021</v>
      </c>
      <c r="C2178" s="2" t="str">
        <f>VLOOKUP(B2178,卡牌国战属性!$B:$C,2,FALSE)</f>
        <v>烈风螳螂</v>
      </c>
      <c r="D2178" s="2" t="s">
        <v>64</v>
      </c>
      <c r="E2178" s="2">
        <f t="shared" si="33"/>
        <v>25</v>
      </c>
      <c r="F2178" s="2">
        <f>INDEX($Q:$AC,MATCH($E2178,$Q:$Q,0),MATCH(VLOOKUP($B2178,卡牌国战属性!$B:$E,4,FALSE),军力值效果表!$Q$1:$AC$1,0)+IF(VLOOKUP($B2178,卡牌国战属性!$B:$E,3,FALSE)=2,6,0))</f>
        <v>5.8</v>
      </c>
      <c r="G2178" s="2">
        <f>INDEX($Q:$AC,MATCH($E2178,$Q:$Q,0),MATCH(VLOOKUP($B2178,卡牌国战属性!$B:$E,4,FALSE),军力值效果表!$Q$1:$AC$1,0)+IF(VLOOKUP($B2178,卡牌国战属性!$B:$E,3,FALSE)=2,6,0)+1)</f>
        <v>32.4</v>
      </c>
    </row>
    <row r="2179" spans="1:7">
      <c r="A2179" s="2">
        <v>2176</v>
      </c>
      <c r="B2179" s="2">
        <v>1102021</v>
      </c>
      <c r="C2179" s="2" t="str">
        <f>VLOOKUP(B2179,卡牌国战属性!$B:$C,2,FALSE)</f>
        <v>烈风螳螂</v>
      </c>
      <c r="D2179" s="2" t="s">
        <v>64</v>
      </c>
      <c r="E2179" s="2">
        <f t="shared" si="33"/>
        <v>26</v>
      </c>
      <c r="F2179" s="2">
        <f>INDEX($Q:$AC,MATCH($E2179,$Q:$Q,0),MATCH(VLOOKUP($B2179,卡牌国战属性!$B:$E,4,FALSE),军力值效果表!$Q$1:$AC$1,0)+IF(VLOOKUP($B2179,卡牌国战属性!$B:$E,3,FALSE)=2,6,0))</f>
        <v>6.1</v>
      </c>
      <c r="G2179" s="2">
        <f>INDEX($Q:$AC,MATCH($E2179,$Q:$Q,0),MATCH(VLOOKUP($B2179,卡牌国战属性!$B:$E,4,FALSE),军力值效果表!$Q$1:$AC$1,0)+IF(VLOOKUP($B2179,卡牌国战属性!$B:$E,3,FALSE)=2,6,0)+1)</f>
        <v>33.8</v>
      </c>
    </row>
    <row r="2180" spans="1:7">
      <c r="A2180" s="2">
        <v>2177</v>
      </c>
      <c r="B2180" s="2">
        <v>1102021</v>
      </c>
      <c r="C2180" s="2" t="str">
        <f>VLOOKUP(B2180,卡牌国战属性!$B:$C,2,FALSE)</f>
        <v>烈风螳螂</v>
      </c>
      <c r="D2180" s="2" t="s">
        <v>64</v>
      </c>
      <c r="E2180" s="2">
        <f t="shared" si="33"/>
        <v>27</v>
      </c>
      <c r="F2180" s="2">
        <f>INDEX($Q:$AC,MATCH($E2180,$Q:$Q,0),MATCH(VLOOKUP($B2180,卡牌国战属性!$B:$E,4,FALSE),军力值效果表!$Q$1:$AC$1,0)+IF(VLOOKUP($B2180,卡牌国战属性!$B:$E,3,FALSE)=2,6,0))</f>
        <v>6.5</v>
      </c>
      <c r="G2180" s="2">
        <f>INDEX($Q:$AC,MATCH($E2180,$Q:$Q,0),MATCH(VLOOKUP($B2180,卡牌国战属性!$B:$E,4,FALSE),军力值效果表!$Q$1:$AC$1,0)+IF(VLOOKUP($B2180,卡牌国战属性!$B:$E,3,FALSE)=2,6,0)+1)</f>
        <v>35.2</v>
      </c>
    </row>
    <row r="2181" spans="1:7">
      <c r="A2181" s="2">
        <v>2178</v>
      </c>
      <c r="B2181" s="2">
        <v>1102021</v>
      </c>
      <c r="C2181" s="2" t="str">
        <f>VLOOKUP(B2181,卡牌国战属性!$B:$C,2,FALSE)</f>
        <v>烈风螳螂</v>
      </c>
      <c r="D2181" s="2" t="s">
        <v>64</v>
      </c>
      <c r="E2181" s="2">
        <f t="shared" si="33"/>
        <v>28</v>
      </c>
      <c r="F2181" s="2">
        <f>INDEX($Q:$AC,MATCH($E2181,$Q:$Q,0),MATCH(VLOOKUP($B2181,卡牌国战属性!$B:$E,4,FALSE),军力值效果表!$Q$1:$AC$1,0)+IF(VLOOKUP($B2181,卡牌国战属性!$B:$E,3,FALSE)=2,6,0))</f>
        <v>7</v>
      </c>
      <c r="G2181" s="2">
        <f>INDEX($Q:$AC,MATCH($E2181,$Q:$Q,0),MATCH(VLOOKUP($B2181,卡牌国战属性!$B:$E,4,FALSE),军力值效果表!$Q$1:$AC$1,0)+IF(VLOOKUP($B2181,卡牌国战属性!$B:$E,3,FALSE)=2,6,0)+1)</f>
        <v>37</v>
      </c>
    </row>
    <row r="2182" spans="1:7">
      <c r="A2182" s="2">
        <v>2179</v>
      </c>
      <c r="B2182" s="2">
        <v>1102021</v>
      </c>
      <c r="C2182" s="2" t="str">
        <f>VLOOKUP(B2182,卡牌国战属性!$B:$C,2,FALSE)</f>
        <v>烈风螳螂</v>
      </c>
      <c r="D2182" s="2" t="s">
        <v>64</v>
      </c>
      <c r="E2182" s="2">
        <f t="shared" si="33"/>
        <v>29</v>
      </c>
      <c r="F2182" s="2">
        <f>INDEX($Q:$AC,MATCH($E2182,$Q:$Q,0),MATCH(VLOOKUP($B2182,卡牌国战属性!$B:$E,4,FALSE),军力值效果表!$Q$1:$AC$1,0)+IF(VLOOKUP($B2182,卡牌国战属性!$B:$E,3,FALSE)=2,6,0))</f>
        <v>7.4</v>
      </c>
      <c r="G2182" s="2">
        <f>INDEX($Q:$AC,MATCH($E2182,$Q:$Q,0),MATCH(VLOOKUP($B2182,卡牌国战属性!$B:$E,4,FALSE),军力值效果表!$Q$1:$AC$1,0)+IF(VLOOKUP($B2182,卡牌国战属性!$B:$E,3,FALSE)=2,6,0)+1)</f>
        <v>39</v>
      </c>
    </row>
    <row r="2183" spans="1:7">
      <c r="A2183" s="2">
        <v>2180</v>
      </c>
      <c r="B2183" s="2">
        <v>1102021</v>
      </c>
      <c r="C2183" s="2" t="str">
        <f>VLOOKUP(B2183,卡牌国战属性!$B:$C,2,FALSE)</f>
        <v>烈风螳螂</v>
      </c>
      <c r="D2183" s="2" t="s">
        <v>64</v>
      </c>
      <c r="E2183" s="2">
        <f t="shared" si="33"/>
        <v>30</v>
      </c>
      <c r="F2183" s="2">
        <f>INDEX($Q:$AC,MATCH($E2183,$Q:$Q,0),MATCH(VLOOKUP($B2183,卡牌国战属性!$B:$E,4,FALSE),军力值效果表!$Q$1:$AC$1,0)+IF(VLOOKUP($B2183,卡牌国战属性!$B:$E,3,FALSE)=2,6,0))</f>
        <v>7.6</v>
      </c>
      <c r="G2183" s="2">
        <f>INDEX($Q:$AC,MATCH($E2183,$Q:$Q,0),MATCH(VLOOKUP($B2183,卡牌国战属性!$B:$E,4,FALSE),军力值效果表!$Q$1:$AC$1,0)+IF(VLOOKUP($B2183,卡牌国战属性!$B:$E,3,FALSE)=2,6,0)+1)</f>
        <v>41</v>
      </c>
    </row>
    <row r="2184" spans="1:7">
      <c r="A2184" s="2">
        <v>2181</v>
      </c>
      <c r="B2184" s="2">
        <v>1102021</v>
      </c>
      <c r="C2184" s="2" t="str">
        <f>VLOOKUP(B2184,卡牌国战属性!$B:$C,2,FALSE)</f>
        <v>烈风螳螂</v>
      </c>
      <c r="D2184" s="2" t="s">
        <v>64</v>
      </c>
      <c r="E2184" s="2">
        <f t="shared" si="33"/>
        <v>31</v>
      </c>
      <c r="F2184" s="2">
        <f>INDEX($Q:$AC,MATCH($E2184,$Q:$Q,0),MATCH(VLOOKUP($B2184,卡牌国战属性!$B:$E,4,FALSE),军力值效果表!$Q$1:$AC$1,0)+IF(VLOOKUP($B2184,卡牌国战属性!$B:$E,3,FALSE)=2,6,0))</f>
        <v>7.7</v>
      </c>
      <c r="G2184" s="2">
        <f>INDEX($Q:$AC,MATCH($E2184,$Q:$Q,0),MATCH(VLOOKUP($B2184,卡牌国战属性!$B:$E,4,FALSE),军力值效果表!$Q$1:$AC$1,0)+IF(VLOOKUP($B2184,卡牌国战属性!$B:$E,3,FALSE)=2,6,0)+1)</f>
        <v>42.1</v>
      </c>
    </row>
    <row r="2185" spans="1:7">
      <c r="A2185" s="2">
        <v>2182</v>
      </c>
      <c r="B2185" s="2">
        <v>1102021</v>
      </c>
      <c r="C2185" s="2" t="str">
        <f>VLOOKUP(B2185,卡牌国战属性!$B:$C,2,FALSE)</f>
        <v>烈风螳螂</v>
      </c>
      <c r="D2185" s="2" t="s">
        <v>64</v>
      </c>
      <c r="E2185" s="2">
        <f t="shared" si="33"/>
        <v>32</v>
      </c>
      <c r="F2185" s="2">
        <f>INDEX($Q:$AC,MATCH($E2185,$Q:$Q,0),MATCH(VLOOKUP($B2185,卡牌国战属性!$B:$E,4,FALSE),军力值效果表!$Q$1:$AC$1,0)+IF(VLOOKUP($B2185,卡牌国战属性!$B:$E,3,FALSE)=2,6,0))</f>
        <v>8.2</v>
      </c>
      <c r="G2185" s="2">
        <f>INDEX($Q:$AC,MATCH($E2185,$Q:$Q,0),MATCH(VLOOKUP($B2185,卡牌国战属性!$B:$E,4,FALSE),军力值效果表!$Q$1:$AC$1,0)+IF(VLOOKUP($B2185,卡牌国战属性!$B:$E,3,FALSE)=2,6,0)+1)</f>
        <v>44.2</v>
      </c>
    </row>
    <row r="2186" spans="1:7">
      <c r="A2186" s="2">
        <v>2183</v>
      </c>
      <c r="B2186" s="2">
        <v>1102021</v>
      </c>
      <c r="C2186" s="2" t="str">
        <f>VLOOKUP(B2186,卡牌国战属性!$B:$C,2,FALSE)</f>
        <v>烈风螳螂</v>
      </c>
      <c r="D2186" s="2" t="s">
        <v>64</v>
      </c>
      <c r="E2186" s="2">
        <f t="shared" si="33"/>
        <v>33</v>
      </c>
      <c r="F2186" s="2">
        <f>INDEX($Q:$AC,MATCH($E2186,$Q:$Q,0),MATCH(VLOOKUP($B2186,卡牌国战属性!$B:$E,4,FALSE),军力值效果表!$Q$1:$AC$1,0)+IF(VLOOKUP($B2186,卡牌国战属性!$B:$E,3,FALSE)=2,6,0))</f>
        <v>9.2</v>
      </c>
      <c r="G2186" s="2">
        <f>INDEX($Q:$AC,MATCH($E2186,$Q:$Q,0),MATCH(VLOOKUP($B2186,卡牌国战属性!$B:$E,4,FALSE),军力值效果表!$Q$1:$AC$1,0)+IF(VLOOKUP($B2186,卡牌国战属性!$B:$E,3,FALSE)=2,6,0)+1)</f>
        <v>50.4</v>
      </c>
    </row>
    <row r="2187" spans="1:7">
      <c r="A2187" s="2">
        <v>2184</v>
      </c>
      <c r="B2187" s="2">
        <v>1102021</v>
      </c>
      <c r="C2187" s="2" t="str">
        <f>VLOOKUP(B2187,卡牌国战属性!$B:$C,2,FALSE)</f>
        <v>烈风螳螂</v>
      </c>
      <c r="D2187" s="2" t="s">
        <v>64</v>
      </c>
      <c r="E2187" s="2">
        <f t="shared" si="33"/>
        <v>34</v>
      </c>
      <c r="F2187" s="2">
        <f>INDEX($Q:$AC,MATCH($E2187,$Q:$Q,0),MATCH(VLOOKUP($B2187,卡牌国战属性!$B:$E,4,FALSE),军力值效果表!$Q$1:$AC$1,0)+IF(VLOOKUP($B2187,卡牌国战属性!$B:$E,3,FALSE)=2,6,0))</f>
        <v>9.5</v>
      </c>
      <c r="G2187" s="2">
        <f>INDEX($Q:$AC,MATCH($E2187,$Q:$Q,0),MATCH(VLOOKUP($B2187,卡牌国战属性!$B:$E,4,FALSE),军力值效果表!$Q$1:$AC$1,0)+IF(VLOOKUP($B2187,卡牌国战属性!$B:$E,3,FALSE)=2,6,0)+1)</f>
        <v>53.1</v>
      </c>
    </row>
    <row r="2188" spans="1:7">
      <c r="A2188" s="2">
        <v>2185</v>
      </c>
      <c r="B2188" s="2">
        <v>1102021</v>
      </c>
      <c r="C2188" s="2" t="str">
        <f>VLOOKUP(B2188,卡牌国战属性!$B:$C,2,FALSE)</f>
        <v>烈风螳螂</v>
      </c>
      <c r="D2188" s="2" t="s">
        <v>64</v>
      </c>
      <c r="E2188" s="2">
        <f t="shared" si="33"/>
        <v>35</v>
      </c>
      <c r="F2188" s="2">
        <f>INDEX($Q:$AC,MATCH($E2188,$Q:$Q,0),MATCH(VLOOKUP($B2188,卡牌国战属性!$B:$E,4,FALSE),军力值效果表!$Q$1:$AC$1,0)+IF(VLOOKUP($B2188,卡牌国战属性!$B:$E,3,FALSE)=2,6,0))</f>
        <v>10</v>
      </c>
      <c r="G2188" s="2">
        <f>INDEX($Q:$AC,MATCH($E2188,$Q:$Q,0),MATCH(VLOOKUP($B2188,卡牌国战属性!$B:$E,4,FALSE),军力值效果表!$Q$1:$AC$1,0)+IF(VLOOKUP($B2188,卡牌国战属性!$B:$E,3,FALSE)=2,6,0)+1)</f>
        <v>54.5</v>
      </c>
    </row>
    <row r="2189" spans="1:7">
      <c r="A2189" s="2">
        <v>2186</v>
      </c>
      <c r="B2189" s="2">
        <v>1102021</v>
      </c>
      <c r="C2189" s="2" t="str">
        <f>VLOOKUP(B2189,卡牌国战属性!$B:$C,2,FALSE)</f>
        <v>烈风螳螂</v>
      </c>
      <c r="D2189" s="2" t="s">
        <v>64</v>
      </c>
      <c r="E2189" s="2">
        <f t="shared" si="33"/>
        <v>36</v>
      </c>
      <c r="F2189" s="2">
        <f>INDEX($Q:$AC,MATCH($E2189,$Q:$Q,0),MATCH(VLOOKUP($B2189,卡牌国战属性!$B:$E,4,FALSE),军力值效果表!$Q$1:$AC$1,0)+IF(VLOOKUP($B2189,卡牌国战属性!$B:$E,3,FALSE)=2,6,0))</f>
        <v>10.7</v>
      </c>
      <c r="G2189" s="2">
        <f>INDEX($Q:$AC,MATCH($E2189,$Q:$Q,0),MATCH(VLOOKUP($B2189,卡牌国战属性!$B:$E,4,FALSE),军力值效果表!$Q$1:$AC$1,0)+IF(VLOOKUP($B2189,卡牌国战属性!$B:$E,3,FALSE)=2,6,0)+1)</f>
        <v>57.9</v>
      </c>
    </row>
    <row r="2190" spans="1:7">
      <c r="A2190" s="2">
        <v>2187</v>
      </c>
      <c r="B2190" s="2">
        <v>1102021</v>
      </c>
      <c r="C2190" s="2" t="str">
        <f>VLOOKUP(B2190,卡牌国战属性!$B:$C,2,FALSE)</f>
        <v>烈风螳螂</v>
      </c>
      <c r="D2190" s="2" t="s">
        <v>64</v>
      </c>
      <c r="E2190" s="2">
        <f t="shared" si="33"/>
        <v>37</v>
      </c>
      <c r="F2190" s="2">
        <f>INDEX($Q:$AC,MATCH($E2190,$Q:$Q,0),MATCH(VLOOKUP($B2190,卡牌国战属性!$B:$E,4,FALSE),军力值效果表!$Q$1:$AC$1,0)+IF(VLOOKUP($B2190,卡牌国战属性!$B:$E,3,FALSE)=2,6,0))</f>
        <v>11.5</v>
      </c>
      <c r="G2190" s="2">
        <f>INDEX($Q:$AC,MATCH($E2190,$Q:$Q,0),MATCH(VLOOKUP($B2190,卡牌国战属性!$B:$E,4,FALSE),军力值效果表!$Q$1:$AC$1,0)+IF(VLOOKUP($B2190,卡牌国战属性!$B:$E,3,FALSE)=2,6,0)+1)</f>
        <v>61</v>
      </c>
    </row>
    <row r="2191" spans="1:7">
      <c r="A2191" s="2">
        <v>2188</v>
      </c>
      <c r="B2191" s="2">
        <v>1102021</v>
      </c>
      <c r="C2191" s="2" t="str">
        <f>VLOOKUP(B2191,卡牌国战属性!$B:$C,2,FALSE)</f>
        <v>烈风螳螂</v>
      </c>
      <c r="D2191" s="2" t="s">
        <v>64</v>
      </c>
      <c r="E2191" s="2">
        <f t="shared" si="33"/>
        <v>38</v>
      </c>
      <c r="F2191" s="2">
        <f>INDEX($Q:$AC,MATCH($E2191,$Q:$Q,0),MATCH(VLOOKUP($B2191,卡牌国战属性!$B:$E,4,FALSE),军力值效果表!$Q$1:$AC$1,0)+IF(VLOOKUP($B2191,卡牌国战属性!$B:$E,3,FALSE)=2,6,0))</f>
        <v>12.9</v>
      </c>
      <c r="G2191" s="2">
        <f>INDEX($Q:$AC,MATCH($E2191,$Q:$Q,0),MATCH(VLOOKUP($B2191,卡牌国战属性!$B:$E,4,FALSE),军力值效果表!$Q$1:$AC$1,0)+IF(VLOOKUP($B2191,卡牌国战属性!$B:$E,3,FALSE)=2,6,0)+1)</f>
        <v>70</v>
      </c>
    </row>
    <row r="2192" spans="1:7">
      <c r="A2192" s="2">
        <v>2189</v>
      </c>
      <c r="B2192" s="2">
        <v>1102021</v>
      </c>
      <c r="C2192" s="2" t="str">
        <f>VLOOKUP(B2192,卡牌国战属性!$B:$C,2,FALSE)</f>
        <v>烈风螳螂</v>
      </c>
      <c r="D2192" s="2" t="s">
        <v>64</v>
      </c>
      <c r="E2192" s="2">
        <f t="shared" si="33"/>
        <v>39</v>
      </c>
      <c r="F2192" s="2">
        <f>INDEX($Q:$AC,MATCH($E2192,$Q:$Q,0),MATCH(VLOOKUP($B2192,卡牌国战属性!$B:$E,4,FALSE),军力值效果表!$Q$1:$AC$1,0)+IF(VLOOKUP($B2192,卡牌国战属性!$B:$E,3,FALSE)=2,6,0))</f>
        <v>13.2</v>
      </c>
      <c r="G2192" s="2">
        <f>INDEX($Q:$AC,MATCH($E2192,$Q:$Q,0),MATCH(VLOOKUP($B2192,卡牌国战属性!$B:$E,4,FALSE),军力值效果表!$Q$1:$AC$1,0)+IF(VLOOKUP($B2192,卡牌国战属性!$B:$E,3,FALSE)=2,6,0)+1)</f>
        <v>72</v>
      </c>
    </row>
    <row r="2193" spans="1:7">
      <c r="A2193" s="2">
        <v>2190</v>
      </c>
      <c r="B2193" s="2">
        <v>1102021</v>
      </c>
      <c r="C2193" s="2" t="str">
        <f>VLOOKUP(B2193,卡牌国战属性!$B:$C,2,FALSE)</f>
        <v>烈风螳螂</v>
      </c>
      <c r="D2193" s="2" t="s">
        <v>64</v>
      </c>
      <c r="E2193" s="2">
        <f t="shared" si="33"/>
        <v>40</v>
      </c>
      <c r="F2193" s="2">
        <f>INDEX($Q:$AC,MATCH($E2193,$Q:$Q,0),MATCH(VLOOKUP($B2193,卡牌国战属性!$B:$E,4,FALSE),军力值效果表!$Q$1:$AC$1,0)+IF(VLOOKUP($B2193,卡牌国战属性!$B:$E,3,FALSE)=2,6,0))</f>
        <v>13.9</v>
      </c>
      <c r="G2193" s="2">
        <f>INDEX($Q:$AC,MATCH($E2193,$Q:$Q,0),MATCH(VLOOKUP($B2193,卡牌国战属性!$B:$E,4,FALSE),军力值效果表!$Q$1:$AC$1,0)+IF(VLOOKUP($B2193,卡牌国战属性!$B:$E,3,FALSE)=2,6,0)+1)</f>
        <v>74</v>
      </c>
    </row>
    <row r="2194" spans="1:7">
      <c r="A2194" s="2">
        <v>2191</v>
      </c>
      <c r="B2194" s="2">
        <v>1102021</v>
      </c>
      <c r="C2194" s="2" t="str">
        <f>VLOOKUP(B2194,卡牌国战属性!$B:$C,2,FALSE)</f>
        <v>烈风螳螂</v>
      </c>
      <c r="D2194" s="2" t="s">
        <v>64</v>
      </c>
      <c r="E2194" s="2">
        <f t="shared" si="33"/>
        <v>41</v>
      </c>
      <c r="F2194" s="2">
        <f>INDEX($Q:$AC,MATCH($E2194,$Q:$Q,0),MATCH(VLOOKUP($B2194,卡牌国战属性!$B:$E,4,FALSE),军力值效果表!$Q$1:$AC$1,0)+IF(VLOOKUP($B2194,卡牌国战属性!$B:$E,3,FALSE)=2,6,0))</f>
        <v>14.3</v>
      </c>
      <c r="G2194" s="2">
        <f>INDEX($Q:$AC,MATCH($E2194,$Q:$Q,0),MATCH(VLOOKUP($B2194,卡牌国战属性!$B:$E,4,FALSE),军力值效果表!$Q$1:$AC$1,0)+IF(VLOOKUP($B2194,卡牌国战属性!$B:$E,3,FALSE)=2,6,0)+1)</f>
        <v>76.8</v>
      </c>
    </row>
    <row r="2195" spans="1:7">
      <c r="A2195" s="2">
        <v>2192</v>
      </c>
      <c r="B2195" s="2">
        <v>1102021</v>
      </c>
      <c r="C2195" s="2" t="str">
        <f>VLOOKUP(B2195,卡牌国战属性!$B:$C,2,FALSE)</f>
        <v>烈风螳螂</v>
      </c>
      <c r="D2195" s="2" t="s">
        <v>64</v>
      </c>
      <c r="E2195" s="2">
        <f t="shared" si="33"/>
        <v>42</v>
      </c>
      <c r="F2195" s="2">
        <f>INDEX($Q:$AC,MATCH($E2195,$Q:$Q,0),MATCH(VLOOKUP($B2195,卡牌国战属性!$B:$E,4,FALSE),军力值效果表!$Q$1:$AC$1,0)+IF(VLOOKUP($B2195,卡牌国战属性!$B:$E,3,FALSE)=2,6,0))</f>
        <v>15.4</v>
      </c>
      <c r="G2195" s="2">
        <f>INDEX($Q:$AC,MATCH($E2195,$Q:$Q,0),MATCH(VLOOKUP($B2195,卡牌国战属性!$B:$E,4,FALSE),军力值效果表!$Q$1:$AC$1,0)+IF(VLOOKUP($B2195,卡牌国战属性!$B:$E,3,FALSE)=2,6,0)+1)</f>
        <v>81.4</v>
      </c>
    </row>
    <row r="2196" spans="1:7">
      <c r="A2196" s="2">
        <v>2193</v>
      </c>
      <c r="B2196" s="2">
        <v>1102021</v>
      </c>
      <c r="C2196" s="2" t="str">
        <f>VLOOKUP(B2196,卡牌国战属性!$B:$C,2,FALSE)</f>
        <v>烈风螳螂</v>
      </c>
      <c r="D2196" s="2" t="s">
        <v>64</v>
      </c>
      <c r="E2196" s="2">
        <f t="shared" si="33"/>
        <v>43</v>
      </c>
      <c r="F2196" s="2">
        <f>INDEX($Q:$AC,MATCH($E2196,$Q:$Q,0),MATCH(VLOOKUP($B2196,卡牌国战属性!$B:$E,4,FALSE),军力值效果表!$Q$1:$AC$1,0)+IF(VLOOKUP($B2196,卡牌国战属性!$B:$E,3,FALSE)=2,6,0))</f>
        <v>17.4</v>
      </c>
      <c r="G2196" s="2">
        <f>INDEX($Q:$AC,MATCH($E2196,$Q:$Q,0),MATCH(VLOOKUP($B2196,卡牌国战属性!$B:$E,4,FALSE),军力值效果表!$Q$1:$AC$1,0)+IF(VLOOKUP($B2196,卡牌国战属性!$B:$E,3,FALSE)=2,6,0)+1)</f>
        <v>93.9</v>
      </c>
    </row>
    <row r="2197" spans="1:7">
      <c r="A2197" s="2">
        <v>2194</v>
      </c>
      <c r="B2197" s="2">
        <v>1102021</v>
      </c>
      <c r="C2197" s="2" t="str">
        <f>VLOOKUP(B2197,卡牌国战属性!$B:$C,2,FALSE)</f>
        <v>烈风螳螂</v>
      </c>
      <c r="D2197" s="2" t="s">
        <v>64</v>
      </c>
      <c r="E2197" s="2">
        <f t="shared" si="33"/>
        <v>44</v>
      </c>
      <c r="F2197" s="2">
        <f>INDEX($Q:$AC,MATCH($E2197,$Q:$Q,0),MATCH(VLOOKUP($B2197,卡牌国战属性!$B:$E,4,FALSE),军力值效果表!$Q$1:$AC$1,0)+IF(VLOOKUP($B2197,卡牌国战属性!$B:$E,3,FALSE)=2,6,0))</f>
        <v>18.8</v>
      </c>
      <c r="G2197" s="2">
        <f>INDEX($Q:$AC,MATCH($E2197,$Q:$Q,0),MATCH(VLOOKUP($B2197,卡牌国战属性!$B:$E,4,FALSE),军力值效果表!$Q$1:$AC$1,0)+IF(VLOOKUP($B2197,卡牌国战属性!$B:$E,3,FALSE)=2,6,0)+1)</f>
        <v>99.9</v>
      </c>
    </row>
    <row r="2198" spans="1:7">
      <c r="A2198" s="2">
        <v>2195</v>
      </c>
      <c r="B2198" s="2">
        <v>1102021</v>
      </c>
      <c r="C2198" s="2" t="str">
        <f>VLOOKUP(B2198,卡牌国战属性!$B:$C,2,FALSE)</f>
        <v>烈风螳螂</v>
      </c>
      <c r="D2198" s="2" t="s">
        <v>64</v>
      </c>
      <c r="E2198" s="2">
        <f t="shared" si="33"/>
        <v>45</v>
      </c>
      <c r="F2198" s="2">
        <f>INDEX($Q:$AC,MATCH($E2198,$Q:$Q,0),MATCH(VLOOKUP($B2198,卡牌国战属性!$B:$E,4,FALSE),军力值效果表!$Q$1:$AC$1,0)+IF(VLOOKUP($B2198,卡牌国战属性!$B:$E,3,FALSE)=2,6,0))</f>
        <v>20.6</v>
      </c>
      <c r="G2198" s="2">
        <f>INDEX($Q:$AC,MATCH($E2198,$Q:$Q,0),MATCH(VLOOKUP($B2198,卡牌国战属性!$B:$E,4,FALSE),军力值效果表!$Q$1:$AC$1,0)+IF(VLOOKUP($B2198,卡牌国战属性!$B:$E,3,FALSE)=2,6,0)+1)</f>
        <v>111.6</v>
      </c>
    </row>
    <row r="2199" spans="1:7">
      <c r="A2199" s="2">
        <v>2196</v>
      </c>
      <c r="B2199" s="2">
        <v>1102021</v>
      </c>
      <c r="C2199" s="2" t="str">
        <f>VLOOKUP(B2199,卡牌国战属性!$B:$C,2,FALSE)</f>
        <v>烈风螳螂</v>
      </c>
      <c r="D2199" s="2" t="s">
        <v>64</v>
      </c>
      <c r="E2199" s="2">
        <f t="shared" si="33"/>
        <v>46</v>
      </c>
      <c r="F2199" s="2">
        <f>INDEX($Q:$AC,MATCH($E2199,$Q:$Q,0),MATCH(VLOOKUP($B2199,卡牌国战属性!$B:$E,4,FALSE),军力值效果表!$Q$1:$AC$1,0)+IF(VLOOKUP($B2199,卡牌国战属性!$B:$E,3,FALSE)=2,6,0))</f>
        <v>22.3</v>
      </c>
      <c r="G2199" s="2">
        <f>INDEX($Q:$AC,MATCH($E2199,$Q:$Q,0),MATCH(VLOOKUP($B2199,卡牌国战属性!$B:$E,4,FALSE),军力值效果表!$Q$1:$AC$1,0)+IF(VLOOKUP($B2199,卡牌国战属性!$B:$E,3,FALSE)=2,6,0)+1)</f>
        <v>119.2</v>
      </c>
    </row>
    <row r="2200" spans="1:7">
      <c r="A2200" s="2">
        <v>2197</v>
      </c>
      <c r="B2200" s="2">
        <v>1102021</v>
      </c>
      <c r="C2200" s="2" t="str">
        <f>VLOOKUP(B2200,卡牌国战属性!$B:$C,2,FALSE)</f>
        <v>烈风螳螂</v>
      </c>
      <c r="D2200" s="2" t="s">
        <v>64</v>
      </c>
      <c r="E2200" s="2">
        <f t="shared" si="33"/>
        <v>47</v>
      </c>
      <c r="F2200" s="2">
        <f>INDEX($Q:$AC,MATCH($E2200,$Q:$Q,0),MATCH(VLOOKUP($B2200,卡牌国战属性!$B:$E,4,FALSE),军力值效果表!$Q$1:$AC$1,0)+IF(VLOOKUP($B2200,卡牌国战属性!$B:$E,3,FALSE)=2,6,0))</f>
        <v>24</v>
      </c>
      <c r="G2200" s="2">
        <f>INDEX($Q:$AC,MATCH($E2200,$Q:$Q,0),MATCH(VLOOKUP($B2200,卡牌国战属性!$B:$E,4,FALSE),军力值效果表!$Q$1:$AC$1,0)+IF(VLOOKUP($B2200,卡牌国战属性!$B:$E,3,FALSE)=2,6,0)+1)</f>
        <v>126.7</v>
      </c>
    </row>
    <row r="2201" spans="1:7">
      <c r="A2201" s="2">
        <v>2198</v>
      </c>
      <c r="B2201" s="2">
        <v>1102021</v>
      </c>
      <c r="C2201" s="2" t="str">
        <f>VLOOKUP(B2201,卡牌国战属性!$B:$C,2,FALSE)</f>
        <v>烈风螳螂</v>
      </c>
      <c r="D2201" s="2" t="s">
        <v>64</v>
      </c>
      <c r="E2201" s="2">
        <f t="shared" si="33"/>
        <v>48</v>
      </c>
      <c r="F2201" s="2">
        <f>INDEX($Q:$AC,MATCH($E2201,$Q:$Q,0),MATCH(VLOOKUP($B2201,卡牌国战属性!$B:$E,4,FALSE),军力值效果表!$Q$1:$AC$1,0)+IF(VLOOKUP($B2201,卡牌国战属性!$B:$E,3,FALSE)=2,6,0))</f>
        <v>27.2</v>
      </c>
      <c r="G2201" s="2">
        <f>INDEX($Q:$AC,MATCH($E2201,$Q:$Q,0),MATCH(VLOOKUP($B2201,卡牌国战属性!$B:$E,4,FALSE),军力值效果表!$Q$1:$AC$1,0)+IF(VLOOKUP($B2201,卡牌国战属性!$B:$E,3,FALSE)=2,6,0)+1)</f>
        <v>146.4</v>
      </c>
    </row>
    <row r="2202" spans="1:7">
      <c r="A2202" s="2">
        <v>2199</v>
      </c>
      <c r="B2202" s="2">
        <v>1102021</v>
      </c>
      <c r="C2202" s="2" t="str">
        <f>VLOOKUP(B2202,卡牌国战属性!$B:$C,2,FALSE)</f>
        <v>烈风螳螂</v>
      </c>
      <c r="D2202" s="2" t="s">
        <v>64</v>
      </c>
      <c r="E2202" s="2">
        <f t="shared" si="33"/>
        <v>49</v>
      </c>
      <c r="F2202" s="2">
        <f>INDEX($Q:$AC,MATCH($E2202,$Q:$Q,0),MATCH(VLOOKUP($B2202,卡牌国战属性!$B:$E,4,FALSE),军力值效果表!$Q$1:$AC$1,0)+IF(VLOOKUP($B2202,卡牌国战属性!$B:$E,3,FALSE)=2,6,0))</f>
        <v>29.4</v>
      </c>
      <c r="G2202" s="2">
        <f>INDEX($Q:$AC,MATCH($E2202,$Q:$Q,0),MATCH(VLOOKUP($B2202,卡牌国战属性!$B:$E,4,FALSE),军力值效果表!$Q$1:$AC$1,0)+IF(VLOOKUP($B2202,卡牌国战属性!$B:$E,3,FALSE)=2,6,0)+1)</f>
        <v>156</v>
      </c>
    </row>
    <row r="2203" spans="1:7">
      <c r="A2203" s="2">
        <v>2200</v>
      </c>
      <c r="B2203" s="2">
        <v>1102021</v>
      </c>
      <c r="C2203" s="2" t="str">
        <f>VLOOKUP(B2203,卡牌国战属性!$B:$C,2,FALSE)</f>
        <v>烈风螳螂</v>
      </c>
      <c r="D2203" s="2" t="s">
        <v>64</v>
      </c>
      <c r="E2203" s="2">
        <f t="shared" si="33"/>
        <v>50</v>
      </c>
      <c r="F2203" s="2">
        <f>INDEX($Q:$AC,MATCH($E2203,$Q:$Q,0),MATCH(VLOOKUP($B2203,卡牌国战属性!$B:$E,4,FALSE),军力值效果表!$Q$1:$AC$1,0)+IF(VLOOKUP($B2203,卡牌国战属性!$B:$E,3,FALSE)=2,6,0))</f>
        <v>30.8</v>
      </c>
      <c r="G2203" s="2">
        <f>INDEX($Q:$AC,MATCH($E2203,$Q:$Q,0),MATCH(VLOOKUP($B2203,卡牌国战属性!$B:$E,4,FALSE),军力值效果表!$Q$1:$AC$1,0)+IF(VLOOKUP($B2203,卡牌国战属性!$B:$E,3,FALSE)=2,6,0)+1)</f>
        <v>161.2</v>
      </c>
    </row>
    <row r="2204" spans="1:7">
      <c r="A2204" s="2">
        <v>2201</v>
      </c>
      <c r="B2204" s="2">
        <v>1102050</v>
      </c>
      <c r="C2204" s="2" t="str">
        <f>VLOOKUP(B2204,卡牌国战属性!$B:$C,2,FALSE)</f>
        <v>柠檬精</v>
      </c>
      <c r="D2204" s="2" t="s">
        <v>64</v>
      </c>
      <c r="E2204" s="2">
        <f t="shared" si="33"/>
        <v>1</v>
      </c>
      <c r="F2204" s="2">
        <f>INDEX($Q:$AC,MATCH($E2204,$Q:$Q,0),MATCH(VLOOKUP($B2204,卡牌国战属性!$B:$E,4,FALSE),军力值效果表!$Q$1:$AC$1,0)+IF(VLOOKUP($B2204,卡牌国战属性!$B:$E,3,FALSE)=2,6,0))</f>
        <v>2.2</v>
      </c>
      <c r="G2204" s="2">
        <f>INDEX($Q:$AC,MATCH($E2204,$Q:$Q,0),MATCH(VLOOKUP($B2204,卡牌国战属性!$B:$E,4,FALSE),军力值效果表!$Q$1:$AC$1,0)+IF(VLOOKUP($B2204,卡牌国战属性!$B:$E,3,FALSE)=2,6,0)+1)</f>
        <v>15.2</v>
      </c>
    </row>
    <row r="2205" spans="1:7">
      <c r="A2205" s="2">
        <v>2202</v>
      </c>
      <c r="B2205" s="2">
        <v>1102050</v>
      </c>
      <c r="C2205" s="2" t="str">
        <f>VLOOKUP(B2205,卡牌国战属性!$B:$C,2,FALSE)</f>
        <v>柠檬精</v>
      </c>
      <c r="D2205" s="2" t="s">
        <v>64</v>
      </c>
      <c r="E2205" s="2">
        <f t="shared" si="33"/>
        <v>2</v>
      </c>
      <c r="F2205" s="2">
        <f>INDEX($Q:$AC,MATCH($E2205,$Q:$Q,0),MATCH(VLOOKUP($B2205,卡牌国战属性!$B:$E,4,FALSE),军力值效果表!$Q$1:$AC$1,0)+IF(VLOOKUP($B2205,卡牌国战属性!$B:$E,3,FALSE)=2,6,0))</f>
        <v>2.3</v>
      </c>
      <c r="G2205" s="2">
        <f>INDEX($Q:$AC,MATCH($E2205,$Q:$Q,0),MATCH(VLOOKUP($B2205,卡牌国战属性!$B:$E,4,FALSE),军力值效果表!$Q$1:$AC$1,0)+IF(VLOOKUP($B2205,卡牌国战属性!$B:$E,3,FALSE)=2,6,0)+1)</f>
        <v>15.4</v>
      </c>
    </row>
    <row r="2206" spans="1:7">
      <c r="A2206" s="2">
        <v>2203</v>
      </c>
      <c r="B2206" s="2">
        <v>1102050</v>
      </c>
      <c r="C2206" s="2" t="str">
        <f>VLOOKUP(B2206,卡牌国战属性!$B:$C,2,FALSE)</f>
        <v>柠檬精</v>
      </c>
      <c r="D2206" s="2" t="s">
        <v>64</v>
      </c>
      <c r="E2206" s="2">
        <f t="shared" si="33"/>
        <v>3</v>
      </c>
      <c r="F2206" s="2">
        <f>INDEX($Q:$AC,MATCH($E2206,$Q:$Q,0),MATCH(VLOOKUP($B2206,卡牌国战属性!$B:$E,4,FALSE),军力值效果表!$Q$1:$AC$1,0)+IF(VLOOKUP($B2206,卡牌国战属性!$B:$E,3,FALSE)=2,6,0))</f>
        <v>2.4</v>
      </c>
      <c r="G2206" s="2">
        <f>INDEX($Q:$AC,MATCH($E2206,$Q:$Q,0),MATCH(VLOOKUP($B2206,卡牌国战属性!$B:$E,4,FALSE),军力值效果表!$Q$1:$AC$1,0)+IF(VLOOKUP($B2206,卡牌国战属性!$B:$E,3,FALSE)=2,6,0)+1)</f>
        <v>15.6</v>
      </c>
    </row>
    <row r="2207" spans="1:7">
      <c r="A2207" s="2">
        <v>2204</v>
      </c>
      <c r="B2207" s="2">
        <v>1102050</v>
      </c>
      <c r="C2207" s="2" t="str">
        <f>VLOOKUP(B2207,卡牌国战属性!$B:$C,2,FALSE)</f>
        <v>柠檬精</v>
      </c>
      <c r="D2207" s="2" t="s">
        <v>64</v>
      </c>
      <c r="E2207" s="2">
        <f t="shared" si="33"/>
        <v>4</v>
      </c>
      <c r="F2207" s="2">
        <f>INDEX($Q:$AC,MATCH($E2207,$Q:$Q,0),MATCH(VLOOKUP($B2207,卡牌国战属性!$B:$E,4,FALSE),军力值效果表!$Q$1:$AC$1,0)+IF(VLOOKUP($B2207,卡牌国战属性!$B:$E,3,FALSE)=2,6,0))</f>
        <v>2.5</v>
      </c>
      <c r="G2207" s="2">
        <f>INDEX($Q:$AC,MATCH($E2207,$Q:$Q,0),MATCH(VLOOKUP($B2207,卡牌国战属性!$B:$E,4,FALSE),军力值效果表!$Q$1:$AC$1,0)+IF(VLOOKUP($B2207,卡牌国战属性!$B:$E,3,FALSE)=2,6,0)+1)</f>
        <v>15.8</v>
      </c>
    </row>
    <row r="2208" spans="1:7">
      <c r="A2208" s="2">
        <v>2205</v>
      </c>
      <c r="B2208" s="2">
        <v>1102050</v>
      </c>
      <c r="C2208" s="2" t="str">
        <f>VLOOKUP(B2208,卡牌国战属性!$B:$C,2,FALSE)</f>
        <v>柠檬精</v>
      </c>
      <c r="D2208" s="2" t="s">
        <v>64</v>
      </c>
      <c r="E2208" s="2">
        <f t="shared" si="33"/>
        <v>5</v>
      </c>
      <c r="F2208" s="2">
        <f>INDEX($Q:$AC,MATCH($E2208,$Q:$Q,0),MATCH(VLOOKUP($B2208,卡牌国战属性!$B:$E,4,FALSE),军力值效果表!$Q$1:$AC$1,0)+IF(VLOOKUP($B2208,卡牌国战属性!$B:$E,3,FALSE)=2,6,0))</f>
        <v>2.6</v>
      </c>
      <c r="G2208" s="2">
        <f>INDEX($Q:$AC,MATCH($E2208,$Q:$Q,0),MATCH(VLOOKUP($B2208,卡牌国战属性!$B:$E,4,FALSE),军力值效果表!$Q$1:$AC$1,0)+IF(VLOOKUP($B2208,卡牌国战属性!$B:$E,3,FALSE)=2,6,0)+1)</f>
        <v>16</v>
      </c>
    </row>
    <row r="2209" spans="1:7">
      <c r="A2209" s="2">
        <v>2206</v>
      </c>
      <c r="B2209" s="2">
        <v>1102050</v>
      </c>
      <c r="C2209" s="2" t="str">
        <f>VLOOKUP(B2209,卡牌国战属性!$B:$C,2,FALSE)</f>
        <v>柠檬精</v>
      </c>
      <c r="D2209" s="2" t="s">
        <v>64</v>
      </c>
      <c r="E2209" s="2">
        <f t="shared" si="33"/>
        <v>6</v>
      </c>
      <c r="F2209" s="2">
        <f>INDEX($Q:$AC,MATCH($E2209,$Q:$Q,0),MATCH(VLOOKUP($B2209,卡牌国战属性!$B:$E,4,FALSE),军力值效果表!$Q$1:$AC$1,0)+IF(VLOOKUP($B2209,卡牌国战属性!$B:$E,3,FALSE)=2,6,0))</f>
        <v>2.7</v>
      </c>
      <c r="G2209" s="2">
        <f>INDEX($Q:$AC,MATCH($E2209,$Q:$Q,0),MATCH(VLOOKUP($B2209,卡牌国战属性!$B:$E,4,FALSE),军力值效果表!$Q$1:$AC$1,0)+IF(VLOOKUP($B2209,卡牌国战属性!$B:$E,3,FALSE)=2,6,0)+1)</f>
        <v>16.2</v>
      </c>
    </row>
    <row r="2210" spans="1:7">
      <c r="A2210" s="2">
        <v>2207</v>
      </c>
      <c r="B2210" s="2">
        <v>1102050</v>
      </c>
      <c r="C2210" s="2" t="str">
        <f>VLOOKUP(B2210,卡牌国战属性!$B:$C,2,FALSE)</f>
        <v>柠檬精</v>
      </c>
      <c r="D2210" s="2" t="s">
        <v>64</v>
      </c>
      <c r="E2210" s="2">
        <f t="shared" si="33"/>
        <v>7</v>
      </c>
      <c r="F2210" s="2">
        <f>INDEX($Q:$AC,MATCH($E2210,$Q:$Q,0),MATCH(VLOOKUP($B2210,卡牌国战属性!$B:$E,4,FALSE),军力值效果表!$Q$1:$AC$1,0)+IF(VLOOKUP($B2210,卡牌国战属性!$B:$E,3,FALSE)=2,6,0))</f>
        <v>2.8</v>
      </c>
      <c r="G2210" s="2">
        <f>INDEX($Q:$AC,MATCH($E2210,$Q:$Q,0),MATCH(VLOOKUP($B2210,卡牌国战属性!$B:$E,4,FALSE),军力值效果表!$Q$1:$AC$1,0)+IF(VLOOKUP($B2210,卡牌国战属性!$B:$E,3,FALSE)=2,6,0)+1)</f>
        <v>16.4</v>
      </c>
    </row>
    <row r="2211" spans="1:7">
      <c r="A2211" s="2">
        <v>2208</v>
      </c>
      <c r="B2211" s="2">
        <v>1102050</v>
      </c>
      <c r="C2211" s="2" t="str">
        <f>VLOOKUP(B2211,卡牌国战属性!$B:$C,2,FALSE)</f>
        <v>柠檬精</v>
      </c>
      <c r="D2211" s="2" t="s">
        <v>64</v>
      </c>
      <c r="E2211" s="2">
        <f t="shared" si="33"/>
        <v>8</v>
      </c>
      <c r="F2211" s="2">
        <f>INDEX($Q:$AC,MATCH($E2211,$Q:$Q,0),MATCH(VLOOKUP($B2211,卡牌国战属性!$B:$E,4,FALSE),军力值效果表!$Q$1:$AC$1,0)+IF(VLOOKUP($B2211,卡牌国战属性!$B:$E,3,FALSE)=2,6,0))</f>
        <v>2.9</v>
      </c>
      <c r="G2211" s="2">
        <f>INDEX($Q:$AC,MATCH($E2211,$Q:$Q,0),MATCH(VLOOKUP($B2211,卡牌国战属性!$B:$E,4,FALSE),军力值效果表!$Q$1:$AC$1,0)+IF(VLOOKUP($B2211,卡牌国战属性!$B:$E,3,FALSE)=2,6,0)+1)</f>
        <v>16.6</v>
      </c>
    </row>
    <row r="2212" spans="1:7">
      <c r="A2212" s="2">
        <v>2209</v>
      </c>
      <c r="B2212" s="2">
        <v>1102050</v>
      </c>
      <c r="C2212" s="2" t="str">
        <f>VLOOKUP(B2212,卡牌国战属性!$B:$C,2,FALSE)</f>
        <v>柠檬精</v>
      </c>
      <c r="D2212" s="2" t="s">
        <v>64</v>
      </c>
      <c r="E2212" s="2">
        <f t="shared" si="33"/>
        <v>9</v>
      </c>
      <c r="F2212" s="2">
        <f>INDEX($Q:$AC,MATCH($E2212,$Q:$Q,0),MATCH(VLOOKUP($B2212,卡牌国战属性!$B:$E,4,FALSE),军力值效果表!$Q$1:$AC$1,0)+IF(VLOOKUP($B2212,卡牌国战属性!$B:$E,3,FALSE)=2,6,0))</f>
        <v>3</v>
      </c>
      <c r="G2212" s="2">
        <f>INDEX($Q:$AC,MATCH($E2212,$Q:$Q,0),MATCH(VLOOKUP($B2212,卡牌国战属性!$B:$E,4,FALSE),军力值效果表!$Q$1:$AC$1,0)+IF(VLOOKUP($B2212,卡牌国战属性!$B:$E,3,FALSE)=2,6,0)+1)</f>
        <v>16.8</v>
      </c>
    </row>
    <row r="2213" spans="1:7">
      <c r="A2213" s="2">
        <v>2210</v>
      </c>
      <c r="B2213" s="2">
        <v>1102050</v>
      </c>
      <c r="C2213" s="2" t="str">
        <f>VLOOKUP(B2213,卡牌国战属性!$B:$C,2,FALSE)</f>
        <v>柠檬精</v>
      </c>
      <c r="D2213" s="2" t="s">
        <v>64</v>
      </c>
      <c r="E2213" s="2">
        <f t="shared" si="33"/>
        <v>10</v>
      </c>
      <c r="F2213" s="2">
        <f>INDEX($Q:$AC,MATCH($E2213,$Q:$Q,0),MATCH(VLOOKUP($B2213,卡牌国战属性!$B:$E,4,FALSE),军力值效果表!$Q$1:$AC$1,0)+IF(VLOOKUP($B2213,卡牌国战属性!$B:$E,3,FALSE)=2,6,0))</f>
        <v>3.1</v>
      </c>
      <c r="G2213" s="2">
        <f>INDEX($Q:$AC,MATCH($E2213,$Q:$Q,0),MATCH(VLOOKUP($B2213,卡牌国战属性!$B:$E,4,FALSE),军力值效果表!$Q$1:$AC$1,0)+IF(VLOOKUP($B2213,卡牌国战属性!$B:$E,3,FALSE)=2,6,0)+1)</f>
        <v>17</v>
      </c>
    </row>
    <row r="2214" spans="1:7">
      <c r="A2214" s="2">
        <v>2211</v>
      </c>
      <c r="B2214" s="2">
        <v>1102050</v>
      </c>
      <c r="C2214" s="2" t="str">
        <f>VLOOKUP(B2214,卡牌国战属性!$B:$C,2,FALSE)</f>
        <v>柠檬精</v>
      </c>
      <c r="D2214" s="2" t="s">
        <v>64</v>
      </c>
      <c r="E2214" s="2">
        <f t="shared" si="33"/>
        <v>11</v>
      </c>
      <c r="F2214" s="2">
        <f>INDEX($Q:$AC,MATCH($E2214,$Q:$Q,0),MATCH(VLOOKUP($B2214,卡牌国战属性!$B:$E,4,FALSE),军力值效果表!$Q$1:$AC$1,0)+IF(VLOOKUP($B2214,卡牌国战属性!$B:$E,3,FALSE)=2,6,0))</f>
        <v>3.2</v>
      </c>
      <c r="G2214" s="2">
        <f>INDEX($Q:$AC,MATCH($E2214,$Q:$Q,0),MATCH(VLOOKUP($B2214,卡牌国战属性!$B:$E,4,FALSE),军力值效果表!$Q$1:$AC$1,0)+IF(VLOOKUP($B2214,卡牌国战属性!$B:$E,3,FALSE)=2,6,0)+1)</f>
        <v>17.2</v>
      </c>
    </row>
    <row r="2215" spans="1:7">
      <c r="A2215" s="2">
        <v>2212</v>
      </c>
      <c r="B2215" s="2">
        <v>1102050</v>
      </c>
      <c r="C2215" s="2" t="str">
        <f>VLOOKUP(B2215,卡牌国战属性!$B:$C,2,FALSE)</f>
        <v>柠檬精</v>
      </c>
      <c r="D2215" s="2" t="s">
        <v>64</v>
      </c>
      <c r="E2215" s="2">
        <f t="shared" si="33"/>
        <v>12</v>
      </c>
      <c r="F2215" s="2">
        <f>INDEX($Q:$AC,MATCH($E2215,$Q:$Q,0),MATCH(VLOOKUP($B2215,卡牌国战属性!$B:$E,4,FALSE),军力值效果表!$Q$1:$AC$1,0)+IF(VLOOKUP($B2215,卡牌国战属性!$B:$E,3,FALSE)=2,6,0))</f>
        <v>3.3</v>
      </c>
      <c r="G2215" s="2">
        <f>INDEX($Q:$AC,MATCH($E2215,$Q:$Q,0),MATCH(VLOOKUP($B2215,卡牌国战属性!$B:$E,4,FALSE),军力值效果表!$Q$1:$AC$1,0)+IF(VLOOKUP($B2215,卡牌国战属性!$B:$E,3,FALSE)=2,6,0)+1)</f>
        <v>17.4</v>
      </c>
    </row>
    <row r="2216" spans="1:7">
      <c r="A2216" s="2">
        <v>2213</v>
      </c>
      <c r="B2216" s="2">
        <v>1102050</v>
      </c>
      <c r="C2216" s="2" t="str">
        <f>VLOOKUP(B2216,卡牌国战属性!$B:$C,2,FALSE)</f>
        <v>柠檬精</v>
      </c>
      <c r="D2216" s="2" t="s">
        <v>64</v>
      </c>
      <c r="E2216" s="2">
        <f t="shared" si="33"/>
        <v>13</v>
      </c>
      <c r="F2216" s="2">
        <f>INDEX($Q:$AC,MATCH($E2216,$Q:$Q,0),MATCH(VLOOKUP($B2216,卡牌国战属性!$B:$E,4,FALSE),军力值效果表!$Q$1:$AC$1,0)+IF(VLOOKUP($B2216,卡牌国战属性!$B:$E,3,FALSE)=2,6,0))</f>
        <v>3.4</v>
      </c>
      <c r="G2216" s="2">
        <f>INDEX($Q:$AC,MATCH($E2216,$Q:$Q,0),MATCH(VLOOKUP($B2216,卡牌国战属性!$B:$E,4,FALSE),军力值效果表!$Q$1:$AC$1,0)+IF(VLOOKUP($B2216,卡牌国战属性!$B:$E,3,FALSE)=2,6,0)+1)</f>
        <v>17.6</v>
      </c>
    </row>
    <row r="2217" spans="1:7">
      <c r="A2217" s="2">
        <v>2214</v>
      </c>
      <c r="B2217" s="2">
        <v>1102050</v>
      </c>
      <c r="C2217" s="2" t="str">
        <f>VLOOKUP(B2217,卡牌国战属性!$B:$C,2,FALSE)</f>
        <v>柠檬精</v>
      </c>
      <c r="D2217" s="2" t="s">
        <v>64</v>
      </c>
      <c r="E2217" s="2">
        <f t="shared" si="33"/>
        <v>14</v>
      </c>
      <c r="F2217" s="2">
        <f>INDEX($Q:$AC,MATCH($E2217,$Q:$Q,0),MATCH(VLOOKUP($B2217,卡牌国战属性!$B:$E,4,FALSE),军力值效果表!$Q$1:$AC$1,0)+IF(VLOOKUP($B2217,卡牌国战属性!$B:$E,3,FALSE)=2,6,0))</f>
        <v>3.5</v>
      </c>
      <c r="G2217" s="2">
        <f>INDEX($Q:$AC,MATCH($E2217,$Q:$Q,0),MATCH(VLOOKUP($B2217,卡牌国战属性!$B:$E,4,FALSE),军力值效果表!$Q$1:$AC$1,0)+IF(VLOOKUP($B2217,卡牌国战属性!$B:$E,3,FALSE)=2,6,0)+1)</f>
        <v>18</v>
      </c>
    </row>
    <row r="2218" spans="1:7">
      <c r="A2218" s="2">
        <v>2215</v>
      </c>
      <c r="B2218" s="2">
        <v>1102050</v>
      </c>
      <c r="C2218" s="2" t="str">
        <f>VLOOKUP(B2218,卡牌国战属性!$B:$C,2,FALSE)</f>
        <v>柠檬精</v>
      </c>
      <c r="D2218" s="2" t="s">
        <v>64</v>
      </c>
      <c r="E2218" s="2">
        <f t="shared" si="33"/>
        <v>15</v>
      </c>
      <c r="F2218" s="2">
        <f>INDEX($Q:$AC,MATCH($E2218,$Q:$Q,0),MATCH(VLOOKUP($B2218,卡牌国战属性!$B:$E,4,FALSE),军力值效果表!$Q$1:$AC$1,0)+IF(VLOOKUP($B2218,卡牌国战属性!$B:$E,3,FALSE)=2,6,0))</f>
        <v>3.6</v>
      </c>
      <c r="G2218" s="2">
        <f>INDEX($Q:$AC,MATCH($E2218,$Q:$Q,0),MATCH(VLOOKUP($B2218,卡牌国战属性!$B:$E,4,FALSE),军力值效果表!$Q$1:$AC$1,0)+IF(VLOOKUP($B2218,卡牌国战属性!$B:$E,3,FALSE)=2,6,0)+1)</f>
        <v>18.6</v>
      </c>
    </row>
    <row r="2219" spans="1:7">
      <c r="A2219" s="2">
        <v>2216</v>
      </c>
      <c r="B2219" s="2">
        <v>1102050</v>
      </c>
      <c r="C2219" s="2" t="str">
        <f>VLOOKUP(B2219,卡牌国战属性!$B:$C,2,FALSE)</f>
        <v>柠檬精</v>
      </c>
      <c r="D2219" s="2" t="s">
        <v>64</v>
      </c>
      <c r="E2219" s="2">
        <f t="shared" si="33"/>
        <v>16</v>
      </c>
      <c r="F2219" s="2">
        <f>INDEX($Q:$AC,MATCH($E2219,$Q:$Q,0),MATCH(VLOOKUP($B2219,卡牌国战属性!$B:$E,4,FALSE),军力值效果表!$Q$1:$AC$1,0)+IF(VLOOKUP($B2219,卡牌国战属性!$B:$E,3,FALSE)=2,6,0))</f>
        <v>3.7</v>
      </c>
      <c r="G2219" s="2">
        <f>INDEX($Q:$AC,MATCH($E2219,$Q:$Q,0),MATCH(VLOOKUP($B2219,卡牌国战属性!$B:$E,4,FALSE),军力值效果表!$Q$1:$AC$1,0)+IF(VLOOKUP($B2219,卡牌国战属性!$B:$E,3,FALSE)=2,6,0)+1)</f>
        <v>19.2</v>
      </c>
    </row>
    <row r="2220" spans="1:7">
      <c r="A2220" s="2">
        <v>2217</v>
      </c>
      <c r="B2220" s="2">
        <v>1102050</v>
      </c>
      <c r="C2220" s="2" t="str">
        <f>VLOOKUP(B2220,卡牌国战属性!$B:$C,2,FALSE)</f>
        <v>柠檬精</v>
      </c>
      <c r="D2220" s="2" t="s">
        <v>64</v>
      </c>
      <c r="E2220" s="2">
        <f t="shared" si="33"/>
        <v>17</v>
      </c>
      <c r="F2220" s="2">
        <f>INDEX($Q:$AC,MATCH($E2220,$Q:$Q,0),MATCH(VLOOKUP($B2220,卡牌国战属性!$B:$E,4,FALSE),军力值效果表!$Q$1:$AC$1,0)+IF(VLOOKUP($B2220,卡牌国战属性!$B:$E,3,FALSE)=2,6,0))</f>
        <v>3.8</v>
      </c>
      <c r="G2220" s="2">
        <f>INDEX($Q:$AC,MATCH($E2220,$Q:$Q,0),MATCH(VLOOKUP($B2220,卡牌国战属性!$B:$E,4,FALSE),军力值效果表!$Q$1:$AC$1,0)+IF(VLOOKUP($B2220,卡牌国战属性!$B:$E,3,FALSE)=2,6,0)+1)</f>
        <v>19.8</v>
      </c>
    </row>
    <row r="2221" spans="1:7">
      <c r="A2221" s="2">
        <v>2218</v>
      </c>
      <c r="B2221" s="2">
        <v>1102050</v>
      </c>
      <c r="C2221" s="2" t="str">
        <f>VLOOKUP(B2221,卡牌国战属性!$B:$C,2,FALSE)</f>
        <v>柠檬精</v>
      </c>
      <c r="D2221" s="2" t="s">
        <v>64</v>
      </c>
      <c r="E2221" s="2">
        <f t="shared" si="33"/>
        <v>18</v>
      </c>
      <c r="F2221" s="2">
        <f>INDEX($Q:$AC,MATCH($E2221,$Q:$Q,0),MATCH(VLOOKUP($B2221,卡牌国战属性!$B:$E,4,FALSE),军力值效果表!$Q$1:$AC$1,0)+IF(VLOOKUP($B2221,卡牌国战属性!$B:$E,3,FALSE)=2,6,0))</f>
        <v>3.9</v>
      </c>
      <c r="G2221" s="2">
        <f>INDEX($Q:$AC,MATCH($E2221,$Q:$Q,0),MATCH(VLOOKUP($B2221,卡牌国战属性!$B:$E,4,FALSE),军力值效果表!$Q$1:$AC$1,0)+IF(VLOOKUP($B2221,卡牌国战属性!$B:$E,3,FALSE)=2,6,0)+1)</f>
        <v>20.9</v>
      </c>
    </row>
    <row r="2222" spans="1:7">
      <c r="A2222" s="2">
        <v>2219</v>
      </c>
      <c r="B2222" s="2">
        <v>1102050</v>
      </c>
      <c r="C2222" s="2" t="str">
        <f>VLOOKUP(B2222,卡牌国战属性!$B:$C,2,FALSE)</f>
        <v>柠檬精</v>
      </c>
      <c r="D2222" s="2" t="s">
        <v>64</v>
      </c>
      <c r="E2222" s="2">
        <f t="shared" si="33"/>
        <v>19</v>
      </c>
      <c r="F2222" s="2">
        <f>INDEX($Q:$AC,MATCH($E2222,$Q:$Q,0),MATCH(VLOOKUP($B2222,卡牌国战属性!$B:$E,4,FALSE),军力值效果表!$Q$1:$AC$1,0)+IF(VLOOKUP($B2222,卡牌国战属性!$B:$E,3,FALSE)=2,6,0))</f>
        <v>4</v>
      </c>
      <c r="G2222" s="2">
        <f>INDEX($Q:$AC,MATCH($E2222,$Q:$Q,0),MATCH(VLOOKUP($B2222,卡牌国战属性!$B:$E,4,FALSE),军力值效果表!$Q$1:$AC$1,0)+IF(VLOOKUP($B2222,卡牌国战属性!$B:$E,3,FALSE)=2,6,0)+1)</f>
        <v>21.3</v>
      </c>
    </row>
    <row r="2223" spans="1:7">
      <c r="A2223" s="2">
        <v>2220</v>
      </c>
      <c r="B2223" s="2">
        <v>1102050</v>
      </c>
      <c r="C2223" s="2" t="str">
        <f>VLOOKUP(B2223,卡牌国战属性!$B:$C,2,FALSE)</f>
        <v>柠檬精</v>
      </c>
      <c r="D2223" s="2" t="s">
        <v>64</v>
      </c>
      <c r="E2223" s="2">
        <f t="shared" si="33"/>
        <v>20</v>
      </c>
      <c r="F2223" s="2">
        <f>INDEX($Q:$AC,MATCH($E2223,$Q:$Q,0),MATCH(VLOOKUP($B2223,卡牌国战属性!$B:$E,4,FALSE),军力值效果表!$Q$1:$AC$1,0)+IF(VLOOKUP($B2223,卡牌国战属性!$B:$E,3,FALSE)=2,6,0))</f>
        <v>4.1</v>
      </c>
      <c r="G2223" s="2">
        <f>INDEX($Q:$AC,MATCH($E2223,$Q:$Q,0),MATCH(VLOOKUP($B2223,卡牌国战属性!$B:$E,4,FALSE),军力值效果表!$Q$1:$AC$1,0)+IF(VLOOKUP($B2223,卡牌国战属性!$B:$E,3,FALSE)=2,6,0)+1)</f>
        <v>21.5</v>
      </c>
    </row>
    <row r="2224" spans="1:7">
      <c r="A2224" s="2">
        <v>2221</v>
      </c>
      <c r="B2224" s="2">
        <v>1102050</v>
      </c>
      <c r="C2224" s="2" t="str">
        <f>VLOOKUP(B2224,卡牌国战属性!$B:$C,2,FALSE)</f>
        <v>柠檬精</v>
      </c>
      <c r="D2224" s="2" t="s">
        <v>64</v>
      </c>
      <c r="E2224" s="2">
        <f t="shared" si="33"/>
        <v>21</v>
      </c>
      <c r="F2224" s="2">
        <f>INDEX($Q:$AC,MATCH($E2224,$Q:$Q,0),MATCH(VLOOKUP($B2224,卡牌国战属性!$B:$E,4,FALSE),军力值效果表!$Q$1:$AC$1,0)+IF(VLOOKUP($B2224,卡牌国战属性!$B:$E,3,FALSE)=2,6,0))</f>
        <v>4.2</v>
      </c>
      <c r="G2224" s="2">
        <f>INDEX($Q:$AC,MATCH($E2224,$Q:$Q,0),MATCH(VLOOKUP($B2224,卡牌国战属性!$B:$E,4,FALSE),军力值效果表!$Q$1:$AC$1,0)+IF(VLOOKUP($B2224,卡牌国战属性!$B:$E,3,FALSE)=2,6,0)+1)</f>
        <v>21.7</v>
      </c>
    </row>
    <row r="2225" spans="1:7">
      <c r="A2225" s="2">
        <v>2222</v>
      </c>
      <c r="B2225" s="2">
        <v>1102050</v>
      </c>
      <c r="C2225" s="2" t="str">
        <f>VLOOKUP(B2225,卡牌国战属性!$B:$C,2,FALSE)</f>
        <v>柠檬精</v>
      </c>
      <c r="D2225" s="2" t="s">
        <v>64</v>
      </c>
      <c r="E2225" s="2">
        <f t="shared" si="33"/>
        <v>22</v>
      </c>
      <c r="F2225" s="2">
        <f>INDEX($Q:$AC,MATCH($E2225,$Q:$Q,0),MATCH(VLOOKUP($B2225,卡牌国战属性!$B:$E,4,FALSE),军力值效果表!$Q$1:$AC$1,0)+IF(VLOOKUP($B2225,卡牌国战属性!$B:$E,3,FALSE)=2,6,0))</f>
        <v>4.3</v>
      </c>
      <c r="G2225" s="2">
        <f>INDEX($Q:$AC,MATCH($E2225,$Q:$Q,0),MATCH(VLOOKUP($B2225,卡牌国战属性!$B:$E,4,FALSE),军力值效果表!$Q$1:$AC$1,0)+IF(VLOOKUP($B2225,卡牌国战属性!$B:$E,3,FALSE)=2,6,0)+1)</f>
        <v>22.3</v>
      </c>
    </row>
    <row r="2226" spans="1:7">
      <c r="A2226" s="2">
        <v>2223</v>
      </c>
      <c r="B2226" s="2">
        <v>1102050</v>
      </c>
      <c r="C2226" s="2" t="str">
        <f>VLOOKUP(B2226,卡牌国战属性!$B:$C,2,FALSE)</f>
        <v>柠檬精</v>
      </c>
      <c r="D2226" s="2" t="s">
        <v>64</v>
      </c>
      <c r="E2226" s="2">
        <f t="shared" si="33"/>
        <v>23</v>
      </c>
      <c r="F2226" s="2">
        <f>INDEX($Q:$AC,MATCH($E2226,$Q:$Q,0),MATCH(VLOOKUP($B2226,卡牌国战属性!$B:$E,4,FALSE),军力值效果表!$Q$1:$AC$1,0)+IF(VLOOKUP($B2226,卡牌国战属性!$B:$E,3,FALSE)=2,6,0))</f>
        <v>4.5</v>
      </c>
      <c r="G2226" s="2">
        <f>INDEX($Q:$AC,MATCH($E2226,$Q:$Q,0),MATCH(VLOOKUP($B2226,卡牌国战属性!$B:$E,4,FALSE),军力值效果表!$Q$1:$AC$1,0)+IF(VLOOKUP($B2226,卡牌国战属性!$B:$E,3,FALSE)=2,6,0)+1)</f>
        <v>24.5</v>
      </c>
    </row>
    <row r="2227" spans="1:7">
      <c r="A2227" s="2">
        <v>2224</v>
      </c>
      <c r="B2227" s="2">
        <v>1102050</v>
      </c>
      <c r="C2227" s="2" t="str">
        <f>VLOOKUP(B2227,卡牌国战属性!$B:$C,2,FALSE)</f>
        <v>柠檬精</v>
      </c>
      <c r="D2227" s="2" t="s">
        <v>64</v>
      </c>
      <c r="E2227" s="2">
        <f t="shared" si="33"/>
        <v>24</v>
      </c>
      <c r="F2227" s="2">
        <f>INDEX($Q:$AC,MATCH($E2227,$Q:$Q,0),MATCH(VLOOKUP($B2227,卡牌国战属性!$B:$E,4,FALSE),军力值效果表!$Q$1:$AC$1,0)+IF(VLOOKUP($B2227,卡牌国战属性!$B:$E,3,FALSE)=2,6,0))</f>
        <v>4.6</v>
      </c>
      <c r="G2227" s="2">
        <f>INDEX($Q:$AC,MATCH($E2227,$Q:$Q,0),MATCH(VLOOKUP($B2227,卡牌国战属性!$B:$E,4,FALSE),军力值效果表!$Q$1:$AC$1,0)+IF(VLOOKUP($B2227,卡牌国战属性!$B:$E,3,FALSE)=2,6,0)+1)</f>
        <v>25.1</v>
      </c>
    </row>
    <row r="2228" spans="1:7">
      <c r="A2228" s="2">
        <v>2225</v>
      </c>
      <c r="B2228" s="2">
        <v>1102050</v>
      </c>
      <c r="C2228" s="2" t="str">
        <f>VLOOKUP(B2228,卡牌国战属性!$B:$C,2,FALSE)</f>
        <v>柠檬精</v>
      </c>
      <c r="D2228" s="2" t="s">
        <v>64</v>
      </c>
      <c r="E2228" s="2">
        <f t="shared" si="33"/>
        <v>25</v>
      </c>
      <c r="F2228" s="2">
        <f>INDEX($Q:$AC,MATCH($E2228,$Q:$Q,0),MATCH(VLOOKUP($B2228,卡牌国战属性!$B:$E,4,FALSE),军力值效果表!$Q$1:$AC$1,0)+IF(VLOOKUP($B2228,卡牌国战属性!$B:$E,3,FALSE)=2,6,0))</f>
        <v>5.1</v>
      </c>
      <c r="G2228" s="2">
        <f>INDEX($Q:$AC,MATCH($E2228,$Q:$Q,0),MATCH(VLOOKUP($B2228,卡牌国战属性!$B:$E,4,FALSE),军力值效果表!$Q$1:$AC$1,0)+IF(VLOOKUP($B2228,卡牌国战属性!$B:$E,3,FALSE)=2,6,0)+1)</f>
        <v>28.7</v>
      </c>
    </row>
    <row r="2229" spans="1:7">
      <c r="A2229" s="2">
        <v>2226</v>
      </c>
      <c r="B2229" s="2">
        <v>1102050</v>
      </c>
      <c r="C2229" s="2" t="str">
        <f>VLOOKUP(B2229,卡牌国战属性!$B:$C,2,FALSE)</f>
        <v>柠檬精</v>
      </c>
      <c r="D2229" s="2" t="s">
        <v>64</v>
      </c>
      <c r="E2229" s="2">
        <f t="shared" si="33"/>
        <v>26</v>
      </c>
      <c r="F2229" s="2">
        <f>INDEX($Q:$AC,MATCH($E2229,$Q:$Q,0),MATCH(VLOOKUP($B2229,卡牌国战属性!$B:$E,4,FALSE),军力值效果表!$Q$1:$AC$1,0)+IF(VLOOKUP($B2229,卡牌国战属性!$B:$E,3,FALSE)=2,6,0))</f>
        <v>5.4</v>
      </c>
      <c r="G2229" s="2">
        <f>INDEX($Q:$AC,MATCH($E2229,$Q:$Q,0),MATCH(VLOOKUP($B2229,卡牌国战属性!$B:$E,4,FALSE),军力值效果表!$Q$1:$AC$1,0)+IF(VLOOKUP($B2229,卡牌国战属性!$B:$E,3,FALSE)=2,6,0)+1)</f>
        <v>29.9</v>
      </c>
    </row>
    <row r="2230" spans="1:7">
      <c r="A2230" s="2">
        <v>2227</v>
      </c>
      <c r="B2230" s="2">
        <v>1102050</v>
      </c>
      <c r="C2230" s="2" t="str">
        <f>VLOOKUP(B2230,卡牌国战属性!$B:$C,2,FALSE)</f>
        <v>柠檬精</v>
      </c>
      <c r="D2230" s="2" t="s">
        <v>64</v>
      </c>
      <c r="E2230" s="2">
        <f t="shared" si="33"/>
        <v>27</v>
      </c>
      <c r="F2230" s="2">
        <f>INDEX($Q:$AC,MATCH($E2230,$Q:$Q,0),MATCH(VLOOKUP($B2230,卡牌国战属性!$B:$E,4,FALSE),军力值效果表!$Q$1:$AC$1,0)+IF(VLOOKUP($B2230,卡牌国战属性!$B:$E,3,FALSE)=2,6,0))</f>
        <v>5.7</v>
      </c>
      <c r="G2230" s="2">
        <f>INDEX($Q:$AC,MATCH($E2230,$Q:$Q,0),MATCH(VLOOKUP($B2230,卡牌国战属性!$B:$E,4,FALSE),军力值效果表!$Q$1:$AC$1,0)+IF(VLOOKUP($B2230,卡牌国战属性!$B:$E,3,FALSE)=2,6,0)+1)</f>
        <v>31.1</v>
      </c>
    </row>
    <row r="2231" spans="1:7">
      <c r="A2231" s="2">
        <v>2228</v>
      </c>
      <c r="B2231" s="2">
        <v>1102050</v>
      </c>
      <c r="C2231" s="2" t="str">
        <f>VLOOKUP(B2231,卡牌国战属性!$B:$C,2,FALSE)</f>
        <v>柠檬精</v>
      </c>
      <c r="D2231" s="2" t="s">
        <v>64</v>
      </c>
      <c r="E2231" s="2">
        <f t="shared" si="33"/>
        <v>28</v>
      </c>
      <c r="F2231" s="2">
        <f>INDEX($Q:$AC,MATCH($E2231,$Q:$Q,0),MATCH(VLOOKUP($B2231,卡牌国战属性!$B:$E,4,FALSE),军力值效果表!$Q$1:$AC$1,0)+IF(VLOOKUP($B2231,卡牌国战属性!$B:$E,3,FALSE)=2,6,0))</f>
        <v>6</v>
      </c>
      <c r="G2231" s="2">
        <f>INDEX($Q:$AC,MATCH($E2231,$Q:$Q,0),MATCH(VLOOKUP($B2231,卡牌国战属性!$B:$E,4,FALSE),军力值效果表!$Q$1:$AC$1,0)+IF(VLOOKUP($B2231,卡牌国战属性!$B:$E,3,FALSE)=2,6,0)+1)</f>
        <v>33</v>
      </c>
    </row>
    <row r="2232" spans="1:7">
      <c r="A2232" s="2">
        <v>2229</v>
      </c>
      <c r="B2232" s="2">
        <v>1102050</v>
      </c>
      <c r="C2232" s="2" t="str">
        <f>VLOOKUP(B2232,卡牌国战属性!$B:$C,2,FALSE)</f>
        <v>柠檬精</v>
      </c>
      <c r="D2232" s="2" t="s">
        <v>64</v>
      </c>
      <c r="E2232" s="2">
        <f t="shared" ref="E2232:E2295" si="34">E2182</f>
        <v>29</v>
      </c>
      <c r="F2232" s="2">
        <f>INDEX($Q:$AC,MATCH($E2232,$Q:$Q,0),MATCH(VLOOKUP($B2232,卡牌国战属性!$B:$E,4,FALSE),军力值效果表!$Q$1:$AC$1,0)+IF(VLOOKUP($B2232,卡牌国战属性!$B:$E,3,FALSE)=2,6,0))</f>
        <v>6.4</v>
      </c>
      <c r="G2232" s="2">
        <f>INDEX($Q:$AC,MATCH($E2232,$Q:$Q,0),MATCH(VLOOKUP($B2232,卡牌国战属性!$B:$E,4,FALSE),军力值效果表!$Q$1:$AC$1,0)+IF(VLOOKUP($B2232,卡牌国战属性!$B:$E,3,FALSE)=2,6,0)+1)</f>
        <v>34.3</v>
      </c>
    </row>
    <row r="2233" spans="1:7">
      <c r="A2233" s="2">
        <v>2230</v>
      </c>
      <c r="B2233" s="2">
        <v>1102050</v>
      </c>
      <c r="C2233" s="2" t="str">
        <f>VLOOKUP(B2233,卡牌国战属性!$B:$C,2,FALSE)</f>
        <v>柠檬精</v>
      </c>
      <c r="D2233" s="2" t="s">
        <v>64</v>
      </c>
      <c r="E2233" s="2">
        <f t="shared" si="34"/>
        <v>30</v>
      </c>
      <c r="F2233" s="2">
        <f>INDEX($Q:$AC,MATCH($E2233,$Q:$Q,0),MATCH(VLOOKUP($B2233,卡牌国战属性!$B:$E,4,FALSE),军力值效果表!$Q$1:$AC$1,0)+IF(VLOOKUP($B2233,卡牌国战属性!$B:$E,3,FALSE)=2,6,0))</f>
        <v>6.7</v>
      </c>
      <c r="G2233" s="2">
        <f>INDEX($Q:$AC,MATCH($E2233,$Q:$Q,0),MATCH(VLOOKUP($B2233,卡牌国战属性!$B:$E,4,FALSE),军力值效果表!$Q$1:$AC$1,0)+IF(VLOOKUP($B2233,卡牌国战属性!$B:$E,3,FALSE)=2,6,0)+1)</f>
        <v>35.3</v>
      </c>
    </row>
    <row r="2234" spans="1:7">
      <c r="A2234" s="2">
        <v>2231</v>
      </c>
      <c r="B2234" s="2">
        <v>1102050</v>
      </c>
      <c r="C2234" s="2" t="str">
        <f>VLOOKUP(B2234,卡牌国战属性!$B:$C,2,FALSE)</f>
        <v>柠檬精</v>
      </c>
      <c r="D2234" s="2" t="s">
        <v>64</v>
      </c>
      <c r="E2234" s="2">
        <f t="shared" si="34"/>
        <v>31</v>
      </c>
      <c r="F2234" s="2">
        <f>INDEX($Q:$AC,MATCH($E2234,$Q:$Q,0),MATCH(VLOOKUP($B2234,卡牌国战属性!$B:$E,4,FALSE),军力值效果表!$Q$1:$AC$1,0)+IF(VLOOKUP($B2234,卡牌国战属性!$B:$E,3,FALSE)=2,6,0))</f>
        <v>6.9</v>
      </c>
      <c r="G2234" s="2">
        <f>INDEX($Q:$AC,MATCH($E2234,$Q:$Q,0),MATCH(VLOOKUP($B2234,卡牌国战属性!$B:$E,4,FALSE),军力值效果表!$Q$1:$AC$1,0)+IF(VLOOKUP($B2234,卡牌国战属性!$B:$E,3,FALSE)=2,6,0)+1)</f>
        <v>37.2</v>
      </c>
    </row>
    <row r="2235" spans="1:7">
      <c r="A2235" s="2">
        <v>2232</v>
      </c>
      <c r="B2235" s="2">
        <v>1102050</v>
      </c>
      <c r="C2235" s="2" t="str">
        <f>VLOOKUP(B2235,卡牌国战属性!$B:$C,2,FALSE)</f>
        <v>柠檬精</v>
      </c>
      <c r="D2235" s="2" t="s">
        <v>64</v>
      </c>
      <c r="E2235" s="2">
        <f t="shared" si="34"/>
        <v>32</v>
      </c>
      <c r="F2235" s="2">
        <f>INDEX($Q:$AC,MATCH($E2235,$Q:$Q,0),MATCH(VLOOKUP($B2235,卡牌国战属性!$B:$E,4,FALSE),军力值效果表!$Q$1:$AC$1,0)+IF(VLOOKUP($B2235,卡牌国战属性!$B:$E,3,FALSE)=2,6,0))</f>
        <v>7.3</v>
      </c>
      <c r="G2235" s="2">
        <f>INDEX($Q:$AC,MATCH($E2235,$Q:$Q,0),MATCH(VLOOKUP($B2235,卡牌国战属性!$B:$E,4,FALSE),军力值效果表!$Q$1:$AC$1,0)+IF(VLOOKUP($B2235,卡牌国战属性!$B:$E,3,FALSE)=2,6,0)+1)</f>
        <v>39.1</v>
      </c>
    </row>
    <row r="2236" spans="1:7">
      <c r="A2236" s="2">
        <v>2233</v>
      </c>
      <c r="B2236" s="2">
        <v>1102050</v>
      </c>
      <c r="C2236" s="2" t="str">
        <f>VLOOKUP(B2236,卡牌国战属性!$B:$C,2,FALSE)</f>
        <v>柠檬精</v>
      </c>
      <c r="D2236" s="2" t="s">
        <v>64</v>
      </c>
      <c r="E2236" s="2">
        <f t="shared" si="34"/>
        <v>33</v>
      </c>
      <c r="F2236" s="2">
        <f>INDEX($Q:$AC,MATCH($E2236,$Q:$Q,0),MATCH(VLOOKUP($B2236,卡牌国战属性!$B:$E,4,FALSE),军力值效果表!$Q$1:$AC$1,0)+IF(VLOOKUP($B2236,卡牌国战属性!$B:$E,3,FALSE)=2,6,0))</f>
        <v>8.2</v>
      </c>
      <c r="G2236" s="2">
        <f>INDEX($Q:$AC,MATCH($E2236,$Q:$Q,0),MATCH(VLOOKUP($B2236,卡牌国战属性!$B:$E,4,FALSE),军力值效果表!$Q$1:$AC$1,0)+IF(VLOOKUP($B2236,卡牌国战属性!$B:$E,3,FALSE)=2,6,0)+1)</f>
        <v>44.6</v>
      </c>
    </row>
    <row r="2237" spans="1:7">
      <c r="A2237" s="2">
        <v>2234</v>
      </c>
      <c r="B2237" s="2">
        <v>1102050</v>
      </c>
      <c r="C2237" s="2" t="str">
        <f>VLOOKUP(B2237,卡牌国战属性!$B:$C,2,FALSE)</f>
        <v>柠檬精</v>
      </c>
      <c r="D2237" s="2" t="s">
        <v>64</v>
      </c>
      <c r="E2237" s="2">
        <f t="shared" si="34"/>
        <v>34</v>
      </c>
      <c r="F2237" s="2">
        <f>INDEX($Q:$AC,MATCH($E2237,$Q:$Q,0),MATCH(VLOOKUP($B2237,卡牌国战属性!$B:$E,4,FALSE),军力值效果表!$Q$1:$AC$1,0)+IF(VLOOKUP($B2237,卡牌国战属性!$B:$E,3,FALSE)=2,6,0))</f>
        <v>8.8</v>
      </c>
      <c r="G2237" s="2">
        <f>INDEX($Q:$AC,MATCH($E2237,$Q:$Q,0),MATCH(VLOOKUP($B2237,卡牌国战属性!$B:$E,4,FALSE),军力值效果表!$Q$1:$AC$1,0)+IF(VLOOKUP($B2237,卡牌国战属性!$B:$E,3,FALSE)=2,6,0)+1)</f>
        <v>47</v>
      </c>
    </row>
    <row r="2238" spans="1:7">
      <c r="A2238" s="2">
        <v>2235</v>
      </c>
      <c r="B2238" s="2">
        <v>1102050</v>
      </c>
      <c r="C2238" s="2" t="str">
        <f>VLOOKUP(B2238,卡牌国战属性!$B:$C,2,FALSE)</f>
        <v>柠檬精</v>
      </c>
      <c r="D2238" s="2" t="s">
        <v>64</v>
      </c>
      <c r="E2238" s="2">
        <f t="shared" si="34"/>
        <v>35</v>
      </c>
      <c r="F2238" s="2">
        <f>INDEX($Q:$AC,MATCH($E2238,$Q:$Q,0),MATCH(VLOOKUP($B2238,卡牌国战属性!$B:$E,4,FALSE),军力值效果表!$Q$1:$AC$1,0)+IF(VLOOKUP($B2238,卡牌国战属性!$B:$E,3,FALSE)=2,6,0))</f>
        <v>9</v>
      </c>
      <c r="G2238" s="2">
        <f>INDEX($Q:$AC,MATCH($E2238,$Q:$Q,0),MATCH(VLOOKUP($B2238,卡牌国战属性!$B:$E,4,FALSE),军力值效果表!$Q$1:$AC$1,0)+IF(VLOOKUP($B2238,卡牌国战属性!$B:$E,3,FALSE)=2,6,0)+1)</f>
        <v>48.2</v>
      </c>
    </row>
    <row r="2239" spans="1:7">
      <c r="A2239" s="2">
        <v>2236</v>
      </c>
      <c r="B2239" s="2">
        <v>1102050</v>
      </c>
      <c r="C2239" s="2" t="str">
        <f>VLOOKUP(B2239,卡牌国战属性!$B:$C,2,FALSE)</f>
        <v>柠檬精</v>
      </c>
      <c r="D2239" s="2" t="s">
        <v>64</v>
      </c>
      <c r="E2239" s="2">
        <f t="shared" si="34"/>
        <v>36</v>
      </c>
      <c r="F2239" s="2">
        <f>INDEX($Q:$AC,MATCH($E2239,$Q:$Q,0),MATCH(VLOOKUP($B2239,卡牌国战属性!$B:$E,4,FALSE),军力值效果表!$Q$1:$AC$1,0)+IF(VLOOKUP($B2239,卡牌国战属性!$B:$E,3,FALSE)=2,6,0))</f>
        <v>9.5</v>
      </c>
      <c r="G2239" s="2">
        <f>INDEX($Q:$AC,MATCH($E2239,$Q:$Q,0),MATCH(VLOOKUP($B2239,卡牌国战属性!$B:$E,4,FALSE),军力值效果表!$Q$1:$AC$1,0)+IF(VLOOKUP($B2239,卡牌国战属性!$B:$E,3,FALSE)=2,6,0)+1)</f>
        <v>51.2</v>
      </c>
    </row>
    <row r="2240" spans="1:7">
      <c r="A2240" s="2">
        <v>2237</v>
      </c>
      <c r="B2240" s="2">
        <v>1102050</v>
      </c>
      <c r="C2240" s="2" t="str">
        <f>VLOOKUP(B2240,卡牌国战属性!$B:$C,2,FALSE)</f>
        <v>柠檬精</v>
      </c>
      <c r="D2240" s="2" t="s">
        <v>64</v>
      </c>
      <c r="E2240" s="2">
        <f t="shared" si="34"/>
        <v>37</v>
      </c>
      <c r="F2240" s="2">
        <f>INDEX($Q:$AC,MATCH($E2240,$Q:$Q,0),MATCH(VLOOKUP($B2240,卡牌国战属性!$B:$E,4,FALSE),军力值效果表!$Q$1:$AC$1,0)+IF(VLOOKUP($B2240,卡牌国战属性!$B:$E,3,FALSE)=2,6,0))</f>
        <v>10.2</v>
      </c>
      <c r="G2240" s="2">
        <f>INDEX($Q:$AC,MATCH($E2240,$Q:$Q,0),MATCH(VLOOKUP($B2240,卡牌国战属性!$B:$E,4,FALSE),军力值效果表!$Q$1:$AC$1,0)+IF(VLOOKUP($B2240,卡牌国战属性!$B:$E,3,FALSE)=2,6,0)+1)</f>
        <v>54</v>
      </c>
    </row>
    <row r="2241" spans="1:7">
      <c r="A2241" s="2">
        <v>2238</v>
      </c>
      <c r="B2241" s="2">
        <v>1102050</v>
      </c>
      <c r="C2241" s="2" t="str">
        <f>VLOOKUP(B2241,卡牌国战属性!$B:$C,2,FALSE)</f>
        <v>柠檬精</v>
      </c>
      <c r="D2241" s="2" t="s">
        <v>64</v>
      </c>
      <c r="E2241" s="2">
        <f t="shared" si="34"/>
        <v>38</v>
      </c>
      <c r="F2241" s="2">
        <f>INDEX($Q:$AC,MATCH($E2241,$Q:$Q,0),MATCH(VLOOKUP($B2241,卡牌国战属性!$B:$E,4,FALSE),军力值效果表!$Q$1:$AC$1,0)+IF(VLOOKUP($B2241,卡牌国战属性!$B:$E,3,FALSE)=2,6,0))</f>
        <v>11.5</v>
      </c>
      <c r="G2241" s="2">
        <f>INDEX($Q:$AC,MATCH($E2241,$Q:$Q,0),MATCH(VLOOKUP($B2241,卡牌国战属性!$B:$E,4,FALSE),军力值效果表!$Q$1:$AC$1,0)+IF(VLOOKUP($B2241,卡牌国战属性!$B:$E,3,FALSE)=2,6,0)+1)</f>
        <v>62</v>
      </c>
    </row>
    <row r="2242" spans="1:7">
      <c r="A2242" s="2">
        <v>2239</v>
      </c>
      <c r="B2242" s="2">
        <v>1102050</v>
      </c>
      <c r="C2242" s="2" t="str">
        <f>VLOOKUP(B2242,卡牌国战属性!$B:$C,2,FALSE)</f>
        <v>柠檬精</v>
      </c>
      <c r="D2242" s="2" t="s">
        <v>64</v>
      </c>
      <c r="E2242" s="2">
        <f t="shared" si="34"/>
        <v>39</v>
      </c>
      <c r="F2242" s="2">
        <f>INDEX($Q:$AC,MATCH($E2242,$Q:$Q,0),MATCH(VLOOKUP($B2242,卡牌国战属性!$B:$E,4,FALSE),军力值效果表!$Q$1:$AC$1,0)+IF(VLOOKUP($B2242,卡牌国战属性!$B:$E,3,FALSE)=2,6,0))</f>
        <v>11.7</v>
      </c>
      <c r="G2242" s="2">
        <f>INDEX($Q:$AC,MATCH($E2242,$Q:$Q,0),MATCH(VLOOKUP($B2242,卡牌国战属性!$B:$E,4,FALSE),军力值效果表!$Q$1:$AC$1,0)+IF(VLOOKUP($B2242,卡牌国战属性!$B:$E,3,FALSE)=2,6,0)+1)</f>
        <v>63.7</v>
      </c>
    </row>
    <row r="2243" spans="1:7">
      <c r="A2243" s="2">
        <v>2240</v>
      </c>
      <c r="B2243" s="2">
        <v>1102050</v>
      </c>
      <c r="C2243" s="2" t="str">
        <f>VLOOKUP(B2243,卡牌国战属性!$B:$C,2,FALSE)</f>
        <v>柠檬精</v>
      </c>
      <c r="D2243" s="2" t="s">
        <v>64</v>
      </c>
      <c r="E2243" s="2">
        <f t="shared" si="34"/>
        <v>40</v>
      </c>
      <c r="F2243" s="2">
        <f>INDEX($Q:$AC,MATCH($E2243,$Q:$Q,0),MATCH(VLOOKUP($B2243,卡牌国战属性!$B:$E,4,FALSE),军力值效果表!$Q$1:$AC$1,0)+IF(VLOOKUP($B2243,卡牌国战属性!$B:$E,3,FALSE)=2,6,0))</f>
        <v>12.3</v>
      </c>
      <c r="G2243" s="2">
        <f>INDEX($Q:$AC,MATCH($E2243,$Q:$Q,0),MATCH(VLOOKUP($B2243,卡牌国战属性!$B:$E,4,FALSE),军力值效果表!$Q$1:$AC$1,0)+IF(VLOOKUP($B2243,卡牌国战属性!$B:$E,3,FALSE)=2,6,0)+1)</f>
        <v>65.6</v>
      </c>
    </row>
    <row r="2244" spans="1:7">
      <c r="A2244" s="2">
        <v>2241</v>
      </c>
      <c r="B2244" s="2">
        <v>1102050</v>
      </c>
      <c r="C2244" s="2" t="str">
        <f>VLOOKUP(B2244,卡牌国战属性!$B:$C,2,FALSE)</f>
        <v>柠檬精</v>
      </c>
      <c r="D2244" s="2" t="s">
        <v>64</v>
      </c>
      <c r="E2244" s="2">
        <f t="shared" si="34"/>
        <v>41</v>
      </c>
      <c r="F2244" s="2">
        <f>INDEX($Q:$AC,MATCH($E2244,$Q:$Q,0),MATCH(VLOOKUP($B2244,卡牌国战属性!$B:$E,4,FALSE),军力值效果表!$Q$1:$AC$1,0)+IF(VLOOKUP($B2244,卡牌国战属性!$B:$E,3,FALSE)=2,6,0))</f>
        <v>12.7</v>
      </c>
      <c r="G2244" s="2">
        <f>INDEX($Q:$AC,MATCH($E2244,$Q:$Q,0),MATCH(VLOOKUP($B2244,卡牌国战属性!$B:$E,4,FALSE),军力值效果表!$Q$1:$AC$1,0)+IF(VLOOKUP($B2244,卡牌国战属性!$B:$E,3,FALSE)=2,6,0)+1)</f>
        <v>67.9</v>
      </c>
    </row>
    <row r="2245" spans="1:7">
      <c r="A2245" s="2">
        <v>2242</v>
      </c>
      <c r="B2245" s="2">
        <v>1102050</v>
      </c>
      <c r="C2245" s="2" t="str">
        <f>VLOOKUP(B2245,卡牌国战属性!$B:$C,2,FALSE)</f>
        <v>柠檬精</v>
      </c>
      <c r="D2245" s="2" t="s">
        <v>64</v>
      </c>
      <c r="E2245" s="2">
        <f t="shared" si="34"/>
        <v>42</v>
      </c>
      <c r="F2245" s="2">
        <f>INDEX($Q:$AC,MATCH($E2245,$Q:$Q,0),MATCH(VLOOKUP($B2245,卡牌国战属性!$B:$E,4,FALSE),军力值效果表!$Q$1:$AC$1,0)+IF(VLOOKUP($B2245,卡牌国战属性!$B:$E,3,FALSE)=2,6,0))</f>
        <v>13.6</v>
      </c>
      <c r="G2245" s="2">
        <f>INDEX($Q:$AC,MATCH($E2245,$Q:$Q,0),MATCH(VLOOKUP($B2245,卡牌国战属性!$B:$E,4,FALSE),军力值效果表!$Q$1:$AC$1,0)+IF(VLOOKUP($B2245,卡牌国战属性!$B:$E,3,FALSE)=2,6,0)+1)</f>
        <v>72</v>
      </c>
    </row>
    <row r="2246" spans="1:7">
      <c r="A2246" s="2">
        <v>2243</v>
      </c>
      <c r="B2246" s="2">
        <v>1102050</v>
      </c>
      <c r="C2246" s="2" t="str">
        <f>VLOOKUP(B2246,卡牌国战属性!$B:$C,2,FALSE)</f>
        <v>柠檬精</v>
      </c>
      <c r="D2246" s="2" t="s">
        <v>64</v>
      </c>
      <c r="E2246" s="2">
        <f t="shared" si="34"/>
        <v>43</v>
      </c>
      <c r="F2246" s="2">
        <f>INDEX($Q:$AC,MATCH($E2246,$Q:$Q,0),MATCH(VLOOKUP($B2246,卡牌国战属性!$B:$E,4,FALSE),军力值效果表!$Q$1:$AC$1,0)+IF(VLOOKUP($B2246,卡牌国战属性!$B:$E,3,FALSE)=2,6,0))</f>
        <v>15.4</v>
      </c>
      <c r="G2246" s="2">
        <f>INDEX($Q:$AC,MATCH($E2246,$Q:$Q,0),MATCH(VLOOKUP($B2246,卡牌国战属性!$B:$E,4,FALSE),军力值效果表!$Q$1:$AC$1,0)+IF(VLOOKUP($B2246,卡牌国战属性!$B:$E,3,FALSE)=2,6,0)+1)</f>
        <v>83.1</v>
      </c>
    </row>
    <row r="2247" spans="1:7">
      <c r="A2247" s="2">
        <v>2244</v>
      </c>
      <c r="B2247" s="2">
        <v>1102050</v>
      </c>
      <c r="C2247" s="2" t="str">
        <f>VLOOKUP(B2247,卡牌国战属性!$B:$C,2,FALSE)</f>
        <v>柠檬精</v>
      </c>
      <c r="D2247" s="2" t="s">
        <v>64</v>
      </c>
      <c r="E2247" s="2">
        <f t="shared" si="34"/>
        <v>44</v>
      </c>
      <c r="F2247" s="2">
        <f>INDEX($Q:$AC,MATCH($E2247,$Q:$Q,0),MATCH(VLOOKUP($B2247,卡牌国战属性!$B:$E,4,FALSE),军力值效果表!$Q$1:$AC$1,0)+IF(VLOOKUP($B2247,卡牌国战属性!$B:$E,3,FALSE)=2,6,0))</f>
        <v>16.6</v>
      </c>
      <c r="G2247" s="2">
        <f>INDEX($Q:$AC,MATCH($E2247,$Q:$Q,0),MATCH(VLOOKUP($B2247,卡牌国战属性!$B:$E,4,FALSE),军力值效果表!$Q$1:$AC$1,0)+IF(VLOOKUP($B2247,卡牌国战属性!$B:$E,3,FALSE)=2,6,0)+1)</f>
        <v>88.4</v>
      </c>
    </row>
    <row r="2248" spans="1:7">
      <c r="A2248" s="2">
        <v>2245</v>
      </c>
      <c r="B2248" s="2">
        <v>1102050</v>
      </c>
      <c r="C2248" s="2" t="str">
        <f>VLOOKUP(B2248,卡牌国战属性!$B:$C,2,FALSE)</f>
        <v>柠檬精</v>
      </c>
      <c r="D2248" s="2" t="s">
        <v>64</v>
      </c>
      <c r="E2248" s="2">
        <f t="shared" si="34"/>
        <v>45</v>
      </c>
      <c r="F2248" s="2">
        <f>INDEX($Q:$AC,MATCH($E2248,$Q:$Q,0),MATCH(VLOOKUP($B2248,卡牌国战属性!$B:$E,4,FALSE),军力值效果表!$Q$1:$AC$1,0)+IF(VLOOKUP($B2248,卡牌国战属性!$B:$E,3,FALSE)=2,6,0))</f>
        <v>18.2</v>
      </c>
      <c r="G2248" s="2">
        <f>INDEX($Q:$AC,MATCH($E2248,$Q:$Q,0),MATCH(VLOOKUP($B2248,卡牌国战属性!$B:$E,4,FALSE),军力值效果表!$Q$1:$AC$1,0)+IF(VLOOKUP($B2248,卡牌国战属性!$B:$E,3,FALSE)=2,6,0)+1)</f>
        <v>98.8</v>
      </c>
    </row>
    <row r="2249" spans="1:7">
      <c r="A2249" s="2">
        <v>2246</v>
      </c>
      <c r="B2249" s="2">
        <v>1102050</v>
      </c>
      <c r="C2249" s="2" t="str">
        <f>VLOOKUP(B2249,卡牌国战属性!$B:$C,2,FALSE)</f>
        <v>柠檬精</v>
      </c>
      <c r="D2249" s="2" t="s">
        <v>64</v>
      </c>
      <c r="E2249" s="2">
        <f t="shared" si="34"/>
        <v>46</v>
      </c>
      <c r="F2249" s="2">
        <f>INDEX($Q:$AC,MATCH($E2249,$Q:$Q,0),MATCH(VLOOKUP($B2249,卡牌国战属性!$B:$E,4,FALSE),军力值效果表!$Q$1:$AC$1,0)+IF(VLOOKUP($B2249,卡牌国战属性!$B:$E,3,FALSE)=2,6,0))</f>
        <v>19.8</v>
      </c>
      <c r="G2249" s="2">
        <f>INDEX($Q:$AC,MATCH($E2249,$Q:$Q,0),MATCH(VLOOKUP($B2249,卡牌国战属性!$B:$E,4,FALSE),军力值效果表!$Q$1:$AC$1,0)+IF(VLOOKUP($B2249,卡牌国战属性!$B:$E,3,FALSE)=2,6,0)+1)</f>
        <v>105.5</v>
      </c>
    </row>
    <row r="2250" spans="1:7">
      <c r="A2250" s="2">
        <v>2247</v>
      </c>
      <c r="B2250" s="2">
        <v>1102050</v>
      </c>
      <c r="C2250" s="2" t="str">
        <f>VLOOKUP(B2250,卡牌国战属性!$B:$C,2,FALSE)</f>
        <v>柠檬精</v>
      </c>
      <c r="D2250" s="2" t="s">
        <v>64</v>
      </c>
      <c r="E2250" s="2">
        <f t="shared" si="34"/>
        <v>47</v>
      </c>
      <c r="F2250" s="2">
        <f>INDEX($Q:$AC,MATCH($E2250,$Q:$Q,0),MATCH(VLOOKUP($B2250,卡牌国战属性!$B:$E,4,FALSE),军力值效果表!$Q$1:$AC$1,0)+IF(VLOOKUP($B2250,卡牌国战属性!$B:$E,3,FALSE)=2,6,0))</f>
        <v>21.3</v>
      </c>
      <c r="G2250" s="2">
        <f>INDEX($Q:$AC,MATCH($E2250,$Q:$Q,0),MATCH(VLOOKUP($B2250,卡牌国战属性!$B:$E,4,FALSE),军力值效果表!$Q$1:$AC$1,0)+IF(VLOOKUP($B2250,卡牌国战属性!$B:$E,3,FALSE)=2,6,0)+1)</f>
        <v>112</v>
      </c>
    </row>
    <row r="2251" spans="1:7">
      <c r="A2251" s="2">
        <v>2248</v>
      </c>
      <c r="B2251" s="2">
        <v>1102050</v>
      </c>
      <c r="C2251" s="2" t="str">
        <f>VLOOKUP(B2251,卡牌国战属性!$B:$C,2,FALSE)</f>
        <v>柠檬精</v>
      </c>
      <c r="D2251" s="2" t="s">
        <v>64</v>
      </c>
      <c r="E2251" s="2">
        <f t="shared" si="34"/>
        <v>48</v>
      </c>
      <c r="F2251" s="2">
        <f>INDEX($Q:$AC,MATCH($E2251,$Q:$Q,0),MATCH(VLOOKUP($B2251,卡牌国战属性!$B:$E,4,FALSE),军力值效果表!$Q$1:$AC$1,0)+IF(VLOOKUP($B2251,卡牌国战属性!$B:$E,3,FALSE)=2,6,0))</f>
        <v>24.1</v>
      </c>
      <c r="G2251" s="2">
        <f>INDEX($Q:$AC,MATCH($E2251,$Q:$Q,0),MATCH(VLOOKUP($B2251,卡牌国战属性!$B:$E,4,FALSE),军力值效果表!$Q$1:$AC$1,0)+IF(VLOOKUP($B2251,卡牌国战属性!$B:$E,3,FALSE)=2,6,0)+1)</f>
        <v>129.5</v>
      </c>
    </row>
    <row r="2252" spans="1:7">
      <c r="A2252" s="2">
        <v>2249</v>
      </c>
      <c r="B2252" s="2">
        <v>1102050</v>
      </c>
      <c r="C2252" s="2" t="str">
        <f>VLOOKUP(B2252,卡牌国战属性!$B:$C,2,FALSE)</f>
        <v>柠檬精</v>
      </c>
      <c r="D2252" s="2" t="s">
        <v>64</v>
      </c>
      <c r="E2252" s="2">
        <f t="shared" si="34"/>
        <v>49</v>
      </c>
      <c r="F2252" s="2">
        <f>INDEX($Q:$AC,MATCH($E2252,$Q:$Q,0),MATCH(VLOOKUP($B2252,卡牌国战属性!$B:$E,4,FALSE),军力值效果表!$Q$1:$AC$1,0)+IF(VLOOKUP($B2252,卡牌国战属性!$B:$E,3,FALSE)=2,6,0))</f>
        <v>26</v>
      </c>
      <c r="G2252" s="2">
        <f>INDEX($Q:$AC,MATCH($E2252,$Q:$Q,0),MATCH(VLOOKUP($B2252,卡牌国战属性!$B:$E,4,FALSE),军力值效果表!$Q$1:$AC$1,0)+IF(VLOOKUP($B2252,卡牌国战属性!$B:$E,3,FALSE)=2,6,0)+1)</f>
        <v>138</v>
      </c>
    </row>
    <row r="2253" spans="1:7">
      <c r="A2253" s="2">
        <v>2250</v>
      </c>
      <c r="B2253" s="2">
        <v>1102050</v>
      </c>
      <c r="C2253" s="2" t="str">
        <f>VLOOKUP(B2253,卡牌国战属性!$B:$C,2,FALSE)</f>
        <v>柠檬精</v>
      </c>
      <c r="D2253" s="2" t="s">
        <v>64</v>
      </c>
      <c r="E2253" s="2">
        <f t="shared" si="34"/>
        <v>50</v>
      </c>
      <c r="F2253" s="2">
        <f>INDEX($Q:$AC,MATCH($E2253,$Q:$Q,0),MATCH(VLOOKUP($B2253,卡牌国战属性!$B:$E,4,FALSE),军力值效果表!$Q$1:$AC$1,0)+IF(VLOOKUP($B2253,卡牌国战属性!$B:$E,3,FALSE)=2,6,0))</f>
        <v>27.2</v>
      </c>
      <c r="G2253" s="2">
        <f>INDEX($Q:$AC,MATCH($E2253,$Q:$Q,0),MATCH(VLOOKUP($B2253,卡牌国战属性!$B:$E,4,FALSE),军力值效果表!$Q$1:$AC$1,0)+IF(VLOOKUP($B2253,卡牌国战属性!$B:$E,3,FALSE)=2,6,0)+1)</f>
        <v>142.6</v>
      </c>
    </row>
    <row r="2254" spans="1:7">
      <c r="A2254" s="2">
        <v>2251</v>
      </c>
      <c r="B2254" s="2">
        <v>1102023</v>
      </c>
      <c r="C2254" s="2" t="str">
        <f>VLOOKUP(B2254,卡牌国战属性!$B:$C,2,FALSE)</f>
        <v>异邦刀客</v>
      </c>
      <c r="D2254" s="2" t="s">
        <v>64</v>
      </c>
      <c r="E2254" s="2">
        <f t="shared" si="34"/>
        <v>1</v>
      </c>
      <c r="F2254" s="2">
        <f>INDEX($Q:$AC,MATCH($E2254,$Q:$Q,0),MATCH(VLOOKUP($B2254,卡牌国战属性!$B:$E,4,FALSE),军力值效果表!$Q$1:$AC$1,0)+IF(VLOOKUP($B2254,卡牌国战属性!$B:$E,3,FALSE)=2,6,0))</f>
        <v>2.2</v>
      </c>
      <c r="G2254" s="2">
        <f>INDEX($Q:$AC,MATCH($E2254,$Q:$Q,0),MATCH(VLOOKUP($B2254,卡牌国战属性!$B:$E,4,FALSE),军力值效果表!$Q$1:$AC$1,0)+IF(VLOOKUP($B2254,卡牌国战属性!$B:$E,3,FALSE)=2,6,0)+1)</f>
        <v>15.2</v>
      </c>
    </row>
    <row r="2255" spans="1:7">
      <c r="A2255" s="2">
        <v>2252</v>
      </c>
      <c r="B2255" s="2">
        <v>1102023</v>
      </c>
      <c r="C2255" s="2" t="str">
        <f>VLOOKUP(B2255,卡牌国战属性!$B:$C,2,FALSE)</f>
        <v>异邦刀客</v>
      </c>
      <c r="D2255" s="2" t="s">
        <v>64</v>
      </c>
      <c r="E2255" s="2">
        <f t="shared" si="34"/>
        <v>2</v>
      </c>
      <c r="F2255" s="2">
        <f>INDEX($Q:$AC,MATCH($E2255,$Q:$Q,0),MATCH(VLOOKUP($B2255,卡牌国战属性!$B:$E,4,FALSE),军力值效果表!$Q$1:$AC$1,0)+IF(VLOOKUP($B2255,卡牌国战属性!$B:$E,3,FALSE)=2,6,0))</f>
        <v>2.3</v>
      </c>
      <c r="G2255" s="2">
        <f>INDEX($Q:$AC,MATCH($E2255,$Q:$Q,0),MATCH(VLOOKUP($B2255,卡牌国战属性!$B:$E,4,FALSE),军力值效果表!$Q$1:$AC$1,0)+IF(VLOOKUP($B2255,卡牌国战属性!$B:$E,3,FALSE)=2,6,0)+1)</f>
        <v>15.4</v>
      </c>
    </row>
    <row r="2256" spans="1:7">
      <c r="A2256" s="2">
        <v>2253</v>
      </c>
      <c r="B2256" s="2">
        <v>1102023</v>
      </c>
      <c r="C2256" s="2" t="str">
        <f>VLOOKUP(B2256,卡牌国战属性!$B:$C,2,FALSE)</f>
        <v>异邦刀客</v>
      </c>
      <c r="D2256" s="2" t="s">
        <v>64</v>
      </c>
      <c r="E2256" s="2">
        <f t="shared" si="34"/>
        <v>3</v>
      </c>
      <c r="F2256" s="2">
        <f>INDEX($Q:$AC,MATCH($E2256,$Q:$Q,0),MATCH(VLOOKUP($B2256,卡牌国战属性!$B:$E,4,FALSE),军力值效果表!$Q$1:$AC$1,0)+IF(VLOOKUP($B2256,卡牌国战属性!$B:$E,3,FALSE)=2,6,0))</f>
        <v>2.4</v>
      </c>
      <c r="G2256" s="2">
        <f>INDEX($Q:$AC,MATCH($E2256,$Q:$Q,0),MATCH(VLOOKUP($B2256,卡牌国战属性!$B:$E,4,FALSE),军力值效果表!$Q$1:$AC$1,0)+IF(VLOOKUP($B2256,卡牌国战属性!$B:$E,3,FALSE)=2,6,0)+1)</f>
        <v>15.6</v>
      </c>
    </row>
    <row r="2257" spans="1:7">
      <c r="A2257" s="2">
        <v>2254</v>
      </c>
      <c r="B2257" s="2">
        <v>1102023</v>
      </c>
      <c r="C2257" s="2" t="str">
        <f>VLOOKUP(B2257,卡牌国战属性!$B:$C,2,FALSE)</f>
        <v>异邦刀客</v>
      </c>
      <c r="D2257" s="2" t="s">
        <v>64</v>
      </c>
      <c r="E2257" s="2">
        <f t="shared" si="34"/>
        <v>4</v>
      </c>
      <c r="F2257" s="2">
        <f>INDEX($Q:$AC,MATCH($E2257,$Q:$Q,0),MATCH(VLOOKUP($B2257,卡牌国战属性!$B:$E,4,FALSE),军力值效果表!$Q$1:$AC$1,0)+IF(VLOOKUP($B2257,卡牌国战属性!$B:$E,3,FALSE)=2,6,0))</f>
        <v>2.5</v>
      </c>
      <c r="G2257" s="2">
        <f>INDEX($Q:$AC,MATCH($E2257,$Q:$Q,0),MATCH(VLOOKUP($B2257,卡牌国战属性!$B:$E,4,FALSE),军力值效果表!$Q$1:$AC$1,0)+IF(VLOOKUP($B2257,卡牌国战属性!$B:$E,3,FALSE)=2,6,0)+1)</f>
        <v>15.8</v>
      </c>
    </row>
    <row r="2258" spans="1:7">
      <c r="A2258" s="2">
        <v>2255</v>
      </c>
      <c r="B2258" s="2">
        <v>1102023</v>
      </c>
      <c r="C2258" s="2" t="str">
        <f>VLOOKUP(B2258,卡牌国战属性!$B:$C,2,FALSE)</f>
        <v>异邦刀客</v>
      </c>
      <c r="D2258" s="2" t="s">
        <v>64</v>
      </c>
      <c r="E2258" s="2">
        <f t="shared" si="34"/>
        <v>5</v>
      </c>
      <c r="F2258" s="2">
        <f>INDEX($Q:$AC,MATCH($E2258,$Q:$Q,0),MATCH(VLOOKUP($B2258,卡牌国战属性!$B:$E,4,FALSE),军力值效果表!$Q$1:$AC$1,0)+IF(VLOOKUP($B2258,卡牌国战属性!$B:$E,3,FALSE)=2,6,0))</f>
        <v>2.6</v>
      </c>
      <c r="G2258" s="2">
        <f>INDEX($Q:$AC,MATCH($E2258,$Q:$Q,0),MATCH(VLOOKUP($B2258,卡牌国战属性!$B:$E,4,FALSE),军力值效果表!$Q$1:$AC$1,0)+IF(VLOOKUP($B2258,卡牌国战属性!$B:$E,3,FALSE)=2,6,0)+1)</f>
        <v>16</v>
      </c>
    </row>
    <row r="2259" spans="1:7">
      <c r="A2259" s="2">
        <v>2256</v>
      </c>
      <c r="B2259" s="2">
        <v>1102023</v>
      </c>
      <c r="C2259" s="2" t="str">
        <f>VLOOKUP(B2259,卡牌国战属性!$B:$C,2,FALSE)</f>
        <v>异邦刀客</v>
      </c>
      <c r="D2259" s="2" t="s">
        <v>64</v>
      </c>
      <c r="E2259" s="2">
        <f t="shared" si="34"/>
        <v>6</v>
      </c>
      <c r="F2259" s="2">
        <f>INDEX($Q:$AC,MATCH($E2259,$Q:$Q,0),MATCH(VLOOKUP($B2259,卡牌国战属性!$B:$E,4,FALSE),军力值效果表!$Q$1:$AC$1,0)+IF(VLOOKUP($B2259,卡牌国战属性!$B:$E,3,FALSE)=2,6,0))</f>
        <v>2.7</v>
      </c>
      <c r="G2259" s="2">
        <f>INDEX($Q:$AC,MATCH($E2259,$Q:$Q,0),MATCH(VLOOKUP($B2259,卡牌国战属性!$B:$E,4,FALSE),军力值效果表!$Q$1:$AC$1,0)+IF(VLOOKUP($B2259,卡牌国战属性!$B:$E,3,FALSE)=2,6,0)+1)</f>
        <v>16.2</v>
      </c>
    </row>
    <row r="2260" spans="1:7">
      <c r="A2260" s="2">
        <v>2257</v>
      </c>
      <c r="B2260" s="2">
        <v>1102023</v>
      </c>
      <c r="C2260" s="2" t="str">
        <f>VLOOKUP(B2260,卡牌国战属性!$B:$C,2,FALSE)</f>
        <v>异邦刀客</v>
      </c>
      <c r="D2260" s="2" t="s">
        <v>64</v>
      </c>
      <c r="E2260" s="2">
        <f t="shared" si="34"/>
        <v>7</v>
      </c>
      <c r="F2260" s="2">
        <f>INDEX($Q:$AC,MATCH($E2260,$Q:$Q,0),MATCH(VLOOKUP($B2260,卡牌国战属性!$B:$E,4,FALSE),军力值效果表!$Q$1:$AC$1,0)+IF(VLOOKUP($B2260,卡牌国战属性!$B:$E,3,FALSE)=2,6,0))</f>
        <v>2.8</v>
      </c>
      <c r="G2260" s="2">
        <f>INDEX($Q:$AC,MATCH($E2260,$Q:$Q,0),MATCH(VLOOKUP($B2260,卡牌国战属性!$B:$E,4,FALSE),军力值效果表!$Q$1:$AC$1,0)+IF(VLOOKUP($B2260,卡牌国战属性!$B:$E,3,FALSE)=2,6,0)+1)</f>
        <v>16.4</v>
      </c>
    </row>
    <row r="2261" spans="1:7">
      <c r="A2261" s="2">
        <v>2258</v>
      </c>
      <c r="B2261" s="2">
        <v>1102023</v>
      </c>
      <c r="C2261" s="2" t="str">
        <f>VLOOKUP(B2261,卡牌国战属性!$B:$C,2,FALSE)</f>
        <v>异邦刀客</v>
      </c>
      <c r="D2261" s="2" t="s">
        <v>64</v>
      </c>
      <c r="E2261" s="2">
        <f t="shared" si="34"/>
        <v>8</v>
      </c>
      <c r="F2261" s="2">
        <f>INDEX($Q:$AC,MATCH($E2261,$Q:$Q,0),MATCH(VLOOKUP($B2261,卡牌国战属性!$B:$E,4,FALSE),军力值效果表!$Q$1:$AC$1,0)+IF(VLOOKUP($B2261,卡牌国战属性!$B:$E,3,FALSE)=2,6,0))</f>
        <v>2.9</v>
      </c>
      <c r="G2261" s="2">
        <f>INDEX($Q:$AC,MATCH($E2261,$Q:$Q,0),MATCH(VLOOKUP($B2261,卡牌国战属性!$B:$E,4,FALSE),军力值效果表!$Q$1:$AC$1,0)+IF(VLOOKUP($B2261,卡牌国战属性!$B:$E,3,FALSE)=2,6,0)+1)</f>
        <v>16.6</v>
      </c>
    </row>
    <row r="2262" spans="1:7">
      <c r="A2262" s="2">
        <v>2259</v>
      </c>
      <c r="B2262" s="2">
        <v>1102023</v>
      </c>
      <c r="C2262" s="2" t="str">
        <f>VLOOKUP(B2262,卡牌国战属性!$B:$C,2,FALSE)</f>
        <v>异邦刀客</v>
      </c>
      <c r="D2262" s="2" t="s">
        <v>64</v>
      </c>
      <c r="E2262" s="2">
        <f t="shared" si="34"/>
        <v>9</v>
      </c>
      <c r="F2262" s="2">
        <f>INDEX($Q:$AC,MATCH($E2262,$Q:$Q,0),MATCH(VLOOKUP($B2262,卡牌国战属性!$B:$E,4,FALSE),军力值效果表!$Q$1:$AC$1,0)+IF(VLOOKUP($B2262,卡牌国战属性!$B:$E,3,FALSE)=2,6,0))</f>
        <v>3</v>
      </c>
      <c r="G2262" s="2">
        <f>INDEX($Q:$AC,MATCH($E2262,$Q:$Q,0),MATCH(VLOOKUP($B2262,卡牌国战属性!$B:$E,4,FALSE),军力值效果表!$Q$1:$AC$1,0)+IF(VLOOKUP($B2262,卡牌国战属性!$B:$E,3,FALSE)=2,6,0)+1)</f>
        <v>16.8</v>
      </c>
    </row>
    <row r="2263" spans="1:7">
      <c r="A2263" s="2">
        <v>2260</v>
      </c>
      <c r="B2263" s="2">
        <v>1102023</v>
      </c>
      <c r="C2263" s="2" t="str">
        <f>VLOOKUP(B2263,卡牌国战属性!$B:$C,2,FALSE)</f>
        <v>异邦刀客</v>
      </c>
      <c r="D2263" s="2" t="s">
        <v>64</v>
      </c>
      <c r="E2263" s="2">
        <f t="shared" si="34"/>
        <v>10</v>
      </c>
      <c r="F2263" s="2">
        <f>INDEX($Q:$AC,MATCH($E2263,$Q:$Q,0),MATCH(VLOOKUP($B2263,卡牌国战属性!$B:$E,4,FALSE),军力值效果表!$Q$1:$AC$1,0)+IF(VLOOKUP($B2263,卡牌国战属性!$B:$E,3,FALSE)=2,6,0))</f>
        <v>3.1</v>
      </c>
      <c r="G2263" s="2">
        <f>INDEX($Q:$AC,MATCH($E2263,$Q:$Q,0),MATCH(VLOOKUP($B2263,卡牌国战属性!$B:$E,4,FALSE),军力值效果表!$Q$1:$AC$1,0)+IF(VLOOKUP($B2263,卡牌国战属性!$B:$E,3,FALSE)=2,6,0)+1)</f>
        <v>17</v>
      </c>
    </row>
    <row r="2264" spans="1:7">
      <c r="A2264" s="2">
        <v>2261</v>
      </c>
      <c r="B2264" s="2">
        <v>1102023</v>
      </c>
      <c r="C2264" s="2" t="str">
        <f>VLOOKUP(B2264,卡牌国战属性!$B:$C,2,FALSE)</f>
        <v>异邦刀客</v>
      </c>
      <c r="D2264" s="2" t="s">
        <v>64</v>
      </c>
      <c r="E2264" s="2">
        <f t="shared" si="34"/>
        <v>11</v>
      </c>
      <c r="F2264" s="2">
        <f>INDEX($Q:$AC,MATCH($E2264,$Q:$Q,0),MATCH(VLOOKUP($B2264,卡牌国战属性!$B:$E,4,FALSE),军力值效果表!$Q$1:$AC$1,0)+IF(VLOOKUP($B2264,卡牌国战属性!$B:$E,3,FALSE)=2,6,0))</f>
        <v>3.2</v>
      </c>
      <c r="G2264" s="2">
        <f>INDEX($Q:$AC,MATCH($E2264,$Q:$Q,0),MATCH(VLOOKUP($B2264,卡牌国战属性!$B:$E,4,FALSE),军力值效果表!$Q$1:$AC$1,0)+IF(VLOOKUP($B2264,卡牌国战属性!$B:$E,3,FALSE)=2,6,0)+1)</f>
        <v>17.2</v>
      </c>
    </row>
    <row r="2265" spans="1:7">
      <c r="A2265" s="2">
        <v>2262</v>
      </c>
      <c r="B2265" s="2">
        <v>1102023</v>
      </c>
      <c r="C2265" s="2" t="str">
        <f>VLOOKUP(B2265,卡牌国战属性!$B:$C,2,FALSE)</f>
        <v>异邦刀客</v>
      </c>
      <c r="D2265" s="2" t="s">
        <v>64</v>
      </c>
      <c r="E2265" s="2">
        <f t="shared" si="34"/>
        <v>12</v>
      </c>
      <c r="F2265" s="2">
        <f>INDEX($Q:$AC,MATCH($E2265,$Q:$Q,0),MATCH(VLOOKUP($B2265,卡牌国战属性!$B:$E,4,FALSE),军力值效果表!$Q$1:$AC$1,0)+IF(VLOOKUP($B2265,卡牌国战属性!$B:$E,3,FALSE)=2,6,0))</f>
        <v>3.3</v>
      </c>
      <c r="G2265" s="2">
        <f>INDEX($Q:$AC,MATCH($E2265,$Q:$Q,0),MATCH(VLOOKUP($B2265,卡牌国战属性!$B:$E,4,FALSE),军力值效果表!$Q$1:$AC$1,0)+IF(VLOOKUP($B2265,卡牌国战属性!$B:$E,3,FALSE)=2,6,0)+1)</f>
        <v>17.4</v>
      </c>
    </row>
    <row r="2266" spans="1:7">
      <c r="A2266" s="2">
        <v>2263</v>
      </c>
      <c r="B2266" s="2">
        <v>1102023</v>
      </c>
      <c r="C2266" s="2" t="str">
        <f>VLOOKUP(B2266,卡牌国战属性!$B:$C,2,FALSE)</f>
        <v>异邦刀客</v>
      </c>
      <c r="D2266" s="2" t="s">
        <v>64</v>
      </c>
      <c r="E2266" s="2">
        <f t="shared" si="34"/>
        <v>13</v>
      </c>
      <c r="F2266" s="2">
        <f>INDEX($Q:$AC,MATCH($E2266,$Q:$Q,0),MATCH(VLOOKUP($B2266,卡牌国战属性!$B:$E,4,FALSE),军力值效果表!$Q$1:$AC$1,0)+IF(VLOOKUP($B2266,卡牌国战属性!$B:$E,3,FALSE)=2,6,0))</f>
        <v>3.4</v>
      </c>
      <c r="G2266" s="2">
        <f>INDEX($Q:$AC,MATCH($E2266,$Q:$Q,0),MATCH(VLOOKUP($B2266,卡牌国战属性!$B:$E,4,FALSE),军力值效果表!$Q$1:$AC$1,0)+IF(VLOOKUP($B2266,卡牌国战属性!$B:$E,3,FALSE)=2,6,0)+1)</f>
        <v>17.6</v>
      </c>
    </row>
    <row r="2267" spans="1:7">
      <c r="A2267" s="2">
        <v>2264</v>
      </c>
      <c r="B2267" s="2">
        <v>1102023</v>
      </c>
      <c r="C2267" s="2" t="str">
        <f>VLOOKUP(B2267,卡牌国战属性!$B:$C,2,FALSE)</f>
        <v>异邦刀客</v>
      </c>
      <c r="D2267" s="2" t="s">
        <v>64</v>
      </c>
      <c r="E2267" s="2">
        <f t="shared" si="34"/>
        <v>14</v>
      </c>
      <c r="F2267" s="2">
        <f>INDEX($Q:$AC,MATCH($E2267,$Q:$Q,0),MATCH(VLOOKUP($B2267,卡牌国战属性!$B:$E,4,FALSE),军力值效果表!$Q$1:$AC$1,0)+IF(VLOOKUP($B2267,卡牌国战属性!$B:$E,3,FALSE)=2,6,0))</f>
        <v>3.5</v>
      </c>
      <c r="G2267" s="2">
        <f>INDEX($Q:$AC,MATCH($E2267,$Q:$Q,0),MATCH(VLOOKUP($B2267,卡牌国战属性!$B:$E,4,FALSE),军力值效果表!$Q$1:$AC$1,0)+IF(VLOOKUP($B2267,卡牌国战属性!$B:$E,3,FALSE)=2,6,0)+1)</f>
        <v>18</v>
      </c>
    </row>
    <row r="2268" spans="1:7">
      <c r="A2268" s="2">
        <v>2265</v>
      </c>
      <c r="B2268" s="2">
        <v>1102023</v>
      </c>
      <c r="C2268" s="2" t="str">
        <f>VLOOKUP(B2268,卡牌国战属性!$B:$C,2,FALSE)</f>
        <v>异邦刀客</v>
      </c>
      <c r="D2268" s="2" t="s">
        <v>64</v>
      </c>
      <c r="E2268" s="2">
        <f t="shared" si="34"/>
        <v>15</v>
      </c>
      <c r="F2268" s="2">
        <f>INDEX($Q:$AC,MATCH($E2268,$Q:$Q,0),MATCH(VLOOKUP($B2268,卡牌国战属性!$B:$E,4,FALSE),军力值效果表!$Q$1:$AC$1,0)+IF(VLOOKUP($B2268,卡牌国战属性!$B:$E,3,FALSE)=2,6,0))</f>
        <v>3.6</v>
      </c>
      <c r="G2268" s="2">
        <f>INDEX($Q:$AC,MATCH($E2268,$Q:$Q,0),MATCH(VLOOKUP($B2268,卡牌国战属性!$B:$E,4,FALSE),军力值效果表!$Q$1:$AC$1,0)+IF(VLOOKUP($B2268,卡牌国战属性!$B:$E,3,FALSE)=2,6,0)+1)</f>
        <v>18.6</v>
      </c>
    </row>
    <row r="2269" spans="1:7">
      <c r="A2269" s="2">
        <v>2266</v>
      </c>
      <c r="B2269" s="2">
        <v>1102023</v>
      </c>
      <c r="C2269" s="2" t="str">
        <f>VLOOKUP(B2269,卡牌国战属性!$B:$C,2,FALSE)</f>
        <v>异邦刀客</v>
      </c>
      <c r="D2269" s="2" t="s">
        <v>64</v>
      </c>
      <c r="E2269" s="2">
        <f t="shared" si="34"/>
        <v>16</v>
      </c>
      <c r="F2269" s="2">
        <f>INDEX($Q:$AC,MATCH($E2269,$Q:$Q,0),MATCH(VLOOKUP($B2269,卡牌国战属性!$B:$E,4,FALSE),军力值效果表!$Q$1:$AC$1,0)+IF(VLOOKUP($B2269,卡牌国战属性!$B:$E,3,FALSE)=2,6,0))</f>
        <v>3.7</v>
      </c>
      <c r="G2269" s="2">
        <f>INDEX($Q:$AC,MATCH($E2269,$Q:$Q,0),MATCH(VLOOKUP($B2269,卡牌国战属性!$B:$E,4,FALSE),军力值效果表!$Q$1:$AC$1,0)+IF(VLOOKUP($B2269,卡牌国战属性!$B:$E,3,FALSE)=2,6,0)+1)</f>
        <v>19.2</v>
      </c>
    </row>
    <row r="2270" spans="1:7">
      <c r="A2270" s="2">
        <v>2267</v>
      </c>
      <c r="B2270" s="2">
        <v>1102023</v>
      </c>
      <c r="C2270" s="2" t="str">
        <f>VLOOKUP(B2270,卡牌国战属性!$B:$C,2,FALSE)</f>
        <v>异邦刀客</v>
      </c>
      <c r="D2270" s="2" t="s">
        <v>64</v>
      </c>
      <c r="E2270" s="2">
        <f t="shared" si="34"/>
        <v>17</v>
      </c>
      <c r="F2270" s="2">
        <f>INDEX($Q:$AC,MATCH($E2270,$Q:$Q,0),MATCH(VLOOKUP($B2270,卡牌国战属性!$B:$E,4,FALSE),军力值效果表!$Q$1:$AC$1,0)+IF(VLOOKUP($B2270,卡牌国战属性!$B:$E,3,FALSE)=2,6,0))</f>
        <v>3.8</v>
      </c>
      <c r="G2270" s="2">
        <f>INDEX($Q:$AC,MATCH($E2270,$Q:$Q,0),MATCH(VLOOKUP($B2270,卡牌国战属性!$B:$E,4,FALSE),军力值效果表!$Q$1:$AC$1,0)+IF(VLOOKUP($B2270,卡牌国战属性!$B:$E,3,FALSE)=2,6,0)+1)</f>
        <v>19.8</v>
      </c>
    </row>
    <row r="2271" spans="1:7">
      <c r="A2271" s="2">
        <v>2268</v>
      </c>
      <c r="B2271" s="2">
        <v>1102023</v>
      </c>
      <c r="C2271" s="2" t="str">
        <f>VLOOKUP(B2271,卡牌国战属性!$B:$C,2,FALSE)</f>
        <v>异邦刀客</v>
      </c>
      <c r="D2271" s="2" t="s">
        <v>64</v>
      </c>
      <c r="E2271" s="2">
        <f t="shared" si="34"/>
        <v>18</v>
      </c>
      <c r="F2271" s="2">
        <f>INDEX($Q:$AC,MATCH($E2271,$Q:$Q,0),MATCH(VLOOKUP($B2271,卡牌国战属性!$B:$E,4,FALSE),军力值效果表!$Q$1:$AC$1,0)+IF(VLOOKUP($B2271,卡牌国战属性!$B:$E,3,FALSE)=2,6,0))</f>
        <v>3.9</v>
      </c>
      <c r="G2271" s="2">
        <f>INDEX($Q:$AC,MATCH($E2271,$Q:$Q,0),MATCH(VLOOKUP($B2271,卡牌国战属性!$B:$E,4,FALSE),军力值效果表!$Q$1:$AC$1,0)+IF(VLOOKUP($B2271,卡牌国战属性!$B:$E,3,FALSE)=2,6,0)+1)</f>
        <v>20.9</v>
      </c>
    </row>
    <row r="2272" spans="1:7">
      <c r="A2272" s="2">
        <v>2269</v>
      </c>
      <c r="B2272" s="2">
        <v>1102023</v>
      </c>
      <c r="C2272" s="2" t="str">
        <f>VLOOKUP(B2272,卡牌国战属性!$B:$C,2,FALSE)</f>
        <v>异邦刀客</v>
      </c>
      <c r="D2272" s="2" t="s">
        <v>64</v>
      </c>
      <c r="E2272" s="2">
        <f t="shared" si="34"/>
        <v>19</v>
      </c>
      <c r="F2272" s="2">
        <f>INDEX($Q:$AC,MATCH($E2272,$Q:$Q,0),MATCH(VLOOKUP($B2272,卡牌国战属性!$B:$E,4,FALSE),军力值效果表!$Q$1:$AC$1,0)+IF(VLOOKUP($B2272,卡牌国战属性!$B:$E,3,FALSE)=2,6,0))</f>
        <v>4</v>
      </c>
      <c r="G2272" s="2">
        <f>INDEX($Q:$AC,MATCH($E2272,$Q:$Q,0),MATCH(VLOOKUP($B2272,卡牌国战属性!$B:$E,4,FALSE),军力值效果表!$Q$1:$AC$1,0)+IF(VLOOKUP($B2272,卡牌国战属性!$B:$E,3,FALSE)=2,6,0)+1)</f>
        <v>21.3</v>
      </c>
    </row>
    <row r="2273" spans="1:7">
      <c r="A2273" s="2">
        <v>2270</v>
      </c>
      <c r="B2273" s="2">
        <v>1102023</v>
      </c>
      <c r="C2273" s="2" t="str">
        <f>VLOOKUP(B2273,卡牌国战属性!$B:$C,2,FALSE)</f>
        <v>异邦刀客</v>
      </c>
      <c r="D2273" s="2" t="s">
        <v>64</v>
      </c>
      <c r="E2273" s="2">
        <f t="shared" si="34"/>
        <v>20</v>
      </c>
      <c r="F2273" s="2">
        <f>INDEX($Q:$AC,MATCH($E2273,$Q:$Q,0),MATCH(VLOOKUP($B2273,卡牌国战属性!$B:$E,4,FALSE),军力值效果表!$Q$1:$AC$1,0)+IF(VLOOKUP($B2273,卡牌国战属性!$B:$E,3,FALSE)=2,6,0))</f>
        <v>4.1</v>
      </c>
      <c r="G2273" s="2">
        <f>INDEX($Q:$AC,MATCH($E2273,$Q:$Q,0),MATCH(VLOOKUP($B2273,卡牌国战属性!$B:$E,4,FALSE),军力值效果表!$Q$1:$AC$1,0)+IF(VLOOKUP($B2273,卡牌国战属性!$B:$E,3,FALSE)=2,6,0)+1)</f>
        <v>21.5</v>
      </c>
    </row>
    <row r="2274" spans="1:7">
      <c r="A2274" s="2">
        <v>2271</v>
      </c>
      <c r="B2274" s="2">
        <v>1102023</v>
      </c>
      <c r="C2274" s="2" t="str">
        <f>VLOOKUP(B2274,卡牌国战属性!$B:$C,2,FALSE)</f>
        <v>异邦刀客</v>
      </c>
      <c r="D2274" s="2" t="s">
        <v>64</v>
      </c>
      <c r="E2274" s="2">
        <f t="shared" si="34"/>
        <v>21</v>
      </c>
      <c r="F2274" s="2">
        <f>INDEX($Q:$AC,MATCH($E2274,$Q:$Q,0),MATCH(VLOOKUP($B2274,卡牌国战属性!$B:$E,4,FALSE),军力值效果表!$Q$1:$AC$1,0)+IF(VLOOKUP($B2274,卡牌国战属性!$B:$E,3,FALSE)=2,6,0))</f>
        <v>4.2</v>
      </c>
      <c r="G2274" s="2">
        <f>INDEX($Q:$AC,MATCH($E2274,$Q:$Q,0),MATCH(VLOOKUP($B2274,卡牌国战属性!$B:$E,4,FALSE),军力值效果表!$Q$1:$AC$1,0)+IF(VLOOKUP($B2274,卡牌国战属性!$B:$E,3,FALSE)=2,6,0)+1)</f>
        <v>21.7</v>
      </c>
    </row>
    <row r="2275" spans="1:7">
      <c r="A2275" s="2">
        <v>2272</v>
      </c>
      <c r="B2275" s="2">
        <v>1102023</v>
      </c>
      <c r="C2275" s="2" t="str">
        <f>VLOOKUP(B2275,卡牌国战属性!$B:$C,2,FALSE)</f>
        <v>异邦刀客</v>
      </c>
      <c r="D2275" s="2" t="s">
        <v>64</v>
      </c>
      <c r="E2275" s="2">
        <f t="shared" si="34"/>
        <v>22</v>
      </c>
      <c r="F2275" s="2">
        <f>INDEX($Q:$AC,MATCH($E2275,$Q:$Q,0),MATCH(VLOOKUP($B2275,卡牌国战属性!$B:$E,4,FALSE),军力值效果表!$Q$1:$AC$1,0)+IF(VLOOKUP($B2275,卡牌国战属性!$B:$E,3,FALSE)=2,6,0))</f>
        <v>4.3</v>
      </c>
      <c r="G2275" s="2">
        <f>INDEX($Q:$AC,MATCH($E2275,$Q:$Q,0),MATCH(VLOOKUP($B2275,卡牌国战属性!$B:$E,4,FALSE),军力值效果表!$Q$1:$AC$1,0)+IF(VLOOKUP($B2275,卡牌国战属性!$B:$E,3,FALSE)=2,6,0)+1)</f>
        <v>22.3</v>
      </c>
    </row>
    <row r="2276" spans="1:7">
      <c r="A2276" s="2">
        <v>2273</v>
      </c>
      <c r="B2276" s="2">
        <v>1102023</v>
      </c>
      <c r="C2276" s="2" t="str">
        <f>VLOOKUP(B2276,卡牌国战属性!$B:$C,2,FALSE)</f>
        <v>异邦刀客</v>
      </c>
      <c r="D2276" s="2" t="s">
        <v>64</v>
      </c>
      <c r="E2276" s="2">
        <f t="shared" si="34"/>
        <v>23</v>
      </c>
      <c r="F2276" s="2">
        <f>INDEX($Q:$AC,MATCH($E2276,$Q:$Q,0),MATCH(VLOOKUP($B2276,卡牌国战属性!$B:$E,4,FALSE),军力值效果表!$Q$1:$AC$1,0)+IF(VLOOKUP($B2276,卡牌国战属性!$B:$E,3,FALSE)=2,6,0))</f>
        <v>4.5</v>
      </c>
      <c r="G2276" s="2">
        <f>INDEX($Q:$AC,MATCH($E2276,$Q:$Q,0),MATCH(VLOOKUP($B2276,卡牌国战属性!$B:$E,4,FALSE),军力值效果表!$Q$1:$AC$1,0)+IF(VLOOKUP($B2276,卡牌国战属性!$B:$E,3,FALSE)=2,6,0)+1)</f>
        <v>24.5</v>
      </c>
    </row>
    <row r="2277" spans="1:7">
      <c r="A2277" s="2">
        <v>2274</v>
      </c>
      <c r="B2277" s="2">
        <v>1102023</v>
      </c>
      <c r="C2277" s="2" t="str">
        <f>VLOOKUP(B2277,卡牌国战属性!$B:$C,2,FALSE)</f>
        <v>异邦刀客</v>
      </c>
      <c r="D2277" s="2" t="s">
        <v>64</v>
      </c>
      <c r="E2277" s="2">
        <f t="shared" si="34"/>
        <v>24</v>
      </c>
      <c r="F2277" s="2">
        <f>INDEX($Q:$AC,MATCH($E2277,$Q:$Q,0),MATCH(VLOOKUP($B2277,卡牌国战属性!$B:$E,4,FALSE),军力值效果表!$Q$1:$AC$1,0)+IF(VLOOKUP($B2277,卡牌国战属性!$B:$E,3,FALSE)=2,6,0))</f>
        <v>4.6</v>
      </c>
      <c r="G2277" s="2">
        <f>INDEX($Q:$AC,MATCH($E2277,$Q:$Q,0),MATCH(VLOOKUP($B2277,卡牌国战属性!$B:$E,4,FALSE),军力值效果表!$Q$1:$AC$1,0)+IF(VLOOKUP($B2277,卡牌国战属性!$B:$E,3,FALSE)=2,6,0)+1)</f>
        <v>25.1</v>
      </c>
    </row>
    <row r="2278" spans="1:7">
      <c r="A2278" s="2">
        <v>2275</v>
      </c>
      <c r="B2278" s="2">
        <v>1102023</v>
      </c>
      <c r="C2278" s="2" t="str">
        <f>VLOOKUP(B2278,卡牌国战属性!$B:$C,2,FALSE)</f>
        <v>异邦刀客</v>
      </c>
      <c r="D2278" s="2" t="s">
        <v>64</v>
      </c>
      <c r="E2278" s="2">
        <f t="shared" si="34"/>
        <v>25</v>
      </c>
      <c r="F2278" s="2">
        <f>INDEX($Q:$AC,MATCH($E2278,$Q:$Q,0),MATCH(VLOOKUP($B2278,卡牌国战属性!$B:$E,4,FALSE),军力值效果表!$Q$1:$AC$1,0)+IF(VLOOKUP($B2278,卡牌国战属性!$B:$E,3,FALSE)=2,6,0))</f>
        <v>5.1</v>
      </c>
      <c r="G2278" s="2">
        <f>INDEX($Q:$AC,MATCH($E2278,$Q:$Q,0),MATCH(VLOOKUP($B2278,卡牌国战属性!$B:$E,4,FALSE),军力值效果表!$Q$1:$AC$1,0)+IF(VLOOKUP($B2278,卡牌国战属性!$B:$E,3,FALSE)=2,6,0)+1)</f>
        <v>28.7</v>
      </c>
    </row>
    <row r="2279" spans="1:7">
      <c r="A2279" s="2">
        <v>2276</v>
      </c>
      <c r="B2279" s="2">
        <v>1102023</v>
      </c>
      <c r="C2279" s="2" t="str">
        <f>VLOOKUP(B2279,卡牌国战属性!$B:$C,2,FALSE)</f>
        <v>异邦刀客</v>
      </c>
      <c r="D2279" s="2" t="s">
        <v>64</v>
      </c>
      <c r="E2279" s="2">
        <f t="shared" si="34"/>
        <v>26</v>
      </c>
      <c r="F2279" s="2">
        <f>INDEX($Q:$AC,MATCH($E2279,$Q:$Q,0),MATCH(VLOOKUP($B2279,卡牌国战属性!$B:$E,4,FALSE),军力值效果表!$Q$1:$AC$1,0)+IF(VLOOKUP($B2279,卡牌国战属性!$B:$E,3,FALSE)=2,6,0))</f>
        <v>5.4</v>
      </c>
      <c r="G2279" s="2">
        <f>INDEX($Q:$AC,MATCH($E2279,$Q:$Q,0),MATCH(VLOOKUP($B2279,卡牌国战属性!$B:$E,4,FALSE),军力值效果表!$Q$1:$AC$1,0)+IF(VLOOKUP($B2279,卡牌国战属性!$B:$E,3,FALSE)=2,6,0)+1)</f>
        <v>29.9</v>
      </c>
    </row>
    <row r="2280" spans="1:7">
      <c r="A2280" s="2">
        <v>2277</v>
      </c>
      <c r="B2280" s="2">
        <v>1102023</v>
      </c>
      <c r="C2280" s="2" t="str">
        <f>VLOOKUP(B2280,卡牌国战属性!$B:$C,2,FALSE)</f>
        <v>异邦刀客</v>
      </c>
      <c r="D2280" s="2" t="s">
        <v>64</v>
      </c>
      <c r="E2280" s="2">
        <f t="shared" si="34"/>
        <v>27</v>
      </c>
      <c r="F2280" s="2">
        <f>INDEX($Q:$AC,MATCH($E2280,$Q:$Q,0),MATCH(VLOOKUP($B2280,卡牌国战属性!$B:$E,4,FALSE),军力值效果表!$Q$1:$AC$1,0)+IF(VLOOKUP($B2280,卡牌国战属性!$B:$E,3,FALSE)=2,6,0))</f>
        <v>5.7</v>
      </c>
      <c r="G2280" s="2">
        <f>INDEX($Q:$AC,MATCH($E2280,$Q:$Q,0),MATCH(VLOOKUP($B2280,卡牌国战属性!$B:$E,4,FALSE),军力值效果表!$Q$1:$AC$1,0)+IF(VLOOKUP($B2280,卡牌国战属性!$B:$E,3,FALSE)=2,6,0)+1)</f>
        <v>31.1</v>
      </c>
    </row>
    <row r="2281" spans="1:7">
      <c r="A2281" s="2">
        <v>2278</v>
      </c>
      <c r="B2281" s="2">
        <v>1102023</v>
      </c>
      <c r="C2281" s="2" t="str">
        <f>VLOOKUP(B2281,卡牌国战属性!$B:$C,2,FALSE)</f>
        <v>异邦刀客</v>
      </c>
      <c r="D2281" s="2" t="s">
        <v>64</v>
      </c>
      <c r="E2281" s="2">
        <f t="shared" si="34"/>
        <v>28</v>
      </c>
      <c r="F2281" s="2">
        <f>INDEX($Q:$AC,MATCH($E2281,$Q:$Q,0),MATCH(VLOOKUP($B2281,卡牌国战属性!$B:$E,4,FALSE),军力值效果表!$Q$1:$AC$1,0)+IF(VLOOKUP($B2281,卡牌国战属性!$B:$E,3,FALSE)=2,6,0))</f>
        <v>6</v>
      </c>
      <c r="G2281" s="2">
        <f>INDEX($Q:$AC,MATCH($E2281,$Q:$Q,0),MATCH(VLOOKUP($B2281,卡牌国战属性!$B:$E,4,FALSE),军力值效果表!$Q$1:$AC$1,0)+IF(VLOOKUP($B2281,卡牌国战属性!$B:$E,3,FALSE)=2,6,0)+1)</f>
        <v>33</v>
      </c>
    </row>
    <row r="2282" spans="1:7">
      <c r="A2282" s="2">
        <v>2279</v>
      </c>
      <c r="B2282" s="2">
        <v>1102023</v>
      </c>
      <c r="C2282" s="2" t="str">
        <f>VLOOKUP(B2282,卡牌国战属性!$B:$C,2,FALSE)</f>
        <v>异邦刀客</v>
      </c>
      <c r="D2282" s="2" t="s">
        <v>64</v>
      </c>
      <c r="E2282" s="2">
        <f t="shared" si="34"/>
        <v>29</v>
      </c>
      <c r="F2282" s="2">
        <f>INDEX($Q:$AC,MATCH($E2282,$Q:$Q,0),MATCH(VLOOKUP($B2282,卡牌国战属性!$B:$E,4,FALSE),军力值效果表!$Q$1:$AC$1,0)+IF(VLOOKUP($B2282,卡牌国战属性!$B:$E,3,FALSE)=2,6,0))</f>
        <v>6.4</v>
      </c>
      <c r="G2282" s="2">
        <f>INDEX($Q:$AC,MATCH($E2282,$Q:$Q,0),MATCH(VLOOKUP($B2282,卡牌国战属性!$B:$E,4,FALSE),军力值效果表!$Q$1:$AC$1,0)+IF(VLOOKUP($B2282,卡牌国战属性!$B:$E,3,FALSE)=2,6,0)+1)</f>
        <v>34.3</v>
      </c>
    </row>
    <row r="2283" spans="1:7">
      <c r="A2283" s="2">
        <v>2280</v>
      </c>
      <c r="B2283" s="2">
        <v>1102023</v>
      </c>
      <c r="C2283" s="2" t="str">
        <f>VLOOKUP(B2283,卡牌国战属性!$B:$C,2,FALSE)</f>
        <v>异邦刀客</v>
      </c>
      <c r="D2283" s="2" t="s">
        <v>64</v>
      </c>
      <c r="E2283" s="2">
        <f t="shared" si="34"/>
        <v>30</v>
      </c>
      <c r="F2283" s="2">
        <f>INDEX($Q:$AC,MATCH($E2283,$Q:$Q,0),MATCH(VLOOKUP($B2283,卡牌国战属性!$B:$E,4,FALSE),军力值效果表!$Q$1:$AC$1,0)+IF(VLOOKUP($B2283,卡牌国战属性!$B:$E,3,FALSE)=2,6,0))</f>
        <v>6.7</v>
      </c>
      <c r="G2283" s="2">
        <f>INDEX($Q:$AC,MATCH($E2283,$Q:$Q,0),MATCH(VLOOKUP($B2283,卡牌国战属性!$B:$E,4,FALSE),军力值效果表!$Q$1:$AC$1,0)+IF(VLOOKUP($B2283,卡牌国战属性!$B:$E,3,FALSE)=2,6,0)+1)</f>
        <v>35.3</v>
      </c>
    </row>
    <row r="2284" spans="1:7">
      <c r="A2284" s="2">
        <v>2281</v>
      </c>
      <c r="B2284" s="2">
        <v>1102023</v>
      </c>
      <c r="C2284" s="2" t="str">
        <f>VLOOKUP(B2284,卡牌国战属性!$B:$C,2,FALSE)</f>
        <v>异邦刀客</v>
      </c>
      <c r="D2284" s="2" t="s">
        <v>64</v>
      </c>
      <c r="E2284" s="2">
        <f t="shared" si="34"/>
        <v>31</v>
      </c>
      <c r="F2284" s="2">
        <f>INDEX($Q:$AC,MATCH($E2284,$Q:$Q,0),MATCH(VLOOKUP($B2284,卡牌国战属性!$B:$E,4,FALSE),军力值效果表!$Q$1:$AC$1,0)+IF(VLOOKUP($B2284,卡牌国战属性!$B:$E,3,FALSE)=2,6,0))</f>
        <v>6.9</v>
      </c>
      <c r="G2284" s="2">
        <f>INDEX($Q:$AC,MATCH($E2284,$Q:$Q,0),MATCH(VLOOKUP($B2284,卡牌国战属性!$B:$E,4,FALSE),军力值效果表!$Q$1:$AC$1,0)+IF(VLOOKUP($B2284,卡牌国战属性!$B:$E,3,FALSE)=2,6,0)+1)</f>
        <v>37.2</v>
      </c>
    </row>
    <row r="2285" spans="1:7">
      <c r="A2285" s="2">
        <v>2282</v>
      </c>
      <c r="B2285" s="2">
        <v>1102023</v>
      </c>
      <c r="C2285" s="2" t="str">
        <f>VLOOKUP(B2285,卡牌国战属性!$B:$C,2,FALSE)</f>
        <v>异邦刀客</v>
      </c>
      <c r="D2285" s="2" t="s">
        <v>64</v>
      </c>
      <c r="E2285" s="2">
        <f t="shared" si="34"/>
        <v>32</v>
      </c>
      <c r="F2285" s="2">
        <f>INDEX($Q:$AC,MATCH($E2285,$Q:$Q,0),MATCH(VLOOKUP($B2285,卡牌国战属性!$B:$E,4,FALSE),军力值效果表!$Q$1:$AC$1,0)+IF(VLOOKUP($B2285,卡牌国战属性!$B:$E,3,FALSE)=2,6,0))</f>
        <v>7.3</v>
      </c>
      <c r="G2285" s="2">
        <f>INDEX($Q:$AC,MATCH($E2285,$Q:$Q,0),MATCH(VLOOKUP($B2285,卡牌国战属性!$B:$E,4,FALSE),军力值效果表!$Q$1:$AC$1,0)+IF(VLOOKUP($B2285,卡牌国战属性!$B:$E,3,FALSE)=2,6,0)+1)</f>
        <v>39.1</v>
      </c>
    </row>
    <row r="2286" spans="1:7">
      <c r="A2286" s="2">
        <v>2283</v>
      </c>
      <c r="B2286" s="2">
        <v>1102023</v>
      </c>
      <c r="C2286" s="2" t="str">
        <f>VLOOKUP(B2286,卡牌国战属性!$B:$C,2,FALSE)</f>
        <v>异邦刀客</v>
      </c>
      <c r="D2286" s="2" t="s">
        <v>64</v>
      </c>
      <c r="E2286" s="2">
        <f t="shared" si="34"/>
        <v>33</v>
      </c>
      <c r="F2286" s="2">
        <f>INDEX($Q:$AC,MATCH($E2286,$Q:$Q,0),MATCH(VLOOKUP($B2286,卡牌国战属性!$B:$E,4,FALSE),军力值效果表!$Q$1:$AC$1,0)+IF(VLOOKUP($B2286,卡牌国战属性!$B:$E,3,FALSE)=2,6,0))</f>
        <v>8.2</v>
      </c>
      <c r="G2286" s="2">
        <f>INDEX($Q:$AC,MATCH($E2286,$Q:$Q,0),MATCH(VLOOKUP($B2286,卡牌国战属性!$B:$E,4,FALSE),军力值效果表!$Q$1:$AC$1,0)+IF(VLOOKUP($B2286,卡牌国战属性!$B:$E,3,FALSE)=2,6,0)+1)</f>
        <v>44.6</v>
      </c>
    </row>
    <row r="2287" spans="1:7">
      <c r="A2287" s="2">
        <v>2284</v>
      </c>
      <c r="B2287" s="2">
        <v>1102023</v>
      </c>
      <c r="C2287" s="2" t="str">
        <f>VLOOKUP(B2287,卡牌国战属性!$B:$C,2,FALSE)</f>
        <v>异邦刀客</v>
      </c>
      <c r="D2287" s="2" t="s">
        <v>64</v>
      </c>
      <c r="E2287" s="2">
        <f t="shared" si="34"/>
        <v>34</v>
      </c>
      <c r="F2287" s="2">
        <f>INDEX($Q:$AC,MATCH($E2287,$Q:$Q,0),MATCH(VLOOKUP($B2287,卡牌国战属性!$B:$E,4,FALSE),军力值效果表!$Q$1:$AC$1,0)+IF(VLOOKUP($B2287,卡牌国战属性!$B:$E,3,FALSE)=2,6,0))</f>
        <v>8.8</v>
      </c>
      <c r="G2287" s="2">
        <f>INDEX($Q:$AC,MATCH($E2287,$Q:$Q,0),MATCH(VLOOKUP($B2287,卡牌国战属性!$B:$E,4,FALSE),军力值效果表!$Q$1:$AC$1,0)+IF(VLOOKUP($B2287,卡牌国战属性!$B:$E,3,FALSE)=2,6,0)+1)</f>
        <v>47</v>
      </c>
    </row>
    <row r="2288" spans="1:7">
      <c r="A2288" s="2">
        <v>2285</v>
      </c>
      <c r="B2288" s="2">
        <v>1102023</v>
      </c>
      <c r="C2288" s="2" t="str">
        <f>VLOOKUP(B2288,卡牌国战属性!$B:$C,2,FALSE)</f>
        <v>异邦刀客</v>
      </c>
      <c r="D2288" s="2" t="s">
        <v>64</v>
      </c>
      <c r="E2288" s="2">
        <f t="shared" si="34"/>
        <v>35</v>
      </c>
      <c r="F2288" s="2">
        <f>INDEX($Q:$AC,MATCH($E2288,$Q:$Q,0),MATCH(VLOOKUP($B2288,卡牌国战属性!$B:$E,4,FALSE),军力值效果表!$Q$1:$AC$1,0)+IF(VLOOKUP($B2288,卡牌国战属性!$B:$E,3,FALSE)=2,6,0))</f>
        <v>9</v>
      </c>
      <c r="G2288" s="2">
        <f>INDEX($Q:$AC,MATCH($E2288,$Q:$Q,0),MATCH(VLOOKUP($B2288,卡牌国战属性!$B:$E,4,FALSE),军力值效果表!$Q$1:$AC$1,0)+IF(VLOOKUP($B2288,卡牌国战属性!$B:$E,3,FALSE)=2,6,0)+1)</f>
        <v>48.2</v>
      </c>
    </row>
    <row r="2289" spans="1:7">
      <c r="A2289" s="2">
        <v>2286</v>
      </c>
      <c r="B2289" s="2">
        <v>1102023</v>
      </c>
      <c r="C2289" s="2" t="str">
        <f>VLOOKUP(B2289,卡牌国战属性!$B:$C,2,FALSE)</f>
        <v>异邦刀客</v>
      </c>
      <c r="D2289" s="2" t="s">
        <v>64</v>
      </c>
      <c r="E2289" s="2">
        <f t="shared" si="34"/>
        <v>36</v>
      </c>
      <c r="F2289" s="2">
        <f>INDEX($Q:$AC,MATCH($E2289,$Q:$Q,0),MATCH(VLOOKUP($B2289,卡牌国战属性!$B:$E,4,FALSE),军力值效果表!$Q$1:$AC$1,0)+IF(VLOOKUP($B2289,卡牌国战属性!$B:$E,3,FALSE)=2,6,0))</f>
        <v>9.5</v>
      </c>
      <c r="G2289" s="2">
        <f>INDEX($Q:$AC,MATCH($E2289,$Q:$Q,0),MATCH(VLOOKUP($B2289,卡牌国战属性!$B:$E,4,FALSE),军力值效果表!$Q$1:$AC$1,0)+IF(VLOOKUP($B2289,卡牌国战属性!$B:$E,3,FALSE)=2,6,0)+1)</f>
        <v>51.2</v>
      </c>
    </row>
    <row r="2290" spans="1:7">
      <c r="A2290" s="2">
        <v>2287</v>
      </c>
      <c r="B2290" s="2">
        <v>1102023</v>
      </c>
      <c r="C2290" s="2" t="str">
        <f>VLOOKUP(B2290,卡牌国战属性!$B:$C,2,FALSE)</f>
        <v>异邦刀客</v>
      </c>
      <c r="D2290" s="2" t="s">
        <v>64</v>
      </c>
      <c r="E2290" s="2">
        <f t="shared" si="34"/>
        <v>37</v>
      </c>
      <c r="F2290" s="2">
        <f>INDEX($Q:$AC,MATCH($E2290,$Q:$Q,0),MATCH(VLOOKUP($B2290,卡牌国战属性!$B:$E,4,FALSE),军力值效果表!$Q$1:$AC$1,0)+IF(VLOOKUP($B2290,卡牌国战属性!$B:$E,3,FALSE)=2,6,0))</f>
        <v>10.2</v>
      </c>
      <c r="G2290" s="2">
        <f>INDEX($Q:$AC,MATCH($E2290,$Q:$Q,0),MATCH(VLOOKUP($B2290,卡牌国战属性!$B:$E,4,FALSE),军力值效果表!$Q$1:$AC$1,0)+IF(VLOOKUP($B2290,卡牌国战属性!$B:$E,3,FALSE)=2,6,0)+1)</f>
        <v>54</v>
      </c>
    </row>
    <row r="2291" spans="1:7">
      <c r="A2291" s="2">
        <v>2288</v>
      </c>
      <c r="B2291" s="2">
        <v>1102023</v>
      </c>
      <c r="C2291" s="2" t="str">
        <f>VLOOKUP(B2291,卡牌国战属性!$B:$C,2,FALSE)</f>
        <v>异邦刀客</v>
      </c>
      <c r="D2291" s="2" t="s">
        <v>64</v>
      </c>
      <c r="E2291" s="2">
        <f t="shared" si="34"/>
        <v>38</v>
      </c>
      <c r="F2291" s="2">
        <f>INDEX($Q:$AC,MATCH($E2291,$Q:$Q,0),MATCH(VLOOKUP($B2291,卡牌国战属性!$B:$E,4,FALSE),军力值效果表!$Q$1:$AC$1,0)+IF(VLOOKUP($B2291,卡牌国战属性!$B:$E,3,FALSE)=2,6,0))</f>
        <v>11.5</v>
      </c>
      <c r="G2291" s="2">
        <f>INDEX($Q:$AC,MATCH($E2291,$Q:$Q,0),MATCH(VLOOKUP($B2291,卡牌国战属性!$B:$E,4,FALSE),军力值效果表!$Q$1:$AC$1,0)+IF(VLOOKUP($B2291,卡牌国战属性!$B:$E,3,FALSE)=2,6,0)+1)</f>
        <v>62</v>
      </c>
    </row>
    <row r="2292" spans="1:7">
      <c r="A2292" s="2">
        <v>2289</v>
      </c>
      <c r="B2292" s="2">
        <v>1102023</v>
      </c>
      <c r="C2292" s="2" t="str">
        <f>VLOOKUP(B2292,卡牌国战属性!$B:$C,2,FALSE)</f>
        <v>异邦刀客</v>
      </c>
      <c r="D2292" s="2" t="s">
        <v>64</v>
      </c>
      <c r="E2292" s="2">
        <f t="shared" si="34"/>
        <v>39</v>
      </c>
      <c r="F2292" s="2">
        <f>INDEX($Q:$AC,MATCH($E2292,$Q:$Q,0),MATCH(VLOOKUP($B2292,卡牌国战属性!$B:$E,4,FALSE),军力值效果表!$Q$1:$AC$1,0)+IF(VLOOKUP($B2292,卡牌国战属性!$B:$E,3,FALSE)=2,6,0))</f>
        <v>11.7</v>
      </c>
      <c r="G2292" s="2">
        <f>INDEX($Q:$AC,MATCH($E2292,$Q:$Q,0),MATCH(VLOOKUP($B2292,卡牌国战属性!$B:$E,4,FALSE),军力值效果表!$Q$1:$AC$1,0)+IF(VLOOKUP($B2292,卡牌国战属性!$B:$E,3,FALSE)=2,6,0)+1)</f>
        <v>63.7</v>
      </c>
    </row>
    <row r="2293" spans="1:7">
      <c r="A2293" s="2">
        <v>2290</v>
      </c>
      <c r="B2293" s="2">
        <v>1102023</v>
      </c>
      <c r="C2293" s="2" t="str">
        <f>VLOOKUP(B2293,卡牌国战属性!$B:$C,2,FALSE)</f>
        <v>异邦刀客</v>
      </c>
      <c r="D2293" s="2" t="s">
        <v>64</v>
      </c>
      <c r="E2293" s="2">
        <f t="shared" si="34"/>
        <v>40</v>
      </c>
      <c r="F2293" s="2">
        <f>INDEX($Q:$AC,MATCH($E2293,$Q:$Q,0),MATCH(VLOOKUP($B2293,卡牌国战属性!$B:$E,4,FALSE),军力值效果表!$Q$1:$AC$1,0)+IF(VLOOKUP($B2293,卡牌国战属性!$B:$E,3,FALSE)=2,6,0))</f>
        <v>12.3</v>
      </c>
      <c r="G2293" s="2">
        <f>INDEX($Q:$AC,MATCH($E2293,$Q:$Q,0),MATCH(VLOOKUP($B2293,卡牌国战属性!$B:$E,4,FALSE),军力值效果表!$Q$1:$AC$1,0)+IF(VLOOKUP($B2293,卡牌国战属性!$B:$E,3,FALSE)=2,6,0)+1)</f>
        <v>65.6</v>
      </c>
    </row>
    <row r="2294" spans="1:7">
      <c r="A2294" s="2">
        <v>2291</v>
      </c>
      <c r="B2294" s="2">
        <v>1102023</v>
      </c>
      <c r="C2294" s="2" t="str">
        <f>VLOOKUP(B2294,卡牌国战属性!$B:$C,2,FALSE)</f>
        <v>异邦刀客</v>
      </c>
      <c r="D2294" s="2" t="s">
        <v>64</v>
      </c>
      <c r="E2294" s="2">
        <f t="shared" si="34"/>
        <v>41</v>
      </c>
      <c r="F2294" s="2">
        <f>INDEX($Q:$AC,MATCH($E2294,$Q:$Q,0),MATCH(VLOOKUP($B2294,卡牌国战属性!$B:$E,4,FALSE),军力值效果表!$Q$1:$AC$1,0)+IF(VLOOKUP($B2294,卡牌国战属性!$B:$E,3,FALSE)=2,6,0))</f>
        <v>12.7</v>
      </c>
      <c r="G2294" s="2">
        <f>INDEX($Q:$AC,MATCH($E2294,$Q:$Q,0),MATCH(VLOOKUP($B2294,卡牌国战属性!$B:$E,4,FALSE),军力值效果表!$Q$1:$AC$1,0)+IF(VLOOKUP($B2294,卡牌国战属性!$B:$E,3,FALSE)=2,6,0)+1)</f>
        <v>67.9</v>
      </c>
    </row>
    <row r="2295" spans="1:7">
      <c r="A2295" s="2">
        <v>2292</v>
      </c>
      <c r="B2295" s="2">
        <v>1102023</v>
      </c>
      <c r="C2295" s="2" t="str">
        <f>VLOOKUP(B2295,卡牌国战属性!$B:$C,2,FALSE)</f>
        <v>异邦刀客</v>
      </c>
      <c r="D2295" s="2" t="s">
        <v>64</v>
      </c>
      <c r="E2295" s="2">
        <f t="shared" si="34"/>
        <v>42</v>
      </c>
      <c r="F2295" s="2">
        <f>INDEX($Q:$AC,MATCH($E2295,$Q:$Q,0),MATCH(VLOOKUP($B2295,卡牌国战属性!$B:$E,4,FALSE),军力值效果表!$Q$1:$AC$1,0)+IF(VLOOKUP($B2295,卡牌国战属性!$B:$E,3,FALSE)=2,6,0))</f>
        <v>13.6</v>
      </c>
      <c r="G2295" s="2">
        <f>INDEX($Q:$AC,MATCH($E2295,$Q:$Q,0),MATCH(VLOOKUP($B2295,卡牌国战属性!$B:$E,4,FALSE),军力值效果表!$Q$1:$AC$1,0)+IF(VLOOKUP($B2295,卡牌国战属性!$B:$E,3,FALSE)=2,6,0)+1)</f>
        <v>72</v>
      </c>
    </row>
    <row r="2296" spans="1:7">
      <c r="A2296" s="2">
        <v>2293</v>
      </c>
      <c r="B2296" s="2">
        <v>1102023</v>
      </c>
      <c r="C2296" s="2" t="str">
        <f>VLOOKUP(B2296,卡牌国战属性!$B:$C,2,FALSE)</f>
        <v>异邦刀客</v>
      </c>
      <c r="D2296" s="2" t="s">
        <v>64</v>
      </c>
      <c r="E2296" s="2">
        <f t="shared" ref="E2296:E2359" si="35">E2246</f>
        <v>43</v>
      </c>
      <c r="F2296" s="2">
        <f>INDEX($Q:$AC,MATCH($E2296,$Q:$Q,0),MATCH(VLOOKUP($B2296,卡牌国战属性!$B:$E,4,FALSE),军力值效果表!$Q$1:$AC$1,0)+IF(VLOOKUP($B2296,卡牌国战属性!$B:$E,3,FALSE)=2,6,0))</f>
        <v>15.4</v>
      </c>
      <c r="G2296" s="2">
        <f>INDEX($Q:$AC,MATCH($E2296,$Q:$Q,0),MATCH(VLOOKUP($B2296,卡牌国战属性!$B:$E,4,FALSE),军力值效果表!$Q$1:$AC$1,0)+IF(VLOOKUP($B2296,卡牌国战属性!$B:$E,3,FALSE)=2,6,0)+1)</f>
        <v>83.1</v>
      </c>
    </row>
    <row r="2297" spans="1:7">
      <c r="A2297" s="2">
        <v>2294</v>
      </c>
      <c r="B2297" s="2">
        <v>1102023</v>
      </c>
      <c r="C2297" s="2" t="str">
        <f>VLOOKUP(B2297,卡牌国战属性!$B:$C,2,FALSE)</f>
        <v>异邦刀客</v>
      </c>
      <c r="D2297" s="2" t="s">
        <v>64</v>
      </c>
      <c r="E2297" s="2">
        <f t="shared" si="35"/>
        <v>44</v>
      </c>
      <c r="F2297" s="2">
        <f>INDEX($Q:$AC,MATCH($E2297,$Q:$Q,0),MATCH(VLOOKUP($B2297,卡牌国战属性!$B:$E,4,FALSE),军力值效果表!$Q$1:$AC$1,0)+IF(VLOOKUP($B2297,卡牌国战属性!$B:$E,3,FALSE)=2,6,0))</f>
        <v>16.6</v>
      </c>
      <c r="G2297" s="2">
        <f>INDEX($Q:$AC,MATCH($E2297,$Q:$Q,0),MATCH(VLOOKUP($B2297,卡牌国战属性!$B:$E,4,FALSE),军力值效果表!$Q$1:$AC$1,0)+IF(VLOOKUP($B2297,卡牌国战属性!$B:$E,3,FALSE)=2,6,0)+1)</f>
        <v>88.4</v>
      </c>
    </row>
    <row r="2298" spans="1:7">
      <c r="A2298" s="2">
        <v>2295</v>
      </c>
      <c r="B2298" s="2">
        <v>1102023</v>
      </c>
      <c r="C2298" s="2" t="str">
        <f>VLOOKUP(B2298,卡牌国战属性!$B:$C,2,FALSE)</f>
        <v>异邦刀客</v>
      </c>
      <c r="D2298" s="2" t="s">
        <v>64</v>
      </c>
      <c r="E2298" s="2">
        <f t="shared" si="35"/>
        <v>45</v>
      </c>
      <c r="F2298" s="2">
        <f>INDEX($Q:$AC,MATCH($E2298,$Q:$Q,0),MATCH(VLOOKUP($B2298,卡牌国战属性!$B:$E,4,FALSE),军力值效果表!$Q$1:$AC$1,0)+IF(VLOOKUP($B2298,卡牌国战属性!$B:$E,3,FALSE)=2,6,0))</f>
        <v>18.2</v>
      </c>
      <c r="G2298" s="2">
        <f>INDEX($Q:$AC,MATCH($E2298,$Q:$Q,0),MATCH(VLOOKUP($B2298,卡牌国战属性!$B:$E,4,FALSE),军力值效果表!$Q$1:$AC$1,0)+IF(VLOOKUP($B2298,卡牌国战属性!$B:$E,3,FALSE)=2,6,0)+1)</f>
        <v>98.8</v>
      </c>
    </row>
    <row r="2299" spans="1:7">
      <c r="A2299" s="2">
        <v>2296</v>
      </c>
      <c r="B2299" s="2">
        <v>1102023</v>
      </c>
      <c r="C2299" s="2" t="str">
        <f>VLOOKUP(B2299,卡牌国战属性!$B:$C,2,FALSE)</f>
        <v>异邦刀客</v>
      </c>
      <c r="D2299" s="2" t="s">
        <v>64</v>
      </c>
      <c r="E2299" s="2">
        <f t="shared" si="35"/>
        <v>46</v>
      </c>
      <c r="F2299" s="2">
        <f>INDEX($Q:$AC,MATCH($E2299,$Q:$Q,0),MATCH(VLOOKUP($B2299,卡牌国战属性!$B:$E,4,FALSE),军力值效果表!$Q$1:$AC$1,0)+IF(VLOOKUP($B2299,卡牌国战属性!$B:$E,3,FALSE)=2,6,0))</f>
        <v>19.8</v>
      </c>
      <c r="G2299" s="2">
        <f>INDEX($Q:$AC,MATCH($E2299,$Q:$Q,0),MATCH(VLOOKUP($B2299,卡牌国战属性!$B:$E,4,FALSE),军力值效果表!$Q$1:$AC$1,0)+IF(VLOOKUP($B2299,卡牌国战属性!$B:$E,3,FALSE)=2,6,0)+1)</f>
        <v>105.5</v>
      </c>
    </row>
    <row r="2300" spans="1:7">
      <c r="A2300" s="2">
        <v>2297</v>
      </c>
      <c r="B2300" s="2">
        <v>1102023</v>
      </c>
      <c r="C2300" s="2" t="str">
        <f>VLOOKUP(B2300,卡牌国战属性!$B:$C,2,FALSE)</f>
        <v>异邦刀客</v>
      </c>
      <c r="D2300" s="2" t="s">
        <v>64</v>
      </c>
      <c r="E2300" s="2">
        <f t="shared" si="35"/>
        <v>47</v>
      </c>
      <c r="F2300" s="2">
        <f>INDEX($Q:$AC,MATCH($E2300,$Q:$Q,0),MATCH(VLOOKUP($B2300,卡牌国战属性!$B:$E,4,FALSE),军力值效果表!$Q$1:$AC$1,0)+IF(VLOOKUP($B2300,卡牌国战属性!$B:$E,3,FALSE)=2,6,0))</f>
        <v>21.3</v>
      </c>
      <c r="G2300" s="2">
        <f>INDEX($Q:$AC,MATCH($E2300,$Q:$Q,0),MATCH(VLOOKUP($B2300,卡牌国战属性!$B:$E,4,FALSE),军力值效果表!$Q$1:$AC$1,0)+IF(VLOOKUP($B2300,卡牌国战属性!$B:$E,3,FALSE)=2,6,0)+1)</f>
        <v>112</v>
      </c>
    </row>
    <row r="2301" spans="1:7">
      <c r="A2301" s="2">
        <v>2298</v>
      </c>
      <c r="B2301" s="2">
        <v>1102023</v>
      </c>
      <c r="C2301" s="2" t="str">
        <f>VLOOKUP(B2301,卡牌国战属性!$B:$C,2,FALSE)</f>
        <v>异邦刀客</v>
      </c>
      <c r="D2301" s="2" t="s">
        <v>64</v>
      </c>
      <c r="E2301" s="2">
        <f t="shared" si="35"/>
        <v>48</v>
      </c>
      <c r="F2301" s="2">
        <f>INDEX($Q:$AC,MATCH($E2301,$Q:$Q,0),MATCH(VLOOKUP($B2301,卡牌国战属性!$B:$E,4,FALSE),军力值效果表!$Q$1:$AC$1,0)+IF(VLOOKUP($B2301,卡牌国战属性!$B:$E,3,FALSE)=2,6,0))</f>
        <v>24.1</v>
      </c>
      <c r="G2301" s="2">
        <f>INDEX($Q:$AC,MATCH($E2301,$Q:$Q,0),MATCH(VLOOKUP($B2301,卡牌国战属性!$B:$E,4,FALSE),军力值效果表!$Q$1:$AC$1,0)+IF(VLOOKUP($B2301,卡牌国战属性!$B:$E,3,FALSE)=2,6,0)+1)</f>
        <v>129.5</v>
      </c>
    </row>
    <row r="2302" spans="1:7">
      <c r="A2302" s="2">
        <v>2299</v>
      </c>
      <c r="B2302" s="2">
        <v>1102023</v>
      </c>
      <c r="C2302" s="2" t="str">
        <f>VLOOKUP(B2302,卡牌国战属性!$B:$C,2,FALSE)</f>
        <v>异邦刀客</v>
      </c>
      <c r="D2302" s="2" t="s">
        <v>64</v>
      </c>
      <c r="E2302" s="2">
        <f t="shared" si="35"/>
        <v>49</v>
      </c>
      <c r="F2302" s="2">
        <f>INDEX($Q:$AC,MATCH($E2302,$Q:$Q,0),MATCH(VLOOKUP($B2302,卡牌国战属性!$B:$E,4,FALSE),军力值效果表!$Q$1:$AC$1,0)+IF(VLOOKUP($B2302,卡牌国战属性!$B:$E,3,FALSE)=2,6,0))</f>
        <v>26</v>
      </c>
      <c r="G2302" s="2">
        <f>INDEX($Q:$AC,MATCH($E2302,$Q:$Q,0),MATCH(VLOOKUP($B2302,卡牌国战属性!$B:$E,4,FALSE),军力值效果表!$Q$1:$AC$1,0)+IF(VLOOKUP($B2302,卡牌国战属性!$B:$E,3,FALSE)=2,6,0)+1)</f>
        <v>138</v>
      </c>
    </row>
    <row r="2303" spans="1:7">
      <c r="A2303" s="2">
        <v>2300</v>
      </c>
      <c r="B2303" s="2">
        <v>1102023</v>
      </c>
      <c r="C2303" s="2" t="str">
        <f>VLOOKUP(B2303,卡牌国战属性!$B:$C,2,FALSE)</f>
        <v>异邦刀客</v>
      </c>
      <c r="D2303" s="2" t="s">
        <v>64</v>
      </c>
      <c r="E2303" s="2">
        <f t="shared" si="35"/>
        <v>50</v>
      </c>
      <c r="F2303" s="2">
        <f>INDEX($Q:$AC,MATCH($E2303,$Q:$Q,0),MATCH(VLOOKUP($B2303,卡牌国战属性!$B:$E,4,FALSE),军力值效果表!$Q$1:$AC$1,0)+IF(VLOOKUP($B2303,卡牌国战属性!$B:$E,3,FALSE)=2,6,0))</f>
        <v>27.2</v>
      </c>
      <c r="G2303" s="2">
        <f>INDEX($Q:$AC,MATCH($E2303,$Q:$Q,0),MATCH(VLOOKUP($B2303,卡牌国战属性!$B:$E,4,FALSE),军力值效果表!$Q$1:$AC$1,0)+IF(VLOOKUP($B2303,卡牌国战属性!$B:$E,3,FALSE)=2,6,0)+1)</f>
        <v>142.6</v>
      </c>
    </row>
    <row r="2304" spans="1:7">
      <c r="A2304" s="2">
        <v>2301</v>
      </c>
      <c r="B2304" s="2">
        <v>1102024</v>
      </c>
      <c r="C2304" s="2" t="str">
        <f>VLOOKUP(B2304,卡牌国战属性!$B:$C,2,FALSE)</f>
        <v>朱仙</v>
      </c>
      <c r="D2304" s="2" t="s">
        <v>64</v>
      </c>
      <c r="E2304" s="2">
        <f t="shared" si="35"/>
        <v>1</v>
      </c>
      <c r="F2304" s="2">
        <f>INDEX($Q:$AC,MATCH($E2304,$Q:$Q,0),MATCH(VLOOKUP($B2304,卡牌国战属性!$B:$E,4,FALSE),军力值效果表!$Q$1:$AC$1,0)+IF(VLOOKUP($B2304,卡牌国战属性!$B:$E,3,FALSE)=2,6,0))</f>
        <v>2.5</v>
      </c>
      <c r="G2304" s="2">
        <f>INDEX($Q:$AC,MATCH($E2304,$Q:$Q,0),MATCH(VLOOKUP($B2304,卡牌国战属性!$B:$E,4,FALSE),军力值效果表!$Q$1:$AC$1,0)+IF(VLOOKUP($B2304,卡牌国战属性!$B:$E,3,FALSE)=2,6,0)+1)</f>
        <v>17</v>
      </c>
    </row>
    <row r="2305" spans="1:7">
      <c r="A2305" s="2">
        <v>2302</v>
      </c>
      <c r="B2305" s="2">
        <v>1102024</v>
      </c>
      <c r="C2305" s="2" t="str">
        <f>VLOOKUP(B2305,卡牌国战属性!$B:$C,2,FALSE)</f>
        <v>朱仙</v>
      </c>
      <c r="D2305" s="2" t="s">
        <v>64</v>
      </c>
      <c r="E2305" s="2">
        <f t="shared" si="35"/>
        <v>2</v>
      </c>
      <c r="F2305" s="2">
        <f>INDEX($Q:$AC,MATCH($E2305,$Q:$Q,0),MATCH(VLOOKUP($B2305,卡牌国战属性!$B:$E,4,FALSE),军力值效果表!$Q$1:$AC$1,0)+IF(VLOOKUP($B2305,卡牌国战属性!$B:$E,3,FALSE)=2,6,0))</f>
        <v>2.6</v>
      </c>
      <c r="G2305" s="2">
        <f>INDEX($Q:$AC,MATCH($E2305,$Q:$Q,0),MATCH(VLOOKUP($B2305,卡牌国战属性!$B:$E,4,FALSE),军力值效果表!$Q$1:$AC$1,0)+IF(VLOOKUP($B2305,卡牌国战属性!$B:$E,3,FALSE)=2,6,0)+1)</f>
        <v>17.2</v>
      </c>
    </row>
    <row r="2306" spans="1:7">
      <c r="A2306" s="2">
        <v>2303</v>
      </c>
      <c r="B2306" s="2">
        <v>1102024</v>
      </c>
      <c r="C2306" s="2" t="str">
        <f>VLOOKUP(B2306,卡牌国战属性!$B:$C,2,FALSE)</f>
        <v>朱仙</v>
      </c>
      <c r="D2306" s="2" t="s">
        <v>64</v>
      </c>
      <c r="E2306" s="2">
        <f t="shared" si="35"/>
        <v>3</v>
      </c>
      <c r="F2306" s="2">
        <f>INDEX($Q:$AC,MATCH($E2306,$Q:$Q,0),MATCH(VLOOKUP($B2306,卡牌国战属性!$B:$E,4,FALSE),军力值效果表!$Q$1:$AC$1,0)+IF(VLOOKUP($B2306,卡牌国战属性!$B:$E,3,FALSE)=2,6,0))</f>
        <v>2.7</v>
      </c>
      <c r="G2306" s="2">
        <f>INDEX($Q:$AC,MATCH($E2306,$Q:$Q,0),MATCH(VLOOKUP($B2306,卡牌国战属性!$B:$E,4,FALSE),军力值效果表!$Q$1:$AC$1,0)+IF(VLOOKUP($B2306,卡牌国战属性!$B:$E,3,FALSE)=2,6,0)+1)</f>
        <v>17.4</v>
      </c>
    </row>
    <row r="2307" spans="1:7">
      <c r="A2307" s="2">
        <v>2304</v>
      </c>
      <c r="B2307" s="2">
        <v>1102024</v>
      </c>
      <c r="C2307" s="2" t="str">
        <f>VLOOKUP(B2307,卡牌国战属性!$B:$C,2,FALSE)</f>
        <v>朱仙</v>
      </c>
      <c r="D2307" s="2" t="s">
        <v>64</v>
      </c>
      <c r="E2307" s="2">
        <f t="shared" si="35"/>
        <v>4</v>
      </c>
      <c r="F2307" s="2">
        <f>INDEX($Q:$AC,MATCH($E2307,$Q:$Q,0),MATCH(VLOOKUP($B2307,卡牌国战属性!$B:$E,4,FALSE),军力值效果表!$Q$1:$AC$1,0)+IF(VLOOKUP($B2307,卡牌国战属性!$B:$E,3,FALSE)=2,6,0))</f>
        <v>2.8</v>
      </c>
      <c r="G2307" s="2">
        <f>INDEX($Q:$AC,MATCH($E2307,$Q:$Q,0),MATCH(VLOOKUP($B2307,卡牌国战属性!$B:$E,4,FALSE),军力值效果表!$Q$1:$AC$1,0)+IF(VLOOKUP($B2307,卡牌国战属性!$B:$E,3,FALSE)=2,6,0)+1)</f>
        <v>17.6</v>
      </c>
    </row>
    <row r="2308" spans="1:7">
      <c r="A2308" s="2">
        <v>2305</v>
      </c>
      <c r="B2308" s="2">
        <v>1102024</v>
      </c>
      <c r="C2308" s="2" t="str">
        <f>VLOOKUP(B2308,卡牌国战属性!$B:$C,2,FALSE)</f>
        <v>朱仙</v>
      </c>
      <c r="D2308" s="2" t="s">
        <v>64</v>
      </c>
      <c r="E2308" s="2">
        <f t="shared" si="35"/>
        <v>5</v>
      </c>
      <c r="F2308" s="2">
        <f>INDEX($Q:$AC,MATCH($E2308,$Q:$Q,0),MATCH(VLOOKUP($B2308,卡牌国战属性!$B:$E,4,FALSE),军力值效果表!$Q$1:$AC$1,0)+IF(VLOOKUP($B2308,卡牌国战属性!$B:$E,3,FALSE)=2,6,0))</f>
        <v>2.9</v>
      </c>
      <c r="G2308" s="2">
        <f>INDEX($Q:$AC,MATCH($E2308,$Q:$Q,0),MATCH(VLOOKUP($B2308,卡牌国战属性!$B:$E,4,FALSE),军力值效果表!$Q$1:$AC$1,0)+IF(VLOOKUP($B2308,卡牌国战属性!$B:$E,3,FALSE)=2,6,0)+1)</f>
        <v>17.8</v>
      </c>
    </row>
    <row r="2309" spans="1:7">
      <c r="A2309" s="2">
        <v>2306</v>
      </c>
      <c r="B2309" s="2">
        <v>1102024</v>
      </c>
      <c r="C2309" s="2" t="str">
        <f>VLOOKUP(B2309,卡牌国战属性!$B:$C,2,FALSE)</f>
        <v>朱仙</v>
      </c>
      <c r="D2309" s="2" t="s">
        <v>64</v>
      </c>
      <c r="E2309" s="2">
        <f t="shared" si="35"/>
        <v>6</v>
      </c>
      <c r="F2309" s="2">
        <f>INDEX($Q:$AC,MATCH($E2309,$Q:$Q,0),MATCH(VLOOKUP($B2309,卡牌国战属性!$B:$E,4,FALSE),军力值效果表!$Q$1:$AC$1,0)+IF(VLOOKUP($B2309,卡牌国战属性!$B:$E,3,FALSE)=2,6,0))</f>
        <v>3</v>
      </c>
      <c r="G2309" s="2">
        <f>INDEX($Q:$AC,MATCH($E2309,$Q:$Q,0),MATCH(VLOOKUP($B2309,卡牌国战属性!$B:$E,4,FALSE),军力值效果表!$Q$1:$AC$1,0)+IF(VLOOKUP($B2309,卡牌国战属性!$B:$E,3,FALSE)=2,6,0)+1)</f>
        <v>18</v>
      </c>
    </row>
    <row r="2310" spans="1:7">
      <c r="A2310" s="2">
        <v>2307</v>
      </c>
      <c r="B2310" s="2">
        <v>1102024</v>
      </c>
      <c r="C2310" s="2" t="str">
        <f>VLOOKUP(B2310,卡牌国战属性!$B:$C,2,FALSE)</f>
        <v>朱仙</v>
      </c>
      <c r="D2310" s="2" t="s">
        <v>64</v>
      </c>
      <c r="E2310" s="2">
        <f t="shared" si="35"/>
        <v>7</v>
      </c>
      <c r="F2310" s="2">
        <f>INDEX($Q:$AC,MATCH($E2310,$Q:$Q,0),MATCH(VLOOKUP($B2310,卡牌国战属性!$B:$E,4,FALSE),军力值效果表!$Q$1:$AC$1,0)+IF(VLOOKUP($B2310,卡牌国战属性!$B:$E,3,FALSE)=2,6,0))</f>
        <v>3.1</v>
      </c>
      <c r="G2310" s="2">
        <f>INDEX($Q:$AC,MATCH($E2310,$Q:$Q,0),MATCH(VLOOKUP($B2310,卡牌国战属性!$B:$E,4,FALSE),军力值效果表!$Q$1:$AC$1,0)+IF(VLOOKUP($B2310,卡牌国战属性!$B:$E,3,FALSE)=2,6,0)+1)</f>
        <v>18.2</v>
      </c>
    </row>
    <row r="2311" spans="1:7">
      <c r="A2311" s="2">
        <v>2308</v>
      </c>
      <c r="B2311" s="2">
        <v>1102024</v>
      </c>
      <c r="C2311" s="2" t="str">
        <f>VLOOKUP(B2311,卡牌国战属性!$B:$C,2,FALSE)</f>
        <v>朱仙</v>
      </c>
      <c r="D2311" s="2" t="s">
        <v>64</v>
      </c>
      <c r="E2311" s="2">
        <f t="shared" si="35"/>
        <v>8</v>
      </c>
      <c r="F2311" s="2">
        <f>INDEX($Q:$AC,MATCH($E2311,$Q:$Q,0),MATCH(VLOOKUP($B2311,卡牌国战属性!$B:$E,4,FALSE),军力值效果表!$Q$1:$AC$1,0)+IF(VLOOKUP($B2311,卡牌国战属性!$B:$E,3,FALSE)=2,6,0))</f>
        <v>3.2</v>
      </c>
      <c r="G2311" s="2">
        <f>INDEX($Q:$AC,MATCH($E2311,$Q:$Q,0),MATCH(VLOOKUP($B2311,卡牌国战属性!$B:$E,4,FALSE),军力值效果表!$Q$1:$AC$1,0)+IF(VLOOKUP($B2311,卡牌国战属性!$B:$E,3,FALSE)=2,6,0)+1)</f>
        <v>18.4</v>
      </c>
    </row>
    <row r="2312" spans="1:7">
      <c r="A2312" s="2">
        <v>2309</v>
      </c>
      <c r="B2312" s="2">
        <v>1102024</v>
      </c>
      <c r="C2312" s="2" t="str">
        <f>VLOOKUP(B2312,卡牌国战属性!$B:$C,2,FALSE)</f>
        <v>朱仙</v>
      </c>
      <c r="D2312" s="2" t="s">
        <v>64</v>
      </c>
      <c r="E2312" s="2">
        <f t="shared" si="35"/>
        <v>9</v>
      </c>
      <c r="F2312" s="2">
        <f>INDEX($Q:$AC,MATCH($E2312,$Q:$Q,0),MATCH(VLOOKUP($B2312,卡牌国战属性!$B:$E,4,FALSE),军力值效果表!$Q$1:$AC$1,0)+IF(VLOOKUP($B2312,卡牌国战属性!$B:$E,3,FALSE)=2,6,0))</f>
        <v>3.3</v>
      </c>
      <c r="G2312" s="2">
        <f>INDEX($Q:$AC,MATCH($E2312,$Q:$Q,0),MATCH(VLOOKUP($B2312,卡牌国战属性!$B:$E,4,FALSE),军力值效果表!$Q$1:$AC$1,0)+IF(VLOOKUP($B2312,卡牌国战属性!$B:$E,3,FALSE)=2,6,0)+1)</f>
        <v>18.6</v>
      </c>
    </row>
    <row r="2313" spans="1:7">
      <c r="A2313" s="2">
        <v>2310</v>
      </c>
      <c r="B2313" s="2">
        <v>1102024</v>
      </c>
      <c r="C2313" s="2" t="str">
        <f>VLOOKUP(B2313,卡牌国战属性!$B:$C,2,FALSE)</f>
        <v>朱仙</v>
      </c>
      <c r="D2313" s="2" t="s">
        <v>64</v>
      </c>
      <c r="E2313" s="2">
        <f t="shared" si="35"/>
        <v>10</v>
      </c>
      <c r="F2313" s="2">
        <f>INDEX($Q:$AC,MATCH($E2313,$Q:$Q,0),MATCH(VLOOKUP($B2313,卡牌国战属性!$B:$E,4,FALSE),军力值效果表!$Q$1:$AC$1,0)+IF(VLOOKUP($B2313,卡牌国战属性!$B:$E,3,FALSE)=2,6,0))</f>
        <v>3.4</v>
      </c>
      <c r="G2313" s="2">
        <f>INDEX($Q:$AC,MATCH($E2313,$Q:$Q,0),MATCH(VLOOKUP($B2313,卡牌国战属性!$B:$E,4,FALSE),军力值效果表!$Q$1:$AC$1,0)+IF(VLOOKUP($B2313,卡牌国战属性!$B:$E,3,FALSE)=2,6,0)+1)</f>
        <v>18.8</v>
      </c>
    </row>
    <row r="2314" spans="1:7">
      <c r="A2314" s="2">
        <v>2311</v>
      </c>
      <c r="B2314" s="2">
        <v>1102024</v>
      </c>
      <c r="C2314" s="2" t="str">
        <f>VLOOKUP(B2314,卡牌国战属性!$B:$C,2,FALSE)</f>
        <v>朱仙</v>
      </c>
      <c r="D2314" s="2" t="s">
        <v>64</v>
      </c>
      <c r="E2314" s="2">
        <f t="shared" si="35"/>
        <v>11</v>
      </c>
      <c r="F2314" s="2">
        <f>INDEX($Q:$AC,MATCH($E2314,$Q:$Q,0),MATCH(VLOOKUP($B2314,卡牌国战属性!$B:$E,4,FALSE),军力值效果表!$Q$1:$AC$1,0)+IF(VLOOKUP($B2314,卡牌国战属性!$B:$E,3,FALSE)=2,6,0))</f>
        <v>3.5</v>
      </c>
      <c r="G2314" s="2">
        <f>INDEX($Q:$AC,MATCH($E2314,$Q:$Q,0),MATCH(VLOOKUP($B2314,卡牌国战属性!$B:$E,4,FALSE),军力值效果表!$Q$1:$AC$1,0)+IF(VLOOKUP($B2314,卡牌国战属性!$B:$E,3,FALSE)=2,6,0)+1)</f>
        <v>19</v>
      </c>
    </row>
    <row r="2315" spans="1:7">
      <c r="A2315" s="2">
        <v>2312</v>
      </c>
      <c r="B2315" s="2">
        <v>1102024</v>
      </c>
      <c r="C2315" s="2" t="str">
        <f>VLOOKUP(B2315,卡牌国战属性!$B:$C,2,FALSE)</f>
        <v>朱仙</v>
      </c>
      <c r="D2315" s="2" t="s">
        <v>64</v>
      </c>
      <c r="E2315" s="2">
        <f t="shared" si="35"/>
        <v>12</v>
      </c>
      <c r="F2315" s="2">
        <f>INDEX($Q:$AC,MATCH($E2315,$Q:$Q,0),MATCH(VLOOKUP($B2315,卡牌国战属性!$B:$E,4,FALSE),军力值效果表!$Q$1:$AC$1,0)+IF(VLOOKUP($B2315,卡牌国战属性!$B:$E,3,FALSE)=2,6,0))</f>
        <v>3.6</v>
      </c>
      <c r="G2315" s="2">
        <f>INDEX($Q:$AC,MATCH($E2315,$Q:$Q,0),MATCH(VLOOKUP($B2315,卡牌国战属性!$B:$E,4,FALSE),军力值效果表!$Q$1:$AC$1,0)+IF(VLOOKUP($B2315,卡牌国战属性!$B:$E,3,FALSE)=2,6,0)+1)</f>
        <v>19.2</v>
      </c>
    </row>
    <row r="2316" spans="1:7">
      <c r="A2316" s="2">
        <v>2313</v>
      </c>
      <c r="B2316" s="2">
        <v>1102024</v>
      </c>
      <c r="C2316" s="2" t="str">
        <f>VLOOKUP(B2316,卡牌国战属性!$B:$C,2,FALSE)</f>
        <v>朱仙</v>
      </c>
      <c r="D2316" s="2" t="s">
        <v>64</v>
      </c>
      <c r="E2316" s="2">
        <f t="shared" si="35"/>
        <v>13</v>
      </c>
      <c r="F2316" s="2">
        <f>INDEX($Q:$AC,MATCH($E2316,$Q:$Q,0),MATCH(VLOOKUP($B2316,卡牌国战属性!$B:$E,4,FALSE),军力值效果表!$Q$1:$AC$1,0)+IF(VLOOKUP($B2316,卡牌国战属性!$B:$E,3,FALSE)=2,6,0))</f>
        <v>3.7</v>
      </c>
      <c r="G2316" s="2">
        <f>INDEX($Q:$AC,MATCH($E2316,$Q:$Q,0),MATCH(VLOOKUP($B2316,卡牌国战属性!$B:$E,4,FALSE),军力值效果表!$Q$1:$AC$1,0)+IF(VLOOKUP($B2316,卡牌国战属性!$B:$E,3,FALSE)=2,6,0)+1)</f>
        <v>20</v>
      </c>
    </row>
    <row r="2317" spans="1:7">
      <c r="A2317" s="2">
        <v>2314</v>
      </c>
      <c r="B2317" s="2">
        <v>1102024</v>
      </c>
      <c r="C2317" s="2" t="str">
        <f>VLOOKUP(B2317,卡牌国战属性!$B:$C,2,FALSE)</f>
        <v>朱仙</v>
      </c>
      <c r="D2317" s="2" t="s">
        <v>64</v>
      </c>
      <c r="E2317" s="2">
        <f t="shared" si="35"/>
        <v>14</v>
      </c>
      <c r="F2317" s="2">
        <f>INDEX($Q:$AC,MATCH($E2317,$Q:$Q,0),MATCH(VLOOKUP($B2317,卡牌国战属性!$B:$E,4,FALSE),军力值效果表!$Q$1:$AC$1,0)+IF(VLOOKUP($B2317,卡牌国战属性!$B:$E,3,FALSE)=2,6,0))</f>
        <v>3.8</v>
      </c>
      <c r="G2317" s="2">
        <f>INDEX($Q:$AC,MATCH($E2317,$Q:$Q,0),MATCH(VLOOKUP($B2317,卡牌国战属性!$B:$E,4,FALSE),军力值效果表!$Q$1:$AC$1,0)+IF(VLOOKUP($B2317,卡牌国战属性!$B:$E,3,FALSE)=2,6,0)+1)</f>
        <v>20.4</v>
      </c>
    </row>
    <row r="2318" spans="1:7">
      <c r="A2318" s="2">
        <v>2315</v>
      </c>
      <c r="B2318" s="2">
        <v>1102024</v>
      </c>
      <c r="C2318" s="2" t="str">
        <f>VLOOKUP(B2318,卡牌国战属性!$B:$C,2,FALSE)</f>
        <v>朱仙</v>
      </c>
      <c r="D2318" s="2" t="s">
        <v>64</v>
      </c>
      <c r="E2318" s="2">
        <f t="shared" si="35"/>
        <v>15</v>
      </c>
      <c r="F2318" s="2">
        <f>INDEX($Q:$AC,MATCH($E2318,$Q:$Q,0),MATCH(VLOOKUP($B2318,卡牌国战属性!$B:$E,4,FALSE),军力值效果表!$Q$1:$AC$1,0)+IF(VLOOKUP($B2318,卡牌国战属性!$B:$E,3,FALSE)=2,6,0))</f>
        <v>3.9</v>
      </c>
      <c r="G2318" s="2">
        <f>INDEX($Q:$AC,MATCH($E2318,$Q:$Q,0),MATCH(VLOOKUP($B2318,卡牌国战属性!$B:$E,4,FALSE),军力值效果表!$Q$1:$AC$1,0)+IF(VLOOKUP($B2318,卡牌国战属性!$B:$E,3,FALSE)=2,6,0)+1)</f>
        <v>20.8</v>
      </c>
    </row>
    <row r="2319" spans="1:7">
      <c r="A2319" s="2">
        <v>2316</v>
      </c>
      <c r="B2319" s="2">
        <v>1102024</v>
      </c>
      <c r="C2319" s="2" t="str">
        <f>VLOOKUP(B2319,卡牌国战属性!$B:$C,2,FALSE)</f>
        <v>朱仙</v>
      </c>
      <c r="D2319" s="2" t="s">
        <v>64</v>
      </c>
      <c r="E2319" s="2">
        <f t="shared" si="35"/>
        <v>16</v>
      </c>
      <c r="F2319" s="2">
        <f>INDEX($Q:$AC,MATCH($E2319,$Q:$Q,0),MATCH(VLOOKUP($B2319,卡牌国战属性!$B:$E,4,FALSE),军力值效果表!$Q$1:$AC$1,0)+IF(VLOOKUP($B2319,卡牌国战属性!$B:$E,3,FALSE)=2,6,0))</f>
        <v>4</v>
      </c>
      <c r="G2319" s="2">
        <f>INDEX($Q:$AC,MATCH($E2319,$Q:$Q,0),MATCH(VLOOKUP($B2319,卡牌国战属性!$B:$E,4,FALSE),军力值效果表!$Q$1:$AC$1,0)+IF(VLOOKUP($B2319,卡牌国战属性!$B:$E,3,FALSE)=2,6,0)+1)</f>
        <v>21</v>
      </c>
    </row>
    <row r="2320" spans="1:7">
      <c r="A2320" s="2">
        <v>2317</v>
      </c>
      <c r="B2320" s="2">
        <v>1102024</v>
      </c>
      <c r="C2320" s="2" t="str">
        <f>VLOOKUP(B2320,卡牌国战属性!$B:$C,2,FALSE)</f>
        <v>朱仙</v>
      </c>
      <c r="D2320" s="2" t="s">
        <v>64</v>
      </c>
      <c r="E2320" s="2">
        <f t="shared" si="35"/>
        <v>17</v>
      </c>
      <c r="F2320" s="2">
        <f>INDEX($Q:$AC,MATCH($E2320,$Q:$Q,0),MATCH(VLOOKUP($B2320,卡牌国战属性!$B:$E,4,FALSE),军力值效果表!$Q$1:$AC$1,0)+IF(VLOOKUP($B2320,卡牌国战属性!$B:$E,3,FALSE)=2,6,0))</f>
        <v>4.1</v>
      </c>
      <c r="G2320" s="2">
        <f>INDEX($Q:$AC,MATCH($E2320,$Q:$Q,0),MATCH(VLOOKUP($B2320,卡牌国战属性!$B:$E,4,FALSE),军力值效果表!$Q$1:$AC$1,0)+IF(VLOOKUP($B2320,卡牌国战属性!$B:$E,3,FALSE)=2,6,0)+1)</f>
        <v>22.4</v>
      </c>
    </row>
    <row r="2321" spans="1:7">
      <c r="A2321" s="2">
        <v>2318</v>
      </c>
      <c r="B2321" s="2">
        <v>1102024</v>
      </c>
      <c r="C2321" s="2" t="str">
        <f>VLOOKUP(B2321,卡牌国战属性!$B:$C,2,FALSE)</f>
        <v>朱仙</v>
      </c>
      <c r="D2321" s="2" t="s">
        <v>64</v>
      </c>
      <c r="E2321" s="2">
        <f t="shared" si="35"/>
        <v>18</v>
      </c>
      <c r="F2321" s="2">
        <f>INDEX($Q:$AC,MATCH($E2321,$Q:$Q,0),MATCH(VLOOKUP($B2321,卡牌国战属性!$B:$E,4,FALSE),军力值效果表!$Q$1:$AC$1,0)+IF(VLOOKUP($B2321,卡牌国战属性!$B:$E,3,FALSE)=2,6,0))</f>
        <v>4.2</v>
      </c>
      <c r="G2321" s="2">
        <f>INDEX($Q:$AC,MATCH($E2321,$Q:$Q,0),MATCH(VLOOKUP($B2321,卡牌国战属性!$B:$E,4,FALSE),军力值效果表!$Q$1:$AC$1,0)+IF(VLOOKUP($B2321,卡牌国战属性!$B:$E,3,FALSE)=2,6,0)+1)</f>
        <v>22.8</v>
      </c>
    </row>
    <row r="2322" spans="1:7">
      <c r="A2322" s="2">
        <v>2319</v>
      </c>
      <c r="B2322" s="2">
        <v>1102024</v>
      </c>
      <c r="C2322" s="2" t="str">
        <f>VLOOKUP(B2322,卡牌国战属性!$B:$C,2,FALSE)</f>
        <v>朱仙</v>
      </c>
      <c r="D2322" s="2" t="s">
        <v>64</v>
      </c>
      <c r="E2322" s="2">
        <f t="shared" si="35"/>
        <v>19</v>
      </c>
      <c r="F2322" s="2">
        <f>INDEX($Q:$AC,MATCH($E2322,$Q:$Q,0),MATCH(VLOOKUP($B2322,卡牌国战属性!$B:$E,4,FALSE),军力值效果表!$Q$1:$AC$1,0)+IF(VLOOKUP($B2322,卡牌国战属性!$B:$E,3,FALSE)=2,6,0))</f>
        <v>4.3</v>
      </c>
      <c r="G2322" s="2">
        <f>INDEX($Q:$AC,MATCH($E2322,$Q:$Q,0),MATCH(VLOOKUP($B2322,卡牌国战属性!$B:$E,4,FALSE),军力值效果表!$Q$1:$AC$1,0)+IF(VLOOKUP($B2322,卡牌国战属性!$B:$E,3,FALSE)=2,6,0)+1)</f>
        <v>23.2</v>
      </c>
    </row>
    <row r="2323" spans="1:7">
      <c r="A2323" s="2">
        <v>2320</v>
      </c>
      <c r="B2323" s="2">
        <v>1102024</v>
      </c>
      <c r="C2323" s="2" t="str">
        <f>VLOOKUP(B2323,卡牌国战属性!$B:$C,2,FALSE)</f>
        <v>朱仙</v>
      </c>
      <c r="D2323" s="2" t="s">
        <v>64</v>
      </c>
      <c r="E2323" s="2">
        <f t="shared" si="35"/>
        <v>20</v>
      </c>
      <c r="F2323" s="2">
        <f>INDEX($Q:$AC,MATCH($E2323,$Q:$Q,0),MATCH(VLOOKUP($B2323,卡牌国战属性!$B:$E,4,FALSE),军力值效果表!$Q$1:$AC$1,0)+IF(VLOOKUP($B2323,卡牌国战属性!$B:$E,3,FALSE)=2,6,0))</f>
        <v>4.4</v>
      </c>
      <c r="G2323" s="2">
        <f>INDEX($Q:$AC,MATCH($E2323,$Q:$Q,0),MATCH(VLOOKUP($B2323,卡牌国战属性!$B:$E,4,FALSE),军力值效果表!$Q$1:$AC$1,0)+IF(VLOOKUP($B2323,卡牌国战属性!$B:$E,3,FALSE)=2,6,0)+1)</f>
        <v>23.7</v>
      </c>
    </row>
    <row r="2324" spans="1:7">
      <c r="A2324" s="2">
        <v>2321</v>
      </c>
      <c r="B2324" s="2">
        <v>1102024</v>
      </c>
      <c r="C2324" s="2" t="str">
        <f>VLOOKUP(B2324,卡牌国战属性!$B:$C,2,FALSE)</f>
        <v>朱仙</v>
      </c>
      <c r="D2324" s="2" t="s">
        <v>64</v>
      </c>
      <c r="E2324" s="2">
        <f t="shared" si="35"/>
        <v>21</v>
      </c>
      <c r="F2324" s="2">
        <f>INDEX($Q:$AC,MATCH($E2324,$Q:$Q,0),MATCH(VLOOKUP($B2324,卡牌国战属性!$B:$E,4,FALSE),军力值效果表!$Q$1:$AC$1,0)+IF(VLOOKUP($B2324,卡牌国战属性!$B:$E,3,FALSE)=2,6,0))</f>
        <v>4.5</v>
      </c>
      <c r="G2324" s="2">
        <f>INDEX($Q:$AC,MATCH($E2324,$Q:$Q,0),MATCH(VLOOKUP($B2324,卡牌国战属性!$B:$E,4,FALSE),军力值效果表!$Q$1:$AC$1,0)+IF(VLOOKUP($B2324,卡牌国战属性!$B:$E,3,FALSE)=2,6,0)+1)</f>
        <v>24.1</v>
      </c>
    </row>
    <row r="2325" spans="1:7">
      <c r="A2325" s="2">
        <v>2322</v>
      </c>
      <c r="B2325" s="2">
        <v>1102024</v>
      </c>
      <c r="C2325" s="2" t="str">
        <f>VLOOKUP(B2325,卡牌国战属性!$B:$C,2,FALSE)</f>
        <v>朱仙</v>
      </c>
      <c r="D2325" s="2" t="s">
        <v>64</v>
      </c>
      <c r="E2325" s="2">
        <f t="shared" si="35"/>
        <v>22</v>
      </c>
      <c r="F2325" s="2">
        <f>INDEX($Q:$AC,MATCH($E2325,$Q:$Q,0),MATCH(VLOOKUP($B2325,卡牌国战属性!$B:$E,4,FALSE),军力值效果表!$Q$1:$AC$1,0)+IF(VLOOKUP($B2325,卡牌国战属性!$B:$E,3,FALSE)=2,6,0))</f>
        <v>4.7</v>
      </c>
      <c r="G2325" s="2">
        <f>INDEX($Q:$AC,MATCH($E2325,$Q:$Q,0),MATCH(VLOOKUP($B2325,卡牌国战属性!$B:$E,4,FALSE),军力值效果表!$Q$1:$AC$1,0)+IF(VLOOKUP($B2325,卡牌国战属性!$B:$E,3,FALSE)=2,6,0)+1)</f>
        <v>24.5</v>
      </c>
    </row>
    <row r="2326" spans="1:7">
      <c r="A2326" s="2">
        <v>2323</v>
      </c>
      <c r="B2326" s="2">
        <v>1102024</v>
      </c>
      <c r="C2326" s="2" t="str">
        <f>VLOOKUP(B2326,卡牌国战属性!$B:$C,2,FALSE)</f>
        <v>朱仙</v>
      </c>
      <c r="D2326" s="2" t="s">
        <v>64</v>
      </c>
      <c r="E2326" s="2">
        <f t="shared" si="35"/>
        <v>23</v>
      </c>
      <c r="F2326" s="2">
        <f>INDEX($Q:$AC,MATCH($E2326,$Q:$Q,0),MATCH(VLOOKUP($B2326,卡牌国战属性!$B:$E,4,FALSE),军力值效果表!$Q$1:$AC$1,0)+IF(VLOOKUP($B2326,卡牌国战属性!$B:$E,3,FALSE)=2,6,0))</f>
        <v>5</v>
      </c>
      <c r="G2326" s="2">
        <f>INDEX($Q:$AC,MATCH($E2326,$Q:$Q,0),MATCH(VLOOKUP($B2326,卡牌国战属性!$B:$E,4,FALSE),军力值效果表!$Q$1:$AC$1,0)+IF(VLOOKUP($B2326,卡牌国战属性!$B:$E,3,FALSE)=2,6,0)+1)</f>
        <v>27.7</v>
      </c>
    </row>
    <row r="2327" spans="1:7">
      <c r="A2327" s="2">
        <v>2324</v>
      </c>
      <c r="B2327" s="2">
        <v>1102024</v>
      </c>
      <c r="C2327" s="2" t="str">
        <f>VLOOKUP(B2327,卡牌国战属性!$B:$C,2,FALSE)</f>
        <v>朱仙</v>
      </c>
      <c r="D2327" s="2" t="s">
        <v>64</v>
      </c>
      <c r="E2327" s="2">
        <f t="shared" si="35"/>
        <v>24</v>
      </c>
      <c r="F2327" s="2">
        <f>INDEX($Q:$AC,MATCH($E2327,$Q:$Q,0),MATCH(VLOOKUP($B2327,卡牌国战属性!$B:$E,4,FALSE),军力值效果表!$Q$1:$AC$1,0)+IF(VLOOKUP($B2327,卡牌国战属性!$B:$E,3,FALSE)=2,6,0))</f>
        <v>5.2</v>
      </c>
      <c r="G2327" s="2">
        <f>INDEX($Q:$AC,MATCH($E2327,$Q:$Q,0),MATCH(VLOOKUP($B2327,卡牌国战属性!$B:$E,4,FALSE),军力值效果表!$Q$1:$AC$1,0)+IF(VLOOKUP($B2327,卡牌国战属性!$B:$E,3,FALSE)=2,6,0)+1)</f>
        <v>28.3</v>
      </c>
    </row>
    <row r="2328" spans="1:7">
      <c r="A2328" s="2">
        <v>2325</v>
      </c>
      <c r="B2328" s="2">
        <v>1102024</v>
      </c>
      <c r="C2328" s="2" t="str">
        <f>VLOOKUP(B2328,卡牌国战属性!$B:$C,2,FALSE)</f>
        <v>朱仙</v>
      </c>
      <c r="D2328" s="2" t="s">
        <v>64</v>
      </c>
      <c r="E2328" s="2">
        <f t="shared" si="35"/>
        <v>25</v>
      </c>
      <c r="F2328" s="2">
        <f>INDEX($Q:$AC,MATCH($E2328,$Q:$Q,0),MATCH(VLOOKUP($B2328,卡牌国战属性!$B:$E,4,FALSE),军力值效果表!$Q$1:$AC$1,0)+IF(VLOOKUP($B2328,卡牌国战属性!$B:$E,3,FALSE)=2,6,0))</f>
        <v>5.8</v>
      </c>
      <c r="G2328" s="2">
        <f>INDEX($Q:$AC,MATCH($E2328,$Q:$Q,0),MATCH(VLOOKUP($B2328,卡牌国战属性!$B:$E,4,FALSE),军力值效果表!$Q$1:$AC$1,0)+IF(VLOOKUP($B2328,卡牌国战属性!$B:$E,3,FALSE)=2,6,0)+1)</f>
        <v>32.4</v>
      </c>
    </row>
    <row r="2329" spans="1:7">
      <c r="A2329" s="2">
        <v>2326</v>
      </c>
      <c r="B2329" s="2">
        <v>1102024</v>
      </c>
      <c r="C2329" s="2" t="str">
        <f>VLOOKUP(B2329,卡牌国战属性!$B:$C,2,FALSE)</f>
        <v>朱仙</v>
      </c>
      <c r="D2329" s="2" t="s">
        <v>64</v>
      </c>
      <c r="E2329" s="2">
        <f t="shared" si="35"/>
        <v>26</v>
      </c>
      <c r="F2329" s="2">
        <f>INDEX($Q:$AC,MATCH($E2329,$Q:$Q,0),MATCH(VLOOKUP($B2329,卡牌国战属性!$B:$E,4,FALSE),军力值效果表!$Q$1:$AC$1,0)+IF(VLOOKUP($B2329,卡牌国战属性!$B:$E,3,FALSE)=2,6,0))</f>
        <v>6.1</v>
      </c>
      <c r="G2329" s="2">
        <f>INDEX($Q:$AC,MATCH($E2329,$Q:$Q,0),MATCH(VLOOKUP($B2329,卡牌国战属性!$B:$E,4,FALSE),军力值效果表!$Q$1:$AC$1,0)+IF(VLOOKUP($B2329,卡牌国战属性!$B:$E,3,FALSE)=2,6,0)+1)</f>
        <v>33.8</v>
      </c>
    </row>
    <row r="2330" spans="1:7">
      <c r="A2330" s="2">
        <v>2327</v>
      </c>
      <c r="B2330" s="2">
        <v>1102024</v>
      </c>
      <c r="C2330" s="2" t="str">
        <f>VLOOKUP(B2330,卡牌国战属性!$B:$C,2,FALSE)</f>
        <v>朱仙</v>
      </c>
      <c r="D2330" s="2" t="s">
        <v>64</v>
      </c>
      <c r="E2330" s="2">
        <f t="shared" si="35"/>
        <v>27</v>
      </c>
      <c r="F2330" s="2">
        <f>INDEX($Q:$AC,MATCH($E2330,$Q:$Q,0),MATCH(VLOOKUP($B2330,卡牌国战属性!$B:$E,4,FALSE),军力值效果表!$Q$1:$AC$1,0)+IF(VLOOKUP($B2330,卡牌国战属性!$B:$E,3,FALSE)=2,6,0))</f>
        <v>6.5</v>
      </c>
      <c r="G2330" s="2">
        <f>INDEX($Q:$AC,MATCH($E2330,$Q:$Q,0),MATCH(VLOOKUP($B2330,卡牌国战属性!$B:$E,4,FALSE),军力值效果表!$Q$1:$AC$1,0)+IF(VLOOKUP($B2330,卡牌国战属性!$B:$E,3,FALSE)=2,6,0)+1)</f>
        <v>35.2</v>
      </c>
    </row>
    <row r="2331" spans="1:7">
      <c r="A2331" s="2">
        <v>2328</v>
      </c>
      <c r="B2331" s="2">
        <v>1102024</v>
      </c>
      <c r="C2331" s="2" t="str">
        <f>VLOOKUP(B2331,卡牌国战属性!$B:$C,2,FALSE)</f>
        <v>朱仙</v>
      </c>
      <c r="D2331" s="2" t="s">
        <v>64</v>
      </c>
      <c r="E2331" s="2">
        <f t="shared" si="35"/>
        <v>28</v>
      </c>
      <c r="F2331" s="2">
        <f>INDEX($Q:$AC,MATCH($E2331,$Q:$Q,0),MATCH(VLOOKUP($B2331,卡牌国战属性!$B:$E,4,FALSE),军力值效果表!$Q$1:$AC$1,0)+IF(VLOOKUP($B2331,卡牌国战属性!$B:$E,3,FALSE)=2,6,0))</f>
        <v>7</v>
      </c>
      <c r="G2331" s="2">
        <f>INDEX($Q:$AC,MATCH($E2331,$Q:$Q,0),MATCH(VLOOKUP($B2331,卡牌国战属性!$B:$E,4,FALSE),军力值效果表!$Q$1:$AC$1,0)+IF(VLOOKUP($B2331,卡牌国战属性!$B:$E,3,FALSE)=2,6,0)+1)</f>
        <v>37</v>
      </c>
    </row>
    <row r="2332" spans="1:7">
      <c r="A2332" s="2">
        <v>2329</v>
      </c>
      <c r="B2332" s="2">
        <v>1102024</v>
      </c>
      <c r="C2332" s="2" t="str">
        <f>VLOOKUP(B2332,卡牌国战属性!$B:$C,2,FALSE)</f>
        <v>朱仙</v>
      </c>
      <c r="D2332" s="2" t="s">
        <v>64</v>
      </c>
      <c r="E2332" s="2">
        <f t="shared" si="35"/>
        <v>29</v>
      </c>
      <c r="F2332" s="2">
        <f>INDEX($Q:$AC,MATCH($E2332,$Q:$Q,0),MATCH(VLOOKUP($B2332,卡牌国战属性!$B:$E,4,FALSE),军力值效果表!$Q$1:$AC$1,0)+IF(VLOOKUP($B2332,卡牌国战属性!$B:$E,3,FALSE)=2,6,0))</f>
        <v>7.4</v>
      </c>
      <c r="G2332" s="2">
        <f>INDEX($Q:$AC,MATCH($E2332,$Q:$Q,0),MATCH(VLOOKUP($B2332,卡牌国战属性!$B:$E,4,FALSE),军力值效果表!$Q$1:$AC$1,0)+IF(VLOOKUP($B2332,卡牌国战属性!$B:$E,3,FALSE)=2,6,0)+1)</f>
        <v>39</v>
      </c>
    </row>
    <row r="2333" spans="1:7">
      <c r="A2333" s="2">
        <v>2330</v>
      </c>
      <c r="B2333" s="2">
        <v>1102024</v>
      </c>
      <c r="C2333" s="2" t="str">
        <f>VLOOKUP(B2333,卡牌国战属性!$B:$C,2,FALSE)</f>
        <v>朱仙</v>
      </c>
      <c r="D2333" s="2" t="s">
        <v>64</v>
      </c>
      <c r="E2333" s="2">
        <f t="shared" si="35"/>
        <v>30</v>
      </c>
      <c r="F2333" s="2">
        <f>INDEX($Q:$AC,MATCH($E2333,$Q:$Q,0),MATCH(VLOOKUP($B2333,卡牌国战属性!$B:$E,4,FALSE),军力值效果表!$Q$1:$AC$1,0)+IF(VLOOKUP($B2333,卡牌国战属性!$B:$E,3,FALSE)=2,6,0))</f>
        <v>7.6</v>
      </c>
      <c r="G2333" s="2">
        <f>INDEX($Q:$AC,MATCH($E2333,$Q:$Q,0),MATCH(VLOOKUP($B2333,卡牌国战属性!$B:$E,4,FALSE),军力值效果表!$Q$1:$AC$1,0)+IF(VLOOKUP($B2333,卡牌国战属性!$B:$E,3,FALSE)=2,6,0)+1)</f>
        <v>41</v>
      </c>
    </row>
    <row r="2334" spans="1:7">
      <c r="A2334" s="2">
        <v>2331</v>
      </c>
      <c r="B2334" s="2">
        <v>1102024</v>
      </c>
      <c r="C2334" s="2" t="str">
        <f>VLOOKUP(B2334,卡牌国战属性!$B:$C,2,FALSE)</f>
        <v>朱仙</v>
      </c>
      <c r="D2334" s="2" t="s">
        <v>64</v>
      </c>
      <c r="E2334" s="2">
        <f t="shared" si="35"/>
        <v>31</v>
      </c>
      <c r="F2334" s="2">
        <f>INDEX($Q:$AC,MATCH($E2334,$Q:$Q,0),MATCH(VLOOKUP($B2334,卡牌国战属性!$B:$E,4,FALSE),军力值效果表!$Q$1:$AC$1,0)+IF(VLOOKUP($B2334,卡牌国战属性!$B:$E,3,FALSE)=2,6,0))</f>
        <v>7.7</v>
      </c>
      <c r="G2334" s="2">
        <f>INDEX($Q:$AC,MATCH($E2334,$Q:$Q,0),MATCH(VLOOKUP($B2334,卡牌国战属性!$B:$E,4,FALSE),军力值效果表!$Q$1:$AC$1,0)+IF(VLOOKUP($B2334,卡牌国战属性!$B:$E,3,FALSE)=2,6,0)+1)</f>
        <v>42.1</v>
      </c>
    </row>
    <row r="2335" spans="1:7">
      <c r="A2335" s="2">
        <v>2332</v>
      </c>
      <c r="B2335" s="2">
        <v>1102024</v>
      </c>
      <c r="C2335" s="2" t="str">
        <f>VLOOKUP(B2335,卡牌国战属性!$B:$C,2,FALSE)</f>
        <v>朱仙</v>
      </c>
      <c r="D2335" s="2" t="s">
        <v>64</v>
      </c>
      <c r="E2335" s="2">
        <f t="shared" si="35"/>
        <v>32</v>
      </c>
      <c r="F2335" s="2">
        <f>INDEX($Q:$AC,MATCH($E2335,$Q:$Q,0),MATCH(VLOOKUP($B2335,卡牌国战属性!$B:$E,4,FALSE),军力值效果表!$Q$1:$AC$1,0)+IF(VLOOKUP($B2335,卡牌国战属性!$B:$E,3,FALSE)=2,6,0))</f>
        <v>8.2</v>
      </c>
      <c r="G2335" s="2">
        <f>INDEX($Q:$AC,MATCH($E2335,$Q:$Q,0),MATCH(VLOOKUP($B2335,卡牌国战属性!$B:$E,4,FALSE),军力值效果表!$Q$1:$AC$1,0)+IF(VLOOKUP($B2335,卡牌国战属性!$B:$E,3,FALSE)=2,6,0)+1)</f>
        <v>44.2</v>
      </c>
    </row>
    <row r="2336" spans="1:7">
      <c r="A2336" s="2">
        <v>2333</v>
      </c>
      <c r="B2336" s="2">
        <v>1102024</v>
      </c>
      <c r="C2336" s="2" t="str">
        <f>VLOOKUP(B2336,卡牌国战属性!$B:$C,2,FALSE)</f>
        <v>朱仙</v>
      </c>
      <c r="D2336" s="2" t="s">
        <v>64</v>
      </c>
      <c r="E2336" s="2">
        <f t="shared" si="35"/>
        <v>33</v>
      </c>
      <c r="F2336" s="2">
        <f>INDEX($Q:$AC,MATCH($E2336,$Q:$Q,0),MATCH(VLOOKUP($B2336,卡牌国战属性!$B:$E,4,FALSE),军力值效果表!$Q$1:$AC$1,0)+IF(VLOOKUP($B2336,卡牌国战属性!$B:$E,3,FALSE)=2,6,0))</f>
        <v>9.2</v>
      </c>
      <c r="G2336" s="2">
        <f>INDEX($Q:$AC,MATCH($E2336,$Q:$Q,0),MATCH(VLOOKUP($B2336,卡牌国战属性!$B:$E,4,FALSE),军力值效果表!$Q$1:$AC$1,0)+IF(VLOOKUP($B2336,卡牌国战属性!$B:$E,3,FALSE)=2,6,0)+1)</f>
        <v>50.4</v>
      </c>
    </row>
    <row r="2337" spans="1:7">
      <c r="A2337" s="2">
        <v>2334</v>
      </c>
      <c r="B2337" s="2">
        <v>1102024</v>
      </c>
      <c r="C2337" s="2" t="str">
        <f>VLOOKUP(B2337,卡牌国战属性!$B:$C,2,FALSE)</f>
        <v>朱仙</v>
      </c>
      <c r="D2337" s="2" t="s">
        <v>64</v>
      </c>
      <c r="E2337" s="2">
        <f t="shared" si="35"/>
        <v>34</v>
      </c>
      <c r="F2337" s="2">
        <f>INDEX($Q:$AC,MATCH($E2337,$Q:$Q,0),MATCH(VLOOKUP($B2337,卡牌国战属性!$B:$E,4,FALSE),军力值效果表!$Q$1:$AC$1,0)+IF(VLOOKUP($B2337,卡牌国战属性!$B:$E,3,FALSE)=2,6,0))</f>
        <v>9.5</v>
      </c>
      <c r="G2337" s="2">
        <f>INDEX($Q:$AC,MATCH($E2337,$Q:$Q,0),MATCH(VLOOKUP($B2337,卡牌国战属性!$B:$E,4,FALSE),军力值效果表!$Q$1:$AC$1,0)+IF(VLOOKUP($B2337,卡牌国战属性!$B:$E,3,FALSE)=2,6,0)+1)</f>
        <v>53.1</v>
      </c>
    </row>
    <row r="2338" spans="1:7">
      <c r="A2338" s="2">
        <v>2335</v>
      </c>
      <c r="B2338" s="2">
        <v>1102024</v>
      </c>
      <c r="C2338" s="2" t="str">
        <f>VLOOKUP(B2338,卡牌国战属性!$B:$C,2,FALSE)</f>
        <v>朱仙</v>
      </c>
      <c r="D2338" s="2" t="s">
        <v>64</v>
      </c>
      <c r="E2338" s="2">
        <f t="shared" si="35"/>
        <v>35</v>
      </c>
      <c r="F2338" s="2">
        <f>INDEX($Q:$AC,MATCH($E2338,$Q:$Q,0),MATCH(VLOOKUP($B2338,卡牌国战属性!$B:$E,4,FALSE),军力值效果表!$Q$1:$AC$1,0)+IF(VLOOKUP($B2338,卡牌国战属性!$B:$E,3,FALSE)=2,6,0))</f>
        <v>10</v>
      </c>
      <c r="G2338" s="2">
        <f>INDEX($Q:$AC,MATCH($E2338,$Q:$Q,0),MATCH(VLOOKUP($B2338,卡牌国战属性!$B:$E,4,FALSE),军力值效果表!$Q$1:$AC$1,0)+IF(VLOOKUP($B2338,卡牌国战属性!$B:$E,3,FALSE)=2,6,0)+1)</f>
        <v>54.5</v>
      </c>
    </row>
    <row r="2339" spans="1:7">
      <c r="A2339" s="2">
        <v>2336</v>
      </c>
      <c r="B2339" s="2">
        <v>1102024</v>
      </c>
      <c r="C2339" s="2" t="str">
        <f>VLOOKUP(B2339,卡牌国战属性!$B:$C,2,FALSE)</f>
        <v>朱仙</v>
      </c>
      <c r="D2339" s="2" t="s">
        <v>64</v>
      </c>
      <c r="E2339" s="2">
        <f t="shared" si="35"/>
        <v>36</v>
      </c>
      <c r="F2339" s="2">
        <f>INDEX($Q:$AC,MATCH($E2339,$Q:$Q,0),MATCH(VLOOKUP($B2339,卡牌国战属性!$B:$E,4,FALSE),军力值效果表!$Q$1:$AC$1,0)+IF(VLOOKUP($B2339,卡牌国战属性!$B:$E,3,FALSE)=2,6,0))</f>
        <v>10.7</v>
      </c>
      <c r="G2339" s="2">
        <f>INDEX($Q:$AC,MATCH($E2339,$Q:$Q,0),MATCH(VLOOKUP($B2339,卡牌国战属性!$B:$E,4,FALSE),军力值效果表!$Q$1:$AC$1,0)+IF(VLOOKUP($B2339,卡牌国战属性!$B:$E,3,FALSE)=2,6,0)+1)</f>
        <v>57.9</v>
      </c>
    </row>
    <row r="2340" spans="1:7">
      <c r="A2340" s="2">
        <v>2337</v>
      </c>
      <c r="B2340" s="2">
        <v>1102024</v>
      </c>
      <c r="C2340" s="2" t="str">
        <f>VLOOKUP(B2340,卡牌国战属性!$B:$C,2,FALSE)</f>
        <v>朱仙</v>
      </c>
      <c r="D2340" s="2" t="s">
        <v>64</v>
      </c>
      <c r="E2340" s="2">
        <f t="shared" si="35"/>
        <v>37</v>
      </c>
      <c r="F2340" s="2">
        <f>INDEX($Q:$AC,MATCH($E2340,$Q:$Q,0),MATCH(VLOOKUP($B2340,卡牌国战属性!$B:$E,4,FALSE),军力值效果表!$Q$1:$AC$1,0)+IF(VLOOKUP($B2340,卡牌国战属性!$B:$E,3,FALSE)=2,6,0))</f>
        <v>11.5</v>
      </c>
      <c r="G2340" s="2">
        <f>INDEX($Q:$AC,MATCH($E2340,$Q:$Q,0),MATCH(VLOOKUP($B2340,卡牌国战属性!$B:$E,4,FALSE),军力值效果表!$Q$1:$AC$1,0)+IF(VLOOKUP($B2340,卡牌国战属性!$B:$E,3,FALSE)=2,6,0)+1)</f>
        <v>61</v>
      </c>
    </row>
    <row r="2341" spans="1:7">
      <c r="A2341" s="2">
        <v>2338</v>
      </c>
      <c r="B2341" s="2">
        <v>1102024</v>
      </c>
      <c r="C2341" s="2" t="str">
        <f>VLOOKUP(B2341,卡牌国战属性!$B:$C,2,FALSE)</f>
        <v>朱仙</v>
      </c>
      <c r="D2341" s="2" t="s">
        <v>64</v>
      </c>
      <c r="E2341" s="2">
        <f t="shared" si="35"/>
        <v>38</v>
      </c>
      <c r="F2341" s="2">
        <f>INDEX($Q:$AC,MATCH($E2341,$Q:$Q,0),MATCH(VLOOKUP($B2341,卡牌国战属性!$B:$E,4,FALSE),军力值效果表!$Q$1:$AC$1,0)+IF(VLOOKUP($B2341,卡牌国战属性!$B:$E,3,FALSE)=2,6,0))</f>
        <v>12.9</v>
      </c>
      <c r="G2341" s="2">
        <f>INDEX($Q:$AC,MATCH($E2341,$Q:$Q,0),MATCH(VLOOKUP($B2341,卡牌国战属性!$B:$E,4,FALSE),军力值效果表!$Q$1:$AC$1,0)+IF(VLOOKUP($B2341,卡牌国战属性!$B:$E,3,FALSE)=2,6,0)+1)</f>
        <v>70</v>
      </c>
    </row>
    <row r="2342" spans="1:7">
      <c r="A2342" s="2">
        <v>2339</v>
      </c>
      <c r="B2342" s="2">
        <v>1102024</v>
      </c>
      <c r="C2342" s="2" t="str">
        <f>VLOOKUP(B2342,卡牌国战属性!$B:$C,2,FALSE)</f>
        <v>朱仙</v>
      </c>
      <c r="D2342" s="2" t="s">
        <v>64</v>
      </c>
      <c r="E2342" s="2">
        <f t="shared" si="35"/>
        <v>39</v>
      </c>
      <c r="F2342" s="2">
        <f>INDEX($Q:$AC,MATCH($E2342,$Q:$Q,0),MATCH(VLOOKUP($B2342,卡牌国战属性!$B:$E,4,FALSE),军力值效果表!$Q$1:$AC$1,0)+IF(VLOOKUP($B2342,卡牌国战属性!$B:$E,3,FALSE)=2,6,0))</f>
        <v>13.2</v>
      </c>
      <c r="G2342" s="2">
        <f>INDEX($Q:$AC,MATCH($E2342,$Q:$Q,0),MATCH(VLOOKUP($B2342,卡牌国战属性!$B:$E,4,FALSE),军力值效果表!$Q$1:$AC$1,0)+IF(VLOOKUP($B2342,卡牌国战属性!$B:$E,3,FALSE)=2,6,0)+1)</f>
        <v>72</v>
      </c>
    </row>
    <row r="2343" spans="1:7">
      <c r="A2343" s="2">
        <v>2340</v>
      </c>
      <c r="B2343" s="2">
        <v>1102024</v>
      </c>
      <c r="C2343" s="2" t="str">
        <f>VLOOKUP(B2343,卡牌国战属性!$B:$C,2,FALSE)</f>
        <v>朱仙</v>
      </c>
      <c r="D2343" s="2" t="s">
        <v>64</v>
      </c>
      <c r="E2343" s="2">
        <f t="shared" si="35"/>
        <v>40</v>
      </c>
      <c r="F2343" s="2">
        <f>INDEX($Q:$AC,MATCH($E2343,$Q:$Q,0),MATCH(VLOOKUP($B2343,卡牌国战属性!$B:$E,4,FALSE),军力值效果表!$Q$1:$AC$1,0)+IF(VLOOKUP($B2343,卡牌国战属性!$B:$E,3,FALSE)=2,6,0))</f>
        <v>13.9</v>
      </c>
      <c r="G2343" s="2">
        <f>INDEX($Q:$AC,MATCH($E2343,$Q:$Q,0),MATCH(VLOOKUP($B2343,卡牌国战属性!$B:$E,4,FALSE),军力值效果表!$Q$1:$AC$1,0)+IF(VLOOKUP($B2343,卡牌国战属性!$B:$E,3,FALSE)=2,6,0)+1)</f>
        <v>74</v>
      </c>
    </row>
    <row r="2344" spans="1:7">
      <c r="A2344" s="2">
        <v>2341</v>
      </c>
      <c r="B2344" s="2">
        <v>1102024</v>
      </c>
      <c r="C2344" s="2" t="str">
        <f>VLOOKUP(B2344,卡牌国战属性!$B:$C,2,FALSE)</f>
        <v>朱仙</v>
      </c>
      <c r="D2344" s="2" t="s">
        <v>64</v>
      </c>
      <c r="E2344" s="2">
        <f t="shared" si="35"/>
        <v>41</v>
      </c>
      <c r="F2344" s="2">
        <f>INDEX($Q:$AC,MATCH($E2344,$Q:$Q,0),MATCH(VLOOKUP($B2344,卡牌国战属性!$B:$E,4,FALSE),军力值效果表!$Q$1:$AC$1,0)+IF(VLOOKUP($B2344,卡牌国战属性!$B:$E,3,FALSE)=2,6,0))</f>
        <v>14.3</v>
      </c>
      <c r="G2344" s="2">
        <f>INDEX($Q:$AC,MATCH($E2344,$Q:$Q,0),MATCH(VLOOKUP($B2344,卡牌国战属性!$B:$E,4,FALSE),军力值效果表!$Q$1:$AC$1,0)+IF(VLOOKUP($B2344,卡牌国战属性!$B:$E,3,FALSE)=2,6,0)+1)</f>
        <v>76.8</v>
      </c>
    </row>
    <row r="2345" spans="1:7">
      <c r="A2345" s="2">
        <v>2342</v>
      </c>
      <c r="B2345" s="2">
        <v>1102024</v>
      </c>
      <c r="C2345" s="2" t="str">
        <f>VLOOKUP(B2345,卡牌国战属性!$B:$C,2,FALSE)</f>
        <v>朱仙</v>
      </c>
      <c r="D2345" s="2" t="s">
        <v>64</v>
      </c>
      <c r="E2345" s="2">
        <f t="shared" si="35"/>
        <v>42</v>
      </c>
      <c r="F2345" s="2">
        <f>INDEX($Q:$AC,MATCH($E2345,$Q:$Q,0),MATCH(VLOOKUP($B2345,卡牌国战属性!$B:$E,4,FALSE),军力值效果表!$Q$1:$AC$1,0)+IF(VLOOKUP($B2345,卡牌国战属性!$B:$E,3,FALSE)=2,6,0))</f>
        <v>15.4</v>
      </c>
      <c r="G2345" s="2">
        <f>INDEX($Q:$AC,MATCH($E2345,$Q:$Q,0),MATCH(VLOOKUP($B2345,卡牌国战属性!$B:$E,4,FALSE),军力值效果表!$Q$1:$AC$1,0)+IF(VLOOKUP($B2345,卡牌国战属性!$B:$E,3,FALSE)=2,6,0)+1)</f>
        <v>81.4</v>
      </c>
    </row>
    <row r="2346" spans="1:7">
      <c r="A2346" s="2">
        <v>2343</v>
      </c>
      <c r="B2346" s="2">
        <v>1102024</v>
      </c>
      <c r="C2346" s="2" t="str">
        <f>VLOOKUP(B2346,卡牌国战属性!$B:$C,2,FALSE)</f>
        <v>朱仙</v>
      </c>
      <c r="D2346" s="2" t="s">
        <v>64</v>
      </c>
      <c r="E2346" s="2">
        <f t="shared" si="35"/>
        <v>43</v>
      </c>
      <c r="F2346" s="2">
        <f>INDEX($Q:$AC,MATCH($E2346,$Q:$Q,0),MATCH(VLOOKUP($B2346,卡牌国战属性!$B:$E,4,FALSE),军力值效果表!$Q$1:$AC$1,0)+IF(VLOOKUP($B2346,卡牌国战属性!$B:$E,3,FALSE)=2,6,0))</f>
        <v>17.4</v>
      </c>
      <c r="G2346" s="2">
        <f>INDEX($Q:$AC,MATCH($E2346,$Q:$Q,0),MATCH(VLOOKUP($B2346,卡牌国战属性!$B:$E,4,FALSE),军力值效果表!$Q$1:$AC$1,0)+IF(VLOOKUP($B2346,卡牌国战属性!$B:$E,3,FALSE)=2,6,0)+1)</f>
        <v>93.9</v>
      </c>
    </row>
    <row r="2347" spans="1:7">
      <c r="A2347" s="2">
        <v>2344</v>
      </c>
      <c r="B2347" s="2">
        <v>1102024</v>
      </c>
      <c r="C2347" s="2" t="str">
        <f>VLOOKUP(B2347,卡牌国战属性!$B:$C,2,FALSE)</f>
        <v>朱仙</v>
      </c>
      <c r="D2347" s="2" t="s">
        <v>64</v>
      </c>
      <c r="E2347" s="2">
        <f t="shared" si="35"/>
        <v>44</v>
      </c>
      <c r="F2347" s="2">
        <f>INDEX($Q:$AC,MATCH($E2347,$Q:$Q,0),MATCH(VLOOKUP($B2347,卡牌国战属性!$B:$E,4,FALSE),军力值效果表!$Q$1:$AC$1,0)+IF(VLOOKUP($B2347,卡牌国战属性!$B:$E,3,FALSE)=2,6,0))</f>
        <v>18.8</v>
      </c>
      <c r="G2347" s="2">
        <f>INDEX($Q:$AC,MATCH($E2347,$Q:$Q,0),MATCH(VLOOKUP($B2347,卡牌国战属性!$B:$E,4,FALSE),军力值效果表!$Q$1:$AC$1,0)+IF(VLOOKUP($B2347,卡牌国战属性!$B:$E,3,FALSE)=2,6,0)+1)</f>
        <v>99.9</v>
      </c>
    </row>
    <row r="2348" spans="1:7">
      <c r="A2348" s="2">
        <v>2345</v>
      </c>
      <c r="B2348" s="2">
        <v>1102024</v>
      </c>
      <c r="C2348" s="2" t="str">
        <f>VLOOKUP(B2348,卡牌国战属性!$B:$C,2,FALSE)</f>
        <v>朱仙</v>
      </c>
      <c r="D2348" s="2" t="s">
        <v>64</v>
      </c>
      <c r="E2348" s="2">
        <f t="shared" si="35"/>
        <v>45</v>
      </c>
      <c r="F2348" s="2">
        <f>INDEX($Q:$AC,MATCH($E2348,$Q:$Q,0),MATCH(VLOOKUP($B2348,卡牌国战属性!$B:$E,4,FALSE),军力值效果表!$Q$1:$AC$1,0)+IF(VLOOKUP($B2348,卡牌国战属性!$B:$E,3,FALSE)=2,6,0))</f>
        <v>20.6</v>
      </c>
      <c r="G2348" s="2">
        <f>INDEX($Q:$AC,MATCH($E2348,$Q:$Q,0),MATCH(VLOOKUP($B2348,卡牌国战属性!$B:$E,4,FALSE),军力值效果表!$Q$1:$AC$1,0)+IF(VLOOKUP($B2348,卡牌国战属性!$B:$E,3,FALSE)=2,6,0)+1)</f>
        <v>111.6</v>
      </c>
    </row>
    <row r="2349" spans="1:7">
      <c r="A2349" s="2">
        <v>2346</v>
      </c>
      <c r="B2349" s="2">
        <v>1102024</v>
      </c>
      <c r="C2349" s="2" t="str">
        <f>VLOOKUP(B2349,卡牌国战属性!$B:$C,2,FALSE)</f>
        <v>朱仙</v>
      </c>
      <c r="D2349" s="2" t="s">
        <v>64</v>
      </c>
      <c r="E2349" s="2">
        <f t="shared" si="35"/>
        <v>46</v>
      </c>
      <c r="F2349" s="2">
        <f>INDEX($Q:$AC,MATCH($E2349,$Q:$Q,0),MATCH(VLOOKUP($B2349,卡牌国战属性!$B:$E,4,FALSE),军力值效果表!$Q$1:$AC$1,0)+IF(VLOOKUP($B2349,卡牌国战属性!$B:$E,3,FALSE)=2,6,0))</f>
        <v>22.3</v>
      </c>
      <c r="G2349" s="2">
        <f>INDEX($Q:$AC,MATCH($E2349,$Q:$Q,0),MATCH(VLOOKUP($B2349,卡牌国战属性!$B:$E,4,FALSE),军力值效果表!$Q$1:$AC$1,0)+IF(VLOOKUP($B2349,卡牌国战属性!$B:$E,3,FALSE)=2,6,0)+1)</f>
        <v>119.2</v>
      </c>
    </row>
    <row r="2350" spans="1:7">
      <c r="A2350" s="2">
        <v>2347</v>
      </c>
      <c r="B2350" s="2">
        <v>1102024</v>
      </c>
      <c r="C2350" s="2" t="str">
        <f>VLOOKUP(B2350,卡牌国战属性!$B:$C,2,FALSE)</f>
        <v>朱仙</v>
      </c>
      <c r="D2350" s="2" t="s">
        <v>64</v>
      </c>
      <c r="E2350" s="2">
        <f t="shared" si="35"/>
        <v>47</v>
      </c>
      <c r="F2350" s="2">
        <f>INDEX($Q:$AC,MATCH($E2350,$Q:$Q,0),MATCH(VLOOKUP($B2350,卡牌国战属性!$B:$E,4,FALSE),军力值效果表!$Q$1:$AC$1,0)+IF(VLOOKUP($B2350,卡牌国战属性!$B:$E,3,FALSE)=2,6,0))</f>
        <v>24</v>
      </c>
      <c r="G2350" s="2">
        <f>INDEX($Q:$AC,MATCH($E2350,$Q:$Q,0),MATCH(VLOOKUP($B2350,卡牌国战属性!$B:$E,4,FALSE),军力值效果表!$Q$1:$AC$1,0)+IF(VLOOKUP($B2350,卡牌国战属性!$B:$E,3,FALSE)=2,6,0)+1)</f>
        <v>126.7</v>
      </c>
    </row>
    <row r="2351" spans="1:7">
      <c r="A2351" s="2">
        <v>2348</v>
      </c>
      <c r="B2351" s="2">
        <v>1102024</v>
      </c>
      <c r="C2351" s="2" t="str">
        <f>VLOOKUP(B2351,卡牌国战属性!$B:$C,2,FALSE)</f>
        <v>朱仙</v>
      </c>
      <c r="D2351" s="2" t="s">
        <v>64</v>
      </c>
      <c r="E2351" s="2">
        <f t="shared" si="35"/>
        <v>48</v>
      </c>
      <c r="F2351" s="2">
        <f>INDEX($Q:$AC,MATCH($E2351,$Q:$Q,0),MATCH(VLOOKUP($B2351,卡牌国战属性!$B:$E,4,FALSE),军力值效果表!$Q$1:$AC$1,0)+IF(VLOOKUP($B2351,卡牌国战属性!$B:$E,3,FALSE)=2,6,0))</f>
        <v>27.2</v>
      </c>
      <c r="G2351" s="2">
        <f>INDEX($Q:$AC,MATCH($E2351,$Q:$Q,0),MATCH(VLOOKUP($B2351,卡牌国战属性!$B:$E,4,FALSE),军力值效果表!$Q$1:$AC$1,0)+IF(VLOOKUP($B2351,卡牌国战属性!$B:$E,3,FALSE)=2,6,0)+1)</f>
        <v>146.4</v>
      </c>
    </row>
    <row r="2352" spans="1:7">
      <c r="A2352" s="2">
        <v>2349</v>
      </c>
      <c r="B2352" s="2">
        <v>1102024</v>
      </c>
      <c r="C2352" s="2" t="str">
        <f>VLOOKUP(B2352,卡牌国战属性!$B:$C,2,FALSE)</f>
        <v>朱仙</v>
      </c>
      <c r="D2352" s="2" t="s">
        <v>64</v>
      </c>
      <c r="E2352" s="2">
        <f t="shared" si="35"/>
        <v>49</v>
      </c>
      <c r="F2352" s="2">
        <f>INDEX($Q:$AC,MATCH($E2352,$Q:$Q,0),MATCH(VLOOKUP($B2352,卡牌国战属性!$B:$E,4,FALSE),军力值效果表!$Q$1:$AC$1,0)+IF(VLOOKUP($B2352,卡牌国战属性!$B:$E,3,FALSE)=2,6,0))</f>
        <v>29.4</v>
      </c>
      <c r="G2352" s="2">
        <f>INDEX($Q:$AC,MATCH($E2352,$Q:$Q,0),MATCH(VLOOKUP($B2352,卡牌国战属性!$B:$E,4,FALSE),军力值效果表!$Q$1:$AC$1,0)+IF(VLOOKUP($B2352,卡牌国战属性!$B:$E,3,FALSE)=2,6,0)+1)</f>
        <v>156</v>
      </c>
    </row>
    <row r="2353" spans="1:7">
      <c r="A2353" s="2">
        <v>2350</v>
      </c>
      <c r="B2353" s="2">
        <v>1102024</v>
      </c>
      <c r="C2353" s="2" t="str">
        <f>VLOOKUP(B2353,卡牌国战属性!$B:$C,2,FALSE)</f>
        <v>朱仙</v>
      </c>
      <c r="D2353" s="2" t="s">
        <v>64</v>
      </c>
      <c r="E2353" s="2">
        <f t="shared" si="35"/>
        <v>50</v>
      </c>
      <c r="F2353" s="2">
        <f>INDEX($Q:$AC,MATCH($E2353,$Q:$Q,0),MATCH(VLOOKUP($B2353,卡牌国战属性!$B:$E,4,FALSE),军力值效果表!$Q$1:$AC$1,0)+IF(VLOOKUP($B2353,卡牌国战属性!$B:$E,3,FALSE)=2,6,0))</f>
        <v>30.8</v>
      </c>
      <c r="G2353" s="2">
        <f>INDEX($Q:$AC,MATCH($E2353,$Q:$Q,0),MATCH(VLOOKUP($B2353,卡牌国战属性!$B:$E,4,FALSE),军力值效果表!$Q$1:$AC$1,0)+IF(VLOOKUP($B2353,卡牌国战属性!$B:$E,3,FALSE)=2,6,0)+1)</f>
        <v>161.2</v>
      </c>
    </row>
    <row r="2354" spans="1:7">
      <c r="A2354" s="2">
        <v>2351</v>
      </c>
      <c r="B2354" s="2">
        <v>1102026</v>
      </c>
      <c r="C2354" s="2" t="str">
        <f>VLOOKUP(B2354,卡牌国战属性!$B:$C,2,FALSE)</f>
        <v>雷震子</v>
      </c>
      <c r="D2354" s="2" t="s">
        <v>64</v>
      </c>
      <c r="E2354" s="2">
        <f t="shared" si="35"/>
        <v>1</v>
      </c>
      <c r="F2354" s="2">
        <f>INDEX($Q:$AC,MATCH($E2354,$Q:$Q,0),MATCH(VLOOKUP($B2354,卡牌国战属性!$B:$E,4,FALSE),军力值效果表!$Q$1:$AC$1,0)+IF(VLOOKUP($B2354,卡牌国战属性!$B:$E,3,FALSE)=2,6,0))</f>
        <v>2.5</v>
      </c>
      <c r="G2354" s="2">
        <f>INDEX($Q:$AC,MATCH($E2354,$Q:$Q,0),MATCH(VLOOKUP($B2354,卡牌国战属性!$B:$E,4,FALSE),军力值效果表!$Q$1:$AC$1,0)+IF(VLOOKUP($B2354,卡牌国战属性!$B:$E,3,FALSE)=2,6,0)+1)</f>
        <v>17</v>
      </c>
    </row>
    <row r="2355" spans="1:7">
      <c r="A2355" s="2">
        <v>2352</v>
      </c>
      <c r="B2355" s="2">
        <v>1102026</v>
      </c>
      <c r="C2355" s="2" t="str">
        <f>VLOOKUP(B2355,卡牌国战属性!$B:$C,2,FALSE)</f>
        <v>雷震子</v>
      </c>
      <c r="D2355" s="2" t="s">
        <v>64</v>
      </c>
      <c r="E2355" s="2">
        <f t="shared" si="35"/>
        <v>2</v>
      </c>
      <c r="F2355" s="2">
        <f>INDEX($Q:$AC,MATCH($E2355,$Q:$Q,0),MATCH(VLOOKUP($B2355,卡牌国战属性!$B:$E,4,FALSE),军力值效果表!$Q$1:$AC$1,0)+IF(VLOOKUP($B2355,卡牌国战属性!$B:$E,3,FALSE)=2,6,0))</f>
        <v>2.6</v>
      </c>
      <c r="G2355" s="2">
        <f>INDEX($Q:$AC,MATCH($E2355,$Q:$Q,0),MATCH(VLOOKUP($B2355,卡牌国战属性!$B:$E,4,FALSE),军力值效果表!$Q$1:$AC$1,0)+IF(VLOOKUP($B2355,卡牌国战属性!$B:$E,3,FALSE)=2,6,0)+1)</f>
        <v>17.2</v>
      </c>
    </row>
    <row r="2356" spans="1:7">
      <c r="A2356" s="2">
        <v>2353</v>
      </c>
      <c r="B2356" s="2">
        <v>1102026</v>
      </c>
      <c r="C2356" s="2" t="str">
        <f>VLOOKUP(B2356,卡牌国战属性!$B:$C,2,FALSE)</f>
        <v>雷震子</v>
      </c>
      <c r="D2356" s="2" t="s">
        <v>64</v>
      </c>
      <c r="E2356" s="2">
        <f t="shared" si="35"/>
        <v>3</v>
      </c>
      <c r="F2356" s="2">
        <f>INDEX($Q:$AC,MATCH($E2356,$Q:$Q,0),MATCH(VLOOKUP($B2356,卡牌国战属性!$B:$E,4,FALSE),军力值效果表!$Q$1:$AC$1,0)+IF(VLOOKUP($B2356,卡牌国战属性!$B:$E,3,FALSE)=2,6,0))</f>
        <v>2.7</v>
      </c>
      <c r="G2356" s="2">
        <f>INDEX($Q:$AC,MATCH($E2356,$Q:$Q,0),MATCH(VLOOKUP($B2356,卡牌国战属性!$B:$E,4,FALSE),军力值效果表!$Q$1:$AC$1,0)+IF(VLOOKUP($B2356,卡牌国战属性!$B:$E,3,FALSE)=2,6,0)+1)</f>
        <v>17.4</v>
      </c>
    </row>
    <row r="2357" spans="1:7">
      <c r="A2357" s="2">
        <v>2354</v>
      </c>
      <c r="B2357" s="2">
        <v>1102026</v>
      </c>
      <c r="C2357" s="2" t="str">
        <f>VLOOKUP(B2357,卡牌国战属性!$B:$C,2,FALSE)</f>
        <v>雷震子</v>
      </c>
      <c r="D2357" s="2" t="s">
        <v>64</v>
      </c>
      <c r="E2357" s="2">
        <f t="shared" si="35"/>
        <v>4</v>
      </c>
      <c r="F2357" s="2">
        <f>INDEX($Q:$AC,MATCH($E2357,$Q:$Q,0),MATCH(VLOOKUP($B2357,卡牌国战属性!$B:$E,4,FALSE),军力值效果表!$Q$1:$AC$1,0)+IF(VLOOKUP($B2357,卡牌国战属性!$B:$E,3,FALSE)=2,6,0))</f>
        <v>2.8</v>
      </c>
      <c r="G2357" s="2">
        <f>INDEX($Q:$AC,MATCH($E2357,$Q:$Q,0),MATCH(VLOOKUP($B2357,卡牌国战属性!$B:$E,4,FALSE),军力值效果表!$Q$1:$AC$1,0)+IF(VLOOKUP($B2357,卡牌国战属性!$B:$E,3,FALSE)=2,6,0)+1)</f>
        <v>17.6</v>
      </c>
    </row>
    <row r="2358" spans="1:7">
      <c r="A2358" s="2">
        <v>2355</v>
      </c>
      <c r="B2358" s="2">
        <v>1102026</v>
      </c>
      <c r="C2358" s="2" t="str">
        <f>VLOOKUP(B2358,卡牌国战属性!$B:$C,2,FALSE)</f>
        <v>雷震子</v>
      </c>
      <c r="D2358" s="2" t="s">
        <v>64</v>
      </c>
      <c r="E2358" s="2">
        <f t="shared" si="35"/>
        <v>5</v>
      </c>
      <c r="F2358" s="2">
        <f>INDEX($Q:$AC,MATCH($E2358,$Q:$Q,0),MATCH(VLOOKUP($B2358,卡牌国战属性!$B:$E,4,FALSE),军力值效果表!$Q$1:$AC$1,0)+IF(VLOOKUP($B2358,卡牌国战属性!$B:$E,3,FALSE)=2,6,0))</f>
        <v>2.9</v>
      </c>
      <c r="G2358" s="2">
        <f>INDEX($Q:$AC,MATCH($E2358,$Q:$Q,0),MATCH(VLOOKUP($B2358,卡牌国战属性!$B:$E,4,FALSE),军力值效果表!$Q$1:$AC$1,0)+IF(VLOOKUP($B2358,卡牌国战属性!$B:$E,3,FALSE)=2,6,0)+1)</f>
        <v>17.8</v>
      </c>
    </row>
    <row r="2359" spans="1:7">
      <c r="A2359" s="2">
        <v>2356</v>
      </c>
      <c r="B2359" s="2">
        <v>1102026</v>
      </c>
      <c r="C2359" s="2" t="str">
        <f>VLOOKUP(B2359,卡牌国战属性!$B:$C,2,FALSE)</f>
        <v>雷震子</v>
      </c>
      <c r="D2359" s="2" t="s">
        <v>64</v>
      </c>
      <c r="E2359" s="2">
        <f t="shared" si="35"/>
        <v>6</v>
      </c>
      <c r="F2359" s="2">
        <f>INDEX($Q:$AC,MATCH($E2359,$Q:$Q,0),MATCH(VLOOKUP($B2359,卡牌国战属性!$B:$E,4,FALSE),军力值效果表!$Q$1:$AC$1,0)+IF(VLOOKUP($B2359,卡牌国战属性!$B:$E,3,FALSE)=2,6,0))</f>
        <v>3</v>
      </c>
      <c r="G2359" s="2">
        <f>INDEX($Q:$AC,MATCH($E2359,$Q:$Q,0),MATCH(VLOOKUP($B2359,卡牌国战属性!$B:$E,4,FALSE),军力值效果表!$Q$1:$AC$1,0)+IF(VLOOKUP($B2359,卡牌国战属性!$B:$E,3,FALSE)=2,6,0)+1)</f>
        <v>18</v>
      </c>
    </row>
    <row r="2360" spans="1:7">
      <c r="A2360" s="2">
        <v>2357</v>
      </c>
      <c r="B2360" s="2">
        <v>1102026</v>
      </c>
      <c r="C2360" s="2" t="str">
        <f>VLOOKUP(B2360,卡牌国战属性!$B:$C,2,FALSE)</f>
        <v>雷震子</v>
      </c>
      <c r="D2360" s="2" t="s">
        <v>64</v>
      </c>
      <c r="E2360" s="2">
        <f t="shared" ref="E2360:E2423" si="36">E2310</f>
        <v>7</v>
      </c>
      <c r="F2360" s="2">
        <f>INDEX($Q:$AC,MATCH($E2360,$Q:$Q,0),MATCH(VLOOKUP($B2360,卡牌国战属性!$B:$E,4,FALSE),军力值效果表!$Q$1:$AC$1,0)+IF(VLOOKUP($B2360,卡牌国战属性!$B:$E,3,FALSE)=2,6,0))</f>
        <v>3.1</v>
      </c>
      <c r="G2360" s="2">
        <f>INDEX($Q:$AC,MATCH($E2360,$Q:$Q,0),MATCH(VLOOKUP($B2360,卡牌国战属性!$B:$E,4,FALSE),军力值效果表!$Q$1:$AC$1,0)+IF(VLOOKUP($B2360,卡牌国战属性!$B:$E,3,FALSE)=2,6,0)+1)</f>
        <v>18.2</v>
      </c>
    </row>
    <row r="2361" spans="1:7">
      <c r="A2361" s="2">
        <v>2358</v>
      </c>
      <c r="B2361" s="2">
        <v>1102026</v>
      </c>
      <c r="C2361" s="2" t="str">
        <f>VLOOKUP(B2361,卡牌国战属性!$B:$C,2,FALSE)</f>
        <v>雷震子</v>
      </c>
      <c r="D2361" s="2" t="s">
        <v>64</v>
      </c>
      <c r="E2361" s="2">
        <f t="shared" si="36"/>
        <v>8</v>
      </c>
      <c r="F2361" s="2">
        <f>INDEX($Q:$AC,MATCH($E2361,$Q:$Q,0),MATCH(VLOOKUP($B2361,卡牌国战属性!$B:$E,4,FALSE),军力值效果表!$Q$1:$AC$1,0)+IF(VLOOKUP($B2361,卡牌国战属性!$B:$E,3,FALSE)=2,6,0))</f>
        <v>3.2</v>
      </c>
      <c r="G2361" s="2">
        <f>INDEX($Q:$AC,MATCH($E2361,$Q:$Q,0),MATCH(VLOOKUP($B2361,卡牌国战属性!$B:$E,4,FALSE),军力值效果表!$Q$1:$AC$1,0)+IF(VLOOKUP($B2361,卡牌国战属性!$B:$E,3,FALSE)=2,6,0)+1)</f>
        <v>18.4</v>
      </c>
    </row>
    <row r="2362" spans="1:7">
      <c r="A2362" s="2">
        <v>2359</v>
      </c>
      <c r="B2362" s="2">
        <v>1102026</v>
      </c>
      <c r="C2362" s="2" t="str">
        <f>VLOOKUP(B2362,卡牌国战属性!$B:$C,2,FALSE)</f>
        <v>雷震子</v>
      </c>
      <c r="D2362" s="2" t="s">
        <v>64</v>
      </c>
      <c r="E2362" s="2">
        <f t="shared" si="36"/>
        <v>9</v>
      </c>
      <c r="F2362" s="2">
        <f>INDEX($Q:$AC,MATCH($E2362,$Q:$Q,0),MATCH(VLOOKUP($B2362,卡牌国战属性!$B:$E,4,FALSE),军力值效果表!$Q$1:$AC$1,0)+IF(VLOOKUP($B2362,卡牌国战属性!$B:$E,3,FALSE)=2,6,0))</f>
        <v>3.3</v>
      </c>
      <c r="G2362" s="2">
        <f>INDEX($Q:$AC,MATCH($E2362,$Q:$Q,0),MATCH(VLOOKUP($B2362,卡牌国战属性!$B:$E,4,FALSE),军力值效果表!$Q$1:$AC$1,0)+IF(VLOOKUP($B2362,卡牌国战属性!$B:$E,3,FALSE)=2,6,0)+1)</f>
        <v>18.6</v>
      </c>
    </row>
    <row r="2363" spans="1:7">
      <c r="A2363" s="2">
        <v>2360</v>
      </c>
      <c r="B2363" s="2">
        <v>1102026</v>
      </c>
      <c r="C2363" s="2" t="str">
        <f>VLOOKUP(B2363,卡牌国战属性!$B:$C,2,FALSE)</f>
        <v>雷震子</v>
      </c>
      <c r="D2363" s="2" t="s">
        <v>64</v>
      </c>
      <c r="E2363" s="2">
        <f t="shared" si="36"/>
        <v>10</v>
      </c>
      <c r="F2363" s="2">
        <f>INDEX($Q:$AC,MATCH($E2363,$Q:$Q,0),MATCH(VLOOKUP($B2363,卡牌国战属性!$B:$E,4,FALSE),军力值效果表!$Q$1:$AC$1,0)+IF(VLOOKUP($B2363,卡牌国战属性!$B:$E,3,FALSE)=2,6,0))</f>
        <v>3.4</v>
      </c>
      <c r="G2363" s="2">
        <f>INDEX($Q:$AC,MATCH($E2363,$Q:$Q,0),MATCH(VLOOKUP($B2363,卡牌国战属性!$B:$E,4,FALSE),军力值效果表!$Q$1:$AC$1,0)+IF(VLOOKUP($B2363,卡牌国战属性!$B:$E,3,FALSE)=2,6,0)+1)</f>
        <v>18.8</v>
      </c>
    </row>
    <row r="2364" spans="1:7">
      <c r="A2364" s="2">
        <v>2361</v>
      </c>
      <c r="B2364" s="2">
        <v>1102026</v>
      </c>
      <c r="C2364" s="2" t="str">
        <f>VLOOKUP(B2364,卡牌国战属性!$B:$C,2,FALSE)</f>
        <v>雷震子</v>
      </c>
      <c r="D2364" s="2" t="s">
        <v>64</v>
      </c>
      <c r="E2364" s="2">
        <f t="shared" si="36"/>
        <v>11</v>
      </c>
      <c r="F2364" s="2">
        <f>INDEX($Q:$AC,MATCH($E2364,$Q:$Q,0),MATCH(VLOOKUP($B2364,卡牌国战属性!$B:$E,4,FALSE),军力值效果表!$Q$1:$AC$1,0)+IF(VLOOKUP($B2364,卡牌国战属性!$B:$E,3,FALSE)=2,6,0))</f>
        <v>3.5</v>
      </c>
      <c r="G2364" s="2">
        <f>INDEX($Q:$AC,MATCH($E2364,$Q:$Q,0),MATCH(VLOOKUP($B2364,卡牌国战属性!$B:$E,4,FALSE),军力值效果表!$Q$1:$AC$1,0)+IF(VLOOKUP($B2364,卡牌国战属性!$B:$E,3,FALSE)=2,6,0)+1)</f>
        <v>19</v>
      </c>
    </row>
    <row r="2365" spans="1:7">
      <c r="A2365" s="2">
        <v>2362</v>
      </c>
      <c r="B2365" s="2">
        <v>1102026</v>
      </c>
      <c r="C2365" s="2" t="str">
        <f>VLOOKUP(B2365,卡牌国战属性!$B:$C,2,FALSE)</f>
        <v>雷震子</v>
      </c>
      <c r="D2365" s="2" t="s">
        <v>64</v>
      </c>
      <c r="E2365" s="2">
        <f t="shared" si="36"/>
        <v>12</v>
      </c>
      <c r="F2365" s="2">
        <f>INDEX($Q:$AC,MATCH($E2365,$Q:$Q,0),MATCH(VLOOKUP($B2365,卡牌国战属性!$B:$E,4,FALSE),军力值效果表!$Q$1:$AC$1,0)+IF(VLOOKUP($B2365,卡牌国战属性!$B:$E,3,FALSE)=2,6,0))</f>
        <v>3.6</v>
      </c>
      <c r="G2365" s="2">
        <f>INDEX($Q:$AC,MATCH($E2365,$Q:$Q,0),MATCH(VLOOKUP($B2365,卡牌国战属性!$B:$E,4,FALSE),军力值效果表!$Q$1:$AC$1,0)+IF(VLOOKUP($B2365,卡牌国战属性!$B:$E,3,FALSE)=2,6,0)+1)</f>
        <v>19.2</v>
      </c>
    </row>
    <row r="2366" spans="1:7">
      <c r="A2366" s="2">
        <v>2363</v>
      </c>
      <c r="B2366" s="2">
        <v>1102026</v>
      </c>
      <c r="C2366" s="2" t="str">
        <f>VLOOKUP(B2366,卡牌国战属性!$B:$C,2,FALSE)</f>
        <v>雷震子</v>
      </c>
      <c r="D2366" s="2" t="s">
        <v>64</v>
      </c>
      <c r="E2366" s="2">
        <f t="shared" si="36"/>
        <v>13</v>
      </c>
      <c r="F2366" s="2">
        <f>INDEX($Q:$AC,MATCH($E2366,$Q:$Q,0),MATCH(VLOOKUP($B2366,卡牌国战属性!$B:$E,4,FALSE),军力值效果表!$Q$1:$AC$1,0)+IF(VLOOKUP($B2366,卡牌国战属性!$B:$E,3,FALSE)=2,6,0))</f>
        <v>3.7</v>
      </c>
      <c r="G2366" s="2">
        <f>INDEX($Q:$AC,MATCH($E2366,$Q:$Q,0),MATCH(VLOOKUP($B2366,卡牌国战属性!$B:$E,4,FALSE),军力值效果表!$Q$1:$AC$1,0)+IF(VLOOKUP($B2366,卡牌国战属性!$B:$E,3,FALSE)=2,6,0)+1)</f>
        <v>20</v>
      </c>
    </row>
    <row r="2367" spans="1:7">
      <c r="A2367" s="2">
        <v>2364</v>
      </c>
      <c r="B2367" s="2">
        <v>1102026</v>
      </c>
      <c r="C2367" s="2" t="str">
        <f>VLOOKUP(B2367,卡牌国战属性!$B:$C,2,FALSE)</f>
        <v>雷震子</v>
      </c>
      <c r="D2367" s="2" t="s">
        <v>64</v>
      </c>
      <c r="E2367" s="2">
        <f t="shared" si="36"/>
        <v>14</v>
      </c>
      <c r="F2367" s="2">
        <f>INDEX($Q:$AC,MATCH($E2367,$Q:$Q,0),MATCH(VLOOKUP($B2367,卡牌国战属性!$B:$E,4,FALSE),军力值效果表!$Q$1:$AC$1,0)+IF(VLOOKUP($B2367,卡牌国战属性!$B:$E,3,FALSE)=2,6,0))</f>
        <v>3.8</v>
      </c>
      <c r="G2367" s="2">
        <f>INDEX($Q:$AC,MATCH($E2367,$Q:$Q,0),MATCH(VLOOKUP($B2367,卡牌国战属性!$B:$E,4,FALSE),军力值效果表!$Q$1:$AC$1,0)+IF(VLOOKUP($B2367,卡牌国战属性!$B:$E,3,FALSE)=2,6,0)+1)</f>
        <v>20.4</v>
      </c>
    </row>
    <row r="2368" spans="1:7">
      <c r="A2368" s="2">
        <v>2365</v>
      </c>
      <c r="B2368" s="2">
        <v>1102026</v>
      </c>
      <c r="C2368" s="2" t="str">
        <f>VLOOKUP(B2368,卡牌国战属性!$B:$C,2,FALSE)</f>
        <v>雷震子</v>
      </c>
      <c r="D2368" s="2" t="s">
        <v>64</v>
      </c>
      <c r="E2368" s="2">
        <f t="shared" si="36"/>
        <v>15</v>
      </c>
      <c r="F2368" s="2">
        <f>INDEX($Q:$AC,MATCH($E2368,$Q:$Q,0),MATCH(VLOOKUP($B2368,卡牌国战属性!$B:$E,4,FALSE),军力值效果表!$Q$1:$AC$1,0)+IF(VLOOKUP($B2368,卡牌国战属性!$B:$E,3,FALSE)=2,6,0))</f>
        <v>3.9</v>
      </c>
      <c r="G2368" s="2">
        <f>INDEX($Q:$AC,MATCH($E2368,$Q:$Q,0),MATCH(VLOOKUP($B2368,卡牌国战属性!$B:$E,4,FALSE),军力值效果表!$Q$1:$AC$1,0)+IF(VLOOKUP($B2368,卡牌国战属性!$B:$E,3,FALSE)=2,6,0)+1)</f>
        <v>20.8</v>
      </c>
    </row>
    <row r="2369" spans="1:7">
      <c r="A2369" s="2">
        <v>2366</v>
      </c>
      <c r="B2369" s="2">
        <v>1102026</v>
      </c>
      <c r="C2369" s="2" t="str">
        <f>VLOOKUP(B2369,卡牌国战属性!$B:$C,2,FALSE)</f>
        <v>雷震子</v>
      </c>
      <c r="D2369" s="2" t="s">
        <v>64</v>
      </c>
      <c r="E2369" s="2">
        <f t="shared" si="36"/>
        <v>16</v>
      </c>
      <c r="F2369" s="2">
        <f>INDEX($Q:$AC,MATCH($E2369,$Q:$Q,0),MATCH(VLOOKUP($B2369,卡牌国战属性!$B:$E,4,FALSE),军力值效果表!$Q$1:$AC$1,0)+IF(VLOOKUP($B2369,卡牌国战属性!$B:$E,3,FALSE)=2,6,0))</f>
        <v>4</v>
      </c>
      <c r="G2369" s="2">
        <f>INDEX($Q:$AC,MATCH($E2369,$Q:$Q,0),MATCH(VLOOKUP($B2369,卡牌国战属性!$B:$E,4,FALSE),军力值效果表!$Q$1:$AC$1,0)+IF(VLOOKUP($B2369,卡牌国战属性!$B:$E,3,FALSE)=2,6,0)+1)</f>
        <v>21</v>
      </c>
    </row>
    <row r="2370" spans="1:7">
      <c r="A2370" s="2">
        <v>2367</v>
      </c>
      <c r="B2370" s="2">
        <v>1102026</v>
      </c>
      <c r="C2370" s="2" t="str">
        <f>VLOOKUP(B2370,卡牌国战属性!$B:$C,2,FALSE)</f>
        <v>雷震子</v>
      </c>
      <c r="D2370" s="2" t="s">
        <v>64</v>
      </c>
      <c r="E2370" s="2">
        <f t="shared" si="36"/>
        <v>17</v>
      </c>
      <c r="F2370" s="2">
        <f>INDEX($Q:$AC,MATCH($E2370,$Q:$Q,0),MATCH(VLOOKUP($B2370,卡牌国战属性!$B:$E,4,FALSE),军力值效果表!$Q$1:$AC$1,0)+IF(VLOOKUP($B2370,卡牌国战属性!$B:$E,3,FALSE)=2,6,0))</f>
        <v>4.1</v>
      </c>
      <c r="G2370" s="2">
        <f>INDEX($Q:$AC,MATCH($E2370,$Q:$Q,0),MATCH(VLOOKUP($B2370,卡牌国战属性!$B:$E,4,FALSE),军力值效果表!$Q$1:$AC$1,0)+IF(VLOOKUP($B2370,卡牌国战属性!$B:$E,3,FALSE)=2,6,0)+1)</f>
        <v>22.4</v>
      </c>
    </row>
    <row r="2371" spans="1:7">
      <c r="A2371" s="2">
        <v>2368</v>
      </c>
      <c r="B2371" s="2">
        <v>1102026</v>
      </c>
      <c r="C2371" s="2" t="str">
        <f>VLOOKUP(B2371,卡牌国战属性!$B:$C,2,FALSE)</f>
        <v>雷震子</v>
      </c>
      <c r="D2371" s="2" t="s">
        <v>64</v>
      </c>
      <c r="E2371" s="2">
        <f t="shared" si="36"/>
        <v>18</v>
      </c>
      <c r="F2371" s="2">
        <f>INDEX($Q:$AC,MATCH($E2371,$Q:$Q,0),MATCH(VLOOKUP($B2371,卡牌国战属性!$B:$E,4,FALSE),军力值效果表!$Q$1:$AC$1,0)+IF(VLOOKUP($B2371,卡牌国战属性!$B:$E,3,FALSE)=2,6,0))</f>
        <v>4.2</v>
      </c>
      <c r="G2371" s="2">
        <f>INDEX($Q:$AC,MATCH($E2371,$Q:$Q,0),MATCH(VLOOKUP($B2371,卡牌国战属性!$B:$E,4,FALSE),军力值效果表!$Q$1:$AC$1,0)+IF(VLOOKUP($B2371,卡牌国战属性!$B:$E,3,FALSE)=2,6,0)+1)</f>
        <v>22.8</v>
      </c>
    </row>
    <row r="2372" spans="1:7">
      <c r="A2372" s="2">
        <v>2369</v>
      </c>
      <c r="B2372" s="2">
        <v>1102026</v>
      </c>
      <c r="C2372" s="2" t="str">
        <f>VLOOKUP(B2372,卡牌国战属性!$B:$C,2,FALSE)</f>
        <v>雷震子</v>
      </c>
      <c r="D2372" s="2" t="s">
        <v>64</v>
      </c>
      <c r="E2372" s="2">
        <f t="shared" si="36"/>
        <v>19</v>
      </c>
      <c r="F2372" s="2">
        <f>INDEX($Q:$AC,MATCH($E2372,$Q:$Q,0),MATCH(VLOOKUP($B2372,卡牌国战属性!$B:$E,4,FALSE),军力值效果表!$Q$1:$AC$1,0)+IF(VLOOKUP($B2372,卡牌国战属性!$B:$E,3,FALSE)=2,6,0))</f>
        <v>4.3</v>
      </c>
      <c r="G2372" s="2">
        <f>INDEX($Q:$AC,MATCH($E2372,$Q:$Q,0),MATCH(VLOOKUP($B2372,卡牌国战属性!$B:$E,4,FALSE),军力值效果表!$Q$1:$AC$1,0)+IF(VLOOKUP($B2372,卡牌国战属性!$B:$E,3,FALSE)=2,6,0)+1)</f>
        <v>23.2</v>
      </c>
    </row>
    <row r="2373" spans="1:7">
      <c r="A2373" s="2">
        <v>2370</v>
      </c>
      <c r="B2373" s="2">
        <v>1102026</v>
      </c>
      <c r="C2373" s="2" t="str">
        <f>VLOOKUP(B2373,卡牌国战属性!$B:$C,2,FALSE)</f>
        <v>雷震子</v>
      </c>
      <c r="D2373" s="2" t="s">
        <v>64</v>
      </c>
      <c r="E2373" s="2">
        <f t="shared" si="36"/>
        <v>20</v>
      </c>
      <c r="F2373" s="2">
        <f>INDEX($Q:$AC,MATCH($E2373,$Q:$Q,0),MATCH(VLOOKUP($B2373,卡牌国战属性!$B:$E,4,FALSE),军力值效果表!$Q$1:$AC$1,0)+IF(VLOOKUP($B2373,卡牌国战属性!$B:$E,3,FALSE)=2,6,0))</f>
        <v>4.4</v>
      </c>
      <c r="G2373" s="2">
        <f>INDEX($Q:$AC,MATCH($E2373,$Q:$Q,0),MATCH(VLOOKUP($B2373,卡牌国战属性!$B:$E,4,FALSE),军力值效果表!$Q$1:$AC$1,0)+IF(VLOOKUP($B2373,卡牌国战属性!$B:$E,3,FALSE)=2,6,0)+1)</f>
        <v>23.7</v>
      </c>
    </row>
    <row r="2374" spans="1:7">
      <c r="A2374" s="2">
        <v>2371</v>
      </c>
      <c r="B2374" s="2">
        <v>1102026</v>
      </c>
      <c r="C2374" s="2" t="str">
        <f>VLOOKUP(B2374,卡牌国战属性!$B:$C,2,FALSE)</f>
        <v>雷震子</v>
      </c>
      <c r="D2374" s="2" t="s">
        <v>64</v>
      </c>
      <c r="E2374" s="2">
        <f t="shared" si="36"/>
        <v>21</v>
      </c>
      <c r="F2374" s="2">
        <f>INDEX($Q:$AC,MATCH($E2374,$Q:$Q,0),MATCH(VLOOKUP($B2374,卡牌国战属性!$B:$E,4,FALSE),军力值效果表!$Q$1:$AC$1,0)+IF(VLOOKUP($B2374,卡牌国战属性!$B:$E,3,FALSE)=2,6,0))</f>
        <v>4.5</v>
      </c>
      <c r="G2374" s="2">
        <f>INDEX($Q:$AC,MATCH($E2374,$Q:$Q,0),MATCH(VLOOKUP($B2374,卡牌国战属性!$B:$E,4,FALSE),军力值效果表!$Q$1:$AC$1,0)+IF(VLOOKUP($B2374,卡牌国战属性!$B:$E,3,FALSE)=2,6,0)+1)</f>
        <v>24.1</v>
      </c>
    </row>
    <row r="2375" spans="1:7">
      <c r="A2375" s="2">
        <v>2372</v>
      </c>
      <c r="B2375" s="2">
        <v>1102026</v>
      </c>
      <c r="C2375" s="2" t="str">
        <f>VLOOKUP(B2375,卡牌国战属性!$B:$C,2,FALSE)</f>
        <v>雷震子</v>
      </c>
      <c r="D2375" s="2" t="s">
        <v>64</v>
      </c>
      <c r="E2375" s="2">
        <f t="shared" si="36"/>
        <v>22</v>
      </c>
      <c r="F2375" s="2">
        <f>INDEX($Q:$AC,MATCH($E2375,$Q:$Q,0),MATCH(VLOOKUP($B2375,卡牌国战属性!$B:$E,4,FALSE),军力值效果表!$Q$1:$AC$1,0)+IF(VLOOKUP($B2375,卡牌国战属性!$B:$E,3,FALSE)=2,6,0))</f>
        <v>4.7</v>
      </c>
      <c r="G2375" s="2">
        <f>INDEX($Q:$AC,MATCH($E2375,$Q:$Q,0),MATCH(VLOOKUP($B2375,卡牌国战属性!$B:$E,4,FALSE),军力值效果表!$Q$1:$AC$1,0)+IF(VLOOKUP($B2375,卡牌国战属性!$B:$E,3,FALSE)=2,6,0)+1)</f>
        <v>24.5</v>
      </c>
    </row>
    <row r="2376" spans="1:7">
      <c r="A2376" s="2">
        <v>2373</v>
      </c>
      <c r="B2376" s="2">
        <v>1102026</v>
      </c>
      <c r="C2376" s="2" t="str">
        <f>VLOOKUP(B2376,卡牌国战属性!$B:$C,2,FALSE)</f>
        <v>雷震子</v>
      </c>
      <c r="D2376" s="2" t="s">
        <v>64</v>
      </c>
      <c r="E2376" s="2">
        <f t="shared" si="36"/>
        <v>23</v>
      </c>
      <c r="F2376" s="2">
        <f>INDEX($Q:$AC,MATCH($E2376,$Q:$Q,0),MATCH(VLOOKUP($B2376,卡牌国战属性!$B:$E,4,FALSE),军力值效果表!$Q$1:$AC$1,0)+IF(VLOOKUP($B2376,卡牌国战属性!$B:$E,3,FALSE)=2,6,0))</f>
        <v>5</v>
      </c>
      <c r="G2376" s="2">
        <f>INDEX($Q:$AC,MATCH($E2376,$Q:$Q,0),MATCH(VLOOKUP($B2376,卡牌国战属性!$B:$E,4,FALSE),军力值效果表!$Q$1:$AC$1,0)+IF(VLOOKUP($B2376,卡牌国战属性!$B:$E,3,FALSE)=2,6,0)+1)</f>
        <v>27.7</v>
      </c>
    </row>
    <row r="2377" spans="1:7">
      <c r="A2377" s="2">
        <v>2374</v>
      </c>
      <c r="B2377" s="2">
        <v>1102026</v>
      </c>
      <c r="C2377" s="2" t="str">
        <f>VLOOKUP(B2377,卡牌国战属性!$B:$C,2,FALSE)</f>
        <v>雷震子</v>
      </c>
      <c r="D2377" s="2" t="s">
        <v>64</v>
      </c>
      <c r="E2377" s="2">
        <f t="shared" si="36"/>
        <v>24</v>
      </c>
      <c r="F2377" s="2">
        <f>INDEX($Q:$AC,MATCH($E2377,$Q:$Q,0),MATCH(VLOOKUP($B2377,卡牌国战属性!$B:$E,4,FALSE),军力值效果表!$Q$1:$AC$1,0)+IF(VLOOKUP($B2377,卡牌国战属性!$B:$E,3,FALSE)=2,6,0))</f>
        <v>5.2</v>
      </c>
      <c r="G2377" s="2">
        <f>INDEX($Q:$AC,MATCH($E2377,$Q:$Q,0),MATCH(VLOOKUP($B2377,卡牌国战属性!$B:$E,4,FALSE),军力值效果表!$Q$1:$AC$1,0)+IF(VLOOKUP($B2377,卡牌国战属性!$B:$E,3,FALSE)=2,6,0)+1)</f>
        <v>28.3</v>
      </c>
    </row>
    <row r="2378" spans="1:7">
      <c r="A2378" s="2">
        <v>2375</v>
      </c>
      <c r="B2378" s="2">
        <v>1102026</v>
      </c>
      <c r="C2378" s="2" t="str">
        <f>VLOOKUP(B2378,卡牌国战属性!$B:$C,2,FALSE)</f>
        <v>雷震子</v>
      </c>
      <c r="D2378" s="2" t="s">
        <v>64</v>
      </c>
      <c r="E2378" s="2">
        <f t="shared" si="36"/>
        <v>25</v>
      </c>
      <c r="F2378" s="2">
        <f>INDEX($Q:$AC,MATCH($E2378,$Q:$Q,0),MATCH(VLOOKUP($B2378,卡牌国战属性!$B:$E,4,FALSE),军力值效果表!$Q$1:$AC$1,0)+IF(VLOOKUP($B2378,卡牌国战属性!$B:$E,3,FALSE)=2,6,0))</f>
        <v>5.8</v>
      </c>
      <c r="G2378" s="2">
        <f>INDEX($Q:$AC,MATCH($E2378,$Q:$Q,0),MATCH(VLOOKUP($B2378,卡牌国战属性!$B:$E,4,FALSE),军力值效果表!$Q$1:$AC$1,0)+IF(VLOOKUP($B2378,卡牌国战属性!$B:$E,3,FALSE)=2,6,0)+1)</f>
        <v>32.4</v>
      </c>
    </row>
    <row r="2379" spans="1:7">
      <c r="A2379" s="2">
        <v>2376</v>
      </c>
      <c r="B2379" s="2">
        <v>1102026</v>
      </c>
      <c r="C2379" s="2" t="str">
        <f>VLOOKUP(B2379,卡牌国战属性!$B:$C,2,FALSE)</f>
        <v>雷震子</v>
      </c>
      <c r="D2379" s="2" t="s">
        <v>64</v>
      </c>
      <c r="E2379" s="2">
        <f t="shared" si="36"/>
        <v>26</v>
      </c>
      <c r="F2379" s="2">
        <f>INDEX($Q:$AC,MATCH($E2379,$Q:$Q,0),MATCH(VLOOKUP($B2379,卡牌国战属性!$B:$E,4,FALSE),军力值效果表!$Q$1:$AC$1,0)+IF(VLOOKUP($B2379,卡牌国战属性!$B:$E,3,FALSE)=2,6,0))</f>
        <v>6.1</v>
      </c>
      <c r="G2379" s="2">
        <f>INDEX($Q:$AC,MATCH($E2379,$Q:$Q,0),MATCH(VLOOKUP($B2379,卡牌国战属性!$B:$E,4,FALSE),军力值效果表!$Q$1:$AC$1,0)+IF(VLOOKUP($B2379,卡牌国战属性!$B:$E,3,FALSE)=2,6,0)+1)</f>
        <v>33.8</v>
      </c>
    </row>
    <row r="2380" spans="1:7">
      <c r="A2380" s="2">
        <v>2377</v>
      </c>
      <c r="B2380" s="2">
        <v>1102026</v>
      </c>
      <c r="C2380" s="2" t="str">
        <f>VLOOKUP(B2380,卡牌国战属性!$B:$C,2,FALSE)</f>
        <v>雷震子</v>
      </c>
      <c r="D2380" s="2" t="s">
        <v>64</v>
      </c>
      <c r="E2380" s="2">
        <f t="shared" si="36"/>
        <v>27</v>
      </c>
      <c r="F2380" s="2">
        <f>INDEX($Q:$AC,MATCH($E2380,$Q:$Q,0),MATCH(VLOOKUP($B2380,卡牌国战属性!$B:$E,4,FALSE),军力值效果表!$Q$1:$AC$1,0)+IF(VLOOKUP($B2380,卡牌国战属性!$B:$E,3,FALSE)=2,6,0))</f>
        <v>6.5</v>
      </c>
      <c r="G2380" s="2">
        <f>INDEX($Q:$AC,MATCH($E2380,$Q:$Q,0),MATCH(VLOOKUP($B2380,卡牌国战属性!$B:$E,4,FALSE),军力值效果表!$Q$1:$AC$1,0)+IF(VLOOKUP($B2380,卡牌国战属性!$B:$E,3,FALSE)=2,6,0)+1)</f>
        <v>35.2</v>
      </c>
    </row>
    <row r="2381" spans="1:7">
      <c r="A2381" s="2">
        <v>2378</v>
      </c>
      <c r="B2381" s="2">
        <v>1102026</v>
      </c>
      <c r="C2381" s="2" t="str">
        <f>VLOOKUP(B2381,卡牌国战属性!$B:$C,2,FALSE)</f>
        <v>雷震子</v>
      </c>
      <c r="D2381" s="2" t="s">
        <v>64</v>
      </c>
      <c r="E2381" s="2">
        <f t="shared" si="36"/>
        <v>28</v>
      </c>
      <c r="F2381" s="2">
        <f>INDEX($Q:$AC,MATCH($E2381,$Q:$Q,0),MATCH(VLOOKUP($B2381,卡牌国战属性!$B:$E,4,FALSE),军力值效果表!$Q$1:$AC$1,0)+IF(VLOOKUP($B2381,卡牌国战属性!$B:$E,3,FALSE)=2,6,0))</f>
        <v>7</v>
      </c>
      <c r="G2381" s="2">
        <f>INDEX($Q:$AC,MATCH($E2381,$Q:$Q,0),MATCH(VLOOKUP($B2381,卡牌国战属性!$B:$E,4,FALSE),军力值效果表!$Q$1:$AC$1,0)+IF(VLOOKUP($B2381,卡牌国战属性!$B:$E,3,FALSE)=2,6,0)+1)</f>
        <v>37</v>
      </c>
    </row>
    <row r="2382" spans="1:7">
      <c r="A2382" s="2">
        <v>2379</v>
      </c>
      <c r="B2382" s="2">
        <v>1102026</v>
      </c>
      <c r="C2382" s="2" t="str">
        <f>VLOOKUP(B2382,卡牌国战属性!$B:$C,2,FALSE)</f>
        <v>雷震子</v>
      </c>
      <c r="D2382" s="2" t="s">
        <v>64</v>
      </c>
      <c r="E2382" s="2">
        <f t="shared" si="36"/>
        <v>29</v>
      </c>
      <c r="F2382" s="2">
        <f>INDEX($Q:$AC,MATCH($E2382,$Q:$Q,0),MATCH(VLOOKUP($B2382,卡牌国战属性!$B:$E,4,FALSE),军力值效果表!$Q$1:$AC$1,0)+IF(VLOOKUP($B2382,卡牌国战属性!$B:$E,3,FALSE)=2,6,0))</f>
        <v>7.4</v>
      </c>
      <c r="G2382" s="2">
        <f>INDEX($Q:$AC,MATCH($E2382,$Q:$Q,0),MATCH(VLOOKUP($B2382,卡牌国战属性!$B:$E,4,FALSE),军力值效果表!$Q$1:$AC$1,0)+IF(VLOOKUP($B2382,卡牌国战属性!$B:$E,3,FALSE)=2,6,0)+1)</f>
        <v>39</v>
      </c>
    </row>
    <row r="2383" spans="1:7">
      <c r="A2383" s="2">
        <v>2380</v>
      </c>
      <c r="B2383" s="2">
        <v>1102026</v>
      </c>
      <c r="C2383" s="2" t="str">
        <f>VLOOKUP(B2383,卡牌国战属性!$B:$C,2,FALSE)</f>
        <v>雷震子</v>
      </c>
      <c r="D2383" s="2" t="s">
        <v>64</v>
      </c>
      <c r="E2383" s="2">
        <f t="shared" si="36"/>
        <v>30</v>
      </c>
      <c r="F2383" s="2">
        <f>INDEX($Q:$AC,MATCH($E2383,$Q:$Q,0),MATCH(VLOOKUP($B2383,卡牌国战属性!$B:$E,4,FALSE),军力值效果表!$Q$1:$AC$1,0)+IF(VLOOKUP($B2383,卡牌国战属性!$B:$E,3,FALSE)=2,6,0))</f>
        <v>7.6</v>
      </c>
      <c r="G2383" s="2">
        <f>INDEX($Q:$AC,MATCH($E2383,$Q:$Q,0),MATCH(VLOOKUP($B2383,卡牌国战属性!$B:$E,4,FALSE),军力值效果表!$Q$1:$AC$1,0)+IF(VLOOKUP($B2383,卡牌国战属性!$B:$E,3,FALSE)=2,6,0)+1)</f>
        <v>41</v>
      </c>
    </row>
    <row r="2384" spans="1:7">
      <c r="A2384" s="2">
        <v>2381</v>
      </c>
      <c r="B2384" s="2">
        <v>1102026</v>
      </c>
      <c r="C2384" s="2" t="str">
        <f>VLOOKUP(B2384,卡牌国战属性!$B:$C,2,FALSE)</f>
        <v>雷震子</v>
      </c>
      <c r="D2384" s="2" t="s">
        <v>64</v>
      </c>
      <c r="E2384" s="2">
        <f t="shared" si="36"/>
        <v>31</v>
      </c>
      <c r="F2384" s="2">
        <f>INDEX($Q:$AC,MATCH($E2384,$Q:$Q,0),MATCH(VLOOKUP($B2384,卡牌国战属性!$B:$E,4,FALSE),军力值效果表!$Q$1:$AC$1,0)+IF(VLOOKUP($B2384,卡牌国战属性!$B:$E,3,FALSE)=2,6,0))</f>
        <v>7.7</v>
      </c>
      <c r="G2384" s="2">
        <f>INDEX($Q:$AC,MATCH($E2384,$Q:$Q,0),MATCH(VLOOKUP($B2384,卡牌国战属性!$B:$E,4,FALSE),军力值效果表!$Q$1:$AC$1,0)+IF(VLOOKUP($B2384,卡牌国战属性!$B:$E,3,FALSE)=2,6,0)+1)</f>
        <v>42.1</v>
      </c>
    </row>
    <row r="2385" spans="1:7">
      <c r="A2385" s="2">
        <v>2382</v>
      </c>
      <c r="B2385" s="2">
        <v>1102026</v>
      </c>
      <c r="C2385" s="2" t="str">
        <f>VLOOKUP(B2385,卡牌国战属性!$B:$C,2,FALSE)</f>
        <v>雷震子</v>
      </c>
      <c r="D2385" s="2" t="s">
        <v>64</v>
      </c>
      <c r="E2385" s="2">
        <f t="shared" si="36"/>
        <v>32</v>
      </c>
      <c r="F2385" s="2">
        <f>INDEX($Q:$AC,MATCH($E2385,$Q:$Q,0),MATCH(VLOOKUP($B2385,卡牌国战属性!$B:$E,4,FALSE),军力值效果表!$Q$1:$AC$1,0)+IF(VLOOKUP($B2385,卡牌国战属性!$B:$E,3,FALSE)=2,6,0))</f>
        <v>8.2</v>
      </c>
      <c r="G2385" s="2">
        <f>INDEX($Q:$AC,MATCH($E2385,$Q:$Q,0),MATCH(VLOOKUP($B2385,卡牌国战属性!$B:$E,4,FALSE),军力值效果表!$Q$1:$AC$1,0)+IF(VLOOKUP($B2385,卡牌国战属性!$B:$E,3,FALSE)=2,6,0)+1)</f>
        <v>44.2</v>
      </c>
    </row>
    <row r="2386" spans="1:7">
      <c r="A2386" s="2">
        <v>2383</v>
      </c>
      <c r="B2386" s="2">
        <v>1102026</v>
      </c>
      <c r="C2386" s="2" t="str">
        <f>VLOOKUP(B2386,卡牌国战属性!$B:$C,2,FALSE)</f>
        <v>雷震子</v>
      </c>
      <c r="D2386" s="2" t="s">
        <v>64</v>
      </c>
      <c r="E2386" s="2">
        <f t="shared" si="36"/>
        <v>33</v>
      </c>
      <c r="F2386" s="2">
        <f>INDEX($Q:$AC,MATCH($E2386,$Q:$Q,0),MATCH(VLOOKUP($B2386,卡牌国战属性!$B:$E,4,FALSE),军力值效果表!$Q$1:$AC$1,0)+IF(VLOOKUP($B2386,卡牌国战属性!$B:$E,3,FALSE)=2,6,0))</f>
        <v>9.2</v>
      </c>
      <c r="G2386" s="2">
        <f>INDEX($Q:$AC,MATCH($E2386,$Q:$Q,0),MATCH(VLOOKUP($B2386,卡牌国战属性!$B:$E,4,FALSE),军力值效果表!$Q$1:$AC$1,0)+IF(VLOOKUP($B2386,卡牌国战属性!$B:$E,3,FALSE)=2,6,0)+1)</f>
        <v>50.4</v>
      </c>
    </row>
    <row r="2387" spans="1:7">
      <c r="A2387" s="2">
        <v>2384</v>
      </c>
      <c r="B2387" s="2">
        <v>1102026</v>
      </c>
      <c r="C2387" s="2" t="str">
        <f>VLOOKUP(B2387,卡牌国战属性!$B:$C,2,FALSE)</f>
        <v>雷震子</v>
      </c>
      <c r="D2387" s="2" t="s">
        <v>64</v>
      </c>
      <c r="E2387" s="2">
        <f t="shared" si="36"/>
        <v>34</v>
      </c>
      <c r="F2387" s="2">
        <f>INDEX($Q:$AC,MATCH($E2387,$Q:$Q,0),MATCH(VLOOKUP($B2387,卡牌国战属性!$B:$E,4,FALSE),军力值效果表!$Q$1:$AC$1,0)+IF(VLOOKUP($B2387,卡牌国战属性!$B:$E,3,FALSE)=2,6,0))</f>
        <v>9.5</v>
      </c>
      <c r="G2387" s="2">
        <f>INDEX($Q:$AC,MATCH($E2387,$Q:$Q,0),MATCH(VLOOKUP($B2387,卡牌国战属性!$B:$E,4,FALSE),军力值效果表!$Q$1:$AC$1,0)+IF(VLOOKUP($B2387,卡牌国战属性!$B:$E,3,FALSE)=2,6,0)+1)</f>
        <v>53.1</v>
      </c>
    </row>
    <row r="2388" spans="1:7">
      <c r="A2388" s="2">
        <v>2385</v>
      </c>
      <c r="B2388" s="2">
        <v>1102026</v>
      </c>
      <c r="C2388" s="2" t="str">
        <f>VLOOKUP(B2388,卡牌国战属性!$B:$C,2,FALSE)</f>
        <v>雷震子</v>
      </c>
      <c r="D2388" s="2" t="s">
        <v>64</v>
      </c>
      <c r="E2388" s="2">
        <f t="shared" si="36"/>
        <v>35</v>
      </c>
      <c r="F2388" s="2">
        <f>INDEX($Q:$AC,MATCH($E2388,$Q:$Q,0),MATCH(VLOOKUP($B2388,卡牌国战属性!$B:$E,4,FALSE),军力值效果表!$Q$1:$AC$1,0)+IF(VLOOKUP($B2388,卡牌国战属性!$B:$E,3,FALSE)=2,6,0))</f>
        <v>10</v>
      </c>
      <c r="G2388" s="2">
        <f>INDEX($Q:$AC,MATCH($E2388,$Q:$Q,0),MATCH(VLOOKUP($B2388,卡牌国战属性!$B:$E,4,FALSE),军力值效果表!$Q$1:$AC$1,0)+IF(VLOOKUP($B2388,卡牌国战属性!$B:$E,3,FALSE)=2,6,0)+1)</f>
        <v>54.5</v>
      </c>
    </row>
    <row r="2389" spans="1:7">
      <c r="A2389" s="2">
        <v>2386</v>
      </c>
      <c r="B2389" s="2">
        <v>1102026</v>
      </c>
      <c r="C2389" s="2" t="str">
        <f>VLOOKUP(B2389,卡牌国战属性!$B:$C,2,FALSE)</f>
        <v>雷震子</v>
      </c>
      <c r="D2389" s="2" t="s">
        <v>64</v>
      </c>
      <c r="E2389" s="2">
        <f t="shared" si="36"/>
        <v>36</v>
      </c>
      <c r="F2389" s="2">
        <f>INDEX($Q:$AC,MATCH($E2389,$Q:$Q,0),MATCH(VLOOKUP($B2389,卡牌国战属性!$B:$E,4,FALSE),军力值效果表!$Q$1:$AC$1,0)+IF(VLOOKUP($B2389,卡牌国战属性!$B:$E,3,FALSE)=2,6,0))</f>
        <v>10.7</v>
      </c>
      <c r="G2389" s="2">
        <f>INDEX($Q:$AC,MATCH($E2389,$Q:$Q,0),MATCH(VLOOKUP($B2389,卡牌国战属性!$B:$E,4,FALSE),军力值效果表!$Q$1:$AC$1,0)+IF(VLOOKUP($B2389,卡牌国战属性!$B:$E,3,FALSE)=2,6,0)+1)</f>
        <v>57.9</v>
      </c>
    </row>
    <row r="2390" spans="1:7">
      <c r="A2390" s="2">
        <v>2387</v>
      </c>
      <c r="B2390" s="2">
        <v>1102026</v>
      </c>
      <c r="C2390" s="2" t="str">
        <f>VLOOKUP(B2390,卡牌国战属性!$B:$C,2,FALSE)</f>
        <v>雷震子</v>
      </c>
      <c r="D2390" s="2" t="s">
        <v>64</v>
      </c>
      <c r="E2390" s="2">
        <f t="shared" si="36"/>
        <v>37</v>
      </c>
      <c r="F2390" s="2">
        <f>INDEX($Q:$AC,MATCH($E2390,$Q:$Q,0),MATCH(VLOOKUP($B2390,卡牌国战属性!$B:$E,4,FALSE),军力值效果表!$Q$1:$AC$1,0)+IF(VLOOKUP($B2390,卡牌国战属性!$B:$E,3,FALSE)=2,6,0))</f>
        <v>11.5</v>
      </c>
      <c r="G2390" s="2">
        <f>INDEX($Q:$AC,MATCH($E2390,$Q:$Q,0),MATCH(VLOOKUP($B2390,卡牌国战属性!$B:$E,4,FALSE),军力值效果表!$Q$1:$AC$1,0)+IF(VLOOKUP($B2390,卡牌国战属性!$B:$E,3,FALSE)=2,6,0)+1)</f>
        <v>61</v>
      </c>
    </row>
    <row r="2391" spans="1:7">
      <c r="A2391" s="2">
        <v>2388</v>
      </c>
      <c r="B2391" s="2">
        <v>1102026</v>
      </c>
      <c r="C2391" s="2" t="str">
        <f>VLOOKUP(B2391,卡牌国战属性!$B:$C,2,FALSE)</f>
        <v>雷震子</v>
      </c>
      <c r="D2391" s="2" t="s">
        <v>64</v>
      </c>
      <c r="E2391" s="2">
        <f t="shared" si="36"/>
        <v>38</v>
      </c>
      <c r="F2391" s="2">
        <f>INDEX($Q:$AC,MATCH($E2391,$Q:$Q,0),MATCH(VLOOKUP($B2391,卡牌国战属性!$B:$E,4,FALSE),军力值效果表!$Q$1:$AC$1,0)+IF(VLOOKUP($B2391,卡牌国战属性!$B:$E,3,FALSE)=2,6,0))</f>
        <v>12.9</v>
      </c>
      <c r="G2391" s="2">
        <f>INDEX($Q:$AC,MATCH($E2391,$Q:$Q,0),MATCH(VLOOKUP($B2391,卡牌国战属性!$B:$E,4,FALSE),军力值效果表!$Q$1:$AC$1,0)+IF(VLOOKUP($B2391,卡牌国战属性!$B:$E,3,FALSE)=2,6,0)+1)</f>
        <v>70</v>
      </c>
    </row>
    <row r="2392" spans="1:7">
      <c r="A2392" s="2">
        <v>2389</v>
      </c>
      <c r="B2392" s="2">
        <v>1102026</v>
      </c>
      <c r="C2392" s="2" t="str">
        <f>VLOOKUP(B2392,卡牌国战属性!$B:$C,2,FALSE)</f>
        <v>雷震子</v>
      </c>
      <c r="D2392" s="2" t="s">
        <v>64</v>
      </c>
      <c r="E2392" s="2">
        <f t="shared" si="36"/>
        <v>39</v>
      </c>
      <c r="F2392" s="2">
        <f>INDEX($Q:$AC,MATCH($E2392,$Q:$Q,0),MATCH(VLOOKUP($B2392,卡牌国战属性!$B:$E,4,FALSE),军力值效果表!$Q$1:$AC$1,0)+IF(VLOOKUP($B2392,卡牌国战属性!$B:$E,3,FALSE)=2,6,0))</f>
        <v>13.2</v>
      </c>
      <c r="G2392" s="2">
        <f>INDEX($Q:$AC,MATCH($E2392,$Q:$Q,0),MATCH(VLOOKUP($B2392,卡牌国战属性!$B:$E,4,FALSE),军力值效果表!$Q$1:$AC$1,0)+IF(VLOOKUP($B2392,卡牌国战属性!$B:$E,3,FALSE)=2,6,0)+1)</f>
        <v>72</v>
      </c>
    </row>
    <row r="2393" spans="1:7">
      <c r="A2393" s="2">
        <v>2390</v>
      </c>
      <c r="B2393" s="2">
        <v>1102026</v>
      </c>
      <c r="C2393" s="2" t="str">
        <f>VLOOKUP(B2393,卡牌国战属性!$B:$C,2,FALSE)</f>
        <v>雷震子</v>
      </c>
      <c r="D2393" s="2" t="s">
        <v>64</v>
      </c>
      <c r="E2393" s="2">
        <f t="shared" si="36"/>
        <v>40</v>
      </c>
      <c r="F2393" s="2">
        <f>INDEX($Q:$AC,MATCH($E2393,$Q:$Q,0),MATCH(VLOOKUP($B2393,卡牌国战属性!$B:$E,4,FALSE),军力值效果表!$Q$1:$AC$1,0)+IF(VLOOKUP($B2393,卡牌国战属性!$B:$E,3,FALSE)=2,6,0))</f>
        <v>13.9</v>
      </c>
      <c r="G2393" s="2">
        <f>INDEX($Q:$AC,MATCH($E2393,$Q:$Q,0),MATCH(VLOOKUP($B2393,卡牌国战属性!$B:$E,4,FALSE),军力值效果表!$Q$1:$AC$1,0)+IF(VLOOKUP($B2393,卡牌国战属性!$B:$E,3,FALSE)=2,6,0)+1)</f>
        <v>74</v>
      </c>
    </row>
    <row r="2394" spans="1:7">
      <c r="A2394" s="2">
        <v>2391</v>
      </c>
      <c r="B2394" s="2">
        <v>1102026</v>
      </c>
      <c r="C2394" s="2" t="str">
        <f>VLOOKUP(B2394,卡牌国战属性!$B:$C,2,FALSE)</f>
        <v>雷震子</v>
      </c>
      <c r="D2394" s="2" t="s">
        <v>64</v>
      </c>
      <c r="E2394" s="2">
        <f t="shared" si="36"/>
        <v>41</v>
      </c>
      <c r="F2394" s="2">
        <f>INDEX($Q:$AC,MATCH($E2394,$Q:$Q,0),MATCH(VLOOKUP($B2394,卡牌国战属性!$B:$E,4,FALSE),军力值效果表!$Q$1:$AC$1,0)+IF(VLOOKUP($B2394,卡牌国战属性!$B:$E,3,FALSE)=2,6,0))</f>
        <v>14.3</v>
      </c>
      <c r="G2394" s="2">
        <f>INDEX($Q:$AC,MATCH($E2394,$Q:$Q,0),MATCH(VLOOKUP($B2394,卡牌国战属性!$B:$E,4,FALSE),军力值效果表!$Q$1:$AC$1,0)+IF(VLOOKUP($B2394,卡牌国战属性!$B:$E,3,FALSE)=2,6,0)+1)</f>
        <v>76.8</v>
      </c>
    </row>
    <row r="2395" spans="1:7">
      <c r="A2395" s="2">
        <v>2392</v>
      </c>
      <c r="B2395" s="2">
        <v>1102026</v>
      </c>
      <c r="C2395" s="2" t="str">
        <f>VLOOKUP(B2395,卡牌国战属性!$B:$C,2,FALSE)</f>
        <v>雷震子</v>
      </c>
      <c r="D2395" s="2" t="s">
        <v>64</v>
      </c>
      <c r="E2395" s="2">
        <f t="shared" si="36"/>
        <v>42</v>
      </c>
      <c r="F2395" s="2">
        <f>INDEX($Q:$AC,MATCH($E2395,$Q:$Q,0),MATCH(VLOOKUP($B2395,卡牌国战属性!$B:$E,4,FALSE),军力值效果表!$Q$1:$AC$1,0)+IF(VLOOKUP($B2395,卡牌国战属性!$B:$E,3,FALSE)=2,6,0))</f>
        <v>15.4</v>
      </c>
      <c r="G2395" s="2">
        <f>INDEX($Q:$AC,MATCH($E2395,$Q:$Q,0),MATCH(VLOOKUP($B2395,卡牌国战属性!$B:$E,4,FALSE),军力值效果表!$Q$1:$AC$1,0)+IF(VLOOKUP($B2395,卡牌国战属性!$B:$E,3,FALSE)=2,6,0)+1)</f>
        <v>81.4</v>
      </c>
    </row>
    <row r="2396" spans="1:7">
      <c r="A2396" s="2">
        <v>2393</v>
      </c>
      <c r="B2396" s="2">
        <v>1102026</v>
      </c>
      <c r="C2396" s="2" t="str">
        <f>VLOOKUP(B2396,卡牌国战属性!$B:$C,2,FALSE)</f>
        <v>雷震子</v>
      </c>
      <c r="D2396" s="2" t="s">
        <v>64</v>
      </c>
      <c r="E2396" s="2">
        <f t="shared" si="36"/>
        <v>43</v>
      </c>
      <c r="F2396" s="2">
        <f>INDEX($Q:$AC,MATCH($E2396,$Q:$Q,0),MATCH(VLOOKUP($B2396,卡牌国战属性!$B:$E,4,FALSE),军力值效果表!$Q$1:$AC$1,0)+IF(VLOOKUP($B2396,卡牌国战属性!$B:$E,3,FALSE)=2,6,0))</f>
        <v>17.4</v>
      </c>
      <c r="G2396" s="2">
        <f>INDEX($Q:$AC,MATCH($E2396,$Q:$Q,0),MATCH(VLOOKUP($B2396,卡牌国战属性!$B:$E,4,FALSE),军力值效果表!$Q$1:$AC$1,0)+IF(VLOOKUP($B2396,卡牌国战属性!$B:$E,3,FALSE)=2,6,0)+1)</f>
        <v>93.9</v>
      </c>
    </row>
    <row r="2397" spans="1:7">
      <c r="A2397" s="2">
        <v>2394</v>
      </c>
      <c r="B2397" s="2">
        <v>1102026</v>
      </c>
      <c r="C2397" s="2" t="str">
        <f>VLOOKUP(B2397,卡牌国战属性!$B:$C,2,FALSE)</f>
        <v>雷震子</v>
      </c>
      <c r="D2397" s="2" t="s">
        <v>64</v>
      </c>
      <c r="E2397" s="2">
        <f t="shared" si="36"/>
        <v>44</v>
      </c>
      <c r="F2397" s="2">
        <f>INDEX($Q:$AC,MATCH($E2397,$Q:$Q,0),MATCH(VLOOKUP($B2397,卡牌国战属性!$B:$E,4,FALSE),军力值效果表!$Q$1:$AC$1,0)+IF(VLOOKUP($B2397,卡牌国战属性!$B:$E,3,FALSE)=2,6,0))</f>
        <v>18.8</v>
      </c>
      <c r="G2397" s="2">
        <f>INDEX($Q:$AC,MATCH($E2397,$Q:$Q,0),MATCH(VLOOKUP($B2397,卡牌国战属性!$B:$E,4,FALSE),军力值效果表!$Q$1:$AC$1,0)+IF(VLOOKUP($B2397,卡牌国战属性!$B:$E,3,FALSE)=2,6,0)+1)</f>
        <v>99.9</v>
      </c>
    </row>
    <row r="2398" spans="1:7">
      <c r="A2398" s="2">
        <v>2395</v>
      </c>
      <c r="B2398" s="2">
        <v>1102026</v>
      </c>
      <c r="C2398" s="2" t="str">
        <f>VLOOKUP(B2398,卡牌国战属性!$B:$C,2,FALSE)</f>
        <v>雷震子</v>
      </c>
      <c r="D2398" s="2" t="s">
        <v>64</v>
      </c>
      <c r="E2398" s="2">
        <f t="shared" si="36"/>
        <v>45</v>
      </c>
      <c r="F2398" s="2">
        <f>INDEX($Q:$AC,MATCH($E2398,$Q:$Q,0),MATCH(VLOOKUP($B2398,卡牌国战属性!$B:$E,4,FALSE),军力值效果表!$Q$1:$AC$1,0)+IF(VLOOKUP($B2398,卡牌国战属性!$B:$E,3,FALSE)=2,6,0))</f>
        <v>20.6</v>
      </c>
      <c r="G2398" s="2">
        <f>INDEX($Q:$AC,MATCH($E2398,$Q:$Q,0),MATCH(VLOOKUP($B2398,卡牌国战属性!$B:$E,4,FALSE),军力值效果表!$Q$1:$AC$1,0)+IF(VLOOKUP($B2398,卡牌国战属性!$B:$E,3,FALSE)=2,6,0)+1)</f>
        <v>111.6</v>
      </c>
    </row>
    <row r="2399" spans="1:7">
      <c r="A2399" s="2">
        <v>2396</v>
      </c>
      <c r="B2399" s="2">
        <v>1102026</v>
      </c>
      <c r="C2399" s="2" t="str">
        <f>VLOOKUP(B2399,卡牌国战属性!$B:$C,2,FALSE)</f>
        <v>雷震子</v>
      </c>
      <c r="D2399" s="2" t="s">
        <v>64</v>
      </c>
      <c r="E2399" s="2">
        <f t="shared" si="36"/>
        <v>46</v>
      </c>
      <c r="F2399" s="2">
        <f>INDEX($Q:$AC,MATCH($E2399,$Q:$Q,0),MATCH(VLOOKUP($B2399,卡牌国战属性!$B:$E,4,FALSE),军力值效果表!$Q$1:$AC$1,0)+IF(VLOOKUP($B2399,卡牌国战属性!$B:$E,3,FALSE)=2,6,0))</f>
        <v>22.3</v>
      </c>
      <c r="G2399" s="2">
        <f>INDEX($Q:$AC,MATCH($E2399,$Q:$Q,0),MATCH(VLOOKUP($B2399,卡牌国战属性!$B:$E,4,FALSE),军力值效果表!$Q$1:$AC$1,0)+IF(VLOOKUP($B2399,卡牌国战属性!$B:$E,3,FALSE)=2,6,0)+1)</f>
        <v>119.2</v>
      </c>
    </row>
    <row r="2400" spans="1:7">
      <c r="A2400" s="2">
        <v>2397</v>
      </c>
      <c r="B2400" s="2">
        <v>1102026</v>
      </c>
      <c r="C2400" s="2" t="str">
        <f>VLOOKUP(B2400,卡牌国战属性!$B:$C,2,FALSE)</f>
        <v>雷震子</v>
      </c>
      <c r="D2400" s="2" t="s">
        <v>64</v>
      </c>
      <c r="E2400" s="2">
        <f t="shared" si="36"/>
        <v>47</v>
      </c>
      <c r="F2400" s="2">
        <f>INDEX($Q:$AC,MATCH($E2400,$Q:$Q,0),MATCH(VLOOKUP($B2400,卡牌国战属性!$B:$E,4,FALSE),军力值效果表!$Q$1:$AC$1,0)+IF(VLOOKUP($B2400,卡牌国战属性!$B:$E,3,FALSE)=2,6,0))</f>
        <v>24</v>
      </c>
      <c r="G2400" s="2">
        <f>INDEX($Q:$AC,MATCH($E2400,$Q:$Q,0),MATCH(VLOOKUP($B2400,卡牌国战属性!$B:$E,4,FALSE),军力值效果表!$Q$1:$AC$1,0)+IF(VLOOKUP($B2400,卡牌国战属性!$B:$E,3,FALSE)=2,6,0)+1)</f>
        <v>126.7</v>
      </c>
    </row>
    <row r="2401" spans="1:7">
      <c r="A2401" s="2">
        <v>2398</v>
      </c>
      <c r="B2401" s="2">
        <v>1102026</v>
      </c>
      <c r="C2401" s="2" t="str">
        <f>VLOOKUP(B2401,卡牌国战属性!$B:$C,2,FALSE)</f>
        <v>雷震子</v>
      </c>
      <c r="D2401" s="2" t="s">
        <v>64</v>
      </c>
      <c r="E2401" s="2">
        <f t="shared" si="36"/>
        <v>48</v>
      </c>
      <c r="F2401" s="2">
        <f>INDEX($Q:$AC,MATCH($E2401,$Q:$Q,0),MATCH(VLOOKUP($B2401,卡牌国战属性!$B:$E,4,FALSE),军力值效果表!$Q$1:$AC$1,0)+IF(VLOOKUP($B2401,卡牌国战属性!$B:$E,3,FALSE)=2,6,0))</f>
        <v>27.2</v>
      </c>
      <c r="G2401" s="2">
        <f>INDEX($Q:$AC,MATCH($E2401,$Q:$Q,0),MATCH(VLOOKUP($B2401,卡牌国战属性!$B:$E,4,FALSE),军力值效果表!$Q$1:$AC$1,0)+IF(VLOOKUP($B2401,卡牌国战属性!$B:$E,3,FALSE)=2,6,0)+1)</f>
        <v>146.4</v>
      </c>
    </row>
    <row r="2402" spans="1:7">
      <c r="A2402" s="2">
        <v>2399</v>
      </c>
      <c r="B2402" s="2">
        <v>1102026</v>
      </c>
      <c r="C2402" s="2" t="str">
        <f>VLOOKUP(B2402,卡牌国战属性!$B:$C,2,FALSE)</f>
        <v>雷震子</v>
      </c>
      <c r="D2402" s="2" t="s">
        <v>64</v>
      </c>
      <c r="E2402" s="2">
        <f t="shared" si="36"/>
        <v>49</v>
      </c>
      <c r="F2402" s="2">
        <f>INDEX($Q:$AC,MATCH($E2402,$Q:$Q,0),MATCH(VLOOKUP($B2402,卡牌国战属性!$B:$E,4,FALSE),军力值效果表!$Q$1:$AC$1,0)+IF(VLOOKUP($B2402,卡牌国战属性!$B:$E,3,FALSE)=2,6,0))</f>
        <v>29.4</v>
      </c>
      <c r="G2402" s="2">
        <f>INDEX($Q:$AC,MATCH($E2402,$Q:$Q,0),MATCH(VLOOKUP($B2402,卡牌国战属性!$B:$E,4,FALSE),军力值效果表!$Q$1:$AC$1,0)+IF(VLOOKUP($B2402,卡牌国战属性!$B:$E,3,FALSE)=2,6,0)+1)</f>
        <v>156</v>
      </c>
    </row>
    <row r="2403" spans="1:7">
      <c r="A2403" s="2">
        <v>2400</v>
      </c>
      <c r="B2403" s="2">
        <v>1102026</v>
      </c>
      <c r="C2403" s="2" t="str">
        <f>VLOOKUP(B2403,卡牌国战属性!$B:$C,2,FALSE)</f>
        <v>雷震子</v>
      </c>
      <c r="D2403" s="2" t="s">
        <v>64</v>
      </c>
      <c r="E2403" s="2">
        <f t="shared" si="36"/>
        <v>50</v>
      </c>
      <c r="F2403" s="2">
        <f>INDEX($Q:$AC,MATCH($E2403,$Q:$Q,0),MATCH(VLOOKUP($B2403,卡牌国战属性!$B:$E,4,FALSE),军力值效果表!$Q$1:$AC$1,0)+IF(VLOOKUP($B2403,卡牌国战属性!$B:$E,3,FALSE)=2,6,0))</f>
        <v>30.8</v>
      </c>
      <c r="G2403" s="2">
        <f>INDEX($Q:$AC,MATCH($E2403,$Q:$Q,0),MATCH(VLOOKUP($B2403,卡牌国战属性!$B:$E,4,FALSE),军力值效果表!$Q$1:$AC$1,0)+IF(VLOOKUP($B2403,卡牌国战属性!$B:$E,3,FALSE)=2,6,0)+1)</f>
        <v>161.2</v>
      </c>
    </row>
    <row r="2404" spans="1:7">
      <c r="A2404" s="2">
        <v>2451</v>
      </c>
      <c r="B2404" s="2">
        <v>1102030</v>
      </c>
      <c r="C2404" s="2" t="str">
        <f>VLOOKUP(B2404,卡牌国战属性!$B:$C,2,FALSE)</f>
        <v>燕青</v>
      </c>
      <c r="D2404" s="2" t="s">
        <v>64</v>
      </c>
      <c r="E2404" s="2">
        <f t="shared" ref="E2404:E2435" si="37">E2354</f>
        <v>1</v>
      </c>
      <c r="F2404" s="2">
        <f>INDEX($Q:$AC,MATCH($E2404,$Q:$Q,0),MATCH(VLOOKUP($B2404,卡牌国战属性!$B:$E,4,FALSE),军力值效果表!$Q$1:$AC$1,0)+IF(VLOOKUP($B2404,卡牌国战属性!$B:$E,3,FALSE)=2,6,0))</f>
        <v>2.5</v>
      </c>
      <c r="G2404" s="2">
        <f>INDEX($Q:$AC,MATCH($E2404,$Q:$Q,0),MATCH(VLOOKUP($B2404,卡牌国战属性!$B:$E,4,FALSE),军力值效果表!$Q$1:$AC$1,0)+IF(VLOOKUP($B2404,卡牌国战属性!$B:$E,3,FALSE)=2,6,0)+1)</f>
        <v>17</v>
      </c>
    </row>
    <row r="2405" spans="1:7">
      <c r="A2405" s="2">
        <v>2452</v>
      </c>
      <c r="B2405" s="2">
        <v>1102030</v>
      </c>
      <c r="C2405" s="2" t="str">
        <f>VLOOKUP(B2405,卡牌国战属性!$B:$C,2,FALSE)</f>
        <v>燕青</v>
      </c>
      <c r="D2405" s="2" t="s">
        <v>64</v>
      </c>
      <c r="E2405" s="2">
        <f t="shared" si="37"/>
        <v>2</v>
      </c>
      <c r="F2405" s="2">
        <f>INDEX($Q:$AC,MATCH($E2405,$Q:$Q,0),MATCH(VLOOKUP($B2405,卡牌国战属性!$B:$E,4,FALSE),军力值效果表!$Q$1:$AC$1,0)+IF(VLOOKUP($B2405,卡牌国战属性!$B:$E,3,FALSE)=2,6,0))</f>
        <v>2.6</v>
      </c>
      <c r="G2405" s="2">
        <f>INDEX($Q:$AC,MATCH($E2405,$Q:$Q,0),MATCH(VLOOKUP($B2405,卡牌国战属性!$B:$E,4,FALSE),军力值效果表!$Q$1:$AC$1,0)+IF(VLOOKUP($B2405,卡牌国战属性!$B:$E,3,FALSE)=2,6,0)+1)</f>
        <v>17.2</v>
      </c>
    </row>
    <row r="2406" spans="1:7">
      <c r="A2406" s="2">
        <v>2453</v>
      </c>
      <c r="B2406" s="2">
        <v>1102030</v>
      </c>
      <c r="C2406" s="2" t="str">
        <f>VLOOKUP(B2406,卡牌国战属性!$B:$C,2,FALSE)</f>
        <v>燕青</v>
      </c>
      <c r="D2406" s="2" t="s">
        <v>64</v>
      </c>
      <c r="E2406" s="2">
        <f t="shared" si="37"/>
        <v>3</v>
      </c>
      <c r="F2406" s="2">
        <f>INDEX($Q:$AC,MATCH($E2406,$Q:$Q,0),MATCH(VLOOKUP($B2406,卡牌国战属性!$B:$E,4,FALSE),军力值效果表!$Q$1:$AC$1,0)+IF(VLOOKUP($B2406,卡牌国战属性!$B:$E,3,FALSE)=2,6,0))</f>
        <v>2.7</v>
      </c>
      <c r="G2406" s="2">
        <f>INDEX($Q:$AC,MATCH($E2406,$Q:$Q,0),MATCH(VLOOKUP($B2406,卡牌国战属性!$B:$E,4,FALSE),军力值效果表!$Q$1:$AC$1,0)+IF(VLOOKUP($B2406,卡牌国战属性!$B:$E,3,FALSE)=2,6,0)+1)</f>
        <v>17.4</v>
      </c>
    </row>
    <row r="2407" spans="1:7">
      <c r="A2407" s="2">
        <v>2454</v>
      </c>
      <c r="B2407" s="2">
        <v>1102030</v>
      </c>
      <c r="C2407" s="2" t="str">
        <f>VLOOKUP(B2407,卡牌国战属性!$B:$C,2,FALSE)</f>
        <v>燕青</v>
      </c>
      <c r="D2407" s="2" t="s">
        <v>64</v>
      </c>
      <c r="E2407" s="2">
        <f t="shared" si="37"/>
        <v>4</v>
      </c>
      <c r="F2407" s="2">
        <f>INDEX($Q:$AC,MATCH($E2407,$Q:$Q,0),MATCH(VLOOKUP($B2407,卡牌国战属性!$B:$E,4,FALSE),军力值效果表!$Q$1:$AC$1,0)+IF(VLOOKUP($B2407,卡牌国战属性!$B:$E,3,FALSE)=2,6,0))</f>
        <v>2.8</v>
      </c>
      <c r="G2407" s="2">
        <f>INDEX($Q:$AC,MATCH($E2407,$Q:$Q,0),MATCH(VLOOKUP($B2407,卡牌国战属性!$B:$E,4,FALSE),军力值效果表!$Q$1:$AC$1,0)+IF(VLOOKUP($B2407,卡牌国战属性!$B:$E,3,FALSE)=2,6,0)+1)</f>
        <v>17.6</v>
      </c>
    </row>
    <row r="2408" spans="1:7">
      <c r="A2408" s="2">
        <v>2455</v>
      </c>
      <c r="B2408" s="2">
        <v>1102030</v>
      </c>
      <c r="C2408" s="2" t="str">
        <f>VLOOKUP(B2408,卡牌国战属性!$B:$C,2,FALSE)</f>
        <v>燕青</v>
      </c>
      <c r="D2408" s="2" t="s">
        <v>64</v>
      </c>
      <c r="E2408" s="2">
        <f t="shared" si="37"/>
        <v>5</v>
      </c>
      <c r="F2408" s="2">
        <f>INDEX($Q:$AC,MATCH($E2408,$Q:$Q,0),MATCH(VLOOKUP($B2408,卡牌国战属性!$B:$E,4,FALSE),军力值效果表!$Q$1:$AC$1,0)+IF(VLOOKUP($B2408,卡牌国战属性!$B:$E,3,FALSE)=2,6,0))</f>
        <v>2.9</v>
      </c>
      <c r="G2408" s="2">
        <f>INDEX($Q:$AC,MATCH($E2408,$Q:$Q,0),MATCH(VLOOKUP($B2408,卡牌国战属性!$B:$E,4,FALSE),军力值效果表!$Q$1:$AC$1,0)+IF(VLOOKUP($B2408,卡牌国战属性!$B:$E,3,FALSE)=2,6,0)+1)</f>
        <v>17.8</v>
      </c>
    </row>
    <row r="2409" spans="1:7">
      <c r="A2409" s="2">
        <v>2456</v>
      </c>
      <c r="B2409" s="2">
        <v>1102030</v>
      </c>
      <c r="C2409" s="2" t="str">
        <f>VLOOKUP(B2409,卡牌国战属性!$B:$C,2,FALSE)</f>
        <v>燕青</v>
      </c>
      <c r="D2409" s="2" t="s">
        <v>64</v>
      </c>
      <c r="E2409" s="2">
        <f t="shared" si="37"/>
        <v>6</v>
      </c>
      <c r="F2409" s="2">
        <f>INDEX($Q:$AC,MATCH($E2409,$Q:$Q,0),MATCH(VLOOKUP($B2409,卡牌国战属性!$B:$E,4,FALSE),军力值效果表!$Q$1:$AC$1,0)+IF(VLOOKUP($B2409,卡牌国战属性!$B:$E,3,FALSE)=2,6,0))</f>
        <v>3</v>
      </c>
      <c r="G2409" s="2">
        <f>INDEX($Q:$AC,MATCH($E2409,$Q:$Q,0),MATCH(VLOOKUP($B2409,卡牌国战属性!$B:$E,4,FALSE),军力值效果表!$Q$1:$AC$1,0)+IF(VLOOKUP($B2409,卡牌国战属性!$B:$E,3,FALSE)=2,6,0)+1)</f>
        <v>18</v>
      </c>
    </row>
    <row r="2410" spans="1:7">
      <c r="A2410" s="2">
        <v>2457</v>
      </c>
      <c r="B2410" s="2">
        <v>1102030</v>
      </c>
      <c r="C2410" s="2" t="str">
        <f>VLOOKUP(B2410,卡牌国战属性!$B:$C,2,FALSE)</f>
        <v>燕青</v>
      </c>
      <c r="D2410" s="2" t="s">
        <v>64</v>
      </c>
      <c r="E2410" s="2">
        <f t="shared" si="37"/>
        <v>7</v>
      </c>
      <c r="F2410" s="2">
        <f>INDEX($Q:$AC,MATCH($E2410,$Q:$Q,0),MATCH(VLOOKUP($B2410,卡牌国战属性!$B:$E,4,FALSE),军力值效果表!$Q$1:$AC$1,0)+IF(VLOOKUP($B2410,卡牌国战属性!$B:$E,3,FALSE)=2,6,0))</f>
        <v>3.1</v>
      </c>
      <c r="G2410" s="2">
        <f>INDEX($Q:$AC,MATCH($E2410,$Q:$Q,0),MATCH(VLOOKUP($B2410,卡牌国战属性!$B:$E,4,FALSE),军力值效果表!$Q$1:$AC$1,0)+IF(VLOOKUP($B2410,卡牌国战属性!$B:$E,3,FALSE)=2,6,0)+1)</f>
        <v>18.2</v>
      </c>
    </row>
    <row r="2411" spans="1:7">
      <c r="A2411" s="2">
        <v>2458</v>
      </c>
      <c r="B2411" s="2">
        <v>1102030</v>
      </c>
      <c r="C2411" s="2" t="str">
        <f>VLOOKUP(B2411,卡牌国战属性!$B:$C,2,FALSE)</f>
        <v>燕青</v>
      </c>
      <c r="D2411" s="2" t="s">
        <v>64</v>
      </c>
      <c r="E2411" s="2">
        <f t="shared" si="37"/>
        <v>8</v>
      </c>
      <c r="F2411" s="2">
        <f>INDEX($Q:$AC,MATCH($E2411,$Q:$Q,0),MATCH(VLOOKUP($B2411,卡牌国战属性!$B:$E,4,FALSE),军力值效果表!$Q$1:$AC$1,0)+IF(VLOOKUP($B2411,卡牌国战属性!$B:$E,3,FALSE)=2,6,0))</f>
        <v>3.2</v>
      </c>
      <c r="G2411" s="2">
        <f>INDEX($Q:$AC,MATCH($E2411,$Q:$Q,0),MATCH(VLOOKUP($B2411,卡牌国战属性!$B:$E,4,FALSE),军力值效果表!$Q$1:$AC$1,0)+IF(VLOOKUP($B2411,卡牌国战属性!$B:$E,3,FALSE)=2,6,0)+1)</f>
        <v>18.4</v>
      </c>
    </row>
    <row r="2412" spans="1:7">
      <c r="A2412" s="2">
        <v>2459</v>
      </c>
      <c r="B2412" s="2">
        <v>1102030</v>
      </c>
      <c r="C2412" s="2" t="str">
        <f>VLOOKUP(B2412,卡牌国战属性!$B:$C,2,FALSE)</f>
        <v>燕青</v>
      </c>
      <c r="D2412" s="2" t="s">
        <v>64</v>
      </c>
      <c r="E2412" s="2">
        <f t="shared" si="37"/>
        <v>9</v>
      </c>
      <c r="F2412" s="2">
        <f>INDEX($Q:$AC,MATCH($E2412,$Q:$Q,0),MATCH(VLOOKUP($B2412,卡牌国战属性!$B:$E,4,FALSE),军力值效果表!$Q$1:$AC$1,0)+IF(VLOOKUP($B2412,卡牌国战属性!$B:$E,3,FALSE)=2,6,0))</f>
        <v>3.3</v>
      </c>
      <c r="G2412" s="2">
        <f>INDEX($Q:$AC,MATCH($E2412,$Q:$Q,0),MATCH(VLOOKUP($B2412,卡牌国战属性!$B:$E,4,FALSE),军力值效果表!$Q$1:$AC$1,0)+IF(VLOOKUP($B2412,卡牌国战属性!$B:$E,3,FALSE)=2,6,0)+1)</f>
        <v>18.6</v>
      </c>
    </row>
    <row r="2413" spans="1:7">
      <c r="A2413" s="2">
        <v>2460</v>
      </c>
      <c r="B2413" s="2">
        <v>1102030</v>
      </c>
      <c r="C2413" s="2" t="str">
        <f>VLOOKUP(B2413,卡牌国战属性!$B:$C,2,FALSE)</f>
        <v>燕青</v>
      </c>
      <c r="D2413" s="2" t="s">
        <v>64</v>
      </c>
      <c r="E2413" s="2">
        <f t="shared" si="37"/>
        <v>10</v>
      </c>
      <c r="F2413" s="2">
        <f>INDEX($Q:$AC,MATCH($E2413,$Q:$Q,0),MATCH(VLOOKUP($B2413,卡牌国战属性!$B:$E,4,FALSE),军力值效果表!$Q$1:$AC$1,0)+IF(VLOOKUP($B2413,卡牌国战属性!$B:$E,3,FALSE)=2,6,0))</f>
        <v>3.4</v>
      </c>
      <c r="G2413" s="2">
        <f>INDEX($Q:$AC,MATCH($E2413,$Q:$Q,0),MATCH(VLOOKUP($B2413,卡牌国战属性!$B:$E,4,FALSE),军力值效果表!$Q$1:$AC$1,0)+IF(VLOOKUP($B2413,卡牌国战属性!$B:$E,3,FALSE)=2,6,0)+1)</f>
        <v>18.8</v>
      </c>
    </row>
    <row r="2414" spans="1:7">
      <c r="A2414" s="2">
        <v>2461</v>
      </c>
      <c r="B2414" s="2">
        <v>1102030</v>
      </c>
      <c r="C2414" s="2" t="str">
        <f>VLOOKUP(B2414,卡牌国战属性!$B:$C,2,FALSE)</f>
        <v>燕青</v>
      </c>
      <c r="D2414" s="2" t="s">
        <v>64</v>
      </c>
      <c r="E2414" s="2">
        <f t="shared" si="37"/>
        <v>11</v>
      </c>
      <c r="F2414" s="2">
        <f>INDEX($Q:$AC,MATCH($E2414,$Q:$Q,0),MATCH(VLOOKUP($B2414,卡牌国战属性!$B:$E,4,FALSE),军力值效果表!$Q$1:$AC$1,0)+IF(VLOOKUP($B2414,卡牌国战属性!$B:$E,3,FALSE)=2,6,0))</f>
        <v>3.5</v>
      </c>
      <c r="G2414" s="2">
        <f>INDEX($Q:$AC,MATCH($E2414,$Q:$Q,0),MATCH(VLOOKUP($B2414,卡牌国战属性!$B:$E,4,FALSE),军力值效果表!$Q$1:$AC$1,0)+IF(VLOOKUP($B2414,卡牌国战属性!$B:$E,3,FALSE)=2,6,0)+1)</f>
        <v>19</v>
      </c>
    </row>
    <row r="2415" spans="1:7">
      <c r="A2415" s="2">
        <v>2462</v>
      </c>
      <c r="B2415" s="2">
        <v>1102030</v>
      </c>
      <c r="C2415" s="2" t="str">
        <f>VLOOKUP(B2415,卡牌国战属性!$B:$C,2,FALSE)</f>
        <v>燕青</v>
      </c>
      <c r="D2415" s="2" t="s">
        <v>64</v>
      </c>
      <c r="E2415" s="2">
        <f t="shared" si="37"/>
        <v>12</v>
      </c>
      <c r="F2415" s="2">
        <f>INDEX($Q:$AC,MATCH($E2415,$Q:$Q,0),MATCH(VLOOKUP($B2415,卡牌国战属性!$B:$E,4,FALSE),军力值效果表!$Q$1:$AC$1,0)+IF(VLOOKUP($B2415,卡牌国战属性!$B:$E,3,FALSE)=2,6,0))</f>
        <v>3.6</v>
      </c>
      <c r="G2415" s="2">
        <f>INDEX($Q:$AC,MATCH($E2415,$Q:$Q,0),MATCH(VLOOKUP($B2415,卡牌国战属性!$B:$E,4,FALSE),军力值效果表!$Q$1:$AC$1,0)+IF(VLOOKUP($B2415,卡牌国战属性!$B:$E,3,FALSE)=2,6,0)+1)</f>
        <v>19.2</v>
      </c>
    </row>
    <row r="2416" spans="1:7">
      <c r="A2416" s="2">
        <v>2463</v>
      </c>
      <c r="B2416" s="2">
        <v>1102030</v>
      </c>
      <c r="C2416" s="2" t="str">
        <f>VLOOKUP(B2416,卡牌国战属性!$B:$C,2,FALSE)</f>
        <v>燕青</v>
      </c>
      <c r="D2416" s="2" t="s">
        <v>64</v>
      </c>
      <c r="E2416" s="2">
        <f t="shared" si="37"/>
        <v>13</v>
      </c>
      <c r="F2416" s="2">
        <f>INDEX($Q:$AC,MATCH($E2416,$Q:$Q,0),MATCH(VLOOKUP($B2416,卡牌国战属性!$B:$E,4,FALSE),军力值效果表!$Q$1:$AC$1,0)+IF(VLOOKUP($B2416,卡牌国战属性!$B:$E,3,FALSE)=2,6,0))</f>
        <v>3.7</v>
      </c>
      <c r="G2416" s="2">
        <f>INDEX($Q:$AC,MATCH($E2416,$Q:$Q,0),MATCH(VLOOKUP($B2416,卡牌国战属性!$B:$E,4,FALSE),军力值效果表!$Q$1:$AC$1,0)+IF(VLOOKUP($B2416,卡牌国战属性!$B:$E,3,FALSE)=2,6,0)+1)</f>
        <v>20</v>
      </c>
    </row>
    <row r="2417" spans="1:7">
      <c r="A2417" s="2">
        <v>2464</v>
      </c>
      <c r="B2417" s="2">
        <v>1102030</v>
      </c>
      <c r="C2417" s="2" t="str">
        <f>VLOOKUP(B2417,卡牌国战属性!$B:$C,2,FALSE)</f>
        <v>燕青</v>
      </c>
      <c r="D2417" s="2" t="s">
        <v>64</v>
      </c>
      <c r="E2417" s="2">
        <f t="shared" si="37"/>
        <v>14</v>
      </c>
      <c r="F2417" s="2">
        <f>INDEX($Q:$AC,MATCH($E2417,$Q:$Q,0),MATCH(VLOOKUP($B2417,卡牌国战属性!$B:$E,4,FALSE),军力值效果表!$Q$1:$AC$1,0)+IF(VLOOKUP($B2417,卡牌国战属性!$B:$E,3,FALSE)=2,6,0))</f>
        <v>3.8</v>
      </c>
      <c r="G2417" s="2">
        <f>INDEX($Q:$AC,MATCH($E2417,$Q:$Q,0),MATCH(VLOOKUP($B2417,卡牌国战属性!$B:$E,4,FALSE),军力值效果表!$Q$1:$AC$1,0)+IF(VLOOKUP($B2417,卡牌国战属性!$B:$E,3,FALSE)=2,6,0)+1)</f>
        <v>20.4</v>
      </c>
    </row>
    <row r="2418" spans="1:7">
      <c r="A2418" s="2">
        <v>2465</v>
      </c>
      <c r="B2418" s="2">
        <v>1102030</v>
      </c>
      <c r="C2418" s="2" t="str">
        <f>VLOOKUP(B2418,卡牌国战属性!$B:$C,2,FALSE)</f>
        <v>燕青</v>
      </c>
      <c r="D2418" s="2" t="s">
        <v>64</v>
      </c>
      <c r="E2418" s="2">
        <f t="shared" si="37"/>
        <v>15</v>
      </c>
      <c r="F2418" s="2">
        <f>INDEX($Q:$AC,MATCH($E2418,$Q:$Q,0),MATCH(VLOOKUP($B2418,卡牌国战属性!$B:$E,4,FALSE),军力值效果表!$Q$1:$AC$1,0)+IF(VLOOKUP($B2418,卡牌国战属性!$B:$E,3,FALSE)=2,6,0))</f>
        <v>3.9</v>
      </c>
      <c r="G2418" s="2">
        <f>INDEX($Q:$AC,MATCH($E2418,$Q:$Q,0),MATCH(VLOOKUP($B2418,卡牌国战属性!$B:$E,4,FALSE),军力值效果表!$Q$1:$AC$1,0)+IF(VLOOKUP($B2418,卡牌国战属性!$B:$E,3,FALSE)=2,6,0)+1)</f>
        <v>20.8</v>
      </c>
    </row>
    <row r="2419" spans="1:7">
      <c r="A2419" s="2">
        <v>2466</v>
      </c>
      <c r="B2419" s="2">
        <v>1102030</v>
      </c>
      <c r="C2419" s="2" t="str">
        <f>VLOOKUP(B2419,卡牌国战属性!$B:$C,2,FALSE)</f>
        <v>燕青</v>
      </c>
      <c r="D2419" s="2" t="s">
        <v>64</v>
      </c>
      <c r="E2419" s="2">
        <f t="shared" si="37"/>
        <v>16</v>
      </c>
      <c r="F2419" s="2">
        <f>INDEX($Q:$AC,MATCH($E2419,$Q:$Q,0),MATCH(VLOOKUP($B2419,卡牌国战属性!$B:$E,4,FALSE),军力值效果表!$Q$1:$AC$1,0)+IF(VLOOKUP($B2419,卡牌国战属性!$B:$E,3,FALSE)=2,6,0))</f>
        <v>4</v>
      </c>
      <c r="G2419" s="2">
        <f>INDEX($Q:$AC,MATCH($E2419,$Q:$Q,0),MATCH(VLOOKUP($B2419,卡牌国战属性!$B:$E,4,FALSE),军力值效果表!$Q$1:$AC$1,0)+IF(VLOOKUP($B2419,卡牌国战属性!$B:$E,3,FALSE)=2,6,0)+1)</f>
        <v>21</v>
      </c>
    </row>
    <row r="2420" spans="1:7">
      <c r="A2420" s="2">
        <v>2467</v>
      </c>
      <c r="B2420" s="2">
        <v>1102030</v>
      </c>
      <c r="C2420" s="2" t="str">
        <f>VLOOKUP(B2420,卡牌国战属性!$B:$C,2,FALSE)</f>
        <v>燕青</v>
      </c>
      <c r="D2420" s="2" t="s">
        <v>64</v>
      </c>
      <c r="E2420" s="2">
        <f t="shared" si="37"/>
        <v>17</v>
      </c>
      <c r="F2420" s="2">
        <f>INDEX($Q:$AC,MATCH($E2420,$Q:$Q,0),MATCH(VLOOKUP($B2420,卡牌国战属性!$B:$E,4,FALSE),军力值效果表!$Q$1:$AC$1,0)+IF(VLOOKUP($B2420,卡牌国战属性!$B:$E,3,FALSE)=2,6,0))</f>
        <v>4.1</v>
      </c>
      <c r="G2420" s="2">
        <f>INDEX($Q:$AC,MATCH($E2420,$Q:$Q,0),MATCH(VLOOKUP($B2420,卡牌国战属性!$B:$E,4,FALSE),军力值效果表!$Q$1:$AC$1,0)+IF(VLOOKUP($B2420,卡牌国战属性!$B:$E,3,FALSE)=2,6,0)+1)</f>
        <v>22.4</v>
      </c>
    </row>
    <row r="2421" spans="1:7">
      <c r="A2421" s="2">
        <v>2468</v>
      </c>
      <c r="B2421" s="2">
        <v>1102030</v>
      </c>
      <c r="C2421" s="2" t="str">
        <f>VLOOKUP(B2421,卡牌国战属性!$B:$C,2,FALSE)</f>
        <v>燕青</v>
      </c>
      <c r="D2421" s="2" t="s">
        <v>64</v>
      </c>
      <c r="E2421" s="2">
        <f t="shared" si="37"/>
        <v>18</v>
      </c>
      <c r="F2421" s="2">
        <f>INDEX($Q:$AC,MATCH($E2421,$Q:$Q,0),MATCH(VLOOKUP($B2421,卡牌国战属性!$B:$E,4,FALSE),军力值效果表!$Q$1:$AC$1,0)+IF(VLOOKUP($B2421,卡牌国战属性!$B:$E,3,FALSE)=2,6,0))</f>
        <v>4.2</v>
      </c>
      <c r="G2421" s="2">
        <f>INDEX($Q:$AC,MATCH($E2421,$Q:$Q,0),MATCH(VLOOKUP($B2421,卡牌国战属性!$B:$E,4,FALSE),军力值效果表!$Q$1:$AC$1,0)+IF(VLOOKUP($B2421,卡牌国战属性!$B:$E,3,FALSE)=2,6,0)+1)</f>
        <v>22.8</v>
      </c>
    </row>
    <row r="2422" spans="1:7">
      <c r="A2422" s="2">
        <v>2469</v>
      </c>
      <c r="B2422" s="2">
        <v>1102030</v>
      </c>
      <c r="C2422" s="2" t="str">
        <f>VLOOKUP(B2422,卡牌国战属性!$B:$C,2,FALSE)</f>
        <v>燕青</v>
      </c>
      <c r="D2422" s="2" t="s">
        <v>64</v>
      </c>
      <c r="E2422" s="2">
        <f t="shared" si="37"/>
        <v>19</v>
      </c>
      <c r="F2422" s="2">
        <f>INDEX($Q:$AC,MATCH($E2422,$Q:$Q,0),MATCH(VLOOKUP($B2422,卡牌国战属性!$B:$E,4,FALSE),军力值效果表!$Q$1:$AC$1,0)+IF(VLOOKUP($B2422,卡牌国战属性!$B:$E,3,FALSE)=2,6,0))</f>
        <v>4.3</v>
      </c>
      <c r="G2422" s="2">
        <f>INDEX($Q:$AC,MATCH($E2422,$Q:$Q,0),MATCH(VLOOKUP($B2422,卡牌国战属性!$B:$E,4,FALSE),军力值效果表!$Q$1:$AC$1,0)+IF(VLOOKUP($B2422,卡牌国战属性!$B:$E,3,FALSE)=2,6,0)+1)</f>
        <v>23.2</v>
      </c>
    </row>
    <row r="2423" spans="1:7">
      <c r="A2423" s="2">
        <v>2470</v>
      </c>
      <c r="B2423" s="2">
        <v>1102030</v>
      </c>
      <c r="C2423" s="2" t="str">
        <f>VLOOKUP(B2423,卡牌国战属性!$B:$C,2,FALSE)</f>
        <v>燕青</v>
      </c>
      <c r="D2423" s="2" t="s">
        <v>64</v>
      </c>
      <c r="E2423" s="2">
        <f t="shared" si="37"/>
        <v>20</v>
      </c>
      <c r="F2423" s="2">
        <f>INDEX($Q:$AC,MATCH($E2423,$Q:$Q,0),MATCH(VLOOKUP($B2423,卡牌国战属性!$B:$E,4,FALSE),军力值效果表!$Q$1:$AC$1,0)+IF(VLOOKUP($B2423,卡牌国战属性!$B:$E,3,FALSE)=2,6,0))</f>
        <v>4.4</v>
      </c>
      <c r="G2423" s="2">
        <f>INDEX($Q:$AC,MATCH($E2423,$Q:$Q,0),MATCH(VLOOKUP($B2423,卡牌国战属性!$B:$E,4,FALSE),军力值效果表!$Q$1:$AC$1,0)+IF(VLOOKUP($B2423,卡牌国战属性!$B:$E,3,FALSE)=2,6,0)+1)</f>
        <v>23.7</v>
      </c>
    </row>
    <row r="2424" spans="1:7">
      <c r="A2424" s="2">
        <v>2471</v>
      </c>
      <c r="B2424" s="2">
        <v>1102030</v>
      </c>
      <c r="C2424" s="2" t="str">
        <f>VLOOKUP(B2424,卡牌国战属性!$B:$C,2,FALSE)</f>
        <v>燕青</v>
      </c>
      <c r="D2424" s="2" t="s">
        <v>64</v>
      </c>
      <c r="E2424" s="2">
        <f t="shared" si="37"/>
        <v>21</v>
      </c>
      <c r="F2424" s="2">
        <f>INDEX($Q:$AC,MATCH($E2424,$Q:$Q,0),MATCH(VLOOKUP($B2424,卡牌国战属性!$B:$E,4,FALSE),军力值效果表!$Q$1:$AC$1,0)+IF(VLOOKUP($B2424,卡牌国战属性!$B:$E,3,FALSE)=2,6,0))</f>
        <v>4.5</v>
      </c>
      <c r="G2424" s="2">
        <f>INDEX($Q:$AC,MATCH($E2424,$Q:$Q,0),MATCH(VLOOKUP($B2424,卡牌国战属性!$B:$E,4,FALSE),军力值效果表!$Q$1:$AC$1,0)+IF(VLOOKUP($B2424,卡牌国战属性!$B:$E,3,FALSE)=2,6,0)+1)</f>
        <v>24.1</v>
      </c>
    </row>
    <row r="2425" spans="1:7">
      <c r="A2425" s="2">
        <v>2472</v>
      </c>
      <c r="B2425" s="2">
        <v>1102030</v>
      </c>
      <c r="C2425" s="2" t="str">
        <f>VLOOKUP(B2425,卡牌国战属性!$B:$C,2,FALSE)</f>
        <v>燕青</v>
      </c>
      <c r="D2425" s="2" t="s">
        <v>64</v>
      </c>
      <c r="E2425" s="2">
        <f t="shared" si="37"/>
        <v>22</v>
      </c>
      <c r="F2425" s="2">
        <f>INDEX($Q:$AC,MATCH($E2425,$Q:$Q,0),MATCH(VLOOKUP($B2425,卡牌国战属性!$B:$E,4,FALSE),军力值效果表!$Q$1:$AC$1,0)+IF(VLOOKUP($B2425,卡牌国战属性!$B:$E,3,FALSE)=2,6,0))</f>
        <v>4.7</v>
      </c>
      <c r="G2425" s="2">
        <f>INDEX($Q:$AC,MATCH($E2425,$Q:$Q,0),MATCH(VLOOKUP($B2425,卡牌国战属性!$B:$E,4,FALSE),军力值效果表!$Q$1:$AC$1,0)+IF(VLOOKUP($B2425,卡牌国战属性!$B:$E,3,FALSE)=2,6,0)+1)</f>
        <v>24.5</v>
      </c>
    </row>
    <row r="2426" spans="1:7">
      <c r="A2426" s="2">
        <v>2473</v>
      </c>
      <c r="B2426" s="2">
        <v>1102030</v>
      </c>
      <c r="C2426" s="2" t="str">
        <f>VLOOKUP(B2426,卡牌国战属性!$B:$C,2,FALSE)</f>
        <v>燕青</v>
      </c>
      <c r="D2426" s="2" t="s">
        <v>64</v>
      </c>
      <c r="E2426" s="2">
        <f t="shared" si="37"/>
        <v>23</v>
      </c>
      <c r="F2426" s="2">
        <f>INDEX($Q:$AC,MATCH($E2426,$Q:$Q,0),MATCH(VLOOKUP($B2426,卡牌国战属性!$B:$E,4,FALSE),军力值效果表!$Q$1:$AC$1,0)+IF(VLOOKUP($B2426,卡牌国战属性!$B:$E,3,FALSE)=2,6,0))</f>
        <v>5</v>
      </c>
      <c r="G2426" s="2">
        <f>INDEX($Q:$AC,MATCH($E2426,$Q:$Q,0),MATCH(VLOOKUP($B2426,卡牌国战属性!$B:$E,4,FALSE),军力值效果表!$Q$1:$AC$1,0)+IF(VLOOKUP($B2426,卡牌国战属性!$B:$E,3,FALSE)=2,6,0)+1)</f>
        <v>27.7</v>
      </c>
    </row>
    <row r="2427" spans="1:7">
      <c r="A2427" s="2">
        <v>2474</v>
      </c>
      <c r="B2427" s="2">
        <v>1102030</v>
      </c>
      <c r="C2427" s="2" t="str">
        <f>VLOOKUP(B2427,卡牌国战属性!$B:$C,2,FALSE)</f>
        <v>燕青</v>
      </c>
      <c r="D2427" s="2" t="s">
        <v>64</v>
      </c>
      <c r="E2427" s="2">
        <f t="shared" si="37"/>
        <v>24</v>
      </c>
      <c r="F2427" s="2">
        <f>INDEX($Q:$AC,MATCH($E2427,$Q:$Q,0),MATCH(VLOOKUP($B2427,卡牌国战属性!$B:$E,4,FALSE),军力值效果表!$Q$1:$AC$1,0)+IF(VLOOKUP($B2427,卡牌国战属性!$B:$E,3,FALSE)=2,6,0))</f>
        <v>5.2</v>
      </c>
      <c r="G2427" s="2">
        <f>INDEX($Q:$AC,MATCH($E2427,$Q:$Q,0),MATCH(VLOOKUP($B2427,卡牌国战属性!$B:$E,4,FALSE),军力值效果表!$Q$1:$AC$1,0)+IF(VLOOKUP($B2427,卡牌国战属性!$B:$E,3,FALSE)=2,6,0)+1)</f>
        <v>28.3</v>
      </c>
    </row>
    <row r="2428" spans="1:7">
      <c r="A2428" s="2">
        <v>2475</v>
      </c>
      <c r="B2428" s="2">
        <v>1102030</v>
      </c>
      <c r="C2428" s="2" t="str">
        <f>VLOOKUP(B2428,卡牌国战属性!$B:$C,2,FALSE)</f>
        <v>燕青</v>
      </c>
      <c r="D2428" s="2" t="s">
        <v>64</v>
      </c>
      <c r="E2428" s="2">
        <f t="shared" si="37"/>
        <v>25</v>
      </c>
      <c r="F2428" s="2">
        <f>INDEX($Q:$AC,MATCH($E2428,$Q:$Q,0),MATCH(VLOOKUP($B2428,卡牌国战属性!$B:$E,4,FALSE),军力值效果表!$Q$1:$AC$1,0)+IF(VLOOKUP($B2428,卡牌国战属性!$B:$E,3,FALSE)=2,6,0))</f>
        <v>5.8</v>
      </c>
      <c r="G2428" s="2">
        <f>INDEX($Q:$AC,MATCH($E2428,$Q:$Q,0),MATCH(VLOOKUP($B2428,卡牌国战属性!$B:$E,4,FALSE),军力值效果表!$Q$1:$AC$1,0)+IF(VLOOKUP($B2428,卡牌国战属性!$B:$E,3,FALSE)=2,6,0)+1)</f>
        <v>32.4</v>
      </c>
    </row>
    <row r="2429" spans="1:7">
      <c r="A2429" s="2">
        <v>2476</v>
      </c>
      <c r="B2429" s="2">
        <v>1102030</v>
      </c>
      <c r="C2429" s="2" t="str">
        <f>VLOOKUP(B2429,卡牌国战属性!$B:$C,2,FALSE)</f>
        <v>燕青</v>
      </c>
      <c r="D2429" s="2" t="s">
        <v>64</v>
      </c>
      <c r="E2429" s="2">
        <f t="shared" si="37"/>
        <v>26</v>
      </c>
      <c r="F2429" s="2">
        <f>INDEX($Q:$AC,MATCH($E2429,$Q:$Q,0),MATCH(VLOOKUP($B2429,卡牌国战属性!$B:$E,4,FALSE),军力值效果表!$Q$1:$AC$1,0)+IF(VLOOKUP($B2429,卡牌国战属性!$B:$E,3,FALSE)=2,6,0))</f>
        <v>6.1</v>
      </c>
      <c r="G2429" s="2">
        <f>INDEX($Q:$AC,MATCH($E2429,$Q:$Q,0),MATCH(VLOOKUP($B2429,卡牌国战属性!$B:$E,4,FALSE),军力值效果表!$Q$1:$AC$1,0)+IF(VLOOKUP($B2429,卡牌国战属性!$B:$E,3,FALSE)=2,6,0)+1)</f>
        <v>33.8</v>
      </c>
    </row>
    <row r="2430" spans="1:7">
      <c r="A2430" s="2">
        <v>2477</v>
      </c>
      <c r="B2430" s="2">
        <v>1102030</v>
      </c>
      <c r="C2430" s="2" t="str">
        <f>VLOOKUP(B2430,卡牌国战属性!$B:$C,2,FALSE)</f>
        <v>燕青</v>
      </c>
      <c r="D2430" s="2" t="s">
        <v>64</v>
      </c>
      <c r="E2430" s="2">
        <f t="shared" si="37"/>
        <v>27</v>
      </c>
      <c r="F2430" s="2">
        <f>INDEX($Q:$AC,MATCH($E2430,$Q:$Q,0),MATCH(VLOOKUP($B2430,卡牌国战属性!$B:$E,4,FALSE),军力值效果表!$Q$1:$AC$1,0)+IF(VLOOKUP($B2430,卡牌国战属性!$B:$E,3,FALSE)=2,6,0))</f>
        <v>6.5</v>
      </c>
      <c r="G2430" s="2">
        <f>INDEX($Q:$AC,MATCH($E2430,$Q:$Q,0),MATCH(VLOOKUP($B2430,卡牌国战属性!$B:$E,4,FALSE),军力值效果表!$Q$1:$AC$1,0)+IF(VLOOKUP($B2430,卡牌国战属性!$B:$E,3,FALSE)=2,6,0)+1)</f>
        <v>35.2</v>
      </c>
    </row>
    <row r="2431" spans="1:7">
      <c r="A2431" s="2">
        <v>2478</v>
      </c>
      <c r="B2431" s="2">
        <v>1102030</v>
      </c>
      <c r="C2431" s="2" t="str">
        <f>VLOOKUP(B2431,卡牌国战属性!$B:$C,2,FALSE)</f>
        <v>燕青</v>
      </c>
      <c r="D2431" s="2" t="s">
        <v>64</v>
      </c>
      <c r="E2431" s="2">
        <f t="shared" si="37"/>
        <v>28</v>
      </c>
      <c r="F2431" s="2">
        <f>INDEX($Q:$AC,MATCH($E2431,$Q:$Q,0),MATCH(VLOOKUP($B2431,卡牌国战属性!$B:$E,4,FALSE),军力值效果表!$Q$1:$AC$1,0)+IF(VLOOKUP($B2431,卡牌国战属性!$B:$E,3,FALSE)=2,6,0))</f>
        <v>7</v>
      </c>
      <c r="G2431" s="2">
        <f>INDEX($Q:$AC,MATCH($E2431,$Q:$Q,0),MATCH(VLOOKUP($B2431,卡牌国战属性!$B:$E,4,FALSE),军力值效果表!$Q$1:$AC$1,0)+IF(VLOOKUP($B2431,卡牌国战属性!$B:$E,3,FALSE)=2,6,0)+1)</f>
        <v>37</v>
      </c>
    </row>
    <row r="2432" spans="1:7">
      <c r="A2432" s="2">
        <v>2479</v>
      </c>
      <c r="B2432" s="2">
        <v>1102030</v>
      </c>
      <c r="C2432" s="2" t="str">
        <f>VLOOKUP(B2432,卡牌国战属性!$B:$C,2,FALSE)</f>
        <v>燕青</v>
      </c>
      <c r="D2432" s="2" t="s">
        <v>64</v>
      </c>
      <c r="E2432" s="2">
        <f t="shared" si="37"/>
        <v>29</v>
      </c>
      <c r="F2432" s="2">
        <f>INDEX($Q:$AC,MATCH($E2432,$Q:$Q,0),MATCH(VLOOKUP($B2432,卡牌国战属性!$B:$E,4,FALSE),军力值效果表!$Q$1:$AC$1,0)+IF(VLOOKUP($B2432,卡牌国战属性!$B:$E,3,FALSE)=2,6,0))</f>
        <v>7.4</v>
      </c>
      <c r="G2432" s="2">
        <f>INDEX($Q:$AC,MATCH($E2432,$Q:$Q,0),MATCH(VLOOKUP($B2432,卡牌国战属性!$B:$E,4,FALSE),军力值效果表!$Q$1:$AC$1,0)+IF(VLOOKUP($B2432,卡牌国战属性!$B:$E,3,FALSE)=2,6,0)+1)</f>
        <v>39</v>
      </c>
    </row>
    <row r="2433" spans="1:7">
      <c r="A2433" s="2">
        <v>2480</v>
      </c>
      <c r="B2433" s="2">
        <v>1102030</v>
      </c>
      <c r="C2433" s="2" t="str">
        <f>VLOOKUP(B2433,卡牌国战属性!$B:$C,2,FALSE)</f>
        <v>燕青</v>
      </c>
      <c r="D2433" s="2" t="s">
        <v>64</v>
      </c>
      <c r="E2433" s="2">
        <f t="shared" si="37"/>
        <v>30</v>
      </c>
      <c r="F2433" s="2">
        <f>INDEX($Q:$AC,MATCH($E2433,$Q:$Q,0),MATCH(VLOOKUP($B2433,卡牌国战属性!$B:$E,4,FALSE),军力值效果表!$Q$1:$AC$1,0)+IF(VLOOKUP($B2433,卡牌国战属性!$B:$E,3,FALSE)=2,6,0))</f>
        <v>7.6</v>
      </c>
      <c r="G2433" s="2">
        <f>INDEX($Q:$AC,MATCH($E2433,$Q:$Q,0),MATCH(VLOOKUP($B2433,卡牌国战属性!$B:$E,4,FALSE),军力值效果表!$Q$1:$AC$1,0)+IF(VLOOKUP($B2433,卡牌国战属性!$B:$E,3,FALSE)=2,6,0)+1)</f>
        <v>41</v>
      </c>
    </row>
    <row r="2434" spans="1:7">
      <c r="A2434" s="2">
        <v>2481</v>
      </c>
      <c r="B2434" s="2">
        <v>1102030</v>
      </c>
      <c r="C2434" s="2" t="str">
        <f>VLOOKUP(B2434,卡牌国战属性!$B:$C,2,FALSE)</f>
        <v>燕青</v>
      </c>
      <c r="D2434" s="2" t="s">
        <v>64</v>
      </c>
      <c r="E2434" s="2">
        <f t="shared" si="37"/>
        <v>31</v>
      </c>
      <c r="F2434" s="2">
        <f>INDEX($Q:$AC,MATCH($E2434,$Q:$Q,0),MATCH(VLOOKUP($B2434,卡牌国战属性!$B:$E,4,FALSE),军力值效果表!$Q$1:$AC$1,0)+IF(VLOOKUP($B2434,卡牌国战属性!$B:$E,3,FALSE)=2,6,0))</f>
        <v>7.7</v>
      </c>
      <c r="G2434" s="2">
        <f>INDEX($Q:$AC,MATCH($E2434,$Q:$Q,0),MATCH(VLOOKUP($B2434,卡牌国战属性!$B:$E,4,FALSE),军力值效果表!$Q$1:$AC$1,0)+IF(VLOOKUP($B2434,卡牌国战属性!$B:$E,3,FALSE)=2,6,0)+1)</f>
        <v>42.1</v>
      </c>
    </row>
    <row r="2435" spans="1:7">
      <c r="A2435" s="2">
        <v>2482</v>
      </c>
      <c r="B2435" s="2">
        <v>1102030</v>
      </c>
      <c r="C2435" s="2" t="str">
        <f>VLOOKUP(B2435,卡牌国战属性!$B:$C,2,FALSE)</f>
        <v>燕青</v>
      </c>
      <c r="D2435" s="2" t="s">
        <v>64</v>
      </c>
      <c r="E2435" s="2">
        <f t="shared" si="37"/>
        <v>32</v>
      </c>
      <c r="F2435" s="2">
        <f>INDEX($Q:$AC,MATCH($E2435,$Q:$Q,0),MATCH(VLOOKUP($B2435,卡牌国战属性!$B:$E,4,FALSE),军力值效果表!$Q$1:$AC$1,0)+IF(VLOOKUP($B2435,卡牌国战属性!$B:$E,3,FALSE)=2,6,0))</f>
        <v>8.2</v>
      </c>
      <c r="G2435" s="2">
        <f>INDEX($Q:$AC,MATCH($E2435,$Q:$Q,0),MATCH(VLOOKUP($B2435,卡牌国战属性!$B:$E,4,FALSE),军力值效果表!$Q$1:$AC$1,0)+IF(VLOOKUP($B2435,卡牌国战属性!$B:$E,3,FALSE)=2,6,0)+1)</f>
        <v>44.2</v>
      </c>
    </row>
    <row r="2436" spans="1:7">
      <c r="A2436" s="2">
        <v>2483</v>
      </c>
      <c r="B2436" s="2">
        <v>1102030</v>
      </c>
      <c r="C2436" s="2" t="str">
        <f>VLOOKUP(B2436,卡牌国战属性!$B:$C,2,FALSE)</f>
        <v>燕青</v>
      </c>
      <c r="D2436" s="2" t="s">
        <v>64</v>
      </c>
      <c r="E2436" s="2">
        <f t="shared" ref="E2436:E2467" si="38">E2386</f>
        <v>33</v>
      </c>
      <c r="F2436" s="2">
        <f>INDEX($Q:$AC,MATCH($E2436,$Q:$Q,0),MATCH(VLOOKUP($B2436,卡牌国战属性!$B:$E,4,FALSE),军力值效果表!$Q$1:$AC$1,0)+IF(VLOOKUP($B2436,卡牌国战属性!$B:$E,3,FALSE)=2,6,0))</f>
        <v>9.2</v>
      </c>
      <c r="G2436" s="2">
        <f>INDEX($Q:$AC,MATCH($E2436,$Q:$Q,0),MATCH(VLOOKUP($B2436,卡牌国战属性!$B:$E,4,FALSE),军力值效果表!$Q$1:$AC$1,0)+IF(VLOOKUP($B2436,卡牌国战属性!$B:$E,3,FALSE)=2,6,0)+1)</f>
        <v>50.4</v>
      </c>
    </row>
    <row r="2437" spans="1:7">
      <c r="A2437" s="2">
        <v>2484</v>
      </c>
      <c r="B2437" s="2">
        <v>1102030</v>
      </c>
      <c r="C2437" s="2" t="str">
        <f>VLOOKUP(B2437,卡牌国战属性!$B:$C,2,FALSE)</f>
        <v>燕青</v>
      </c>
      <c r="D2437" s="2" t="s">
        <v>64</v>
      </c>
      <c r="E2437" s="2">
        <f t="shared" si="38"/>
        <v>34</v>
      </c>
      <c r="F2437" s="2">
        <f>INDEX($Q:$AC,MATCH($E2437,$Q:$Q,0),MATCH(VLOOKUP($B2437,卡牌国战属性!$B:$E,4,FALSE),军力值效果表!$Q$1:$AC$1,0)+IF(VLOOKUP($B2437,卡牌国战属性!$B:$E,3,FALSE)=2,6,0))</f>
        <v>9.5</v>
      </c>
      <c r="G2437" s="2">
        <f>INDEX($Q:$AC,MATCH($E2437,$Q:$Q,0),MATCH(VLOOKUP($B2437,卡牌国战属性!$B:$E,4,FALSE),军力值效果表!$Q$1:$AC$1,0)+IF(VLOOKUP($B2437,卡牌国战属性!$B:$E,3,FALSE)=2,6,0)+1)</f>
        <v>53.1</v>
      </c>
    </row>
    <row r="2438" spans="1:7">
      <c r="A2438" s="2">
        <v>2485</v>
      </c>
      <c r="B2438" s="2">
        <v>1102030</v>
      </c>
      <c r="C2438" s="2" t="str">
        <f>VLOOKUP(B2438,卡牌国战属性!$B:$C,2,FALSE)</f>
        <v>燕青</v>
      </c>
      <c r="D2438" s="2" t="s">
        <v>64</v>
      </c>
      <c r="E2438" s="2">
        <f t="shared" si="38"/>
        <v>35</v>
      </c>
      <c r="F2438" s="2">
        <f>INDEX($Q:$AC,MATCH($E2438,$Q:$Q,0),MATCH(VLOOKUP($B2438,卡牌国战属性!$B:$E,4,FALSE),军力值效果表!$Q$1:$AC$1,0)+IF(VLOOKUP($B2438,卡牌国战属性!$B:$E,3,FALSE)=2,6,0))</f>
        <v>10</v>
      </c>
      <c r="G2438" s="2">
        <f>INDEX($Q:$AC,MATCH($E2438,$Q:$Q,0),MATCH(VLOOKUP($B2438,卡牌国战属性!$B:$E,4,FALSE),军力值效果表!$Q$1:$AC$1,0)+IF(VLOOKUP($B2438,卡牌国战属性!$B:$E,3,FALSE)=2,6,0)+1)</f>
        <v>54.5</v>
      </c>
    </row>
    <row r="2439" spans="1:7">
      <c r="A2439" s="2">
        <v>2486</v>
      </c>
      <c r="B2439" s="2">
        <v>1102030</v>
      </c>
      <c r="C2439" s="2" t="str">
        <f>VLOOKUP(B2439,卡牌国战属性!$B:$C,2,FALSE)</f>
        <v>燕青</v>
      </c>
      <c r="D2439" s="2" t="s">
        <v>64</v>
      </c>
      <c r="E2439" s="2">
        <f t="shared" si="38"/>
        <v>36</v>
      </c>
      <c r="F2439" s="2">
        <f>INDEX($Q:$AC,MATCH($E2439,$Q:$Q,0),MATCH(VLOOKUP($B2439,卡牌国战属性!$B:$E,4,FALSE),军力值效果表!$Q$1:$AC$1,0)+IF(VLOOKUP($B2439,卡牌国战属性!$B:$E,3,FALSE)=2,6,0))</f>
        <v>10.7</v>
      </c>
      <c r="G2439" s="2">
        <f>INDEX($Q:$AC,MATCH($E2439,$Q:$Q,0),MATCH(VLOOKUP($B2439,卡牌国战属性!$B:$E,4,FALSE),军力值效果表!$Q$1:$AC$1,0)+IF(VLOOKUP($B2439,卡牌国战属性!$B:$E,3,FALSE)=2,6,0)+1)</f>
        <v>57.9</v>
      </c>
    </row>
    <row r="2440" spans="1:7">
      <c r="A2440" s="2">
        <v>2487</v>
      </c>
      <c r="B2440" s="2">
        <v>1102030</v>
      </c>
      <c r="C2440" s="2" t="str">
        <f>VLOOKUP(B2440,卡牌国战属性!$B:$C,2,FALSE)</f>
        <v>燕青</v>
      </c>
      <c r="D2440" s="2" t="s">
        <v>64</v>
      </c>
      <c r="E2440" s="2">
        <f t="shared" si="38"/>
        <v>37</v>
      </c>
      <c r="F2440" s="2">
        <f>INDEX($Q:$AC,MATCH($E2440,$Q:$Q,0),MATCH(VLOOKUP($B2440,卡牌国战属性!$B:$E,4,FALSE),军力值效果表!$Q$1:$AC$1,0)+IF(VLOOKUP($B2440,卡牌国战属性!$B:$E,3,FALSE)=2,6,0))</f>
        <v>11.5</v>
      </c>
      <c r="G2440" s="2">
        <f>INDEX($Q:$AC,MATCH($E2440,$Q:$Q,0),MATCH(VLOOKUP($B2440,卡牌国战属性!$B:$E,4,FALSE),军力值效果表!$Q$1:$AC$1,0)+IF(VLOOKUP($B2440,卡牌国战属性!$B:$E,3,FALSE)=2,6,0)+1)</f>
        <v>61</v>
      </c>
    </row>
    <row r="2441" spans="1:7">
      <c r="A2441" s="2">
        <v>2488</v>
      </c>
      <c r="B2441" s="2">
        <v>1102030</v>
      </c>
      <c r="C2441" s="2" t="str">
        <f>VLOOKUP(B2441,卡牌国战属性!$B:$C,2,FALSE)</f>
        <v>燕青</v>
      </c>
      <c r="D2441" s="2" t="s">
        <v>64</v>
      </c>
      <c r="E2441" s="2">
        <f t="shared" si="38"/>
        <v>38</v>
      </c>
      <c r="F2441" s="2">
        <f>INDEX($Q:$AC,MATCH($E2441,$Q:$Q,0),MATCH(VLOOKUP($B2441,卡牌国战属性!$B:$E,4,FALSE),军力值效果表!$Q$1:$AC$1,0)+IF(VLOOKUP($B2441,卡牌国战属性!$B:$E,3,FALSE)=2,6,0))</f>
        <v>12.9</v>
      </c>
      <c r="G2441" s="2">
        <f>INDEX($Q:$AC,MATCH($E2441,$Q:$Q,0),MATCH(VLOOKUP($B2441,卡牌国战属性!$B:$E,4,FALSE),军力值效果表!$Q$1:$AC$1,0)+IF(VLOOKUP($B2441,卡牌国战属性!$B:$E,3,FALSE)=2,6,0)+1)</f>
        <v>70</v>
      </c>
    </row>
    <row r="2442" spans="1:7">
      <c r="A2442" s="2">
        <v>2489</v>
      </c>
      <c r="B2442" s="2">
        <v>1102030</v>
      </c>
      <c r="C2442" s="2" t="str">
        <f>VLOOKUP(B2442,卡牌国战属性!$B:$C,2,FALSE)</f>
        <v>燕青</v>
      </c>
      <c r="D2442" s="2" t="s">
        <v>64</v>
      </c>
      <c r="E2442" s="2">
        <f t="shared" si="38"/>
        <v>39</v>
      </c>
      <c r="F2442" s="2">
        <f>INDEX($Q:$AC,MATCH($E2442,$Q:$Q,0),MATCH(VLOOKUP($B2442,卡牌国战属性!$B:$E,4,FALSE),军力值效果表!$Q$1:$AC$1,0)+IF(VLOOKUP($B2442,卡牌国战属性!$B:$E,3,FALSE)=2,6,0))</f>
        <v>13.2</v>
      </c>
      <c r="G2442" s="2">
        <f>INDEX($Q:$AC,MATCH($E2442,$Q:$Q,0),MATCH(VLOOKUP($B2442,卡牌国战属性!$B:$E,4,FALSE),军力值效果表!$Q$1:$AC$1,0)+IF(VLOOKUP($B2442,卡牌国战属性!$B:$E,3,FALSE)=2,6,0)+1)</f>
        <v>72</v>
      </c>
    </row>
    <row r="2443" spans="1:7">
      <c r="A2443" s="2">
        <v>2490</v>
      </c>
      <c r="B2443" s="2">
        <v>1102030</v>
      </c>
      <c r="C2443" s="2" t="str">
        <f>VLOOKUP(B2443,卡牌国战属性!$B:$C,2,FALSE)</f>
        <v>燕青</v>
      </c>
      <c r="D2443" s="2" t="s">
        <v>64</v>
      </c>
      <c r="E2443" s="2">
        <f t="shared" si="38"/>
        <v>40</v>
      </c>
      <c r="F2443" s="2">
        <f>INDEX($Q:$AC,MATCH($E2443,$Q:$Q,0),MATCH(VLOOKUP($B2443,卡牌国战属性!$B:$E,4,FALSE),军力值效果表!$Q$1:$AC$1,0)+IF(VLOOKUP($B2443,卡牌国战属性!$B:$E,3,FALSE)=2,6,0))</f>
        <v>13.9</v>
      </c>
      <c r="G2443" s="2">
        <f>INDEX($Q:$AC,MATCH($E2443,$Q:$Q,0),MATCH(VLOOKUP($B2443,卡牌国战属性!$B:$E,4,FALSE),军力值效果表!$Q$1:$AC$1,0)+IF(VLOOKUP($B2443,卡牌国战属性!$B:$E,3,FALSE)=2,6,0)+1)</f>
        <v>74</v>
      </c>
    </row>
    <row r="2444" spans="1:7">
      <c r="A2444" s="2">
        <v>2491</v>
      </c>
      <c r="B2444" s="2">
        <v>1102030</v>
      </c>
      <c r="C2444" s="2" t="str">
        <f>VLOOKUP(B2444,卡牌国战属性!$B:$C,2,FALSE)</f>
        <v>燕青</v>
      </c>
      <c r="D2444" s="2" t="s">
        <v>64</v>
      </c>
      <c r="E2444" s="2">
        <f t="shared" si="38"/>
        <v>41</v>
      </c>
      <c r="F2444" s="2">
        <f>INDEX($Q:$AC,MATCH($E2444,$Q:$Q,0),MATCH(VLOOKUP($B2444,卡牌国战属性!$B:$E,4,FALSE),军力值效果表!$Q$1:$AC$1,0)+IF(VLOOKUP($B2444,卡牌国战属性!$B:$E,3,FALSE)=2,6,0))</f>
        <v>14.3</v>
      </c>
      <c r="G2444" s="2">
        <f>INDEX($Q:$AC,MATCH($E2444,$Q:$Q,0),MATCH(VLOOKUP($B2444,卡牌国战属性!$B:$E,4,FALSE),军力值效果表!$Q$1:$AC$1,0)+IF(VLOOKUP($B2444,卡牌国战属性!$B:$E,3,FALSE)=2,6,0)+1)</f>
        <v>76.8</v>
      </c>
    </row>
    <row r="2445" spans="1:7">
      <c r="A2445" s="2">
        <v>2492</v>
      </c>
      <c r="B2445" s="2">
        <v>1102030</v>
      </c>
      <c r="C2445" s="2" t="str">
        <f>VLOOKUP(B2445,卡牌国战属性!$B:$C,2,FALSE)</f>
        <v>燕青</v>
      </c>
      <c r="D2445" s="2" t="s">
        <v>64</v>
      </c>
      <c r="E2445" s="2">
        <f t="shared" si="38"/>
        <v>42</v>
      </c>
      <c r="F2445" s="2">
        <f>INDEX($Q:$AC,MATCH($E2445,$Q:$Q,0),MATCH(VLOOKUP($B2445,卡牌国战属性!$B:$E,4,FALSE),军力值效果表!$Q$1:$AC$1,0)+IF(VLOOKUP($B2445,卡牌国战属性!$B:$E,3,FALSE)=2,6,0))</f>
        <v>15.4</v>
      </c>
      <c r="G2445" s="2">
        <f>INDEX($Q:$AC,MATCH($E2445,$Q:$Q,0),MATCH(VLOOKUP($B2445,卡牌国战属性!$B:$E,4,FALSE),军力值效果表!$Q$1:$AC$1,0)+IF(VLOOKUP($B2445,卡牌国战属性!$B:$E,3,FALSE)=2,6,0)+1)</f>
        <v>81.4</v>
      </c>
    </row>
    <row r="2446" spans="1:7">
      <c r="A2446" s="2">
        <v>2493</v>
      </c>
      <c r="B2446" s="2">
        <v>1102030</v>
      </c>
      <c r="C2446" s="2" t="str">
        <f>VLOOKUP(B2446,卡牌国战属性!$B:$C,2,FALSE)</f>
        <v>燕青</v>
      </c>
      <c r="D2446" s="2" t="s">
        <v>64</v>
      </c>
      <c r="E2446" s="2">
        <f t="shared" si="38"/>
        <v>43</v>
      </c>
      <c r="F2446" s="2">
        <f>INDEX($Q:$AC,MATCH($E2446,$Q:$Q,0),MATCH(VLOOKUP($B2446,卡牌国战属性!$B:$E,4,FALSE),军力值效果表!$Q$1:$AC$1,0)+IF(VLOOKUP($B2446,卡牌国战属性!$B:$E,3,FALSE)=2,6,0))</f>
        <v>17.4</v>
      </c>
      <c r="G2446" s="2">
        <f>INDEX($Q:$AC,MATCH($E2446,$Q:$Q,0),MATCH(VLOOKUP($B2446,卡牌国战属性!$B:$E,4,FALSE),军力值效果表!$Q$1:$AC$1,0)+IF(VLOOKUP($B2446,卡牌国战属性!$B:$E,3,FALSE)=2,6,0)+1)</f>
        <v>93.9</v>
      </c>
    </row>
    <row r="2447" spans="1:7">
      <c r="A2447" s="2">
        <v>2494</v>
      </c>
      <c r="B2447" s="2">
        <v>1102030</v>
      </c>
      <c r="C2447" s="2" t="str">
        <f>VLOOKUP(B2447,卡牌国战属性!$B:$C,2,FALSE)</f>
        <v>燕青</v>
      </c>
      <c r="D2447" s="2" t="s">
        <v>64</v>
      </c>
      <c r="E2447" s="2">
        <f t="shared" si="38"/>
        <v>44</v>
      </c>
      <c r="F2447" s="2">
        <f>INDEX($Q:$AC,MATCH($E2447,$Q:$Q,0),MATCH(VLOOKUP($B2447,卡牌国战属性!$B:$E,4,FALSE),军力值效果表!$Q$1:$AC$1,0)+IF(VLOOKUP($B2447,卡牌国战属性!$B:$E,3,FALSE)=2,6,0))</f>
        <v>18.8</v>
      </c>
      <c r="G2447" s="2">
        <f>INDEX($Q:$AC,MATCH($E2447,$Q:$Q,0),MATCH(VLOOKUP($B2447,卡牌国战属性!$B:$E,4,FALSE),军力值效果表!$Q$1:$AC$1,0)+IF(VLOOKUP($B2447,卡牌国战属性!$B:$E,3,FALSE)=2,6,0)+1)</f>
        <v>99.9</v>
      </c>
    </row>
    <row r="2448" spans="1:7">
      <c r="A2448" s="2">
        <v>2495</v>
      </c>
      <c r="B2448" s="2">
        <v>1102030</v>
      </c>
      <c r="C2448" s="2" t="str">
        <f>VLOOKUP(B2448,卡牌国战属性!$B:$C,2,FALSE)</f>
        <v>燕青</v>
      </c>
      <c r="D2448" s="2" t="s">
        <v>64</v>
      </c>
      <c r="E2448" s="2">
        <f t="shared" si="38"/>
        <v>45</v>
      </c>
      <c r="F2448" s="2">
        <f>INDEX($Q:$AC,MATCH($E2448,$Q:$Q,0),MATCH(VLOOKUP($B2448,卡牌国战属性!$B:$E,4,FALSE),军力值效果表!$Q$1:$AC$1,0)+IF(VLOOKUP($B2448,卡牌国战属性!$B:$E,3,FALSE)=2,6,0))</f>
        <v>20.6</v>
      </c>
      <c r="G2448" s="2">
        <f>INDEX($Q:$AC,MATCH($E2448,$Q:$Q,0),MATCH(VLOOKUP($B2448,卡牌国战属性!$B:$E,4,FALSE),军力值效果表!$Q$1:$AC$1,0)+IF(VLOOKUP($B2448,卡牌国战属性!$B:$E,3,FALSE)=2,6,0)+1)</f>
        <v>111.6</v>
      </c>
    </row>
    <row r="2449" spans="1:7">
      <c r="A2449" s="2">
        <v>2496</v>
      </c>
      <c r="B2449" s="2">
        <v>1102030</v>
      </c>
      <c r="C2449" s="2" t="str">
        <f>VLOOKUP(B2449,卡牌国战属性!$B:$C,2,FALSE)</f>
        <v>燕青</v>
      </c>
      <c r="D2449" s="2" t="s">
        <v>64</v>
      </c>
      <c r="E2449" s="2">
        <f t="shared" si="38"/>
        <v>46</v>
      </c>
      <c r="F2449" s="2">
        <f>INDEX($Q:$AC,MATCH($E2449,$Q:$Q,0),MATCH(VLOOKUP($B2449,卡牌国战属性!$B:$E,4,FALSE),军力值效果表!$Q$1:$AC$1,0)+IF(VLOOKUP($B2449,卡牌国战属性!$B:$E,3,FALSE)=2,6,0))</f>
        <v>22.3</v>
      </c>
      <c r="G2449" s="2">
        <f>INDEX($Q:$AC,MATCH($E2449,$Q:$Q,0),MATCH(VLOOKUP($B2449,卡牌国战属性!$B:$E,4,FALSE),军力值效果表!$Q$1:$AC$1,0)+IF(VLOOKUP($B2449,卡牌国战属性!$B:$E,3,FALSE)=2,6,0)+1)</f>
        <v>119.2</v>
      </c>
    </row>
    <row r="2450" spans="1:7">
      <c r="A2450" s="2">
        <v>2497</v>
      </c>
      <c r="B2450" s="2">
        <v>1102030</v>
      </c>
      <c r="C2450" s="2" t="str">
        <f>VLOOKUP(B2450,卡牌国战属性!$B:$C,2,FALSE)</f>
        <v>燕青</v>
      </c>
      <c r="D2450" s="2" t="s">
        <v>64</v>
      </c>
      <c r="E2450" s="2">
        <f t="shared" si="38"/>
        <v>47</v>
      </c>
      <c r="F2450" s="2">
        <f>INDEX($Q:$AC,MATCH($E2450,$Q:$Q,0),MATCH(VLOOKUP($B2450,卡牌国战属性!$B:$E,4,FALSE),军力值效果表!$Q$1:$AC$1,0)+IF(VLOOKUP($B2450,卡牌国战属性!$B:$E,3,FALSE)=2,6,0))</f>
        <v>24</v>
      </c>
      <c r="G2450" s="2">
        <f>INDEX($Q:$AC,MATCH($E2450,$Q:$Q,0),MATCH(VLOOKUP($B2450,卡牌国战属性!$B:$E,4,FALSE),军力值效果表!$Q$1:$AC$1,0)+IF(VLOOKUP($B2450,卡牌国战属性!$B:$E,3,FALSE)=2,6,0)+1)</f>
        <v>126.7</v>
      </c>
    </row>
    <row r="2451" spans="1:7">
      <c r="A2451" s="2">
        <v>2498</v>
      </c>
      <c r="B2451" s="2">
        <v>1102030</v>
      </c>
      <c r="C2451" s="2" t="str">
        <f>VLOOKUP(B2451,卡牌国战属性!$B:$C,2,FALSE)</f>
        <v>燕青</v>
      </c>
      <c r="D2451" s="2" t="s">
        <v>64</v>
      </c>
      <c r="E2451" s="2">
        <f t="shared" si="38"/>
        <v>48</v>
      </c>
      <c r="F2451" s="2">
        <f>INDEX($Q:$AC,MATCH($E2451,$Q:$Q,0),MATCH(VLOOKUP($B2451,卡牌国战属性!$B:$E,4,FALSE),军力值效果表!$Q$1:$AC$1,0)+IF(VLOOKUP($B2451,卡牌国战属性!$B:$E,3,FALSE)=2,6,0))</f>
        <v>27.2</v>
      </c>
      <c r="G2451" s="2">
        <f>INDEX($Q:$AC,MATCH($E2451,$Q:$Q,0),MATCH(VLOOKUP($B2451,卡牌国战属性!$B:$E,4,FALSE),军力值效果表!$Q$1:$AC$1,0)+IF(VLOOKUP($B2451,卡牌国战属性!$B:$E,3,FALSE)=2,6,0)+1)</f>
        <v>146.4</v>
      </c>
    </row>
    <row r="2452" spans="1:7">
      <c r="A2452" s="2">
        <v>2499</v>
      </c>
      <c r="B2452" s="2">
        <v>1102030</v>
      </c>
      <c r="C2452" s="2" t="str">
        <f>VLOOKUP(B2452,卡牌国战属性!$B:$C,2,FALSE)</f>
        <v>燕青</v>
      </c>
      <c r="D2452" s="2" t="s">
        <v>64</v>
      </c>
      <c r="E2452" s="2">
        <f t="shared" si="38"/>
        <v>49</v>
      </c>
      <c r="F2452" s="2">
        <f>INDEX($Q:$AC,MATCH($E2452,$Q:$Q,0),MATCH(VLOOKUP($B2452,卡牌国战属性!$B:$E,4,FALSE),军力值效果表!$Q$1:$AC$1,0)+IF(VLOOKUP($B2452,卡牌国战属性!$B:$E,3,FALSE)=2,6,0))</f>
        <v>29.4</v>
      </c>
      <c r="G2452" s="2">
        <f>INDEX($Q:$AC,MATCH($E2452,$Q:$Q,0),MATCH(VLOOKUP($B2452,卡牌国战属性!$B:$E,4,FALSE),军力值效果表!$Q$1:$AC$1,0)+IF(VLOOKUP($B2452,卡牌国战属性!$B:$E,3,FALSE)=2,6,0)+1)</f>
        <v>156</v>
      </c>
    </row>
    <row r="2453" spans="1:7">
      <c r="A2453" s="2">
        <v>2500</v>
      </c>
      <c r="B2453" s="2">
        <v>1102030</v>
      </c>
      <c r="C2453" s="2" t="str">
        <f>VLOOKUP(B2453,卡牌国战属性!$B:$C,2,FALSE)</f>
        <v>燕青</v>
      </c>
      <c r="D2453" s="2" t="s">
        <v>64</v>
      </c>
      <c r="E2453" s="2">
        <f t="shared" si="38"/>
        <v>50</v>
      </c>
      <c r="F2453" s="2">
        <f>INDEX($Q:$AC,MATCH($E2453,$Q:$Q,0),MATCH(VLOOKUP($B2453,卡牌国战属性!$B:$E,4,FALSE),军力值效果表!$Q$1:$AC$1,0)+IF(VLOOKUP($B2453,卡牌国战属性!$B:$E,3,FALSE)=2,6,0))</f>
        <v>30.8</v>
      </c>
      <c r="G2453" s="2">
        <f>INDEX($Q:$AC,MATCH($E2453,$Q:$Q,0),MATCH(VLOOKUP($B2453,卡牌国战属性!$B:$E,4,FALSE),军力值效果表!$Q$1:$AC$1,0)+IF(VLOOKUP($B2453,卡牌国战属性!$B:$E,3,FALSE)=2,6,0)+1)</f>
        <v>161.2</v>
      </c>
    </row>
    <row r="2454" spans="1:7">
      <c r="A2454" s="2">
        <v>2501</v>
      </c>
      <c r="B2454" s="2">
        <v>1102031</v>
      </c>
      <c r="C2454" s="2" t="str">
        <f>VLOOKUP(B2454,卡牌国战属性!$B:$C,2,FALSE)</f>
        <v>秦琼</v>
      </c>
      <c r="D2454" s="2" t="s">
        <v>64</v>
      </c>
      <c r="E2454" s="2">
        <f t="shared" si="38"/>
        <v>1</v>
      </c>
      <c r="F2454" s="2">
        <f>INDEX($Q:$AC,MATCH($E2454,$Q:$Q,0),MATCH(VLOOKUP($B2454,卡牌国战属性!$B:$E,4,FALSE),军力值效果表!$Q$1:$AC$1,0)+IF(VLOOKUP($B2454,卡牌国战属性!$B:$E,3,FALSE)=2,6,0))</f>
        <v>3</v>
      </c>
      <c r="G2454" s="2">
        <f>INDEX($Q:$AC,MATCH($E2454,$Q:$Q,0),MATCH(VLOOKUP($B2454,卡牌国战属性!$B:$E,4,FALSE),军力值效果表!$Q$1:$AC$1,0)+IF(VLOOKUP($B2454,卡牌国战属性!$B:$E,3,FALSE)=2,6,0)+1)</f>
        <v>22</v>
      </c>
    </row>
    <row r="2455" spans="1:7">
      <c r="A2455" s="2">
        <v>2502</v>
      </c>
      <c r="B2455" s="2">
        <v>1102031</v>
      </c>
      <c r="C2455" s="2" t="str">
        <f>VLOOKUP(B2455,卡牌国战属性!$B:$C,2,FALSE)</f>
        <v>秦琼</v>
      </c>
      <c r="D2455" s="2" t="s">
        <v>64</v>
      </c>
      <c r="E2455" s="2">
        <f t="shared" si="38"/>
        <v>2</v>
      </c>
      <c r="F2455" s="2">
        <f>INDEX($Q:$AC,MATCH($E2455,$Q:$Q,0),MATCH(VLOOKUP($B2455,卡牌国战属性!$B:$E,4,FALSE),军力值效果表!$Q$1:$AC$1,0)+IF(VLOOKUP($B2455,卡牌国战属性!$B:$E,3,FALSE)=2,6,0))</f>
        <v>3.1</v>
      </c>
      <c r="G2455" s="2">
        <f>INDEX($Q:$AC,MATCH($E2455,$Q:$Q,0),MATCH(VLOOKUP($B2455,卡牌国战属性!$B:$E,4,FALSE),军力值效果表!$Q$1:$AC$1,0)+IF(VLOOKUP($B2455,卡牌国战属性!$B:$E,3,FALSE)=2,6,0)+1)</f>
        <v>22.3</v>
      </c>
    </row>
    <row r="2456" spans="1:7">
      <c r="A2456" s="2">
        <v>2503</v>
      </c>
      <c r="B2456" s="2">
        <v>1102031</v>
      </c>
      <c r="C2456" s="2" t="str">
        <f>VLOOKUP(B2456,卡牌国战属性!$B:$C,2,FALSE)</f>
        <v>秦琼</v>
      </c>
      <c r="D2456" s="2" t="s">
        <v>64</v>
      </c>
      <c r="E2456" s="2">
        <f t="shared" si="38"/>
        <v>3</v>
      </c>
      <c r="F2456" s="2">
        <f>INDEX($Q:$AC,MATCH($E2456,$Q:$Q,0),MATCH(VLOOKUP($B2456,卡牌国战属性!$B:$E,4,FALSE),军力值效果表!$Q$1:$AC$1,0)+IF(VLOOKUP($B2456,卡牌国战属性!$B:$E,3,FALSE)=2,6,0))</f>
        <v>3.2</v>
      </c>
      <c r="G2456" s="2">
        <f>INDEX($Q:$AC,MATCH($E2456,$Q:$Q,0),MATCH(VLOOKUP($B2456,卡牌国战属性!$B:$E,4,FALSE),军力值效果表!$Q$1:$AC$1,0)+IF(VLOOKUP($B2456,卡牌国战属性!$B:$E,3,FALSE)=2,6,0)+1)</f>
        <v>22.6</v>
      </c>
    </row>
    <row r="2457" spans="1:7">
      <c r="A2457" s="2">
        <v>2504</v>
      </c>
      <c r="B2457" s="2">
        <v>1102031</v>
      </c>
      <c r="C2457" s="2" t="str">
        <f>VLOOKUP(B2457,卡牌国战属性!$B:$C,2,FALSE)</f>
        <v>秦琼</v>
      </c>
      <c r="D2457" s="2" t="s">
        <v>64</v>
      </c>
      <c r="E2457" s="2">
        <f t="shared" si="38"/>
        <v>4</v>
      </c>
      <c r="F2457" s="2">
        <f>INDEX($Q:$AC,MATCH($E2457,$Q:$Q,0),MATCH(VLOOKUP($B2457,卡牌国战属性!$B:$E,4,FALSE),军力值效果表!$Q$1:$AC$1,0)+IF(VLOOKUP($B2457,卡牌国战属性!$B:$E,3,FALSE)=2,6,0))</f>
        <v>3.3</v>
      </c>
      <c r="G2457" s="2">
        <f>INDEX($Q:$AC,MATCH($E2457,$Q:$Q,0),MATCH(VLOOKUP($B2457,卡牌国战属性!$B:$E,4,FALSE),军力值效果表!$Q$1:$AC$1,0)+IF(VLOOKUP($B2457,卡牌国战属性!$B:$E,3,FALSE)=2,6,0)+1)</f>
        <v>22.9</v>
      </c>
    </row>
    <row r="2458" spans="1:7">
      <c r="A2458" s="2">
        <v>2505</v>
      </c>
      <c r="B2458" s="2">
        <v>1102031</v>
      </c>
      <c r="C2458" s="2" t="str">
        <f>VLOOKUP(B2458,卡牌国战属性!$B:$C,2,FALSE)</f>
        <v>秦琼</v>
      </c>
      <c r="D2458" s="2" t="s">
        <v>64</v>
      </c>
      <c r="E2458" s="2">
        <f t="shared" si="38"/>
        <v>5</v>
      </c>
      <c r="F2458" s="2">
        <f>INDEX($Q:$AC,MATCH($E2458,$Q:$Q,0),MATCH(VLOOKUP($B2458,卡牌国战属性!$B:$E,4,FALSE),军力值效果表!$Q$1:$AC$1,0)+IF(VLOOKUP($B2458,卡牌国战属性!$B:$E,3,FALSE)=2,6,0))</f>
        <v>3.4</v>
      </c>
      <c r="G2458" s="2">
        <f>INDEX($Q:$AC,MATCH($E2458,$Q:$Q,0),MATCH(VLOOKUP($B2458,卡牌国战属性!$B:$E,4,FALSE),军力值效果表!$Q$1:$AC$1,0)+IF(VLOOKUP($B2458,卡牌国战属性!$B:$E,3,FALSE)=2,6,0)+1)</f>
        <v>23.2</v>
      </c>
    </row>
    <row r="2459" spans="1:7">
      <c r="A2459" s="2">
        <v>2506</v>
      </c>
      <c r="B2459" s="2">
        <v>1102031</v>
      </c>
      <c r="C2459" s="2" t="str">
        <f>VLOOKUP(B2459,卡牌国战属性!$B:$C,2,FALSE)</f>
        <v>秦琼</v>
      </c>
      <c r="D2459" s="2" t="s">
        <v>64</v>
      </c>
      <c r="E2459" s="2">
        <f t="shared" si="38"/>
        <v>6</v>
      </c>
      <c r="F2459" s="2">
        <f>INDEX($Q:$AC,MATCH($E2459,$Q:$Q,0),MATCH(VLOOKUP($B2459,卡牌国战属性!$B:$E,4,FALSE),军力值效果表!$Q$1:$AC$1,0)+IF(VLOOKUP($B2459,卡牌国战属性!$B:$E,3,FALSE)=2,6,0))</f>
        <v>3.5</v>
      </c>
      <c r="G2459" s="2">
        <f>INDEX($Q:$AC,MATCH($E2459,$Q:$Q,0),MATCH(VLOOKUP($B2459,卡牌国战属性!$B:$E,4,FALSE),军力值效果表!$Q$1:$AC$1,0)+IF(VLOOKUP($B2459,卡牌国战属性!$B:$E,3,FALSE)=2,6,0)+1)</f>
        <v>23.5</v>
      </c>
    </row>
    <row r="2460" spans="1:7">
      <c r="A2460" s="2">
        <v>2507</v>
      </c>
      <c r="B2460" s="2">
        <v>1102031</v>
      </c>
      <c r="C2460" s="2" t="str">
        <f>VLOOKUP(B2460,卡牌国战属性!$B:$C,2,FALSE)</f>
        <v>秦琼</v>
      </c>
      <c r="D2460" s="2" t="s">
        <v>64</v>
      </c>
      <c r="E2460" s="2">
        <f t="shared" si="38"/>
        <v>7</v>
      </c>
      <c r="F2460" s="2">
        <f>INDEX($Q:$AC,MATCH($E2460,$Q:$Q,0),MATCH(VLOOKUP($B2460,卡牌国战属性!$B:$E,4,FALSE),军力值效果表!$Q$1:$AC$1,0)+IF(VLOOKUP($B2460,卡牌国战属性!$B:$E,3,FALSE)=2,6,0))</f>
        <v>3.6</v>
      </c>
      <c r="G2460" s="2">
        <f>INDEX($Q:$AC,MATCH($E2460,$Q:$Q,0),MATCH(VLOOKUP($B2460,卡牌国战属性!$B:$E,4,FALSE),军力值效果表!$Q$1:$AC$1,0)+IF(VLOOKUP($B2460,卡牌国战属性!$B:$E,3,FALSE)=2,6,0)+1)</f>
        <v>23.8</v>
      </c>
    </row>
    <row r="2461" spans="1:7">
      <c r="A2461" s="2">
        <v>2508</v>
      </c>
      <c r="B2461" s="2">
        <v>1102031</v>
      </c>
      <c r="C2461" s="2" t="str">
        <f>VLOOKUP(B2461,卡牌国战属性!$B:$C,2,FALSE)</f>
        <v>秦琼</v>
      </c>
      <c r="D2461" s="2" t="s">
        <v>64</v>
      </c>
      <c r="E2461" s="2">
        <f t="shared" si="38"/>
        <v>8</v>
      </c>
      <c r="F2461" s="2">
        <f>INDEX($Q:$AC,MATCH($E2461,$Q:$Q,0),MATCH(VLOOKUP($B2461,卡牌国战属性!$B:$E,4,FALSE),军力值效果表!$Q$1:$AC$1,0)+IF(VLOOKUP($B2461,卡牌国战属性!$B:$E,3,FALSE)=2,6,0))</f>
        <v>3.7</v>
      </c>
      <c r="G2461" s="2">
        <f>INDEX($Q:$AC,MATCH($E2461,$Q:$Q,0),MATCH(VLOOKUP($B2461,卡牌国战属性!$B:$E,4,FALSE),军力值效果表!$Q$1:$AC$1,0)+IF(VLOOKUP($B2461,卡牌国战属性!$B:$E,3,FALSE)=2,6,0)+1)</f>
        <v>24.1</v>
      </c>
    </row>
    <row r="2462" spans="1:7">
      <c r="A2462" s="2">
        <v>2509</v>
      </c>
      <c r="B2462" s="2">
        <v>1102031</v>
      </c>
      <c r="C2462" s="2" t="str">
        <f>VLOOKUP(B2462,卡牌国战属性!$B:$C,2,FALSE)</f>
        <v>秦琼</v>
      </c>
      <c r="D2462" s="2" t="s">
        <v>64</v>
      </c>
      <c r="E2462" s="2">
        <f t="shared" si="38"/>
        <v>9</v>
      </c>
      <c r="F2462" s="2">
        <f>INDEX($Q:$AC,MATCH($E2462,$Q:$Q,0),MATCH(VLOOKUP($B2462,卡牌国战属性!$B:$E,4,FALSE),军力值效果表!$Q$1:$AC$1,0)+IF(VLOOKUP($B2462,卡牌国战属性!$B:$E,3,FALSE)=2,6,0))</f>
        <v>3.8</v>
      </c>
      <c r="G2462" s="2">
        <f>INDEX($Q:$AC,MATCH($E2462,$Q:$Q,0),MATCH(VLOOKUP($B2462,卡牌国战属性!$B:$E,4,FALSE),军力值效果表!$Q$1:$AC$1,0)+IF(VLOOKUP($B2462,卡牌国战属性!$B:$E,3,FALSE)=2,6,0)+1)</f>
        <v>24.4</v>
      </c>
    </row>
    <row r="2463" spans="1:7">
      <c r="A2463" s="2">
        <v>2510</v>
      </c>
      <c r="B2463" s="2">
        <v>1102031</v>
      </c>
      <c r="C2463" s="2" t="str">
        <f>VLOOKUP(B2463,卡牌国战属性!$B:$C,2,FALSE)</f>
        <v>秦琼</v>
      </c>
      <c r="D2463" s="2" t="s">
        <v>64</v>
      </c>
      <c r="E2463" s="2">
        <f t="shared" si="38"/>
        <v>10</v>
      </c>
      <c r="F2463" s="2">
        <f>INDEX($Q:$AC,MATCH($E2463,$Q:$Q,0),MATCH(VLOOKUP($B2463,卡牌国战属性!$B:$E,4,FALSE),军力值效果表!$Q$1:$AC$1,0)+IF(VLOOKUP($B2463,卡牌国战属性!$B:$E,3,FALSE)=2,6,0))</f>
        <v>3.9</v>
      </c>
      <c r="G2463" s="2">
        <f>INDEX($Q:$AC,MATCH($E2463,$Q:$Q,0),MATCH(VLOOKUP($B2463,卡牌国战属性!$B:$E,4,FALSE),军力值效果表!$Q$1:$AC$1,0)+IF(VLOOKUP($B2463,卡牌国战属性!$B:$E,3,FALSE)=2,6,0)+1)</f>
        <v>24.7</v>
      </c>
    </row>
    <row r="2464" spans="1:7">
      <c r="A2464" s="2">
        <v>2511</v>
      </c>
      <c r="B2464" s="2">
        <v>1102031</v>
      </c>
      <c r="C2464" s="2" t="str">
        <f>VLOOKUP(B2464,卡牌国战属性!$B:$C,2,FALSE)</f>
        <v>秦琼</v>
      </c>
      <c r="D2464" s="2" t="s">
        <v>64</v>
      </c>
      <c r="E2464" s="2">
        <f t="shared" si="38"/>
        <v>11</v>
      </c>
      <c r="F2464" s="2">
        <f>INDEX($Q:$AC,MATCH($E2464,$Q:$Q,0),MATCH(VLOOKUP($B2464,卡牌国战属性!$B:$E,4,FALSE),军力值效果表!$Q$1:$AC$1,0)+IF(VLOOKUP($B2464,卡牌国战属性!$B:$E,3,FALSE)=2,6,0))</f>
        <v>4</v>
      </c>
      <c r="G2464" s="2">
        <f>INDEX($Q:$AC,MATCH($E2464,$Q:$Q,0),MATCH(VLOOKUP($B2464,卡牌国战属性!$B:$E,4,FALSE),军力值效果表!$Q$1:$AC$1,0)+IF(VLOOKUP($B2464,卡牌国战属性!$B:$E,3,FALSE)=2,6,0)+1)</f>
        <v>25</v>
      </c>
    </row>
    <row r="2465" spans="1:7">
      <c r="A2465" s="2">
        <v>2512</v>
      </c>
      <c r="B2465" s="2">
        <v>1102031</v>
      </c>
      <c r="C2465" s="2" t="str">
        <f>VLOOKUP(B2465,卡牌国战属性!$B:$C,2,FALSE)</f>
        <v>秦琼</v>
      </c>
      <c r="D2465" s="2" t="s">
        <v>64</v>
      </c>
      <c r="E2465" s="2">
        <f t="shared" si="38"/>
        <v>12</v>
      </c>
      <c r="F2465" s="2">
        <f>INDEX($Q:$AC,MATCH($E2465,$Q:$Q,0),MATCH(VLOOKUP($B2465,卡牌国战属性!$B:$E,4,FALSE),军力值效果表!$Q$1:$AC$1,0)+IF(VLOOKUP($B2465,卡牌国战属性!$B:$E,3,FALSE)=2,6,0))</f>
        <v>4.1</v>
      </c>
      <c r="G2465" s="2">
        <f>INDEX($Q:$AC,MATCH($E2465,$Q:$Q,0),MATCH(VLOOKUP($B2465,卡牌国战属性!$B:$E,4,FALSE),军力值效果表!$Q$1:$AC$1,0)+IF(VLOOKUP($B2465,卡牌国战属性!$B:$E,3,FALSE)=2,6,0)+1)</f>
        <v>25.3</v>
      </c>
    </row>
    <row r="2466" spans="1:7">
      <c r="A2466" s="2">
        <v>2513</v>
      </c>
      <c r="B2466" s="2">
        <v>1102031</v>
      </c>
      <c r="C2466" s="2" t="str">
        <f>VLOOKUP(B2466,卡牌国战属性!$B:$C,2,FALSE)</f>
        <v>秦琼</v>
      </c>
      <c r="D2466" s="2" t="s">
        <v>64</v>
      </c>
      <c r="E2466" s="2">
        <f t="shared" si="38"/>
        <v>13</v>
      </c>
      <c r="F2466" s="2">
        <f>INDEX($Q:$AC,MATCH($E2466,$Q:$Q,0),MATCH(VLOOKUP($B2466,卡牌国战属性!$B:$E,4,FALSE),军力值效果表!$Q$1:$AC$1,0)+IF(VLOOKUP($B2466,卡牌国战属性!$B:$E,3,FALSE)=2,6,0))</f>
        <v>4.2</v>
      </c>
      <c r="G2466" s="2">
        <f>INDEX($Q:$AC,MATCH($E2466,$Q:$Q,0),MATCH(VLOOKUP($B2466,卡牌国战属性!$B:$E,4,FALSE),军力值效果表!$Q$1:$AC$1,0)+IF(VLOOKUP($B2466,卡牌国战属性!$B:$E,3,FALSE)=2,6,0)+1)</f>
        <v>25.6</v>
      </c>
    </row>
    <row r="2467" spans="1:7">
      <c r="A2467" s="2">
        <v>2514</v>
      </c>
      <c r="B2467" s="2">
        <v>1102031</v>
      </c>
      <c r="C2467" s="2" t="str">
        <f>VLOOKUP(B2467,卡牌国战属性!$B:$C,2,FALSE)</f>
        <v>秦琼</v>
      </c>
      <c r="D2467" s="2" t="s">
        <v>64</v>
      </c>
      <c r="E2467" s="2">
        <f t="shared" si="38"/>
        <v>14</v>
      </c>
      <c r="F2467" s="2">
        <f>INDEX($Q:$AC,MATCH($E2467,$Q:$Q,0),MATCH(VLOOKUP($B2467,卡牌国战属性!$B:$E,4,FALSE),军力值效果表!$Q$1:$AC$1,0)+IF(VLOOKUP($B2467,卡牌国战属性!$B:$E,3,FALSE)=2,6,0))</f>
        <v>4.3</v>
      </c>
      <c r="G2467" s="2">
        <f>INDEX($Q:$AC,MATCH($E2467,$Q:$Q,0),MATCH(VLOOKUP($B2467,卡牌国战属性!$B:$E,4,FALSE),军力值效果表!$Q$1:$AC$1,0)+IF(VLOOKUP($B2467,卡牌国战属性!$B:$E,3,FALSE)=2,6,0)+1)</f>
        <v>25.9</v>
      </c>
    </row>
    <row r="2468" spans="1:7">
      <c r="A2468" s="2">
        <v>2515</v>
      </c>
      <c r="B2468" s="2">
        <v>1102031</v>
      </c>
      <c r="C2468" s="2" t="str">
        <f>VLOOKUP(B2468,卡牌国战属性!$B:$C,2,FALSE)</f>
        <v>秦琼</v>
      </c>
      <c r="D2468" s="2" t="s">
        <v>64</v>
      </c>
      <c r="E2468" s="2">
        <f t="shared" ref="E2468:E2503" si="39">E2418</f>
        <v>15</v>
      </c>
      <c r="F2468" s="2">
        <f>INDEX($Q:$AC,MATCH($E2468,$Q:$Q,0),MATCH(VLOOKUP($B2468,卡牌国战属性!$B:$E,4,FALSE),军力值效果表!$Q$1:$AC$1,0)+IF(VLOOKUP($B2468,卡牌国战属性!$B:$E,3,FALSE)=2,6,0))</f>
        <v>4.4</v>
      </c>
      <c r="G2468" s="2">
        <f>INDEX($Q:$AC,MATCH($E2468,$Q:$Q,0),MATCH(VLOOKUP($B2468,卡牌国战属性!$B:$E,4,FALSE),军力值效果表!$Q$1:$AC$1,0)+IF(VLOOKUP($B2468,卡牌国战属性!$B:$E,3,FALSE)=2,6,0)+1)</f>
        <v>26.2</v>
      </c>
    </row>
    <row r="2469" spans="1:7">
      <c r="A2469" s="2">
        <v>2516</v>
      </c>
      <c r="B2469" s="2">
        <v>1102031</v>
      </c>
      <c r="C2469" s="2" t="str">
        <f>VLOOKUP(B2469,卡牌国战属性!$B:$C,2,FALSE)</f>
        <v>秦琼</v>
      </c>
      <c r="D2469" s="2" t="s">
        <v>64</v>
      </c>
      <c r="E2469" s="2">
        <f t="shared" si="39"/>
        <v>16</v>
      </c>
      <c r="F2469" s="2">
        <f>INDEX($Q:$AC,MATCH($E2469,$Q:$Q,0),MATCH(VLOOKUP($B2469,卡牌国战属性!$B:$E,4,FALSE),军力值效果表!$Q$1:$AC$1,0)+IF(VLOOKUP($B2469,卡牌国战属性!$B:$E,3,FALSE)=2,6,0))</f>
        <v>4.5</v>
      </c>
      <c r="G2469" s="2">
        <f>INDEX($Q:$AC,MATCH($E2469,$Q:$Q,0),MATCH(VLOOKUP($B2469,卡牌国战属性!$B:$E,4,FALSE),军力值效果表!$Q$1:$AC$1,0)+IF(VLOOKUP($B2469,卡牌国战属性!$B:$E,3,FALSE)=2,6,0)+1)</f>
        <v>26.5</v>
      </c>
    </row>
    <row r="2470" spans="1:7">
      <c r="A2470" s="2">
        <v>2517</v>
      </c>
      <c r="B2470" s="2">
        <v>1102031</v>
      </c>
      <c r="C2470" s="2" t="str">
        <f>VLOOKUP(B2470,卡牌国战属性!$B:$C,2,FALSE)</f>
        <v>秦琼</v>
      </c>
      <c r="D2470" s="2" t="s">
        <v>64</v>
      </c>
      <c r="E2470" s="2">
        <f t="shared" si="39"/>
        <v>17</v>
      </c>
      <c r="F2470" s="2">
        <f>INDEX($Q:$AC,MATCH($E2470,$Q:$Q,0),MATCH(VLOOKUP($B2470,卡牌国战属性!$B:$E,4,FALSE),军力值效果表!$Q$1:$AC$1,0)+IF(VLOOKUP($B2470,卡牌国战属性!$B:$E,3,FALSE)=2,6,0))</f>
        <v>4.7</v>
      </c>
      <c r="G2470" s="2">
        <f>INDEX($Q:$AC,MATCH($E2470,$Q:$Q,0),MATCH(VLOOKUP($B2470,卡牌国战属性!$B:$E,4,FALSE),军力值效果表!$Q$1:$AC$1,0)+IF(VLOOKUP($B2470,卡牌国战属性!$B:$E,3,FALSE)=2,6,0)+1)</f>
        <v>26.8</v>
      </c>
    </row>
    <row r="2471" spans="1:7">
      <c r="A2471" s="2">
        <v>2518</v>
      </c>
      <c r="B2471" s="2">
        <v>1102031</v>
      </c>
      <c r="C2471" s="2" t="str">
        <f>VLOOKUP(B2471,卡牌国战属性!$B:$C,2,FALSE)</f>
        <v>秦琼</v>
      </c>
      <c r="D2471" s="2" t="s">
        <v>64</v>
      </c>
      <c r="E2471" s="2">
        <f t="shared" si="39"/>
        <v>18</v>
      </c>
      <c r="F2471" s="2">
        <f>INDEX($Q:$AC,MATCH($E2471,$Q:$Q,0),MATCH(VLOOKUP($B2471,卡牌国战属性!$B:$E,4,FALSE),军力值效果表!$Q$1:$AC$1,0)+IF(VLOOKUP($B2471,卡牌国战属性!$B:$E,3,FALSE)=2,6,0))</f>
        <v>4.9</v>
      </c>
      <c r="G2471" s="2">
        <f>INDEX($Q:$AC,MATCH($E2471,$Q:$Q,0),MATCH(VLOOKUP($B2471,卡牌国战属性!$B:$E,4,FALSE),军力值效果表!$Q$1:$AC$1,0)+IF(VLOOKUP($B2471,卡牌国战属性!$B:$E,3,FALSE)=2,6,0)+1)</f>
        <v>27.1</v>
      </c>
    </row>
    <row r="2472" spans="1:7">
      <c r="A2472" s="2">
        <v>2519</v>
      </c>
      <c r="B2472" s="2">
        <v>1102031</v>
      </c>
      <c r="C2472" s="2" t="str">
        <f>VLOOKUP(B2472,卡牌国战属性!$B:$C,2,FALSE)</f>
        <v>秦琼</v>
      </c>
      <c r="D2472" s="2" t="s">
        <v>64</v>
      </c>
      <c r="E2472" s="2">
        <f t="shared" si="39"/>
        <v>19</v>
      </c>
      <c r="F2472" s="2">
        <f>INDEX($Q:$AC,MATCH($E2472,$Q:$Q,0),MATCH(VLOOKUP($B2472,卡牌国战属性!$B:$E,4,FALSE),军力值效果表!$Q$1:$AC$1,0)+IF(VLOOKUP($B2472,卡牌国战属性!$B:$E,3,FALSE)=2,6,0))</f>
        <v>5</v>
      </c>
      <c r="G2472" s="2">
        <f>INDEX($Q:$AC,MATCH($E2472,$Q:$Q,0),MATCH(VLOOKUP($B2472,卡牌国战属性!$B:$E,4,FALSE),军力值效果表!$Q$1:$AC$1,0)+IF(VLOOKUP($B2472,卡牌国战属性!$B:$E,3,FALSE)=2,6,0)+1)</f>
        <v>27.4</v>
      </c>
    </row>
    <row r="2473" spans="1:7">
      <c r="A2473" s="2">
        <v>2520</v>
      </c>
      <c r="B2473" s="2">
        <v>1102031</v>
      </c>
      <c r="C2473" s="2" t="str">
        <f>VLOOKUP(B2473,卡牌国战属性!$B:$C,2,FALSE)</f>
        <v>秦琼</v>
      </c>
      <c r="D2473" s="2" t="s">
        <v>64</v>
      </c>
      <c r="E2473" s="2">
        <f t="shared" si="39"/>
        <v>20</v>
      </c>
      <c r="F2473" s="2">
        <f>INDEX($Q:$AC,MATCH($E2473,$Q:$Q,0),MATCH(VLOOKUP($B2473,卡牌国战属性!$B:$E,4,FALSE),军力值效果表!$Q$1:$AC$1,0)+IF(VLOOKUP($B2473,卡牌国战属性!$B:$E,3,FALSE)=2,6,0))</f>
        <v>5.1</v>
      </c>
      <c r="G2473" s="2">
        <f>INDEX($Q:$AC,MATCH($E2473,$Q:$Q,0),MATCH(VLOOKUP($B2473,卡牌国战属性!$B:$E,4,FALSE),军力值效果表!$Q$1:$AC$1,0)+IF(VLOOKUP($B2473,卡牌国战属性!$B:$E,3,FALSE)=2,6,0)+1)</f>
        <v>27.7</v>
      </c>
    </row>
    <row r="2474" spans="1:7">
      <c r="A2474" s="2">
        <v>2521</v>
      </c>
      <c r="B2474" s="2">
        <v>1102031</v>
      </c>
      <c r="C2474" s="2" t="str">
        <f>VLOOKUP(B2474,卡牌国战属性!$B:$C,2,FALSE)</f>
        <v>秦琼</v>
      </c>
      <c r="D2474" s="2" t="s">
        <v>64</v>
      </c>
      <c r="E2474" s="2">
        <f t="shared" si="39"/>
        <v>21</v>
      </c>
      <c r="F2474" s="2">
        <f>INDEX($Q:$AC,MATCH($E2474,$Q:$Q,0),MATCH(VLOOKUP($B2474,卡牌国战属性!$B:$E,4,FALSE),军力值效果表!$Q$1:$AC$1,0)+IF(VLOOKUP($B2474,卡牌国战属性!$B:$E,3,FALSE)=2,6,0))</f>
        <v>5.2</v>
      </c>
      <c r="G2474" s="2">
        <f>INDEX($Q:$AC,MATCH($E2474,$Q:$Q,0),MATCH(VLOOKUP($B2474,卡牌国战属性!$B:$E,4,FALSE),军力值效果表!$Q$1:$AC$1,0)+IF(VLOOKUP($B2474,卡牌国战属性!$B:$E,3,FALSE)=2,6,0)+1)</f>
        <v>28</v>
      </c>
    </row>
    <row r="2475" spans="1:7">
      <c r="A2475" s="2">
        <v>2522</v>
      </c>
      <c r="B2475" s="2">
        <v>1102031</v>
      </c>
      <c r="C2475" s="2" t="str">
        <f>VLOOKUP(B2475,卡牌国战属性!$B:$C,2,FALSE)</f>
        <v>秦琼</v>
      </c>
      <c r="D2475" s="2" t="s">
        <v>64</v>
      </c>
      <c r="E2475" s="2">
        <f t="shared" si="39"/>
        <v>22</v>
      </c>
      <c r="F2475" s="2">
        <f>INDEX($Q:$AC,MATCH($E2475,$Q:$Q,0),MATCH(VLOOKUP($B2475,卡牌国战属性!$B:$E,4,FALSE),军力值效果表!$Q$1:$AC$1,0)+IF(VLOOKUP($B2475,卡牌国战属性!$B:$E,3,FALSE)=2,6,0))</f>
        <v>5.4</v>
      </c>
      <c r="G2475" s="2">
        <f>INDEX($Q:$AC,MATCH($E2475,$Q:$Q,0),MATCH(VLOOKUP($B2475,卡牌国战属性!$B:$E,4,FALSE),军力值效果表!$Q$1:$AC$1,0)+IF(VLOOKUP($B2475,卡牌国战属性!$B:$E,3,FALSE)=2,6,0)+1)</f>
        <v>28.3</v>
      </c>
    </row>
    <row r="2476" spans="1:7">
      <c r="A2476" s="2">
        <v>2523</v>
      </c>
      <c r="B2476" s="2">
        <v>1102031</v>
      </c>
      <c r="C2476" s="2" t="str">
        <f>VLOOKUP(B2476,卡牌国战属性!$B:$C,2,FALSE)</f>
        <v>秦琼</v>
      </c>
      <c r="D2476" s="2" t="s">
        <v>64</v>
      </c>
      <c r="E2476" s="2">
        <f t="shared" si="39"/>
        <v>23</v>
      </c>
      <c r="F2476" s="2">
        <f>INDEX($Q:$AC,MATCH($E2476,$Q:$Q,0),MATCH(VLOOKUP($B2476,卡牌国战属性!$B:$E,4,FALSE),军力值效果表!$Q$1:$AC$1,0)+IF(VLOOKUP($B2476,卡牌国战属性!$B:$E,3,FALSE)=2,6,0))</f>
        <v>5.8</v>
      </c>
      <c r="G2476" s="2">
        <f>INDEX($Q:$AC,MATCH($E2476,$Q:$Q,0),MATCH(VLOOKUP($B2476,卡牌国战属性!$B:$E,4,FALSE),军力值效果表!$Q$1:$AC$1,0)+IF(VLOOKUP($B2476,卡牌国战属性!$B:$E,3,FALSE)=2,6,0)+1)</f>
        <v>32</v>
      </c>
    </row>
    <row r="2477" spans="1:7">
      <c r="A2477" s="2">
        <v>2524</v>
      </c>
      <c r="B2477" s="2">
        <v>1102031</v>
      </c>
      <c r="C2477" s="2" t="str">
        <f>VLOOKUP(B2477,卡牌国战属性!$B:$C,2,FALSE)</f>
        <v>秦琼</v>
      </c>
      <c r="D2477" s="2" t="s">
        <v>64</v>
      </c>
      <c r="E2477" s="2">
        <f t="shared" si="39"/>
        <v>24</v>
      </c>
      <c r="F2477" s="2">
        <f>INDEX($Q:$AC,MATCH($E2477,$Q:$Q,0),MATCH(VLOOKUP($B2477,卡牌国战属性!$B:$E,4,FALSE),军力值效果表!$Q$1:$AC$1,0)+IF(VLOOKUP($B2477,卡牌国战属性!$B:$E,3,FALSE)=2,6,0))</f>
        <v>6</v>
      </c>
      <c r="G2477" s="2">
        <f>INDEX($Q:$AC,MATCH($E2477,$Q:$Q,0),MATCH(VLOOKUP($B2477,卡牌国战属性!$B:$E,4,FALSE),军力值效果表!$Q$1:$AC$1,0)+IF(VLOOKUP($B2477,卡牌国战属性!$B:$E,3,FALSE)=2,6,0)+1)</f>
        <v>32.7</v>
      </c>
    </row>
    <row r="2478" spans="1:7">
      <c r="A2478" s="2">
        <v>2525</v>
      </c>
      <c r="B2478" s="2">
        <v>1102031</v>
      </c>
      <c r="C2478" s="2" t="str">
        <f>VLOOKUP(B2478,卡牌国战属性!$B:$C,2,FALSE)</f>
        <v>秦琼</v>
      </c>
      <c r="D2478" s="2" t="s">
        <v>64</v>
      </c>
      <c r="E2478" s="2">
        <f t="shared" si="39"/>
        <v>25</v>
      </c>
      <c r="F2478" s="2">
        <f>INDEX($Q:$AC,MATCH($E2478,$Q:$Q,0),MATCH(VLOOKUP($B2478,卡牌国战属性!$B:$E,4,FALSE),军力值效果表!$Q$1:$AC$1,0)+IF(VLOOKUP($B2478,卡牌国战属性!$B:$E,3,FALSE)=2,6,0))</f>
        <v>6.7</v>
      </c>
      <c r="G2478" s="2">
        <f>INDEX($Q:$AC,MATCH($E2478,$Q:$Q,0),MATCH(VLOOKUP($B2478,卡牌国战属性!$B:$E,4,FALSE),军力值效果表!$Q$1:$AC$1,0)+IF(VLOOKUP($B2478,卡牌国战属性!$B:$E,3,FALSE)=2,6,0)+1)</f>
        <v>37.4</v>
      </c>
    </row>
    <row r="2479" spans="1:7">
      <c r="A2479" s="2">
        <v>2526</v>
      </c>
      <c r="B2479" s="2">
        <v>1102031</v>
      </c>
      <c r="C2479" s="2" t="str">
        <f>VLOOKUP(B2479,卡牌国战属性!$B:$C,2,FALSE)</f>
        <v>秦琼</v>
      </c>
      <c r="D2479" s="2" t="s">
        <v>64</v>
      </c>
      <c r="E2479" s="2">
        <f t="shared" si="39"/>
        <v>26</v>
      </c>
      <c r="F2479" s="2">
        <f>INDEX($Q:$AC,MATCH($E2479,$Q:$Q,0),MATCH(VLOOKUP($B2479,卡牌国战属性!$B:$E,4,FALSE),军力值效果表!$Q$1:$AC$1,0)+IF(VLOOKUP($B2479,卡牌国战属性!$B:$E,3,FALSE)=2,6,0))</f>
        <v>7.1</v>
      </c>
      <c r="G2479" s="2">
        <f>INDEX($Q:$AC,MATCH($E2479,$Q:$Q,0),MATCH(VLOOKUP($B2479,卡牌国战属性!$B:$E,4,FALSE),军力值效果表!$Q$1:$AC$1,0)+IF(VLOOKUP($B2479,卡牌国战属性!$B:$E,3,FALSE)=2,6,0)+1)</f>
        <v>39</v>
      </c>
    </row>
    <row r="2480" spans="1:7">
      <c r="A2480" s="2">
        <v>2527</v>
      </c>
      <c r="B2480" s="2">
        <v>1102031</v>
      </c>
      <c r="C2480" s="2" t="str">
        <f>VLOOKUP(B2480,卡牌国战属性!$B:$C,2,FALSE)</f>
        <v>秦琼</v>
      </c>
      <c r="D2480" s="2" t="s">
        <v>64</v>
      </c>
      <c r="E2480" s="2">
        <f t="shared" si="39"/>
        <v>27</v>
      </c>
      <c r="F2480" s="2">
        <f>INDEX($Q:$AC,MATCH($E2480,$Q:$Q,0),MATCH(VLOOKUP($B2480,卡牌国战属性!$B:$E,4,FALSE),军力值效果表!$Q$1:$AC$1,0)+IF(VLOOKUP($B2480,卡牌国战属性!$B:$E,3,FALSE)=2,6,0))</f>
        <v>7.5</v>
      </c>
      <c r="G2480" s="2">
        <f>INDEX($Q:$AC,MATCH($E2480,$Q:$Q,0),MATCH(VLOOKUP($B2480,卡牌国战属性!$B:$E,4,FALSE),军力值效果表!$Q$1:$AC$1,0)+IF(VLOOKUP($B2480,卡牌国战属性!$B:$E,3,FALSE)=2,6,0)+1)</f>
        <v>40.6</v>
      </c>
    </row>
    <row r="2481" spans="1:7">
      <c r="A2481" s="2">
        <v>2528</v>
      </c>
      <c r="B2481" s="2">
        <v>1102031</v>
      </c>
      <c r="C2481" s="2" t="str">
        <f>VLOOKUP(B2481,卡牌国战属性!$B:$C,2,FALSE)</f>
        <v>秦琼</v>
      </c>
      <c r="D2481" s="2" t="s">
        <v>64</v>
      </c>
      <c r="E2481" s="2">
        <f t="shared" si="39"/>
        <v>28</v>
      </c>
      <c r="F2481" s="2">
        <f>INDEX($Q:$AC,MATCH($E2481,$Q:$Q,0),MATCH(VLOOKUP($B2481,卡牌国战属性!$B:$E,4,FALSE),军力值效果表!$Q$1:$AC$1,0)+IF(VLOOKUP($B2481,卡牌国战属性!$B:$E,3,FALSE)=2,6,0))</f>
        <v>7.8</v>
      </c>
      <c r="G2481" s="2">
        <f>INDEX($Q:$AC,MATCH($E2481,$Q:$Q,0),MATCH(VLOOKUP($B2481,卡牌国战属性!$B:$E,4,FALSE),军力值效果表!$Q$1:$AC$1,0)+IF(VLOOKUP($B2481,卡牌国战属性!$B:$E,3,FALSE)=2,6,0)+1)</f>
        <v>44.4</v>
      </c>
    </row>
    <row r="2482" spans="1:7">
      <c r="A2482" s="2">
        <v>2529</v>
      </c>
      <c r="B2482" s="2">
        <v>1102031</v>
      </c>
      <c r="C2482" s="2" t="str">
        <f>VLOOKUP(B2482,卡牌国战属性!$B:$C,2,FALSE)</f>
        <v>秦琼</v>
      </c>
      <c r="D2482" s="2" t="s">
        <v>64</v>
      </c>
      <c r="E2482" s="2">
        <f t="shared" si="39"/>
        <v>29</v>
      </c>
      <c r="F2482" s="2">
        <f>INDEX($Q:$AC,MATCH($E2482,$Q:$Q,0),MATCH(VLOOKUP($B2482,卡牌国战属性!$B:$E,4,FALSE),军力值效果表!$Q$1:$AC$1,0)+IF(VLOOKUP($B2482,卡牌国战属性!$B:$E,3,FALSE)=2,6,0))</f>
        <v>8.3</v>
      </c>
      <c r="G2482" s="2">
        <f>INDEX($Q:$AC,MATCH($E2482,$Q:$Q,0),MATCH(VLOOKUP($B2482,卡牌国战属性!$B:$E,4,FALSE),军力值效果表!$Q$1:$AC$1,0)+IF(VLOOKUP($B2482,卡牌国战属性!$B:$E,3,FALSE)=2,6,0)+1)</f>
        <v>46.1</v>
      </c>
    </row>
    <row r="2483" spans="1:7">
      <c r="A2483" s="2">
        <v>2530</v>
      </c>
      <c r="B2483" s="2">
        <v>1102031</v>
      </c>
      <c r="C2483" s="2" t="str">
        <f>VLOOKUP(B2483,卡牌国战属性!$B:$C,2,FALSE)</f>
        <v>秦琼</v>
      </c>
      <c r="D2483" s="2" t="s">
        <v>64</v>
      </c>
      <c r="E2483" s="2">
        <f t="shared" si="39"/>
        <v>30</v>
      </c>
      <c r="F2483" s="2">
        <f>INDEX($Q:$AC,MATCH($E2483,$Q:$Q,0),MATCH(VLOOKUP($B2483,卡牌国战属性!$B:$E,4,FALSE),军力值效果表!$Q$1:$AC$1,0)+IF(VLOOKUP($B2483,卡牌国战属性!$B:$E,3,FALSE)=2,6,0))</f>
        <v>8.7</v>
      </c>
      <c r="G2483" s="2">
        <f>INDEX($Q:$AC,MATCH($E2483,$Q:$Q,0),MATCH(VLOOKUP($B2483,卡牌国战属性!$B:$E,4,FALSE),军力值效果表!$Q$1:$AC$1,0)+IF(VLOOKUP($B2483,卡牌国战属性!$B:$E,3,FALSE)=2,6,0)+1)</f>
        <v>47.9</v>
      </c>
    </row>
    <row r="2484" spans="1:7">
      <c r="A2484" s="2">
        <v>2531</v>
      </c>
      <c r="B2484" s="2">
        <v>1102031</v>
      </c>
      <c r="C2484" s="2" t="str">
        <f>VLOOKUP(B2484,卡牌国战属性!$B:$C,2,FALSE)</f>
        <v>秦琼</v>
      </c>
      <c r="D2484" s="2" t="s">
        <v>64</v>
      </c>
      <c r="E2484" s="2">
        <f t="shared" si="39"/>
        <v>31</v>
      </c>
      <c r="F2484" s="2">
        <f>INDEX($Q:$AC,MATCH($E2484,$Q:$Q,0),MATCH(VLOOKUP($B2484,卡牌国战属性!$B:$E,4,FALSE),军力值效果表!$Q$1:$AC$1,0)+IF(VLOOKUP($B2484,卡牌国战属性!$B:$E,3,FALSE)=2,6,0))</f>
        <v>8.9</v>
      </c>
      <c r="G2484" s="2">
        <f>INDEX($Q:$AC,MATCH($E2484,$Q:$Q,0),MATCH(VLOOKUP($B2484,卡牌国战属性!$B:$E,4,FALSE),军力值效果表!$Q$1:$AC$1,0)+IF(VLOOKUP($B2484,卡牌国战属性!$B:$E,3,FALSE)=2,6,0)+1)</f>
        <v>48.6</v>
      </c>
    </row>
    <row r="2485" spans="1:7">
      <c r="A2485" s="2">
        <v>2532</v>
      </c>
      <c r="B2485" s="2">
        <v>1102031</v>
      </c>
      <c r="C2485" s="2" t="str">
        <f>VLOOKUP(B2485,卡牌国战属性!$B:$C,2,FALSE)</f>
        <v>秦琼</v>
      </c>
      <c r="D2485" s="2" t="s">
        <v>64</v>
      </c>
      <c r="E2485" s="2">
        <f t="shared" si="39"/>
        <v>32</v>
      </c>
      <c r="F2485" s="2">
        <f>INDEX($Q:$AC,MATCH($E2485,$Q:$Q,0),MATCH(VLOOKUP($B2485,卡牌国战属性!$B:$E,4,FALSE),军力值效果表!$Q$1:$AC$1,0)+IF(VLOOKUP($B2485,卡牌国战属性!$B:$E,3,FALSE)=2,6,0))</f>
        <v>9.5</v>
      </c>
      <c r="G2485" s="2">
        <f>INDEX($Q:$AC,MATCH($E2485,$Q:$Q,0),MATCH(VLOOKUP($B2485,卡牌国战属性!$B:$E,4,FALSE),军力值效果表!$Q$1:$AC$1,0)+IF(VLOOKUP($B2485,卡牌国战属性!$B:$E,3,FALSE)=2,6,0)+1)</f>
        <v>51</v>
      </c>
    </row>
    <row r="2486" spans="1:7">
      <c r="A2486" s="2">
        <v>2533</v>
      </c>
      <c r="B2486" s="2">
        <v>1102031</v>
      </c>
      <c r="C2486" s="2" t="str">
        <f>VLOOKUP(B2486,卡牌国战属性!$B:$C,2,FALSE)</f>
        <v>秦琼</v>
      </c>
      <c r="D2486" s="2" t="s">
        <v>64</v>
      </c>
      <c r="E2486" s="2">
        <f t="shared" si="39"/>
        <v>33</v>
      </c>
      <c r="F2486" s="2">
        <f>INDEX($Q:$AC,MATCH($E2486,$Q:$Q,0),MATCH(VLOOKUP($B2486,卡牌国战属性!$B:$E,4,FALSE),军力值效果表!$Q$1:$AC$1,0)+IF(VLOOKUP($B2486,卡牌国战属性!$B:$E,3,FALSE)=2,6,0))</f>
        <v>10.7</v>
      </c>
      <c r="G2486" s="2">
        <f>INDEX($Q:$AC,MATCH($E2486,$Q:$Q,0),MATCH(VLOOKUP($B2486,卡牌国战属性!$B:$E,4,FALSE),军力值效果表!$Q$1:$AC$1,0)+IF(VLOOKUP($B2486,卡牌国战属性!$B:$E,3,FALSE)=2,6,0)+1)</f>
        <v>58.2</v>
      </c>
    </row>
    <row r="2487" spans="1:7">
      <c r="A2487" s="2">
        <v>2534</v>
      </c>
      <c r="B2487" s="2">
        <v>1102031</v>
      </c>
      <c r="C2487" s="2" t="str">
        <f>VLOOKUP(B2487,卡牌国战属性!$B:$C,2,FALSE)</f>
        <v>秦琼</v>
      </c>
      <c r="D2487" s="2" t="s">
        <v>64</v>
      </c>
      <c r="E2487" s="2">
        <f t="shared" si="39"/>
        <v>34</v>
      </c>
      <c r="F2487" s="2">
        <f>INDEX($Q:$AC,MATCH($E2487,$Q:$Q,0),MATCH(VLOOKUP($B2487,卡牌国战属性!$B:$E,4,FALSE),军力值效果表!$Q$1:$AC$1,0)+IF(VLOOKUP($B2487,卡牌国战属性!$B:$E,3,FALSE)=2,6,0))</f>
        <v>11.4</v>
      </c>
      <c r="G2487" s="2">
        <f>INDEX($Q:$AC,MATCH($E2487,$Q:$Q,0),MATCH(VLOOKUP($B2487,卡牌国战属性!$B:$E,4,FALSE),军力值效果表!$Q$1:$AC$1,0)+IF(VLOOKUP($B2487,卡牌国战属性!$B:$E,3,FALSE)=2,6,0)+1)</f>
        <v>61.3</v>
      </c>
    </row>
    <row r="2488" spans="1:7">
      <c r="A2488" s="2">
        <v>2535</v>
      </c>
      <c r="B2488" s="2">
        <v>1102031</v>
      </c>
      <c r="C2488" s="2" t="str">
        <f>VLOOKUP(B2488,卡牌国战属性!$B:$C,2,FALSE)</f>
        <v>秦琼</v>
      </c>
      <c r="D2488" s="2" t="s">
        <v>64</v>
      </c>
      <c r="E2488" s="2">
        <f t="shared" si="39"/>
        <v>35</v>
      </c>
      <c r="F2488" s="2">
        <f>INDEX($Q:$AC,MATCH($E2488,$Q:$Q,0),MATCH(VLOOKUP($B2488,卡牌国战属性!$B:$E,4,FALSE),军力值效果表!$Q$1:$AC$1,0)+IF(VLOOKUP($B2488,卡牌国战属性!$B:$E,3,FALSE)=2,6,0))</f>
        <v>11.5</v>
      </c>
      <c r="G2488" s="2">
        <f>INDEX($Q:$AC,MATCH($E2488,$Q:$Q,0),MATCH(VLOOKUP($B2488,卡牌国战属性!$B:$E,4,FALSE),军力值效果表!$Q$1:$AC$1,0)+IF(VLOOKUP($B2488,卡牌国战属性!$B:$E,3,FALSE)=2,6,0)+1)</f>
        <v>62.9</v>
      </c>
    </row>
    <row r="2489" spans="1:7">
      <c r="A2489" s="2">
        <v>2536</v>
      </c>
      <c r="B2489" s="2">
        <v>1102031</v>
      </c>
      <c r="C2489" s="2" t="str">
        <f>VLOOKUP(B2489,卡牌国战属性!$B:$C,2,FALSE)</f>
        <v>秦琼</v>
      </c>
      <c r="D2489" s="2" t="s">
        <v>64</v>
      </c>
      <c r="E2489" s="2">
        <f t="shared" si="39"/>
        <v>36</v>
      </c>
      <c r="F2489" s="2">
        <f>INDEX($Q:$AC,MATCH($E2489,$Q:$Q,0),MATCH(VLOOKUP($B2489,卡牌国战属性!$B:$E,4,FALSE),军力值效果表!$Q$1:$AC$1,0)+IF(VLOOKUP($B2489,卡牌国战属性!$B:$E,3,FALSE)=2,6,0))</f>
        <v>12.4</v>
      </c>
      <c r="G2489" s="2">
        <f>INDEX($Q:$AC,MATCH($E2489,$Q:$Q,0),MATCH(VLOOKUP($B2489,卡牌国战属性!$B:$E,4,FALSE),军力值效果表!$Q$1:$AC$1,0)+IF(VLOOKUP($B2489,卡牌国战属性!$B:$E,3,FALSE)=2,6,0)+1)</f>
        <v>66.8</v>
      </c>
    </row>
    <row r="2490" spans="1:7">
      <c r="A2490" s="2">
        <v>2537</v>
      </c>
      <c r="B2490" s="2">
        <v>1102031</v>
      </c>
      <c r="C2490" s="2" t="str">
        <f>VLOOKUP(B2490,卡牌国战属性!$B:$C,2,FALSE)</f>
        <v>秦琼</v>
      </c>
      <c r="D2490" s="2" t="s">
        <v>64</v>
      </c>
      <c r="E2490" s="2">
        <f t="shared" si="39"/>
        <v>37</v>
      </c>
      <c r="F2490" s="2">
        <f>INDEX($Q:$AC,MATCH($E2490,$Q:$Q,0),MATCH(VLOOKUP($B2490,卡牌国战属性!$B:$E,4,FALSE),军力值效果表!$Q$1:$AC$1,0)+IF(VLOOKUP($B2490,卡牌国战属性!$B:$E,3,FALSE)=2,6,0))</f>
        <v>13.3</v>
      </c>
      <c r="G2490" s="2">
        <f>INDEX($Q:$AC,MATCH($E2490,$Q:$Q,0),MATCH(VLOOKUP($B2490,卡牌国战属性!$B:$E,4,FALSE),军力值效果表!$Q$1:$AC$1,0)+IF(VLOOKUP($B2490,卡牌国战属性!$B:$E,3,FALSE)=2,6,0)+1)</f>
        <v>70.4</v>
      </c>
    </row>
    <row r="2491" spans="1:7">
      <c r="A2491" s="2">
        <v>2538</v>
      </c>
      <c r="B2491" s="2">
        <v>1102031</v>
      </c>
      <c r="C2491" s="2" t="str">
        <f>VLOOKUP(B2491,卡牌国战属性!$B:$C,2,FALSE)</f>
        <v>秦琼</v>
      </c>
      <c r="D2491" s="2" t="s">
        <v>64</v>
      </c>
      <c r="E2491" s="2">
        <f t="shared" si="39"/>
        <v>38</v>
      </c>
      <c r="F2491" s="2">
        <f>INDEX($Q:$AC,MATCH($E2491,$Q:$Q,0),MATCH(VLOOKUP($B2491,卡牌国战属性!$B:$E,4,FALSE),军力值效果表!$Q$1:$AC$1,0)+IF(VLOOKUP($B2491,卡牌国战属性!$B:$E,3,FALSE)=2,6,0))</f>
        <v>14.9</v>
      </c>
      <c r="G2491" s="2">
        <f>INDEX($Q:$AC,MATCH($E2491,$Q:$Q,0),MATCH(VLOOKUP($B2491,卡牌国战属性!$B:$E,4,FALSE),军力值效果表!$Q$1:$AC$1,0)+IF(VLOOKUP($B2491,卡牌国战属性!$B:$E,3,FALSE)=2,6,0)+1)</f>
        <v>80.8</v>
      </c>
    </row>
    <row r="2492" spans="1:7">
      <c r="A2492" s="2">
        <v>2539</v>
      </c>
      <c r="B2492" s="2">
        <v>1102031</v>
      </c>
      <c r="C2492" s="2" t="str">
        <f>VLOOKUP(B2492,卡牌国战属性!$B:$C,2,FALSE)</f>
        <v>秦琼</v>
      </c>
      <c r="D2492" s="2" t="s">
        <v>64</v>
      </c>
      <c r="E2492" s="2">
        <f t="shared" si="39"/>
        <v>39</v>
      </c>
      <c r="F2492" s="2">
        <f>INDEX($Q:$AC,MATCH($E2492,$Q:$Q,0),MATCH(VLOOKUP($B2492,卡牌国战属性!$B:$E,4,FALSE),军力值效果表!$Q$1:$AC$1,0)+IF(VLOOKUP($B2492,卡牌国战属性!$B:$E,3,FALSE)=2,6,0))</f>
        <v>15.3</v>
      </c>
      <c r="G2492" s="2">
        <f>INDEX($Q:$AC,MATCH($E2492,$Q:$Q,0),MATCH(VLOOKUP($B2492,卡牌国战属性!$B:$E,4,FALSE),军力值效果表!$Q$1:$AC$1,0)+IF(VLOOKUP($B2492,卡牌国战属性!$B:$E,3,FALSE)=2,6,0)+1)</f>
        <v>83.1</v>
      </c>
    </row>
    <row r="2493" spans="1:7">
      <c r="A2493" s="2">
        <v>2540</v>
      </c>
      <c r="B2493" s="2">
        <v>1102031</v>
      </c>
      <c r="C2493" s="2" t="str">
        <f>VLOOKUP(B2493,卡牌国战属性!$B:$C,2,FALSE)</f>
        <v>秦琼</v>
      </c>
      <c r="D2493" s="2" t="s">
        <v>64</v>
      </c>
      <c r="E2493" s="2">
        <f t="shared" si="39"/>
        <v>40</v>
      </c>
      <c r="F2493" s="2">
        <f>INDEX($Q:$AC,MATCH($E2493,$Q:$Q,0),MATCH(VLOOKUP($B2493,卡牌国战属性!$B:$E,4,FALSE),军力值效果表!$Q$1:$AC$1,0)+IF(VLOOKUP($B2493,卡牌国战属性!$B:$E,3,FALSE)=2,6,0))</f>
        <v>16.1</v>
      </c>
      <c r="G2493" s="2">
        <f>INDEX($Q:$AC,MATCH($E2493,$Q:$Q,0),MATCH(VLOOKUP($B2493,卡牌国战属性!$B:$E,4,FALSE),军力值效果表!$Q$1:$AC$1,0)+IF(VLOOKUP($B2493,卡牌国战属性!$B:$E,3,FALSE)=2,6,0)+1)</f>
        <v>85.6</v>
      </c>
    </row>
    <row r="2494" spans="1:7">
      <c r="A2494" s="2">
        <v>2541</v>
      </c>
      <c r="B2494" s="2">
        <v>1102031</v>
      </c>
      <c r="C2494" s="2" t="str">
        <f>VLOOKUP(B2494,卡牌国战属性!$B:$C,2,FALSE)</f>
        <v>秦琼</v>
      </c>
      <c r="D2494" s="2" t="s">
        <v>64</v>
      </c>
      <c r="E2494" s="2">
        <f t="shared" si="39"/>
        <v>41</v>
      </c>
      <c r="F2494" s="2">
        <f>INDEX($Q:$AC,MATCH($E2494,$Q:$Q,0),MATCH(VLOOKUP($B2494,卡牌国战属性!$B:$E,4,FALSE),军力值效果表!$Q$1:$AC$1,0)+IF(VLOOKUP($B2494,卡牌国战属性!$B:$E,3,FALSE)=2,6,0))</f>
        <v>16.5</v>
      </c>
      <c r="G2494" s="2">
        <f>INDEX($Q:$AC,MATCH($E2494,$Q:$Q,0),MATCH(VLOOKUP($B2494,卡牌国战属性!$B:$E,4,FALSE),军力值效果表!$Q$1:$AC$1,0)+IF(VLOOKUP($B2494,卡牌国战属性!$B:$E,3,FALSE)=2,6,0)+1)</f>
        <v>88.6</v>
      </c>
    </row>
    <row r="2495" spans="1:7">
      <c r="A2495" s="2">
        <v>2542</v>
      </c>
      <c r="B2495" s="2">
        <v>1102031</v>
      </c>
      <c r="C2495" s="2" t="str">
        <f>VLOOKUP(B2495,卡牌国战属性!$B:$C,2,FALSE)</f>
        <v>秦琼</v>
      </c>
      <c r="D2495" s="2" t="s">
        <v>64</v>
      </c>
      <c r="E2495" s="2">
        <f t="shared" si="39"/>
        <v>42</v>
      </c>
      <c r="F2495" s="2">
        <f>INDEX($Q:$AC,MATCH($E2495,$Q:$Q,0),MATCH(VLOOKUP($B2495,卡牌国战属性!$B:$E,4,FALSE),军力值效果表!$Q$1:$AC$1,0)+IF(VLOOKUP($B2495,卡牌国战属性!$B:$E,3,FALSE)=2,6,0))</f>
        <v>17.8</v>
      </c>
      <c r="G2495" s="2">
        <f>INDEX($Q:$AC,MATCH($E2495,$Q:$Q,0),MATCH(VLOOKUP($B2495,卡牌国战属性!$B:$E,4,FALSE),军力值效果表!$Q$1:$AC$1,0)+IF(VLOOKUP($B2495,卡牌国战属性!$B:$E,3,FALSE)=2,6,0)+1)</f>
        <v>93.9</v>
      </c>
    </row>
    <row r="2496" spans="1:7">
      <c r="A2496" s="2">
        <v>2543</v>
      </c>
      <c r="B2496" s="2">
        <v>1102031</v>
      </c>
      <c r="C2496" s="2" t="str">
        <f>VLOOKUP(B2496,卡牌国战属性!$B:$C,2,FALSE)</f>
        <v>秦琼</v>
      </c>
      <c r="D2496" s="2" t="s">
        <v>64</v>
      </c>
      <c r="E2496" s="2">
        <f t="shared" si="39"/>
        <v>43</v>
      </c>
      <c r="F2496" s="2">
        <f>INDEX($Q:$AC,MATCH($E2496,$Q:$Q,0),MATCH(VLOOKUP($B2496,卡牌国战属性!$B:$E,4,FALSE),军力值效果表!$Q$1:$AC$1,0)+IF(VLOOKUP($B2496,卡牌国战属性!$B:$E,3,FALSE)=2,6,0))</f>
        <v>20.1</v>
      </c>
      <c r="G2496" s="2">
        <f>INDEX($Q:$AC,MATCH($E2496,$Q:$Q,0),MATCH(VLOOKUP($B2496,卡牌国战属性!$B:$E,4,FALSE),军力值效果表!$Q$1:$AC$1,0)+IF(VLOOKUP($B2496,卡牌国战属性!$B:$E,3,FALSE)=2,6,0)+1)</f>
        <v>108.3</v>
      </c>
    </row>
    <row r="2497" spans="1:7">
      <c r="A2497" s="2">
        <v>2544</v>
      </c>
      <c r="B2497" s="2">
        <v>1102031</v>
      </c>
      <c r="C2497" s="2" t="str">
        <f>VLOOKUP(B2497,卡牌国战属性!$B:$C,2,FALSE)</f>
        <v>秦琼</v>
      </c>
      <c r="D2497" s="2" t="s">
        <v>64</v>
      </c>
      <c r="E2497" s="2">
        <f t="shared" si="39"/>
        <v>44</v>
      </c>
      <c r="F2497" s="2">
        <f>INDEX($Q:$AC,MATCH($E2497,$Q:$Q,0),MATCH(VLOOKUP($B2497,卡牌国战属性!$B:$E,4,FALSE),军力值效果表!$Q$1:$AC$1,0)+IF(VLOOKUP($B2497,卡牌国战属性!$B:$E,3,FALSE)=2,6,0))</f>
        <v>21.7</v>
      </c>
      <c r="G2497" s="2">
        <f>INDEX($Q:$AC,MATCH($E2497,$Q:$Q,0),MATCH(VLOOKUP($B2497,卡牌国战属性!$B:$E,4,FALSE),军力值效果表!$Q$1:$AC$1,0)+IF(VLOOKUP($B2497,卡牌国战属性!$B:$E,3,FALSE)=2,6,0)+1)</f>
        <v>115.3</v>
      </c>
    </row>
    <row r="2498" spans="1:7">
      <c r="A2498" s="2">
        <v>2545</v>
      </c>
      <c r="B2498" s="2">
        <v>1102031</v>
      </c>
      <c r="C2498" s="2" t="str">
        <f>VLOOKUP(B2498,卡牌国战属性!$B:$C,2,FALSE)</f>
        <v>秦琼</v>
      </c>
      <c r="D2498" s="2" t="s">
        <v>64</v>
      </c>
      <c r="E2498" s="2">
        <f t="shared" si="39"/>
        <v>45</v>
      </c>
      <c r="F2498" s="2">
        <f>INDEX($Q:$AC,MATCH($E2498,$Q:$Q,0),MATCH(VLOOKUP($B2498,卡牌国战属性!$B:$E,4,FALSE),军力值效果表!$Q$1:$AC$1,0)+IF(VLOOKUP($B2498,卡牌国战属性!$B:$E,3,FALSE)=2,6,0))</f>
        <v>23.7</v>
      </c>
      <c r="G2498" s="2">
        <f>INDEX($Q:$AC,MATCH($E2498,$Q:$Q,0),MATCH(VLOOKUP($B2498,卡牌国战属性!$B:$E,4,FALSE),军力值效果表!$Q$1:$AC$1,0)+IF(VLOOKUP($B2498,卡牌国战属性!$B:$E,3,FALSE)=2,6,0)+1)</f>
        <v>128.8</v>
      </c>
    </row>
    <row r="2499" spans="1:7">
      <c r="A2499" s="2">
        <v>2546</v>
      </c>
      <c r="B2499" s="2">
        <v>1102031</v>
      </c>
      <c r="C2499" s="2" t="str">
        <f>VLOOKUP(B2499,卡牌国战属性!$B:$C,2,FALSE)</f>
        <v>秦琼</v>
      </c>
      <c r="D2499" s="2" t="s">
        <v>64</v>
      </c>
      <c r="E2499" s="2">
        <f t="shared" si="39"/>
        <v>46</v>
      </c>
      <c r="F2499" s="2">
        <f>INDEX($Q:$AC,MATCH($E2499,$Q:$Q,0),MATCH(VLOOKUP($B2499,卡牌国战属性!$B:$E,4,FALSE),军力值效果表!$Q$1:$AC$1,0)+IF(VLOOKUP($B2499,卡牌国战属性!$B:$E,3,FALSE)=2,6,0))</f>
        <v>25.8</v>
      </c>
      <c r="G2499" s="2">
        <f>INDEX($Q:$AC,MATCH($E2499,$Q:$Q,0),MATCH(VLOOKUP($B2499,卡牌国战属性!$B:$E,4,FALSE),军力值效果表!$Q$1:$AC$1,0)+IF(VLOOKUP($B2499,卡牌国战属性!$B:$E,3,FALSE)=2,6,0)+1)</f>
        <v>137.6</v>
      </c>
    </row>
    <row r="2500" spans="1:7">
      <c r="A2500" s="2">
        <v>2547</v>
      </c>
      <c r="B2500" s="2">
        <v>1102031</v>
      </c>
      <c r="C2500" s="2" t="str">
        <f>VLOOKUP(B2500,卡牌国战属性!$B:$C,2,FALSE)</f>
        <v>秦琼</v>
      </c>
      <c r="D2500" s="2" t="s">
        <v>64</v>
      </c>
      <c r="E2500" s="2">
        <f t="shared" si="39"/>
        <v>47</v>
      </c>
      <c r="F2500" s="2">
        <f>INDEX($Q:$AC,MATCH($E2500,$Q:$Q,0),MATCH(VLOOKUP($B2500,卡牌国战属性!$B:$E,4,FALSE),军力值效果表!$Q$1:$AC$1,0)+IF(VLOOKUP($B2500,卡牌国战属性!$B:$E,3,FALSE)=2,6,0))</f>
        <v>27.7</v>
      </c>
      <c r="G2500" s="2">
        <f>INDEX($Q:$AC,MATCH($E2500,$Q:$Q,0),MATCH(VLOOKUP($B2500,卡牌国战属性!$B:$E,4,FALSE),军力值效果表!$Q$1:$AC$1,0)+IF(VLOOKUP($B2500,卡牌国战属性!$B:$E,3,FALSE)=2,6,0)+1)</f>
        <v>146.1</v>
      </c>
    </row>
    <row r="2501" spans="1:7">
      <c r="A2501" s="2">
        <v>2548</v>
      </c>
      <c r="B2501" s="2">
        <v>1102031</v>
      </c>
      <c r="C2501" s="2" t="str">
        <f>VLOOKUP(B2501,卡牌国战属性!$B:$C,2,FALSE)</f>
        <v>秦琼</v>
      </c>
      <c r="D2501" s="2" t="s">
        <v>64</v>
      </c>
      <c r="E2501" s="2">
        <f t="shared" si="39"/>
        <v>48</v>
      </c>
      <c r="F2501" s="2">
        <f>INDEX($Q:$AC,MATCH($E2501,$Q:$Q,0),MATCH(VLOOKUP($B2501,卡牌国战属性!$B:$E,4,FALSE),军力值效果表!$Q$1:$AC$1,0)+IF(VLOOKUP($B2501,卡牌国战属性!$B:$E,3,FALSE)=2,6,0))</f>
        <v>31.4</v>
      </c>
      <c r="G2501" s="2">
        <f>INDEX($Q:$AC,MATCH($E2501,$Q:$Q,0),MATCH(VLOOKUP($B2501,卡牌国战属性!$B:$E,4,FALSE),军力值效果表!$Q$1:$AC$1,0)+IF(VLOOKUP($B2501,卡牌国战属性!$B:$E,3,FALSE)=2,6,0)+1)</f>
        <v>168.9</v>
      </c>
    </row>
    <row r="2502" spans="1:7">
      <c r="A2502" s="2">
        <v>2549</v>
      </c>
      <c r="B2502" s="2">
        <v>1102031</v>
      </c>
      <c r="C2502" s="2" t="str">
        <f>VLOOKUP(B2502,卡牌国战属性!$B:$C,2,FALSE)</f>
        <v>秦琼</v>
      </c>
      <c r="D2502" s="2" t="s">
        <v>64</v>
      </c>
      <c r="E2502" s="2">
        <f t="shared" si="39"/>
        <v>49</v>
      </c>
      <c r="F2502" s="2">
        <f>INDEX($Q:$AC,MATCH($E2502,$Q:$Q,0),MATCH(VLOOKUP($B2502,卡牌国战属性!$B:$E,4,FALSE),军力值效果表!$Q$1:$AC$1,0)+IF(VLOOKUP($B2502,卡牌国战属性!$B:$E,3,FALSE)=2,6,0))</f>
        <v>34</v>
      </c>
      <c r="G2502" s="2">
        <f>INDEX($Q:$AC,MATCH($E2502,$Q:$Q,0),MATCH(VLOOKUP($B2502,卡牌国战属性!$B:$E,4,FALSE),军力值效果表!$Q$1:$AC$1,0)+IF(VLOOKUP($B2502,卡牌国战属性!$B:$E,3,FALSE)=2,6,0)+1)</f>
        <v>180</v>
      </c>
    </row>
    <row r="2503" spans="1:7">
      <c r="A2503" s="2">
        <v>2550</v>
      </c>
      <c r="B2503" s="2">
        <v>1102031</v>
      </c>
      <c r="C2503" s="2" t="str">
        <f>VLOOKUP(B2503,卡牌国战属性!$B:$C,2,FALSE)</f>
        <v>秦琼</v>
      </c>
      <c r="D2503" s="2" t="s">
        <v>64</v>
      </c>
      <c r="E2503" s="2">
        <f t="shared" si="39"/>
        <v>50</v>
      </c>
      <c r="F2503" s="2">
        <f>INDEX($Q:$AC,MATCH($E2503,$Q:$Q,0),MATCH(VLOOKUP($B2503,卡牌国战属性!$B:$E,4,FALSE),军力值效果表!$Q$1:$AC$1,0)+IF(VLOOKUP($B2503,卡牌国战属性!$B:$E,3,FALSE)=2,6,0))</f>
        <v>35.5</v>
      </c>
      <c r="G2503" s="2">
        <f>INDEX($Q:$AC,MATCH($E2503,$Q:$Q,0),MATCH(VLOOKUP($B2503,卡牌国战属性!$B:$E,4,FALSE),军力值效果表!$Q$1:$AC$1,0)+IF(VLOOKUP($B2503,卡牌国战属性!$B:$E,3,FALSE)=2,6,0)+1)</f>
        <v>186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:B7"/>
    </sheetView>
  </sheetViews>
  <sheetFormatPr defaultColWidth="9" defaultRowHeight="14.25" outlineLevelRow="6" outlineLevelCol="1"/>
  <sheetData>
    <row r="1" ht="16.5" spans="1:2">
      <c r="A1" s="1">
        <v>1101023</v>
      </c>
      <c r="B1" s="1" t="s">
        <v>82</v>
      </c>
    </row>
    <row r="2" ht="16.5" spans="1:2">
      <c r="A2" s="1">
        <v>1101026</v>
      </c>
      <c r="B2" s="1" t="s">
        <v>83</v>
      </c>
    </row>
    <row r="3" ht="16.5" spans="1:2">
      <c r="A3" s="1">
        <v>1102008</v>
      </c>
      <c r="B3" s="1" t="s">
        <v>84</v>
      </c>
    </row>
    <row r="4" ht="16.5" spans="1:2">
      <c r="A4" s="1">
        <v>1102024</v>
      </c>
      <c r="B4" s="1" t="s">
        <v>85</v>
      </c>
    </row>
    <row r="5" ht="16.5" spans="1:2">
      <c r="A5" s="1">
        <v>1102028</v>
      </c>
      <c r="B5" s="1" t="s">
        <v>86</v>
      </c>
    </row>
    <row r="6" ht="16.5" spans="1:2">
      <c r="A6" s="1">
        <v>1102030</v>
      </c>
      <c r="B6" s="1" t="s">
        <v>87</v>
      </c>
    </row>
    <row r="7" ht="16.5" spans="1:2">
      <c r="A7" s="1">
        <v>1102031</v>
      </c>
      <c r="B7" s="1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卡牌国战属性</vt:lpstr>
      <vt:lpstr>军力值效果表</vt:lpstr>
      <vt:lpstr>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2019-11-08T02:29:39Z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