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2"/>
  </bookViews>
  <sheets>
    <sheet name="Index" sheetId="1" r:id="rId1"/>
    <sheet name="科技主表" sheetId="2" r:id="rId2"/>
    <sheet name="科技等级效果表" sheetId="3" r:id="rId3"/>
    <sheet name="效果查询" sheetId="4" r:id="rId4"/>
    <sheet name="坐标" sheetId="5" r:id="rId5"/>
  </sheets>
  <calcPr calcId="144525"/>
</workbook>
</file>

<file path=xl/sharedStrings.xml><?xml version="1.0" encoding="utf-8"?>
<sst xmlns="http://schemas.openxmlformats.org/spreadsheetml/2006/main" count="327">
  <si>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</si>
  <si>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</si>
  <si>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</si>
  <si>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</si>
  <si>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</si>
  <si>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</si>
  <si>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</si>
  <si>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</si>
  <si>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科技主表</t>
  </si>
  <si>
    <t>national_tech.lua</t>
  </si>
  <si>
    <t>TechId</t>
  </si>
  <si>
    <t>national_tech.txt</t>
  </si>
  <si>
    <t>Id</t>
  </si>
  <si>
    <t>科技等级效果表</t>
  </si>
  <si>
    <t>TechId,HelpCol,TechLv</t>
  </si>
  <si>
    <t>national_tech_effect.txt</t>
  </si>
  <si>
    <t>TechName</t>
  </si>
  <si>
    <t>TechDes</t>
  </si>
  <si>
    <t>TechIcon</t>
  </si>
  <si>
    <t>Pos.x</t>
  </si>
  <si>
    <t>Pos.y</t>
  </si>
  <si>
    <t>Next</t>
  </si>
  <si>
    <t>Front[1].Id</t>
  </si>
  <si>
    <t>Front[1].Lv</t>
  </si>
  <si>
    <t>Front[2].Id</t>
  </si>
  <si>
    <t>Front[2].Lv</t>
  </si>
  <si>
    <t>Front[3].Id</t>
  </si>
  <si>
    <t>Front[3].Lv</t>
  </si>
  <si>
    <t>Front[4].Id</t>
  </si>
  <si>
    <t>Front[4].Lv</t>
  </si>
  <si>
    <t>LvMax</t>
  </si>
  <si>
    <t>ActivationEffectName</t>
  </si>
  <si>
    <t>ActivationEffect.Type</t>
  </si>
  <si>
    <t>ActivationEffect.Numeric</t>
  </si>
  <si>
    <t>ActivationEffect.Value</t>
  </si>
  <si>
    <t>int:&gt;</t>
  </si>
  <si>
    <t>int:&lt;</t>
  </si>
  <si>
    <t>string:&lt;</t>
  </si>
  <si>
    <t>int:ae&lt;</t>
  </si>
  <si>
    <t>int:e&lt;&gt;</t>
  </si>
  <si>
    <t>string:e&lt;</t>
  </si>
  <si>
    <t>float:e&lt;&gt;</t>
  </si>
  <si>
    <t xml:space="preserve">Id </t>
  </si>
  <si>
    <t>名称</t>
  </si>
  <si>
    <t>描述</t>
  </si>
  <si>
    <t>icon</t>
  </si>
  <si>
    <t>坐标x</t>
  </si>
  <si>
    <t>坐标y</t>
  </si>
  <si>
    <t>后置科技，多后置以#连接</t>
  </si>
  <si>
    <t>前置1科技</t>
  </si>
  <si>
    <t>前置1等级</t>
  </si>
  <si>
    <t>前置2科技</t>
  </si>
  <si>
    <t>前置2等级</t>
  </si>
  <si>
    <t>前置3科技</t>
  </si>
  <si>
    <t>前置3等级</t>
  </si>
  <si>
    <t>前置4科技</t>
  </si>
  <si>
    <t>前置4等级</t>
  </si>
  <si>
    <t>等级上限</t>
  </si>
  <si>
    <t>满级激活效果名称</t>
  </si>
  <si>
    <t>满级激活效果类型</t>
  </si>
  <si>
    <t>效果数值类型
1.百分比
2.数值</t>
  </si>
  <si>
    <t>效果数值</t>
  </si>
  <si>
    <t>主科技</t>
  </si>
  <si>
    <t>icon_1311001</t>
  </si>
  <si>
    <t>6101001#6101002#6102001</t>
  </si>
  <si>
    <t>银木产量</t>
  </si>
  <si>
    <t>银木产量提高</t>
  </si>
  <si>
    <t>icon_1311002</t>
  </si>
  <si>
    <t>赤铁产量</t>
  </si>
  <si>
    <t>赤铁产量提高</t>
  </si>
  <si>
    <t>icon_1311003</t>
  </si>
  <si>
    <t>精石产量</t>
  </si>
  <si>
    <t>精石产量提高</t>
  </si>
  <si>
    <t>icon_1311004</t>
  </si>
  <si>
    <t>灵谷产量</t>
  </si>
  <si>
    <t>灵谷产量提高</t>
  </si>
  <si>
    <t>icon_1311005</t>
  </si>
  <si>
    <t>仓库</t>
  </si>
  <si>
    <t>仓库资源容量提升</t>
  </si>
  <si>
    <t>icon_1311006</t>
  </si>
  <si>
    <t>6101006#6101007</t>
  </si>
  <si>
    <t>采集木产量</t>
  </si>
  <si>
    <t>采集获得银木数量提升</t>
  </si>
  <si>
    <t>icon_1311007</t>
  </si>
  <si>
    <t>采集铁产量</t>
  </si>
  <si>
    <t>采集获得赤铁数量提升</t>
  </si>
  <si>
    <t>icon_1311008</t>
  </si>
  <si>
    <t>采集石产量</t>
  </si>
  <si>
    <t>采集获得精石数量提升</t>
  </si>
  <si>
    <t>icon_1311009</t>
  </si>
  <si>
    <t>采集粮产量</t>
  </si>
  <si>
    <t>采集获得灵谷数量提升</t>
  </si>
  <si>
    <t>icon_1311010</t>
  </si>
  <si>
    <t>采集速度</t>
  </si>
  <si>
    <t>采集资源速度提高</t>
  </si>
  <si>
    <t>icon_1311011</t>
  </si>
  <si>
    <t>军团数量</t>
  </si>
  <si>
    <t>可解锁军团数量上限</t>
  </si>
  <si>
    <t>icon_1311012</t>
  </si>
  <si>
    <t>行军速度</t>
  </si>
  <si>
    <t>队伍行军速度提升</t>
  </si>
  <si>
    <t>icon_1311013</t>
  </si>
  <si>
    <t>6102003#6102004</t>
  </si>
  <si>
    <t>征募速度</t>
  </si>
  <si>
    <t>征募速度提升</t>
  </si>
  <si>
    <t>icon_1311014</t>
  </si>
  <si>
    <t>征募消耗</t>
  </si>
  <si>
    <t>征募消耗资源降低</t>
  </si>
  <si>
    <t>icon_1311015</t>
  </si>
  <si>
    <t>采集解锁</t>
  </si>
  <si>
    <t>解锁队伍的采集功能</t>
  </si>
  <si>
    <t>icon_1311016</t>
  </si>
  <si>
    <t>驻守解锁</t>
  </si>
  <si>
    <t>解锁队伍的驻守功能</t>
  </si>
  <si>
    <t>icon_1311017</t>
  </si>
  <si>
    <t>军力强化</t>
  </si>
  <si>
    <t>卡牌军力值上限提升</t>
  </si>
  <si>
    <t>icon_1311018</t>
  </si>
  <si>
    <t>6102008#6102009</t>
  </si>
  <si>
    <t>虎豹王骑</t>
  </si>
  <si>
    <t>提升虎豹王骑驻守时受到伤害降低效果与伤害</t>
  </si>
  <si>
    <t>车下灵卫</t>
  </si>
  <si>
    <t>提升车下灵卫采集获得资源量收益与伤害</t>
  </si>
  <si>
    <t>无当玄军</t>
  </si>
  <si>
    <t>提升无当玄军行军速度与伤害</t>
  </si>
  <si>
    <t>魔导军团</t>
  </si>
  <si>
    <t>提升魔导军团卡牌行动力上限与伤害</t>
  </si>
  <si>
    <t>天罡武灵</t>
  </si>
  <si>
    <t>提升天罡武灵守护灵造成伤害</t>
  </si>
  <si>
    <t>隐灵甲士</t>
  </si>
  <si>
    <t>提升隐灵甲士资源区行军速度与伤害</t>
  </si>
  <si>
    <t>阵位开放</t>
  </si>
  <si>
    <t>可配置第三名寄灵人的队伍数量</t>
  </si>
  <si>
    <t>HelpCol</t>
  </si>
  <si>
    <t>TechLv</t>
  </si>
  <si>
    <t>CropsID</t>
  </si>
  <si>
    <t>EffectName[1]</t>
  </si>
  <si>
    <t>Effect[1].Type</t>
  </si>
  <si>
    <t>Effect[1].Numeric</t>
  </si>
  <si>
    <t>Effect[1].Value</t>
  </si>
  <si>
    <t>EffectName[2]</t>
  </si>
  <si>
    <t>Effect[2].Type</t>
  </si>
  <si>
    <t>Effect[2].Numeric</t>
  </si>
  <si>
    <t>Effect[2].Value</t>
  </si>
  <si>
    <t>EffectName[3]</t>
  </si>
  <si>
    <t>Effect[3].Type</t>
  </si>
  <si>
    <t>Effect[3].Numeric</t>
  </si>
  <si>
    <t>Effect[3].Value</t>
  </si>
  <si>
    <t>Time</t>
  </si>
  <si>
    <t>Cost[1].Id</t>
  </si>
  <si>
    <t>Cost[1].Val</t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</si>
  <si>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</si>
  <si>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</si>
  <si>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</si>
  <si>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</si>
  <si>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</si>
  <si>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</si>
  <si>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</si>
  <si>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</si>
  <si>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int:&lt;&gt;</t>
  </si>
  <si>
    <t>string:</t>
  </si>
  <si>
    <t>int:e&gt;</t>
  </si>
  <si>
    <t>float:&lt;&gt;</t>
  </si>
  <si>
    <t>item_id:e&lt;&gt;</t>
  </si>
  <si>
    <t>科技Id</t>
  </si>
  <si>
    <t>辅助列</t>
  </si>
  <si>
    <t>等级</t>
  </si>
  <si>
    <t>军团ID，该科技只对该军团起效，没有限制就不填</t>
  </si>
  <si>
    <t>效果1名称</t>
  </si>
  <si>
    <t>效果类型1</t>
  </si>
  <si>
    <t>效果数值类型1
1.百分比
2.数值</t>
  </si>
  <si>
    <t>效果数值1</t>
  </si>
  <si>
    <t>效果2名称</t>
  </si>
  <si>
    <t>效果类型2</t>
  </si>
  <si>
    <t>效果数值类型2
1.百分比
2.数值</t>
  </si>
  <si>
    <t>效果数值2</t>
  </si>
  <si>
    <t>效果3名称</t>
  </si>
  <si>
    <t>效果类型3</t>
  </si>
  <si>
    <t>效果数值类型3
1.百分比
2.数值</t>
  </si>
  <si>
    <t>效果数值3</t>
  </si>
  <si>
    <t>耗时(秒)</t>
  </si>
  <si>
    <t>消耗资源类型1</t>
  </si>
  <si>
    <t>消耗数量</t>
  </si>
  <si>
    <t>消耗资源类型2</t>
  </si>
  <si>
    <t>消耗资源类型3</t>
  </si>
  <si>
    <t>消耗资源类型4</t>
  </si>
  <si>
    <t>消耗资源类型5</t>
  </si>
  <si>
    <t>Lv</t>
  </si>
  <si>
    <t>统率上限</t>
  </si>
  <si>
    <t>木</t>
  </si>
  <si>
    <t>铁</t>
  </si>
  <si>
    <t>石</t>
  </si>
  <si>
    <t>粮</t>
  </si>
  <si>
    <t>采集精石</t>
  </si>
  <si>
    <t>采集灵谷</t>
  </si>
  <si>
    <t>伤害提升</t>
  </si>
  <si>
    <t>COST上限增加</t>
  </si>
  <si>
    <t>适用模块及生效范围</t>
  </si>
  <si>
    <t>效果id</t>
  </si>
  <si>
    <t>效果</t>
  </si>
  <si>
    <t>数值类型</t>
  </si>
  <si>
    <t>科技</t>
  </si>
  <si>
    <t>国战天赋</t>
  </si>
  <si>
    <t>军团</t>
  </si>
  <si>
    <t>作用公式</t>
  </si>
  <si>
    <t>伐木精通II</t>
  </si>
  <si>
    <t>百分比</t>
  </si>
  <si>
    <t>全局</t>
  </si>
  <si>
    <r>
      <rPr>
        <sz val="11"/>
        <color theme="1"/>
        <rFont val="微软雅黑"/>
        <charset val="134"/>
      </rPr>
      <t>实际产量=(占领资源点产量+科技数值产量)*(1+联盟加成%+</t>
    </r>
    <r>
      <rPr>
        <sz val="11"/>
        <color rgb="FF7030A0"/>
        <rFont val="微软雅黑"/>
        <charset val="134"/>
      </rPr>
      <t>科技加成%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)+联盟占领城市加成</t>
    </r>
  </si>
  <si>
    <t>冶炼精通II</t>
  </si>
  <si>
    <t>采石精通II</t>
  </si>
  <si>
    <t>耕犁精通II</t>
  </si>
  <si>
    <t>高效利用II</t>
  </si>
  <si>
    <t>资源产量提高</t>
  </si>
  <si>
    <t>仓库储量上限</t>
  </si>
  <si>
    <t>数值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</si>
  <si>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</si>
  <si>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采集银木</t>
  </si>
  <si>
    <t>所在队伍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</si>
  <si>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</si>
  <si>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采集赤铁</t>
  </si>
  <si>
    <t>采集加速</t>
  </si>
  <si>
    <r>
      <rPr>
        <sz val="11"/>
        <color theme="1"/>
        <rFont val="微软雅黑"/>
        <charset val="134"/>
      </rPr>
      <t>实际采集时间=基础采集时间/(1+科技加成%+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</si>
  <si>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采集加成</t>
  </si>
  <si>
    <t>采集获得资源数量提升</t>
  </si>
  <si>
    <t>使用该军团的队伍</t>
  </si>
  <si>
    <r>
      <rPr>
        <sz val="11"/>
        <color theme="1"/>
        <rFont val="微软雅黑"/>
        <charset val="134"/>
      </rPr>
      <t>实际获得量=基础获得量*(1+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</si>
  <si>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行军加速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</si>
  <si>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+军团加成%)</t>
    </r>
  </si>
  <si>
    <t>科研加速</t>
  </si>
  <si>
    <t>科技研究速度提升</t>
  </si>
  <si>
    <r>
      <rPr>
        <sz val="11"/>
        <color theme="1"/>
        <rFont val="微软雅黑"/>
        <charset val="134"/>
      </rPr>
      <t>实际科研时间=基础科研时间/(1+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>)</t>
    </r>
  </si>
  <si>
    <t>行动力上限</t>
  </si>
  <si>
    <t>卡牌行动力上限提升</t>
  </si>
  <si>
    <t>卡牌自身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</si>
  <si>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  <r>
      <rPr>
        <sz val="11"/>
        <color theme="1"/>
        <rFont val="微软雅黑"/>
        <charset val="134"/>
      </rPr>
      <t>+军团增加</t>
    </r>
  </si>
  <si>
    <t>行动力恢复</t>
  </si>
  <si>
    <t>卡牌行动力恢复速度提高</t>
  </si>
  <si>
    <r>
      <rPr>
        <sz val="11"/>
        <color theme="1"/>
        <rFont val="微软雅黑"/>
        <charset val="134"/>
      </rPr>
      <t>卡牌总行动力恢复速率=基础速率/(1+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</si>
  <si>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征募加速</t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</si>
  <si>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%+军团加成%)</t>
    </r>
  </si>
  <si>
    <t>军力上限</t>
  </si>
  <si>
    <r>
      <rPr>
        <sz val="11"/>
        <color theme="1"/>
        <rFont val="微软雅黑"/>
        <charset val="134"/>
      </rPr>
      <t>实际上限=卡牌基础上限+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</si>
  <si>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储备军力上限</t>
  </si>
  <si>
    <t>储备军力上限提升</t>
  </si>
  <si>
    <r>
      <rPr>
        <sz val="11"/>
        <color theme="1"/>
        <rFont val="微软雅黑"/>
        <charset val="134"/>
      </rPr>
      <t>实际上限=城镇基础上限+</t>
    </r>
    <r>
      <rPr>
        <sz val="11"/>
        <color rgb="FF7030A0"/>
        <rFont val="微软雅黑"/>
        <charset val="134"/>
      </rPr>
      <t>科技增加</t>
    </r>
    <r>
      <rPr>
        <sz val="11"/>
        <color theme="1"/>
        <rFont val="微软雅黑"/>
        <charset val="134"/>
      </rPr>
      <t>+</t>
    </r>
    <r>
      <rPr>
        <sz val="11"/>
        <color rgb="FF00B0F0"/>
        <rFont val="微软雅黑"/>
        <charset val="134"/>
      </rPr>
      <t>天赋增加</t>
    </r>
  </si>
  <si>
    <t>储备军力恢复</t>
  </si>
  <si>
    <t>储备军力恢复速度提升</t>
  </si>
  <si>
    <r>
      <rPr>
        <sz val="11"/>
        <color theme="1"/>
        <rFont val="微软雅黑"/>
        <charset val="134"/>
      </rPr>
      <t>恢复速率=基础速率/(1+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        有军团加成的参照下方id40</t>
    </r>
  </si>
  <si>
    <t>队列上限</t>
  </si>
  <si>
    <t>最大队伍数量提高</t>
  </si>
  <si>
    <r>
      <rPr>
        <sz val="11"/>
        <color theme="1"/>
        <rFont val="微软雅黑"/>
        <charset val="134"/>
      </rPr>
      <t>实际上限=基础上限+</t>
    </r>
    <r>
      <rPr>
        <sz val="11"/>
        <color rgb="FF7030A0"/>
        <rFont val="微软雅黑"/>
        <charset val="134"/>
      </rPr>
      <t>科技增加</t>
    </r>
  </si>
  <si>
    <t>造成伤害提升</t>
  </si>
  <si>
    <t>伤害减免</t>
  </si>
  <si>
    <t>受到伤害减免</t>
  </si>
  <si>
    <t>1.开启功能 0.不开启</t>
  </si>
  <si>
    <t>布尔型</t>
  </si>
  <si>
    <t>伐木精通</t>
  </si>
  <si>
    <t>冶炼精通</t>
  </si>
  <si>
    <t>采石精通</t>
  </si>
  <si>
    <t>耕犁精通</t>
  </si>
  <si>
    <t>高效利用</t>
  </si>
  <si>
    <t>征募消耗降低</t>
  </si>
  <si>
    <r>
      <rPr>
        <sz val="11"/>
        <color theme="1"/>
        <rFont val="微软雅黑"/>
        <charset val="134"/>
      </rPr>
      <t xml:space="preserve">实际消耗资源=基础消耗*(1- </t>
    </r>
    <r>
      <rPr>
        <sz val="11"/>
        <color rgb="FF7030A0"/>
        <rFont val="微软雅黑"/>
        <charset val="134"/>
      </rPr>
      <t>科技加成%</t>
    </r>
    <r>
      <rPr>
        <sz val="11"/>
        <color theme="1"/>
        <rFont val="微软雅黑"/>
        <charset val="134"/>
      </rPr>
      <t xml:space="preserve"> - </t>
    </r>
    <r>
      <rPr>
        <sz val="11"/>
        <color rgb="FF00B0F0"/>
        <rFont val="微软雅黑"/>
        <charset val="134"/>
      </rPr>
      <t>天赋加成%</t>
    </r>
    <r>
      <rPr>
        <sz val="11"/>
        <color theme="1"/>
        <rFont val="微软雅黑"/>
        <charset val="134"/>
      </rPr>
      <t xml:space="preserve"> - 军团加成%)</t>
    </r>
  </si>
  <si>
    <t>城镇剿匪行军速度提高</t>
  </si>
  <si>
    <t>前往资源区行军速度提高</t>
  </si>
  <si>
    <r>
      <rPr>
        <sz val="11"/>
        <color theme="1"/>
        <rFont val="微软雅黑"/>
        <charset val="134"/>
      </rPr>
      <t>实际行军时间=基础行军时间/(1+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</si>
  <si>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r>
      <rPr>
        <sz val="11"/>
        <color theme="1"/>
        <rFont val="微软雅黑"/>
        <charset val="134"/>
      </rPr>
      <t>实际征募时间=基础征募时间/(1+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</t>
    </r>
    <r>
      <rPr>
        <sz val="11"/>
        <color rgb="FF00B0F0"/>
        <rFont val="微软雅黑"/>
        <charset val="134"/>
      </rPr>
      <t>天赋加成</t>
    </r>
    <r>
      <rPr>
        <sz val="11"/>
        <color theme="1"/>
        <rFont val="微软雅黑"/>
        <charset val="134"/>
      </rPr>
      <t>%)</t>
    </r>
  </si>
  <si>
    <t>虎豹王骑-征募速度</t>
  </si>
  <si>
    <t>在虎豹王骑军团中，征募速度提高</t>
  </si>
  <si>
    <t>测试用效果，之后添加更多类似的，即在某某军团下，有xx效果</t>
  </si>
  <si>
    <t>驻守时受到伤害降低</t>
  </si>
  <si>
    <t>队伍所在城镇储备军力恢复速度</t>
  </si>
  <si>
    <r>
      <rPr>
        <sz val="11"/>
        <color theme="1"/>
        <rFont val="微软雅黑"/>
        <charset val="134"/>
      </rPr>
      <t>实际恢复时间=基础时间/(1+</t>
    </r>
    <r>
      <rPr>
        <sz val="11"/>
        <color rgb="FF7030A0"/>
        <rFont val="微软雅黑"/>
        <charset val="134"/>
      </rPr>
      <t>科技加成</t>
    </r>
    <r>
      <rPr>
        <sz val="11"/>
        <color theme="1"/>
        <rFont val="微软雅黑"/>
        <charset val="134"/>
      </rPr>
      <t>%+军团加成%)</t>
    </r>
  </si>
  <si>
    <t>队伍讨伐野怪获得的经验提高</t>
  </si>
  <si>
    <t>实际经验=基础经验*(1+军团加成%)</t>
  </si>
  <si>
    <t>守护灵造成伤害提高</t>
  </si>
  <si>
    <t>寄灵人受到伤害降低</t>
  </si>
  <si>
    <t>领地数量上限</t>
  </si>
  <si>
    <t>增加领地数量上限</t>
  </si>
  <si>
    <r>
      <rPr>
        <sz val="11"/>
        <color theme="1"/>
        <rFont val="微软雅黑"/>
        <charset val="134"/>
      </rPr>
      <t>实际上限=声望对应上限+</t>
    </r>
    <r>
      <rPr>
        <sz val="11"/>
        <color rgb="FF7030A0"/>
        <rFont val="微软雅黑"/>
        <charset val="134"/>
      </rPr>
      <t>科技加成</t>
    </r>
  </si>
  <si>
    <t>虎豹王骑-强化</t>
  </si>
  <si>
    <t>提升虎豹王骑驻守时受到伤害降低效果</t>
  </si>
  <si>
    <t>车下灵卫-强化</t>
  </si>
  <si>
    <t>提升车下灵卫采集获得资源量收益</t>
  </si>
  <si>
    <t>无当玄军-强化</t>
  </si>
  <si>
    <t>提升无当玄军行军速度</t>
  </si>
  <si>
    <t>魔导军团-强化</t>
  </si>
  <si>
    <t>提升魔导军团卡牌行动力上限</t>
  </si>
  <si>
    <t>天罡武灵-强化</t>
  </si>
  <si>
    <t>隐灵甲士-强化</t>
  </si>
  <si>
    <t>提升隐灵甲士资源区行军速度</t>
  </si>
  <si>
    <t>提升可解锁军团数量上限</t>
  </si>
  <si>
    <t>可解锁军团上限=基础数量+科技增加</t>
  </si>
  <si>
    <t>增加队伍cost上限</t>
  </si>
  <si>
    <t>阵位解锁</t>
  </si>
  <si>
    <t>解锁队伍第三个位置</t>
  </si>
  <si>
    <t>镇魂铁卫</t>
  </si>
  <si>
    <t>初始军团，无效果</t>
  </si>
  <si>
    <t>科技强化</t>
  </si>
  <si>
    <t>驻守时受到伤害降低10%</t>
  </si>
  <si>
    <t>队伍所在城镇储备军力恢复速度+30%</t>
  </si>
  <si>
    <t>采集产量收益提高15%</t>
  </si>
  <si>
    <t>征募速度提高10%</t>
  </si>
  <si>
    <t>行军速度提高15%</t>
  </si>
  <si>
    <t>征募消耗降低10%</t>
  </si>
  <si>
    <t>队伍内卡牌行动力上限+10</t>
  </si>
  <si>
    <t>寄灵人受到伤害降低15%</t>
  </si>
  <si>
    <t>城镇剿匪行军速度提高30%</t>
  </si>
  <si>
    <t>守护灵造成伤害提高10%</t>
  </si>
  <si>
    <t>前往资源区行军速度提高20%</t>
  </si>
  <si>
    <t>队伍讨伐野怪获得的经验提高15%</t>
  </si>
  <si>
    <t>发展分支</t>
  </si>
  <si>
    <t>战斗分支</t>
  </si>
  <si>
    <t>木产量</t>
  </si>
  <si>
    <t>铁产量</t>
  </si>
  <si>
    <t>石产量</t>
  </si>
  <si>
    <t>粮产量</t>
  </si>
  <si>
    <t>采集木</t>
  </si>
  <si>
    <t>采集铁</t>
  </si>
  <si>
    <t>解锁-采集</t>
  </si>
  <si>
    <t>解锁-驻守</t>
  </si>
  <si>
    <t>采集石</t>
  </si>
  <si>
    <t>采集粮</t>
  </si>
  <si>
    <t>兵营</t>
  </si>
  <si>
    <t>x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</si>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</sst>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7030A0"/>
      <name val="微软雅黑"/>
      <charset val="134"/>
    </font>
    <font>
      <sz val="11"/>
      <color rgb="FF00B0F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5" borderId="17" applyNumberFormat="0" applyFont="0" applyAlignment="0" applyProtection="0">
      <alignment vertical="center"/>
    </xf>
    <xf numFmtId="0" fontId="2" fillId="0" borderId="0">
      <alignment horizontal="center"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20" borderId="14" applyNumberFormat="0" applyAlignment="0" applyProtection="0">
      <alignment vertical="center"/>
    </xf>
    <xf numFmtId="0" fontId="12" fillId="20" borderId="13" applyNumberFormat="0" applyAlignment="0" applyProtection="0">
      <alignment vertical="center"/>
    </xf>
    <xf numFmtId="0" fontId="4" fillId="9" borderId="10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" fillId="0" borderId="6">
      <alignment vertical="top" wrapText="1"/>
    </xf>
    <xf numFmtId="0" fontId="20" fillId="0" borderId="1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>
      <alignment horizontal="center" vertical="top" wrapText="1"/>
    </xf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6" xfId="0" applyFont="1" applyFill="1" applyBorder="1" applyAlignment="1">
      <alignment vertical="center"/>
    </xf>
    <xf numFmtId="0" fontId="1" fillId="0" borderId="6" xfId="0" applyFont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3" borderId="6" xfId="0" applyFont="1" applyFill="1" applyBorder="1" applyAlignment="1"/>
    <xf numFmtId="0" fontId="1" fillId="4" borderId="6" xfId="0" applyFont="1" applyFill="1" applyBorder="1" applyAlignment="1"/>
    <xf numFmtId="0" fontId="1" fillId="5" borderId="6" xfId="0" applyFont="1" applyFill="1" applyBorder="1" applyAlignment="1"/>
    <xf numFmtId="0" fontId="1" fillId="4" borderId="6" xfId="0" applyFont="1" applyFill="1" applyBorder="1"/>
    <xf numFmtId="0" fontId="1" fillId="0" borderId="6" xfId="0" applyFont="1" applyFill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0" fontId="1" fillId="4" borderId="0" xfId="0" applyFont="1" applyFill="1"/>
    <xf numFmtId="0" fontId="2" fillId="0" borderId="0" xfId="31" applyFont="1" applyFill="1" applyBorder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4" applyFont="1" applyAlignment="1">
      <alignment horizontal="left" vertical="center"/>
    </xf>
    <xf numFmtId="0" fontId="2" fillId="0" borderId="0" xfId="14">
      <alignment horizontal="center" vertical="center"/>
    </xf>
    <xf numFmtId="0" fontId="2" fillId="6" borderId="0" xfId="51" applyFont="1">
      <alignment horizontal="center" vertical="top" wrapText="1"/>
    </xf>
    <xf numFmtId="0" fontId="2" fillId="6" borderId="0" xfId="51">
      <alignment horizontal="center" vertical="top" wrapText="1"/>
    </xf>
    <xf numFmtId="0" fontId="1" fillId="0" borderId="6" xfId="31" applyFont="1">
      <alignment vertical="top" wrapText="1"/>
    </xf>
    <xf numFmtId="0" fontId="1" fillId="0" borderId="6" xfId="31" applyFont="1" applyAlignment="1">
      <alignment vertical="top"/>
    </xf>
    <xf numFmtId="0" fontId="2" fillId="0" borderId="0" xfId="14" applyFill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4" applyAlignment="1">
      <alignment horizontal="left" vertical="center"/>
    </xf>
    <xf numFmtId="0" fontId="1" fillId="0" borderId="0" xfId="0" applyFont="1" applyAlignment="1"/>
    <xf numFmtId="0" fontId="2" fillId="6" borderId="0" xfId="51" applyFont="1" applyAlignment="1">
      <alignment horizontal="center"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英文标题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Grid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中文标题" xfId="51"/>
  </cellStyles>
  <dxfs count="5">
    <dxf>
      <fill>
        <patternFill patternType="solid">
          <bgColor theme="0" tint="-0.249946592608417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19" sqref="H19"/>
    </sheetView>
  </sheetViews>
  <sheetFormatPr defaultColWidth="9" defaultRowHeight="16.5" outlineLevelRow="4" outlineLevelCol="7"/>
  <cols>
    <col min="1" max="2" width="20.75" style="39" customWidth="1"/>
    <col min="3" max="3" width="28.375" style="39" customWidth="1"/>
    <col min="4" max="4" width="20.75" style="39" customWidth="1"/>
    <col min="5" max="5" width="24" style="39" customWidth="1"/>
    <col min="6" max="8" width="20.75" style="39" customWidth="1"/>
    <col min="9" max="16384" width="9" style="7"/>
  </cols>
  <sheetData>
    <row r="1" ht="15" spans="1:8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</row>
    <row r="2" spans="1:8">
      <c r="A2" s="12" t="s">
        <v>8</v>
      </c>
      <c r="B2" s="12" t="s">
        <v>9</v>
      </c>
      <c r="C2" s="12"/>
      <c r="D2" s="12" t="s">
        <v>10</v>
      </c>
      <c r="E2" s="12" t="s">
        <v>10</v>
      </c>
      <c r="F2" s="12"/>
      <c r="G2" s="12" t="b">
        <v>1</v>
      </c>
      <c r="H2" s="12"/>
    </row>
    <row r="3" spans="1:8">
      <c r="A3" s="12" t="s">
        <v>8</v>
      </c>
      <c r="B3" s="12"/>
      <c r="C3" s="12" t="s">
        <v>11</v>
      </c>
      <c r="D3" s="12" t="s">
        <v>12</v>
      </c>
      <c r="E3" s="12"/>
      <c r="F3" s="12"/>
      <c r="G3" s="12" t="b">
        <v>1</v>
      </c>
      <c r="H3" s="12"/>
    </row>
    <row r="4" spans="1:8">
      <c r="A4" s="12" t="s">
        <v>13</v>
      </c>
      <c r="B4" s="12" t="s">
        <v>9</v>
      </c>
      <c r="C4" s="12"/>
      <c r="D4" s="12" t="s">
        <v>14</v>
      </c>
      <c r="E4" s="12" t="s">
        <v>14</v>
      </c>
      <c r="F4" s="12"/>
      <c r="G4" s="12" t="b">
        <v>1</v>
      </c>
      <c r="H4" s="12"/>
    </row>
    <row r="5" spans="1:8">
      <c r="A5" s="12" t="s">
        <v>13</v>
      </c>
      <c r="B5" s="12"/>
      <c r="C5" s="12" t="s">
        <v>15</v>
      </c>
      <c r="D5" s="12" t="s">
        <v>12</v>
      </c>
      <c r="E5" s="12"/>
      <c r="F5" s="12"/>
      <c r="G5" s="12" t="b">
        <v>1</v>
      </c>
      <c r="H5" s="12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workbookViewId="0">
      <selection activeCell="E21" sqref="E21"/>
    </sheetView>
  </sheetViews>
  <sheetFormatPr defaultColWidth="9" defaultRowHeight="16.5"/>
  <cols>
    <col min="1" max="2" width="9.625" style="7" customWidth="1"/>
    <col min="3" max="3" width="14.125" style="7" customWidth="1"/>
    <col min="4" max="4" width="42.25" style="7" customWidth="1"/>
    <col min="5" max="5" width="20.5" style="7" customWidth="1"/>
    <col min="6" max="7" width="9" style="7"/>
    <col min="8" max="8" width="22.125" style="7" customWidth="1"/>
    <col min="9" max="9" width="10.75" style="7" customWidth="1"/>
    <col min="10" max="10" width="10" style="7" customWidth="1"/>
    <col min="11" max="11" width="10.75" style="7" customWidth="1"/>
    <col min="12" max="16" width="10" style="7" customWidth="1"/>
    <col min="17" max="17" width="9" style="7"/>
    <col min="18" max="18" width="24.5" style="7" customWidth="1"/>
    <col min="19" max="19" width="15.5" style="7" customWidth="1"/>
    <col min="20" max="20" width="9" style="7"/>
    <col min="21" max="21" width="16.375" style="7" customWidth="1"/>
    <col min="22" max="16384" width="9" style="7"/>
  </cols>
  <sheetData>
    <row r="1" s="37" customFormat="1" spans="1:24">
      <c r="A1" s="38" t="s">
        <v>12</v>
      </c>
      <c r="B1" s="38" t="s">
        <v>10</v>
      </c>
      <c r="C1" s="38" t="s">
        <v>16</v>
      </c>
      <c r="D1" s="38" t="s">
        <v>17</v>
      </c>
      <c r="E1" s="38" t="s">
        <v>18</v>
      </c>
      <c r="F1" s="38" t="s">
        <v>19</v>
      </c>
      <c r="G1" s="38" t="s">
        <v>20</v>
      </c>
      <c r="H1" s="38" t="s">
        <v>21</v>
      </c>
      <c r="I1" s="38" t="s">
        <v>22</v>
      </c>
      <c r="J1" s="38" t="s">
        <v>23</v>
      </c>
      <c r="K1" s="38" t="s">
        <v>24</v>
      </c>
      <c r="L1" s="38" t="s">
        <v>25</v>
      </c>
      <c r="M1" s="38" t="s">
        <v>26</v>
      </c>
      <c r="N1" s="38" t="s">
        <v>27</v>
      </c>
      <c r="O1" s="38" t="s">
        <v>28</v>
      </c>
      <c r="P1" s="38" t="s">
        <v>29</v>
      </c>
      <c r="Q1" s="38" t="s">
        <v>30</v>
      </c>
      <c r="R1" s="31" t="s">
        <v>31</v>
      </c>
      <c r="S1" s="30" t="s">
        <v>32</v>
      </c>
      <c r="T1" s="30" t="s">
        <v>33</v>
      </c>
      <c r="U1" s="30" t="s">
        <v>34</v>
      </c>
      <c r="V1" s="38"/>
      <c r="W1" s="38"/>
      <c r="X1" s="38"/>
    </row>
    <row r="2" spans="1:24">
      <c r="A2" t="s">
        <v>35</v>
      </c>
      <c r="B2" t="s">
        <v>36</v>
      </c>
      <c r="C2" t="s">
        <v>37</v>
      </c>
      <c r="D2" t="s">
        <v>37</v>
      </c>
      <c r="E2" t="s">
        <v>37</v>
      </c>
      <c r="F2" t="s">
        <v>36</v>
      </c>
      <c r="G2" t="s">
        <v>36</v>
      </c>
      <c r="H2" t="s">
        <v>38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40</v>
      </c>
      <c r="S2" s="7" t="s">
        <v>41</v>
      </c>
      <c r="T2" s="7" t="s">
        <v>41</v>
      </c>
      <c r="U2" s="7" t="s">
        <v>41</v>
      </c>
      <c r="V2"/>
      <c r="W2"/>
      <c r="X2"/>
    </row>
    <row r="3" ht="60" spans="1:24">
      <c r="A3" s="33" t="s">
        <v>3</v>
      </c>
      <c r="B3" s="33" t="s">
        <v>42</v>
      </c>
      <c r="C3" s="33" t="s">
        <v>43</v>
      </c>
      <c r="D3" s="33" t="s">
        <v>44</v>
      </c>
      <c r="E3" s="33" t="s">
        <v>45</v>
      </c>
      <c r="F3" s="33" t="s">
        <v>46</v>
      </c>
      <c r="G3" s="33" t="s">
        <v>47</v>
      </c>
      <c r="H3" s="33" t="s">
        <v>48</v>
      </c>
      <c r="I3" s="33" t="s">
        <v>49</v>
      </c>
      <c r="J3" s="33" t="s">
        <v>50</v>
      </c>
      <c r="K3" s="33" t="s">
        <v>51</v>
      </c>
      <c r="L3" s="33" t="s">
        <v>52</v>
      </c>
      <c r="M3" s="33" t="s">
        <v>53</v>
      </c>
      <c r="N3" s="33" t="s">
        <v>54</v>
      </c>
      <c r="O3" s="33" t="s">
        <v>55</v>
      </c>
      <c r="P3" s="33" t="s">
        <v>56</v>
      </c>
      <c r="Q3" s="33" t="s">
        <v>57</v>
      </c>
      <c r="R3" s="33" t="s">
        <v>58</v>
      </c>
      <c r="S3" s="32" t="s">
        <v>59</v>
      </c>
      <c r="T3" s="32" t="s">
        <v>60</v>
      </c>
      <c r="U3" s="32" t="s">
        <v>61</v>
      </c>
      <c r="V3" s="33"/>
      <c r="W3" s="33"/>
      <c r="X3" s="33"/>
    </row>
    <row r="4" spans="1:18">
      <c r="A4" s="7">
        <v>6100001</v>
      </c>
      <c r="B4" s="7">
        <f>A4</f>
        <v>6100001</v>
      </c>
      <c r="C4" s="7" t="s">
        <v>62</v>
      </c>
      <c r="D4" s="7" t="str">
        <f>C4</f>
        <v>主科技</v>
      </c>
      <c r="E4" s="7" t="s">
        <v>63</v>
      </c>
      <c r="F4" s="7">
        <v>1</v>
      </c>
      <c r="G4" s="7">
        <v>4</v>
      </c>
      <c r="H4" s="7" t="s">
        <v>64</v>
      </c>
      <c r="Q4" s="7">
        <v>8</v>
      </c>
      <c r="R4" s="35" t="str">
        <f>_xlfn.IFNA(VLOOKUP(S4,效果查询!$A:$B,2,FALSE),"")</f>
        <v/>
      </c>
    </row>
    <row r="5" spans="1:21">
      <c r="A5" s="7">
        <v>6101001</v>
      </c>
      <c r="B5" s="7">
        <f t="shared" ref="B5:B27" si="0">A5</f>
        <v>6101001</v>
      </c>
      <c r="C5" s="7" t="s">
        <v>65</v>
      </c>
      <c r="D5" s="7" t="s">
        <v>66</v>
      </c>
      <c r="E5" s="7" t="s">
        <v>67</v>
      </c>
      <c r="F5" s="7">
        <v>2</v>
      </c>
      <c r="G5" s="7">
        <v>1</v>
      </c>
      <c r="H5" s="7">
        <v>6101003</v>
      </c>
      <c r="I5" s="7">
        <v>6100001</v>
      </c>
      <c r="J5" s="7">
        <v>1</v>
      </c>
      <c r="Q5" s="7">
        <v>20</v>
      </c>
      <c r="R5" s="35" t="str">
        <f>_xlfn.IFNA(VLOOKUP(S5,效果查询!$A:$B,2,FALSE),"")</f>
        <v>仓库储量上限</v>
      </c>
      <c r="S5" s="7">
        <v>6</v>
      </c>
      <c r="T5" s="7">
        <v>2</v>
      </c>
      <c r="U5" s="7">
        <v>50000</v>
      </c>
    </row>
    <row r="6" spans="1:21">
      <c r="A6" s="7">
        <v>6101002</v>
      </c>
      <c r="B6" s="7">
        <f t="shared" si="0"/>
        <v>6101002</v>
      </c>
      <c r="C6" s="7" t="s">
        <v>68</v>
      </c>
      <c r="D6" s="7" t="s">
        <v>69</v>
      </c>
      <c r="E6" s="7" t="s">
        <v>70</v>
      </c>
      <c r="F6" s="7">
        <v>2</v>
      </c>
      <c r="G6" s="7">
        <v>3</v>
      </c>
      <c r="H6" s="7">
        <v>6101004</v>
      </c>
      <c r="I6" s="7">
        <v>6100001</v>
      </c>
      <c r="J6" s="7">
        <v>1</v>
      </c>
      <c r="Q6" s="7">
        <v>20</v>
      </c>
      <c r="R6" s="35" t="str">
        <f>_xlfn.IFNA(VLOOKUP(S6,效果查询!$A:$B,2,FALSE),"")</f>
        <v>仓库储量上限</v>
      </c>
      <c r="S6" s="7">
        <v>6</v>
      </c>
      <c r="T6" s="7">
        <v>2</v>
      </c>
      <c r="U6" s="7">
        <v>50000</v>
      </c>
    </row>
    <row r="7" spans="1:21">
      <c r="A7" s="7">
        <v>6101003</v>
      </c>
      <c r="B7" s="7">
        <f t="shared" si="0"/>
        <v>6101003</v>
      </c>
      <c r="C7" s="7" t="s">
        <v>71</v>
      </c>
      <c r="D7" s="7" t="s">
        <v>72</v>
      </c>
      <c r="E7" s="7" t="s">
        <v>73</v>
      </c>
      <c r="F7" s="7">
        <v>3</v>
      </c>
      <c r="G7" s="7">
        <v>1</v>
      </c>
      <c r="H7" s="7">
        <v>6101005</v>
      </c>
      <c r="I7" s="7">
        <v>6101001</v>
      </c>
      <c r="J7" s="7">
        <v>1</v>
      </c>
      <c r="Q7" s="7">
        <v>20</v>
      </c>
      <c r="R7" s="35" t="str">
        <f>_xlfn.IFNA(VLOOKUP(S7,效果查询!$A:$B,2,FALSE),"")</f>
        <v>仓库储量上限</v>
      </c>
      <c r="S7" s="7">
        <v>6</v>
      </c>
      <c r="T7" s="7">
        <v>2</v>
      </c>
      <c r="U7" s="7">
        <v>50000</v>
      </c>
    </row>
    <row r="8" spans="1:21">
      <c r="A8" s="7">
        <v>6101004</v>
      </c>
      <c r="B8" s="7">
        <f t="shared" si="0"/>
        <v>6101004</v>
      </c>
      <c r="C8" s="7" t="s">
        <v>74</v>
      </c>
      <c r="D8" s="7" t="s">
        <v>75</v>
      </c>
      <c r="E8" s="7" t="s">
        <v>76</v>
      </c>
      <c r="F8" s="7">
        <v>3</v>
      </c>
      <c r="G8" s="7">
        <v>3</v>
      </c>
      <c r="H8" s="7">
        <v>6101005</v>
      </c>
      <c r="I8" s="7">
        <v>6101002</v>
      </c>
      <c r="J8" s="7">
        <v>1</v>
      </c>
      <c r="Q8" s="7">
        <v>20</v>
      </c>
      <c r="R8" s="35" t="str">
        <f>_xlfn.IFNA(VLOOKUP(S8,效果查询!$A:$B,2,FALSE),"")</f>
        <v>仓库储量上限</v>
      </c>
      <c r="S8" s="7">
        <v>6</v>
      </c>
      <c r="T8" s="7">
        <v>2</v>
      </c>
      <c r="U8" s="7">
        <v>50000</v>
      </c>
    </row>
    <row r="9" spans="1:18">
      <c r="A9" s="7">
        <v>6101005</v>
      </c>
      <c r="B9" s="7">
        <f t="shared" si="0"/>
        <v>6101005</v>
      </c>
      <c r="C9" s="7" t="s">
        <v>77</v>
      </c>
      <c r="D9" s="7" t="s">
        <v>78</v>
      </c>
      <c r="E9" s="7" t="s">
        <v>79</v>
      </c>
      <c r="F9" s="7">
        <v>4</v>
      </c>
      <c r="G9" s="7">
        <v>2</v>
      </c>
      <c r="H9" s="7" t="s">
        <v>80</v>
      </c>
      <c r="I9" s="7">
        <v>6101003</v>
      </c>
      <c r="J9" s="7">
        <v>3</v>
      </c>
      <c r="K9" s="7">
        <v>6101004</v>
      </c>
      <c r="L9" s="7">
        <v>3</v>
      </c>
      <c r="Q9" s="7">
        <v>20</v>
      </c>
      <c r="R9" s="35" t="str">
        <f>_xlfn.IFNA(VLOOKUP(S9,效果查询!$A:$B,2,FALSE),"")</f>
        <v/>
      </c>
    </row>
    <row r="10" spans="1:18">
      <c r="A10" s="7">
        <v>6101006</v>
      </c>
      <c r="B10" s="7">
        <f t="shared" si="0"/>
        <v>6101006</v>
      </c>
      <c r="C10" s="7" t="s">
        <v>81</v>
      </c>
      <c r="D10" s="7" t="s">
        <v>82</v>
      </c>
      <c r="E10" s="7" t="s">
        <v>83</v>
      </c>
      <c r="F10" s="7">
        <v>5</v>
      </c>
      <c r="G10" s="7">
        <v>1</v>
      </c>
      <c r="H10" s="7">
        <v>6101008</v>
      </c>
      <c r="I10" s="7">
        <v>6101005</v>
      </c>
      <c r="J10" s="7">
        <v>5</v>
      </c>
      <c r="Q10" s="7">
        <v>10</v>
      </c>
      <c r="R10" s="35" t="str">
        <f>_xlfn.IFNA(VLOOKUP(S10,效果查询!$A:$B,2,FALSE),"")</f>
        <v/>
      </c>
    </row>
    <row r="11" spans="1:18">
      <c r="A11" s="7">
        <v>6101007</v>
      </c>
      <c r="B11" s="7">
        <f t="shared" si="0"/>
        <v>6101007</v>
      </c>
      <c r="C11" s="7" t="s">
        <v>84</v>
      </c>
      <c r="D11" s="7" t="s">
        <v>85</v>
      </c>
      <c r="E11" s="7" t="s">
        <v>86</v>
      </c>
      <c r="F11" s="7">
        <v>5</v>
      </c>
      <c r="G11" s="7">
        <v>3</v>
      </c>
      <c r="H11" s="7">
        <v>6101009</v>
      </c>
      <c r="I11" s="7">
        <v>6101005</v>
      </c>
      <c r="J11" s="7">
        <v>5</v>
      </c>
      <c r="Q11" s="7">
        <v>10</v>
      </c>
      <c r="R11" s="35" t="str">
        <f>_xlfn.IFNA(VLOOKUP(S11,效果查询!$A:$B,2,FALSE),"")</f>
        <v/>
      </c>
    </row>
    <row r="12" spans="1:18">
      <c r="A12" s="7">
        <v>6101008</v>
      </c>
      <c r="B12" s="7">
        <f t="shared" si="0"/>
        <v>6101008</v>
      </c>
      <c r="C12" s="7" t="s">
        <v>87</v>
      </c>
      <c r="D12" s="7" t="s">
        <v>88</v>
      </c>
      <c r="E12" s="7" t="s">
        <v>89</v>
      </c>
      <c r="F12" s="7">
        <v>6</v>
      </c>
      <c r="G12" s="7">
        <v>1</v>
      </c>
      <c r="H12" s="7">
        <v>6101010</v>
      </c>
      <c r="I12" s="7">
        <v>6101006</v>
      </c>
      <c r="J12" s="7">
        <v>3</v>
      </c>
      <c r="Q12" s="7">
        <v>10</v>
      </c>
      <c r="R12" s="35" t="str">
        <f>_xlfn.IFNA(VLOOKUP(S12,效果查询!$A:$B,2,FALSE),"")</f>
        <v/>
      </c>
    </row>
    <row r="13" spans="1:18">
      <c r="A13" s="7">
        <v>6101009</v>
      </c>
      <c r="B13" s="7">
        <f t="shared" si="0"/>
        <v>6101009</v>
      </c>
      <c r="C13" s="7" t="s">
        <v>90</v>
      </c>
      <c r="D13" s="7" t="s">
        <v>91</v>
      </c>
      <c r="E13" s="7" t="s">
        <v>92</v>
      </c>
      <c r="F13" s="7">
        <v>6</v>
      </c>
      <c r="G13" s="7">
        <v>3</v>
      </c>
      <c r="H13" s="7">
        <v>6101010</v>
      </c>
      <c r="I13" s="7">
        <v>6101007</v>
      </c>
      <c r="J13" s="7">
        <v>3</v>
      </c>
      <c r="Q13" s="7">
        <v>10</v>
      </c>
      <c r="R13" s="35" t="str">
        <f>_xlfn.IFNA(VLOOKUP(S13,效果查询!$A:$B,2,FALSE),"")</f>
        <v/>
      </c>
    </row>
    <row r="14" spans="1:18">
      <c r="A14" s="7">
        <v>6101010</v>
      </c>
      <c r="B14" s="7">
        <f t="shared" si="0"/>
        <v>6101010</v>
      </c>
      <c r="C14" s="7" t="s">
        <v>93</v>
      </c>
      <c r="D14" s="7" t="s">
        <v>94</v>
      </c>
      <c r="E14" s="7" t="s">
        <v>95</v>
      </c>
      <c r="F14" s="7">
        <v>7</v>
      </c>
      <c r="G14" s="7">
        <v>2</v>
      </c>
      <c r="I14" s="7">
        <v>6101008</v>
      </c>
      <c r="J14" s="7">
        <v>5</v>
      </c>
      <c r="K14" s="7">
        <v>6101009</v>
      </c>
      <c r="L14" s="7">
        <v>5</v>
      </c>
      <c r="Q14" s="7">
        <v>10</v>
      </c>
      <c r="R14" s="35" t="str">
        <f>_xlfn.IFNA(VLOOKUP(S14,效果查询!$A:$B,2,FALSE),"")</f>
        <v/>
      </c>
    </row>
    <row r="15" spans="1:18">
      <c r="A15" s="7">
        <v>6102001</v>
      </c>
      <c r="B15" s="7">
        <f t="shared" si="0"/>
        <v>6102001</v>
      </c>
      <c r="C15" s="7" t="s">
        <v>96</v>
      </c>
      <c r="D15" s="7" t="s">
        <v>97</v>
      </c>
      <c r="E15" s="7" t="s">
        <v>98</v>
      </c>
      <c r="F15" s="7">
        <v>2</v>
      </c>
      <c r="G15" s="7">
        <v>6</v>
      </c>
      <c r="H15" s="7">
        <v>6102002</v>
      </c>
      <c r="I15" s="7">
        <v>6100001</v>
      </c>
      <c r="J15" s="7">
        <v>1</v>
      </c>
      <c r="Q15" s="7">
        <v>4</v>
      </c>
      <c r="R15" s="35"/>
    </row>
    <row r="16" spans="1:18">
      <c r="A16" s="7">
        <v>6102002</v>
      </c>
      <c r="B16" s="7">
        <f t="shared" si="0"/>
        <v>6102002</v>
      </c>
      <c r="C16" s="7" t="s">
        <v>99</v>
      </c>
      <c r="D16" s="7" t="s">
        <v>100</v>
      </c>
      <c r="E16" s="7" t="s">
        <v>101</v>
      </c>
      <c r="F16" s="7">
        <v>3</v>
      </c>
      <c r="G16" s="7">
        <v>6</v>
      </c>
      <c r="H16" s="7" t="s">
        <v>102</v>
      </c>
      <c r="I16" s="7">
        <v>6102001</v>
      </c>
      <c r="J16" s="7">
        <v>1</v>
      </c>
      <c r="Q16" s="7">
        <v>10</v>
      </c>
      <c r="R16" s="35" t="str">
        <f>_xlfn.IFNA(VLOOKUP(S16,效果查询!$A:$B,2,FALSE),"")</f>
        <v/>
      </c>
    </row>
    <row r="17" spans="1:18">
      <c r="A17" s="7">
        <v>6102003</v>
      </c>
      <c r="B17" s="7">
        <f t="shared" si="0"/>
        <v>6102003</v>
      </c>
      <c r="C17" s="7" t="s">
        <v>103</v>
      </c>
      <c r="D17" s="7" t="s">
        <v>104</v>
      </c>
      <c r="E17" s="7" t="s">
        <v>105</v>
      </c>
      <c r="F17" s="7">
        <v>4</v>
      </c>
      <c r="G17" s="7">
        <v>5</v>
      </c>
      <c r="H17" s="7">
        <v>6102005</v>
      </c>
      <c r="I17" s="7">
        <v>6102002</v>
      </c>
      <c r="J17" s="7">
        <v>3</v>
      </c>
      <c r="Q17" s="7">
        <v>10</v>
      </c>
      <c r="R17" s="35" t="str">
        <f>_xlfn.IFNA(VLOOKUP(S17,效果查询!$A:$B,2,FALSE),"")</f>
        <v/>
      </c>
    </row>
    <row r="18" spans="1:18">
      <c r="A18" s="7">
        <v>6102004</v>
      </c>
      <c r="B18" s="7">
        <f t="shared" si="0"/>
        <v>6102004</v>
      </c>
      <c r="C18" s="7" t="s">
        <v>106</v>
      </c>
      <c r="D18" s="7" t="s">
        <v>107</v>
      </c>
      <c r="E18" s="7" t="s">
        <v>108</v>
      </c>
      <c r="F18" s="7">
        <v>4</v>
      </c>
      <c r="G18" s="7">
        <v>7</v>
      </c>
      <c r="H18" s="7">
        <v>6102006</v>
      </c>
      <c r="I18" s="7">
        <v>6102002</v>
      </c>
      <c r="J18" s="7">
        <v>3</v>
      </c>
      <c r="Q18" s="7">
        <v>10</v>
      </c>
      <c r="R18" s="35" t="str">
        <f>_xlfn.IFNA(VLOOKUP(S18,效果查询!$A:$B,2,FALSE),"")</f>
        <v/>
      </c>
    </row>
    <row r="19" spans="1:18">
      <c r="A19" s="7">
        <v>6102005</v>
      </c>
      <c r="B19" s="7">
        <f t="shared" si="0"/>
        <v>6102005</v>
      </c>
      <c r="C19" s="7" t="s">
        <v>109</v>
      </c>
      <c r="D19" s="7" t="s">
        <v>110</v>
      </c>
      <c r="E19" s="7" t="s">
        <v>111</v>
      </c>
      <c r="F19" s="7">
        <v>5</v>
      </c>
      <c r="G19" s="7">
        <v>5</v>
      </c>
      <c r="H19" s="7">
        <v>6102007</v>
      </c>
      <c r="I19" s="7">
        <v>6102003</v>
      </c>
      <c r="J19" s="7">
        <v>3</v>
      </c>
      <c r="Q19" s="7">
        <v>1</v>
      </c>
      <c r="R19" s="35" t="str">
        <f>_xlfn.IFNA(VLOOKUP(S19,效果查询!$A:$B,2,FALSE),"")</f>
        <v/>
      </c>
    </row>
    <row r="20" spans="1:18">
      <c r="A20" s="7">
        <v>6102006</v>
      </c>
      <c r="B20" s="7">
        <f t="shared" si="0"/>
        <v>6102006</v>
      </c>
      <c r="C20" s="7" t="s">
        <v>112</v>
      </c>
      <c r="D20" s="7" t="s">
        <v>113</v>
      </c>
      <c r="E20" s="7" t="s">
        <v>114</v>
      </c>
      <c r="F20" s="7">
        <v>5</v>
      </c>
      <c r="G20" s="7">
        <v>7</v>
      </c>
      <c r="H20" s="7">
        <v>6102007</v>
      </c>
      <c r="I20" s="7">
        <v>6102004</v>
      </c>
      <c r="J20" s="7">
        <v>3</v>
      </c>
      <c r="Q20" s="7">
        <v>1</v>
      </c>
      <c r="R20" s="35" t="str">
        <f>_xlfn.IFNA(VLOOKUP(S20,效果查询!$A:$B,2,FALSE),"")</f>
        <v/>
      </c>
    </row>
    <row r="21" spans="1:18">
      <c r="A21" s="7">
        <v>6102007</v>
      </c>
      <c r="B21" s="7">
        <f t="shared" si="0"/>
        <v>6102007</v>
      </c>
      <c r="C21" s="7" t="s">
        <v>115</v>
      </c>
      <c r="D21" s="7" t="s">
        <v>116</v>
      </c>
      <c r="E21" s="7" t="s">
        <v>117</v>
      </c>
      <c r="F21" s="7">
        <v>6</v>
      </c>
      <c r="G21" s="7">
        <v>6</v>
      </c>
      <c r="H21" s="7" t="s">
        <v>118</v>
      </c>
      <c r="I21" s="7">
        <v>6102005</v>
      </c>
      <c r="J21" s="7">
        <v>1</v>
      </c>
      <c r="K21" s="7">
        <v>6102006</v>
      </c>
      <c r="L21" s="7">
        <v>1</v>
      </c>
      <c r="Q21" s="7">
        <v>10</v>
      </c>
      <c r="R21" s="35" t="str">
        <f>_xlfn.IFNA(VLOOKUP(S21,效果查询!$A:$B,2,FALSE),"")</f>
        <v/>
      </c>
    </row>
    <row r="22" spans="1:18">
      <c r="A22" s="7">
        <v>6102008</v>
      </c>
      <c r="B22" s="7">
        <f t="shared" si="0"/>
        <v>6102008</v>
      </c>
      <c r="C22" s="27" t="s">
        <v>119</v>
      </c>
      <c r="D22" s="7" t="s">
        <v>120</v>
      </c>
      <c r="E22" s="7" t="s">
        <v>98</v>
      </c>
      <c r="F22" s="7">
        <v>7</v>
      </c>
      <c r="G22" s="7">
        <v>5</v>
      </c>
      <c r="H22" s="7">
        <v>6102010</v>
      </c>
      <c r="I22" s="7">
        <v>6102007</v>
      </c>
      <c r="J22" s="7">
        <v>5</v>
      </c>
      <c r="Q22" s="7">
        <v>10</v>
      </c>
      <c r="R22" s="35" t="str">
        <f>_xlfn.IFNA(VLOOKUP(S22,效果查询!$A:$B,2,FALSE),"")</f>
        <v/>
      </c>
    </row>
    <row r="23" spans="1:18">
      <c r="A23" s="7">
        <v>6102009</v>
      </c>
      <c r="B23" s="7">
        <f t="shared" si="0"/>
        <v>6102009</v>
      </c>
      <c r="C23" s="27" t="s">
        <v>121</v>
      </c>
      <c r="D23" s="7" t="s">
        <v>122</v>
      </c>
      <c r="E23" s="7" t="s">
        <v>98</v>
      </c>
      <c r="F23" s="7">
        <v>7</v>
      </c>
      <c r="G23" s="7">
        <v>7</v>
      </c>
      <c r="H23" s="7">
        <v>6102011</v>
      </c>
      <c r="I23" s="7">
        <v>6102007</v>
      </c>
      <c r="J23" s="7">
        <v>5</v>
      </c>
      <c r="Q23" s="7">
        <v>10</v>
      </c>
      <c r="R23" s="35" t="str">
        <f>_xlfn.IFNA(VLOOKUP(S23,效果查询!$A:$B,2,FALSE),"")</f>
        <v/>
      </c>
    </row>
    <row r="24" spans="1:18">
      <c r="A24" s="7">
        <v>6102010</v>
      </c>
      <c r="B24" s="7">
        <f t="shared" si="0"/>
        <v>6102010</v>
      </c>
      <c r="C24" s="27" t="s">
        <v>123</v>
      </c>
      <c r="D24" s="7" t="s">
        <v>124</v>
      </c>
      <c r="E24" s="7" t="s">
        <v>98</v>
      </c>
      <c r="F24" s="7">
        <v>8</v>
      </c>
      <c r="G24" s="7">
        <v>5</v>
      </c>
      <c r="H24" s="7">
        <v>6102012</v>
      </c>
      <c r="I24" s="7">
        <v>6102008</v>
      </c>
      <c r="J24" s="7">
        <v>3</v>
      </c>
      <c r="Q24" s="7">
        <v>10</v>
      </c>
      <c r="R24" s="35" t="str">
        <f>_xlfn.IFNA(VLOOKUP(S24,效果查询!$A:$B,2,FALSE),"")</f>
        <v/>
      </c>
    </row>
    <row r="25" spans="1:18">
      <c r="A25" s="7">
        <v>6102011</v>
      </c>
      <c r="B25" s="7">
        <f t="shared" si="0"/>
        <v>6102011</v>
      </c>
      <c r="C25" s="27" t="s">
        <v>125</v>
      </c>
      <c r="D25" s="7" t="s">
        <v>126</v>
      </c>
      <c r="E25" s="7" t="s">
        <v>98</v>
      </c>
      <c r="F25" s="7">
        <v>8</v>
      </c>
      <c r="G25" s="7">
        <v>7</v>
      </c>
      <c r="H25" s="7">
        <v>6102013</v>
      </c>
      <c r="I25" s="7">
        <v>6102009</v>
      </c>
      <c r="J25" s="7">
        <v>3</v>
      </c>
      <c r="Q25" s="7">
        <v>10</v>
      </c>
      <c r="R25" s="35" t="str">
        <f>_xlfn.IFNA(VLOOKUP(S25,效果查询!$A:$B,2,FALSE),"")</f>
        <v/>
      </c>
    </row>
    <row r="26" spans="1:18">
      <c r="A26" s="7">
        <v>6102012</v>
      </c>
      <c r="B26" s="7">
        <f t="shared" si="0"/>
        <v>6102012</v>
      </c>
      <c r="C26" s="27" t="s">
        <v>127</v>
      </c>
      <c r="D26" s="7" t="s">
        <v>128</v>
      </c>
      <c r="E26" s="7" t="s">
        <v>98</v>
      </c>
      <c r="F26" s="7">
        <v>9</v>
      </c>
      <c r="G26" s="7">
        <v>5</v>
      </c>
      <c r="I26" s="7">
        <v>6102010</v>
      </c>
      <c r="J26" s="7">
        <v>3</v>
      </c>
      <c r="Q26" s="7">
        <v>10</v>
      </c>
      <c r="R26" s="35" t="str">
        <f>_xlfn.IFNA(VLOOKUP(S26,效果查询!$A:$B,2,FALSE),"")</f>
        <v/>
      </c>
    </row>
    <row r="27" spans="1:18">
      <c r="A27" s="7">
        <v>6102013</v>
      </c>
      <c r="B27" s="7">
        <f t="shared" si="0"/>
        <v>6102013</v>
      </c>
      <c r="C27" s="27" t="s">
        <v>129</v>
      </c>
      <c r="D27" s="7" t="s">
        <v>130</v>
      </c>
      <c r="E27" s="7" t="s">
        <v>98</v>
      </c>
      <c r="F27" s="7">
        <v>9</v>
      </c>
      <c r="G27" s="7">
        <v>7</v>
      </c>
      <c r="I27" s="7">
        <v>6102011</v>
      </c>
      <c r="J27" s="7">
        <v>3</v>
      </c>
      <c r="Q27" s="7">
        <v>10</v>
      </c>
      <c r="R27" s="35" t="str">
        <f>_xlfn.IFNA(VLOOKUP(S27,效果查询!$A:$B,2,FALSE),"")</f>
        <v/>
      </c>
    </row>
    <row r="28" spans="1:17">
      <c r="A28" s="7">
        <v>6102014</v>
      </c>
      <c r="B28" s="7">
        <v>6102014</v>
      </c>
      <c r="C28" s="7" t="s">
        <v>131</v>
      </c>
      <c r="D28" s="7" t="s">
        <v>132</v>
      </c>
      <c r="E28" s="7" t="s">
        <v>98</v>
      </c>
      <c r="F28" s="7">
        <v>1</v>
      </c>
      <c r="G28" s="7">
        <v>1</v>
      </c>
      <c r="Q28" s="7">
        <v>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81"/>
  <sheetViews>
    <sheetView tabSelected="1" workbookViewId="0">
      <pane xSplit="6" ySplit="3" topLeftCell="M238" activePane="bottomRight" state="frozen"/>
      <selection/>
      <selection pane="topRight"/>
      <selection pane="bottomLeft"/>
      <selection pane="bottomRight" activeCell="Q275" sqref="Q275"/>
    </sheetView>
  </sheetViews>
  <sheetFormatPr defaultColWidth="9" defaultRowHeight="16.5"/>
  <cols>
    <col min="1" max="1" width="9" style="7"/>
    <col min="2" max="2" width="9.625" style="7" customWidth="1"/>
    <col min="3" max="3" width="7.75" customWidth="1"/>
    <col min="4" max="4" width="10.375" customWidth="1"/>
    <col min="5" max="5" width="21.25" customWidth="1"/>
    <col min="6" max="6" width="16.25" customWidth="1"/>
    <col min="7" max="7" width="15.125" style="7" customWidth="1"/>
    <col min="8" max="8" width="13.875" style="7" customWidth="1"/>
    <col min="9" max="9" width="11.25" style="7" customWidth="1"/>
    <col min="10" max="10" width="10" style="7" customWidth="1"/>
    <col min="11" max="11" width="15.125" style="7" customWidth="1"/>
    <col min="12" max="12" width="14.375" style="7" customWidth="1"/>
    <col min="13" max="13" width="10.375" style="7" customWidth="1"/>
    <col min="14" max="14" width="11.875" style="7" customWidth="1"/>
    <col min="15" max="15" width="6.5" style="7" customWidth="1"/>
    <col min="16" max="16" width="13.625" style="7" customWidth="1"/>
    <col min="17" max="17" width="11.75" style="7" customWidth="1"/>
    <col min="18" max="16384" width="9" style="7"/>
  </cols>
  <sheetData>
    <row r="1" ht="15" spans="1:37">
      <c r="A1" s="30" t="s">
        <v>12</v>
      </c>
      <c r="B1" s="30" t="s">
        <v>10</v>
      </c>
      <c r="C1" s="31" t="s">
        <v>133</v>
      </c>
      <c r="D1" s="31" t="s">
        <v>134</v>
      </c>
      <c r="E1" s="31" t="s">
        <v>135</v>
      </c>
      <c r="F1" s="31" t="s">
        <v>136</v>
      </c>
      <c r="G1" s="30" t="s">
        <v>137</v>
      </c>
      <c r="H1" s="30" t="s">
        <v>138</v>
      </c>
      <c r="I1" s="30" t="s">
        <v>139</v>
      </c>
      <c r="J1" s="31" t="s">
        <v>140</v>
      </c>
      <c r="K1" s="30" t="s">
        <v>141</v>
      </c>
      <c r="L1" s="30" t="s">
        <v>142</v>
      </c>
      <c r="M1" s="30" t="s">
        <v>143</v>
      </c>
      <c r="N1" s="31" t="s">
        <v>144</v>
      </c>
      <c r="O1" s="30" t="s">
        <v>145</v>
      </c>
      <c r="P1" s="30" t="s">
        <v>146</v>
      </c>
      <c r="Q1" s="30" t="s">
        <v>147</v>
      </c>
      <c r="R1" s="30" t="s">
        <v>148</v>
      </c>
      <c r="S1" s="36" t="s">
        <v>149</v>
      </c>
      <c r="T1" s="36" t="s">
        <v>150</v>
      </c>
      <c r="U1" s="36" t="s">
        <v>151</v>
      </c>
      <c r="V1" s="36" t="s">
        <v>152</v>
      </c>
      <c r="W1" s="36" t="s">
        <v>153</v>
      </c>
      <c r="X1" s="36" t="s">
        <v>154</v>
      </c>
      <c r="Y1" s="36" t="s">
        <v>155</v>
      </c>
      <c r="Z1" s="36" t="s">
        <v>156</v>
      </c>
      <c r="AA1" s="36" t="s">
        <v>157</v>
      </c>
      <c r="AB1" s="36" t="s">
        <v>158</v>
      </c>
      <c r="AC1" s="30"/>
      <c r="AD1" s="30"/>
      <c r="AE1" s="30"/>
      <c r="AF1" s="30"/>
      <c r="AG1" s="30"/>
      <c r="AH1" s="30"/>
      <c r="AI1" s="30"/>
      <c r="AJ1" s="30"/>
      <c r="AK1" s="30"/>
    </row>
    <row r="2" spans="1:28">
      <c r="A2" t="s">
        <v>35</v>
      </c>
      <c r="B2" t="s">
        <v>159</v>
      </c>
      <c r="C2" t="s">
        <v>160</v>
      </c>
      <c r="D2" t="s">
        <v>159</v>
      </c>
      <c r="E2" t="s">
        <v>161</v>
      </c>
      <c r="F2" t="s">
        <v>37</v>
      </c>
      <c r="G2" s="7" t="s">
        <v>162</v>
      </c>
      <c r="H2" s="7" t="s">
        <v>162</v>
      </c>
      <c r="I2" s="7" t="s">
        <v>162</v>
      </c>
      <c r="J2" t="s">
        <v>40</v>
      </c>
      <c r="K2" s="7" t="s">
        <v>41</v>
      </c>
      <c r="L2" s="7" t="s">
        <v>41</v>
      </c>
      <c r="M2" s="7" t="s">
        <v>41</v>
      </c>
      <c r="N2" t="s">
        <v>40</v>
      </c>
      <c r="O2" s="7" t="s">
        <v>41</v>
      </c>
      <c r="P2" s="7" t="s">
        <v>41</v>
      </c>
      <c r="Q2" s="7" t="s">
        <v>41</v>
      </c>
      <c r="R2" t="s">
        <v>159</v>
      </c>
      <c r="S2" t="s">
        <v>163</v>
      </c>
      <c r="T2" t="s">
        <v>39</v>
      </c>
      <c r="U2" t="s">
        <v>163</v>
      </c>
      <c r="V2" t="s">
        <v>39</v>
      </c>
      <c r="W2" t="s">
        <v>163</v>
      </c>
      <c r="X2" t="s">
        <v>39</v>
      </c>
      <c r="Y2" t="s">
        <v>163</v>
      </c>
      <c r="Z2" t="s">
        <v>39</v>
      </c>
      <c r="AA2" t="s">
        <v>163</v>
      </c>
      <c r="AB2" t="s">
        <v>39</v>
      </c>
    </row>
    <row r="3" ht="45" spans="1:37">
      <c r="A3" s="32" t="s">
        <v>12</v>
      </c>
      <c r="B3" s="32" t="s">
        <v>164</v>
      </c>
      <c r="C3" s="33" t="s">
        <v>165</v>
      </c>
      <c r="D3" s="33" t="s">
        <v>166</v>
      </c>
      <c r="E3" s="33" t="s">
        <v>167</v>
      </c>
      <c r="F3" s="33" t="s">
        <v>168</v>
      </c>
      <c r="G3" s="32" t="s">
        <v>169</v>
      </c>
      <c r="H3" s="32" t="s">
        <v>170</v>
      </c>
      <c r="I3" s="32" t="s">
        <v>171</v>
      </c>
      <c r="J3" s="33" t="s">
        <v>172</v>
      </c>
      <c r="K3" s="32" t="s">
        <v>173</v>
      </c>
      <c r="L3" s="32" t="s">
        <v>174</v>
      </c>
      <c r="M3" s="32" t="s">
        <v>175</v>
      </c>
      <c r="N3" s="33" t="s">
        <v>176</v>
      </c>
      <c r="O3" s="32" t="s">
        <v>177</v>
      </c>
      <c r="P3" s="32" t="s">
        <v>178</v>
      </c>
      <c r="Q3" s="32" t="s">
        <v>179</v>
      </c>
      <c r="R3" s="32" t="s">
        <v>180</v>
      </c>
      <c r="S3" s="32" t="s">
        <v>181</v>
      </c>
      <c r="T3" s="32" t="s">
        <v>182</v>
      </c>
      <c r="U3" s="32" t="s">
        <v>183</v>
      </c>
      <c r="V3" s="32" t="s">
        <v>182</v>
      </c>
      <c r="W3" s="32" t="s">
        <v>184</v>
      </c>
      <c r="X3" s="32" t="s">
        <v>182</v>
      </c>
      <c r="Y3" s="32" t="s">
        <v>185</v>
      </c>
      <c r="Z3" s="32" t="s">
        <v>182</v>
      </c>
      <c r="AA3" s="32" t="s">
        <v>186</v>
      </c>
      <c r="AB3" s="32" t="s">
        <v>182</v>
      </c>
      <c r="AC3" s="32"/>
      <c r="AD3" s="32"/>
      <c r="AE3" s="32"/>
      <c r="AF3" s="32"/>
      <c r="AG3" s="32"/>
      <c r="AH3" s="32"/>
      <c r="AI3" s="32"/>
      <c r="AJ3" s="32"/>
      <c r="AK3" s="32"/>
    </row>
    <row r="4" spans="1:26">
      <c r="A4" s="7">
        <v>1</v>
      </c>
      <c r="B4" s="7">
        <v>6100001</v>
      </c>
      <c r="C4" s="34" t="s">
        <v>187</v>
      </c>
      <c r="D4" s="34">
        <v>1</v>
      </c>
      <c r="E4" s="34"/>
      <c r="F4" s="35" t="str">
        <f>_xlfn.IFNA(VLOOKUP(G4,效果查询!$A:$B,2,FALSE),"")</f>
        <v>领地数量上限</v>
      </c>
      <c r="G4" s="7">
        <v>44</v>
      </c>
      <c r="H4" s="7">
        <v>2</v>
      </c>
      <c r="I4" s="7">
        <v>1</v>
      </c>
      <c r="J4" s="35" t="str">
        <f>_xlfn.IFNA(VLOOKUP(K4,效果查询!$A:$B,2,FALSE),"")</f>
        <v>队列上限</v>
      </c>
      <c r="K4" s="7">
        <v>21</v>
      </c>
      <c r="L4" s="7">
        <v>2</v>
      </c>
      <c r="M4" s="7">
        <v>0</v>
      </c>
      <c r="N4" s="35" t="s">
        <v>188</v>
      </c>
      <c r="O4" s="7">
        <v>52</v>
      </c>
      <c r="P4" s="7">
        <v>2</v>
      </c>
      <c r="Q4" s="7">
        <v>2</v>
      </c>
      <c r="R4" s="7">
        <v>120</v>
      </c>
      <c r="S4" s="7" t="s">
        <v>189</v>
      </c>
      <c r="T4" s="7">
        <v>2400</v>
      </c>
      <c r="U4" s="7" t="s">
        <v>190</v>
      </c>
      <c r="V4" s="7">
        <v>2400</v>
      </c>
      <c r="W4" s="7" t="s">
        <v>191</v>
      </c>
      <c r="X4" s="7">
        <v>7200</v>
      </c>
      <c r="Y4" s="7" t="s">
        <v>192</v>
      </c>
      <c r="Z4" s="7">
        <v>0</v>
      </c>
    </row>
    <row r="5" spans="1:26">
      <c r="A5" s="7">
        <v>2</v>
      </c>
      <c r="B5" s="7">
        <v>6100001</v>
      </c>
      <c r="C5" s="34" t="s">
        <v>187</v>
      </c>
      <c r="D5" s="34">
        <v>2</v>
      </c>
      <c r="E5" s="34"/>
      <c r="F5" s="35" t="str">
        <f>_xlfn.IFNA(VLOOKUP(G5,效果查询!$A:$B,2,FALSE),"")</f>
        <v>领地数量上限</v>
      </c>
      <c r="G5" s="7">
        <v>44</v>
      </c>
      <c r="H5" s="7">
        <v>2</v>
      </c>
      <c r="I5" s="7">
        <v>2</v>
      </c>
      <c r="J5" s="35" t="str">
        <f>_xlfn.IFNA(VLOOKUP(K5,效果查询!$A:$B,2,FALSE),"")</f>
        <v>队列上限</v>
      </c>
      <c r="K5" s="7">
        <v>21</v>
      </c>
      <c r="L5" s="7">
        <v>2</v>
      </c>
      <c r="M5" s="7">
        <v>0</v>
      </c>
      <c r="N5" s="35" t="s">
        <v>188</v>
      </c>
      <c r="O5" s="7">
        <v>52</v>
      </c>
      <c r="P5" s="7">
        <v>2</v>
      </c>
      <c r="Q5" s="7">
        <v>4</v>
      </c>
      <c r="R5" s="7">
        <v>900</v>
      </c>
      <c r="S5" s="7" t="s">
        <v>189</v>
      </c>
      <c r="T5" s="7">
        <v>6000</v>
      </c>
      <c r="U5" s="7" t="s">
        <v>190</v>
      </c>
      <c r="V5" s="7">
        <v>6000</v>
      </c>
      <c r="W5" s="7" t="s">
        <v>191</v>
      </c>
      <c r="X5" s="7">
        <v>18000</v>
      </c>
      <c r="Y5" s="7" t="s">
        <v>192</v>
      </c>
      <c r="Z5" s="7">
        <v>0</v>
      </c>
    </row>
    <row r="6" spans="1:26">
      <c r="A6" s="7">
        <v>3</v>
      </c>
      <c r="B6" s="7">
        <v>6100001</v>
      </c>
      <c r="C6" s="34" t="s">
        <v>187</v>
      </c>
      <c r="D6" s="34">
        <v>3</v>
      </c>
      <c r="E6" s="34"/>
      <c r="F6" s="35" t="str">
        <f>_xlfn.IFNA(VLOOKUP(G6,效果查询!$A:$B,2,FALSE),"")</f>
        <v>领地数量上限</v>
      </c>
      <c r="G6" s="7">
        <v>44</v>
      </c>
      <c r="H6" s="7">
        <v>2</v>
      </c>
      <c r="I6" s="7">
        <v>4</v>
      </c>
      <c r="J6" s="35" t="str">
        <f>_xlfn.IFNA(VLOOKUP(K6,效果查询!$A:$B,2,FALSE),"")</f>
        <v>队列上限</v>
      </c>
      <c r="K6" s="7">
        <v>21</v>
      </c>
      <c r="L6" s="7">
        <v>2</v>
      </c>
      <c r="M6" s="7">
        <v>0</v>
      </c>
      <c r="N6" s="35" t="s">
        <v>188</v>
      </c>
      <c r="O6" s="7">
        <v>52</v>
      </c>
      <c r="P6" s="7">
        <v>2</v>
      </c>
      <c r="Q6" s="7">
        <v>6</v>
      </c>
      <c r="R6" s="7">
        <v>1800</v>
      </c>
      <c r="S6" s="7" t="s">
        <v>189</v>
      </c>
      <c r="T6" s="7">
        <v>24000</v>
      </c>
      <c r="U6" s="7" t="s">
        <v>190</v>
      </c>
      <c r="V6" s="7">
        <v>24000</v>
      </c>
      <c r="W6" s="7" t="s">
        <v>191</v>
      </c>
      <c r="X6" s="7">
        <v>48000</v>
      </c>
      <c r="Y6" s="7" t="s">
        <v>192</v>
      </c>
      <c r="Z6" s="7">
        <v>0</v>
      </c>
    </row>
    <row r="7" spans="1:26">
      <c r="A7" s="7">
        <v>4</v>
      </c>
      <c r="B7" s="7">
        <v>6100001</v>
      </c>
      <c r="C7" s="34" t="s">
        <v>187</v>
      </c>
      <c r="D7" s="34">
        <v>4</v>
      </c>
      <c r="E7" s="34"/>
      <c r="F7" s="35" t="str">
        <f>_xlfn.IFNA(VLOOKUP(G7,效果查询!$A:$B,2,FALSE),"")</f>
        <v>领地数量上限</v>
      </c>
      <c r="G7" s="7">
        <v>44</v>
      </c>
      <c r="H7" s="7">
        <v>2</v>
      </c>
      <c r="I7" s="7">
        <v>6</v>
      </c>
      <c r="J7" s="35" t="str">
        <f>_xlfn.IFNA(VLOOKUP(K7,效果查询!$A:$B,2,FALSE),"")</f>
        <v>队列上限</v>
      </c>
      <c r="K7" s="7">
        <v>21</v>
      </c>
      <c r="L7" s="7">
        <v>2</v>
      </c>
      <c r="M7" s="7">
        <v>1</v>
      </c>
      <c r="N7" s="35" t="s">
        <v>188</v>
      </c>
      <c r="O7" s="7">
        <v>52</v>
      </c>
      <c r="P7" s="7">
        <v>2</v>
      </c>
      <c r="Q7" s="7">
        <v>10</v>
      </c>
      <c r="R7" s="7">
        <v>3600</v>
      </c>
      <c r="S7" s="7" t="s">
        <v>189</v>
      </c>
      <c r="T7" s="7">
        <v>96000</v>
      </c>
      <c r="U7" s="7" t="s">
        <v>190</v>
      </c>
      <c r="V7" s="7">
        <v>96000</v>
      </c>
      <c r="W7" s="7" t="s">
        <v>191</v>
      </c>
      <c r="X7" s="7">
        <v>288000</v>
      </c>
      <c r="Y7" s="7" t="s">
        <v>192</v>
      </c>
      <c r="Z7" s="7">
        <v>0</v>
      </c>
    </row>
    <row r="8" spans="1:26">
      <c r="A8" s="7">
        <v>5</v>
      </c>
      <c r="B8" s="7">
        <v>6100001</v>
      </c>
      <c r="C8" s="34" t="s">
        <v>187</v>
      </c>
      <c r="D8" s="34">
        <v>5</v>
      </c>
      <c r="E8" s="34"/>
      <c r="F8" s="35" t="str">
        <f>_xlfn.IFNA(VLOOKUP(G8,效果查询!$A:$B,2,FALSE),"")</f>
        <v>领地数量上限</v>
      </c>
      <c r="G8" s="7">
        <v>44</v>
      </c>
      <c r="H8" s="7">
        <v>2</v>
      </c>
      <c r="I8" s="7">
        <v>8</v>
      </c>
      <c r="J8" s="35" t="str">
        <f>_xlfn.IFNA(VLOOKUP(K8,效果查询!$A:$B,2,FALSE),"")</f>
        <v>队列上限</v>
      </c>
      <c r="K8" s="7">
        <v>21</v>
      </c>
      <c r="L8" s="7">
        <v>2</v>
      </c>
      <c r="M8" s="7">
        <v>1</v>
      </c>
      <c r="N8" s="35" t="s">
        <v>188</v>
      </c>
      <c r="O8" s="7">
        <v>52</v>
      </c>
      <c r="P8" s="7">
        <v>2</v>
      </c>
      <c r="Q8" s="7">
        <v>14</v>
      </c>
      <c r="R8" s="7">
        <v>7200</v>
      </c>
      <c r="S8" s="7" t="s">
        <v>189</v>
      </c>
      <c r="T8" s="7">
        <v>192000</v>
      </c>
      <c r="U8" s="7" t="s">
        <v>190</v>
      </c>
      <c r="V8" s="7">
        <v>192000</v>
      </c>
      <c r="W8" s="7" t="s">
        <v>191</v>
      </c>
      <c r="X8" s="7">
        <v>576000</v>
      </c>
      <c r="Y8" s="7" t="s">
        <v>192</v>
      </c>
      <c r="Z8" s="7">
        <v>0</v>
      </c>
    </row>
    <row r="9" spans="1:26">
      <c r="A9" s="7">
        <v>6</v>
      </c>
      <c r="B9" s="7">
        <v>6100001</v>
      </c>
      <c r="C9" s="34" t="s">
        <v>187</v>
      </c>
      <c r="D9" s="34">
        <v>6</v>
      </c>
      <c r="E9" s="34"/>
      <c r="F9" s="35" t="str">
        <f>_xlfn.IFNA(VLOOKUP(G9,效果查询!$A:$B,2,FALSE),"")</f>
        <v>领地数量上限</v>
      </c>
      <c r="G9" s="7">
        <v>44</v>
      </c>
      <c r="H9" s="7">
        <v>2</v>
      </c>
      <c r="I9" s="7">
        <v>10</v>
      </c>
      <c r="J9" s="35" t="str">
        <f>_xlfn.IFNA(VLOOKUP(K9,效果查询!$A:$B,2,FALSE),"")</f>
        <v>队列上限</v>
      </c>
      <c r="K9" s="7">
        <v>21</v>
      </c>
      <c r="L9" s="7">
        <v>2</v>
      </c>
      <c r="M9" s="7">
        <v>1</v>
      </c>
      <c r="N9" s="35" t="s">
        <v>188</v>
      </c>
      <c r="O9" s="7">
        <v>52</v>
      </c>
      <c r="P9" s="7">
        <v>2</v>
      </c>
      <c r="Q9" s="7">
        <v>18</v>
      </c>
      <c r="R9" s="7">
        <v>14400</v>
      </c>
      <c r="S9" s="7" t="s">
        <v>189</v>
      </c>
      <c r="T9" s="7">
        <v>380000</v>
      </c>
      <c r="U9" s="7" t="s">
        <v>190</v>
      </c>
      <c r="V9" s="7">
        <v>380000</v>
      </c>
      <c r="W9" s="7" t="s">
        <v>191</v>
      </c>
      <c r="X9" s="7">
        <v>700000</v>
      </c>
      <c r="Y9" s="7" t="s">
        <v>192</v>
      </c>
      <c r="Z9" s="7">
        <v>0</v>
      </c>
    </row>
    <row r="10" spans="1:26">
      <c r="A10" s="7">
        <v>7</v>
      </c>
      <c r="B10" s="7">
        <v>6100001</v>
      </c>
      <c r="C10" s="34" t="s">
        <v>187</v>
      </c>
      <c r="D10" s="34">
        <v>7</v>
      </c>
      <c r="E10" s="34"/>
      <c r="F10" s="35" t="str">
        <f>_xlfn.IFNA(VLOOKUP(G10,效果查询!$A:$B,2,FALSE),"")</f>
        <v>领地数量上限</v>
      </c>
      <c r="G10" s="7">
        <v>44</v>
      </c>
      <c r="H10" s="7">
        <v>2</v>
      </c>
      <c r="I10" s="7">
        <v>12</v>
      </c>
      <c r="J10" s="35" t="str">
        <f>_xlfn.IFNA(VLOOKUP(K10,效果查询!$A:$B,2,FALSE),"")</f>
        <v>队列上限</v>
      </c>
      <c r="K10" s="7">
        <v>21</v>
      </c>
      <c r="L10" s="7">
        <v>2</v>
      </c>
      <c r="M10" s="7">
        <v>1</v>
      </c>
      <c r="N10" s="35" t="str">
        <f>_xlfn.IFNA(VLOOKUP(O10,效果查询!$A:$B,2,FALSE),"")</f>
        <v/>
      </c>
      <c r="R10" s="7">
        <v>43200</v>
      </c>
      <c r="S10" s="7" t="s">
        <v>189</v>
      </c>
      <c r="T10" s="7">
        <v>450000</v>
      </c>
      <c r="U10" s="7" t="s">
        <v>190</v>
      </c>
      <c r="V10" s="7">
        <v>450000</v>
      </c>
      <c r="W10" s="7" t="s">
        <v>191</v>
      </c>
      <c r="X10" s="7">
        <v>900000</v>
      </c>
      <c r="Y10" s="7" t="s">
        <v>192</v>
      </c>
      <c r="Z10" s="7">
        <v>0</v>
      </c>
    </row>
    <row r="11" spans="1:26">
      <c r="A11" s="7">
        <v>8</v>
      </c>
      <c r="B11" s="7">
        <v>6100001</v>
      </c>
      <c r="C11" s="34" t="s">
        <v>187</v>
      </c>
      <c r="D11" s="34">
        <v>8</v>
      </c>
      <c r="E11" s="34"/>
      <c r="F11" s="35" t="str">
        <f>_xlfn.IFNA(VLOOKUP(G11,效果查询!$A:$B,2,FALSE),"")</f>
        <v>领地数量上限</v>
      </c>
      <c r="G11" s="7">
        <v>44</v>
      </c>
      <c r="H11" s="7">
        <v>2</v>
      </c>
      <c r="I11" s="7">
        <v>14</v>
      </c>
      <c r="J11" s="35" t="str">
        <f>_xlfn.IFNA(VLOOKUP(K11,效果查询!$A:$B,2,FALSE),"")</f>
        <v>队列上限</v>
      </c>
      <c r="K11" s="7">
        <v>21</v>
      </c>
      <c r="L11" s="7">
        <v>2</v>
      </c>
      <c r="M11" s="7">
        <v>2</v>
      </c>
      <c r="N11" s="35" t="str">
        <f>_xlfn.IFNA(VLOOKUP(O11,效果查询!$A:$B,2,FALSE),"")</f>
        <v/>
      </c>
      <c r="R11" s="7">
        <v>86400</v>
      </c>
      <c r="S11" s="7" t="s">
        <v>189</v>
      </c>
      <c r="T11" s="7">
        <v>650000</v>
      </c>
      <c r="U11" s="7" t="s">
        <v>190</v>
      </c>
      <c r="V11" s="7">
        <v>650000</v>
      </c>
      <c r="W11" s="7" t="s">
        <v>191</v>
      </c>
      <c r="X11" s="7">
        <v>1200000</v>
      </c>
      <c r="Y11" s="7" t="s">
        <v>192</v>
      </c>
      <c r="Z11" s="7">
        <v>0</v>
      </c>
    </row>
    <row r="12" spans="1:26">
      <c r="A12" s="7">
        <v>9</v>
      </c>
      <c r="B12" s="7">
        <v>6101001</v>
      </c>
      <c r="C12" s="34" t="s">
        <v>187</v>
      </c>
      <c r="D12" s="34">
        <v>1</v>
      </c>
      <c r="E12" s="34"/>
      <c r="F12" s="35" t="str">
        <f>_xlfn.IFNA(VLOOKUP(G12,效果查询!$A:$B,2,FALSE),"")</f>
        <v>伐木精通</v>
      </c>
      <c r="G12" s="7">
        <v>26</v>
      </c>
      <c r="H12" s="7">
        <v>2</v>
      </c>
      <c r="I12" s="7">
        <v>120</v>
      </c>
      <c r="J12" s="35" t="str">
        <f>_xlfn.IFNA(VLOOKUP(K12,效果查询!$A:$B,2,FALSE),"")</f>
        <v/>
      </c>
      <c r="N12" s="35" t="str">
        <f>_xlfn.IFNA(VLOOKUP(O12,效果查询!$A:$B,2,FALSE),"")</f>
        <v/>
      </c>
      <c r="R12" s="7">
        <v>60</v>
      </c>
      <c r="S12" s="7" t="s">
        <v>189</v>
      </c>
      <c r="T12" s="7">
        <v>0</v>
      </c>
      <c r="U12" s="7" t="s">
        <v>190</v>
      </c>
      <c r="V12" s="7">
        <v>360</v>
      </c>
      <c r="W12" s="7" t="s">
        <v>191</v>
      </c>
      <c r="X12" s="7">
        <v>360</v>
      </c>
      <c r="Y12" s="7" t="s">
        <v>192</v>
      </c>
      <c r="Z12" s="7">
        <v>0</v>
      </c>
    </row>
    <row r="13" spans="1:26">
      <c r="A13" s="7">
        <v>10</v>
      </c>
      <c r="B13" s="7">
        <v>6101001</v>
      </c>
      <c r="C13" s="34" t="s">
        <v>187</v>
      </c>
      <c r="D13" s="34">
        <v>2</v>
      </c>
      <c r="E13" s="34"/>
      <c r="F13" s="35" t="str">
        <f>_xlfn.IFNA(VLOOKUP(G13,效果查询!$A:$B,2,FALSE),"")</f>
        <v>伐木精通</v>
      </c>
      <c r="G13" s="7">
        <v>26</v>
      </c>
      <c r="H13" s="7">
        <v>2</v>
      </c>
      <c r="I13" s="7">
        <v>240</v>
      </c>
      <c r="J13" s="35"/>
      <c r="N13" s="35"/>
      <c r="R13" s="7">
        <v>120</v>
      </c>
      <c r="S13" s="7" t="s">
        <v>189</v>
      </c>
      <c r="T13" s="7">
        <v>0</v>
      </c>
      <c r="U13" s="7" t="s">
        <v>190</v>
      </c>
      <c r="V13" s="7">
        <v>720</v>
      </c>
      <c r="W13" s="7" t="s">
        <v>191</v>
      </c>
      <c r="X13" s="7">
        <v>720</v>
      </c>
      <c r="Y13" s="7" t="s">
        <v>192</v>
      </c>
      <c r="Z13" s="7">
        <v>0</v>
      </c>
    </row>
    <row r="14" spans="1:26">
      <c r="A14" s="7">
        <v>11</v>
      </c>
      <c r="B14" s="7">
        <v>6101001</v>
      </c>
      <c r="C14" s="34" t="s">
        <v>187</v>
      </c>
      <c r="D14" s="34">
        <v>3</v>
      </c>
      <c r="E14" s="34"/>
      <c r="F14" s="35" t="str">
        <f>_xlfn.IFNA(VLOOKUP(G14,效果查询!$A:$B,2,FALSE),"")</f>
        <v>伐木精通</v>
      </c>
      <c r="G14" s="7">
        <v>26</v>
      </c>
      <c r="H14" s="7">
        <v>2</v>
      </c>
      <c r="I14" s="7">
        <v>360</v>
      </c>
      <c r="J14" s="35"/>
      <c r="N14" s="35"/>
      <c r="R14" s="7">
        <v>180</v>
      </c>
      <c r="S14" s="7" t="s">
        <v>189</v>
      </c>
      <c r="T14" s="7">
        <v>0</v>
      </c>
      <c r="U14" s="7" t="s">
        <v>190</v>
      </c>
      <c r="V14" s="7">
        <v>1080</v>
      </c>
      <c r="W14" s="7" t="s">
        <v>191</v>
      </c>
      <c r="X14" s="7">
        <v>1080</v>
      </c>
      <c r="Y14" s="7" t="s">
        <v>192</v>
      </c>
      <c r="Z14" s="7">
        <v>0</v>
      </c>
    </row>
    <row r="15" spans="1:26">
      <c r="A15" s="7">
        <v>12</v>
      </c>
      <c r="B15" s="7">
        <v>6101001</v>
      </c>
      <c r="C15" s="34" t="s">
        <v>187</v>
      </c>
      <c r="D15" s="34">
        <v>4</v>
      </c>
      <c r="E15" s="34"/>
      <c r="F15" s="35" t="str">
        <f>_xlfn.IFNA(VLOOKUP(G15,效果查询!$A:$B,2,FALSE),"")</f>
        <v>伐木精通</v>
      </c>
      <c r="G15" s="7">
        <v>26</v>
      </c>
      <c r="H15" s="7">
        <v>2</v>
      </c>
      <c r="I15" s="7">
        <v>480</v>
      </c>
      <c r="J15" s="35"/>
      <c r="N15" s="35"/>
      <c r="R15" s="7">
        <v>300</v>
      </c>
      <c r="S15" s="7" t="s">
        <v>189</v>
      </c>
      <c r="T15" s="7">
        <v>0</v>
      </c>
      <c r="U15" s="7" t="s">
        <v>190</v>
      </c>
      <c r="V15" s="7">
        <v>1440</v>
      </c>
      <c r="W15" s="7" t="s">
        <v>191</v>
      </c>
      <c r="X15" s="7">
        <v>1440</v>
      </c>
      <c r="Y15" s="7" t="s">
        <v>192</v>
      </c>
      <c r="Z15" s="7">
        <v>0</v>
      </c>
    </row>
    <row r="16" spans="1:26">
      <c r="A16" s="7">
        <v>13</v>
      </c>
      <c r="B16" s="7">
        <v>6101001</v>
      </c>
      <c r="C16" s="34" t="s">
        <v>187</v>
      </c>
      <c r="D16" s="34">
        <v>5</v>
      </c>
      <c r="E16" s="34"/>
      <c r="F16" s="35" t="str">
        <f>_xlfn.IFNA(VLOOKUP(G16,效果查询!$A:$B,2,FALSE),"")</f>
        <v>伐木精通</v>
      </c>
      <c r="G16" s="7">
        <v>26</v>
      </c>
      <c r="H16" s="7">
        <v>2</v>
      </c>
      <c r="I16" s="7">
        <v>600</v>
      </c>
      <c r="J16" s="35"/>
      <c r="N16" s="35"/>
      <c r="R16" s="7">
        <v>600</v>
      </c>
      <c r="S16" s="7" t="s">
        <v>189</v>
      </c>
      <c r="T16" s="7">
        <v>0</v>
      </c>
      <c r="U16" s="7" t="s">
        <v>190</v>
      </c>
      <c r="V16" s="7">
        <v>1800</v>
      </c>
      <c r="W16" s="7" t="s">
        <v>191</v>
      </c>
      <c r="X16" s="7">
        <v>1800</v>
      </c>
      <c r="Y16" s="7" t="s">
        <v>192</v>
      </c>
      <c r="Z16" s="7">
        <v>0</v>
      </c>
    </row>
    <row r="17" spans="1:26">
      <c r="A17" s="7">
        <v>14</v>
      </c>
      <c r="B17" s="7">
        <v>6101001</v>
      </c>
      <c r="C17" s="34" t="s">
        <v>187</v>
      </c>
      <c r="D17" s="34">
        <v>6</v>
      </c>
      <c r="E17" s="34"/>
      <c r="F17" s="35" t="str">
        <f>_xlfn.IFNA(VLOOKUP(G17,效果查询!$A:$B,2,FALSE),"")</f>
        <v>伐木精通</v>
      </c>
      <c r="G17" s="7">
        <v>26</v>
      </c>
      <c r="H17" s="7">
        <v>2</v>
      </c>
      <c r="I17" s="7">
        <v>720</v>
      </c>
      <c r="J17" s="35"/>
      <c r="N17" s="35"/>
      <c r="R17" s="7">
        <v>900</v>
      </c>
      <c r="S17" s="7" t="s">
        <v>189</v>
      </c>
      <c r="T17" s="7">
        <v>0</v>
      </c>
      <c r="U17" s="7" t="s">
        <v>190</v>
      </c>
      <c r="V17" s="7">
        <v>4320</v>
      </c>
      <c r="W17" s="7" t="s">
        <v>191</v>
      </c>
      <c r="X17" s="7">
        <v>4320</v>
      </c>
      <c r="Y17" s="7" t="s">
        <v>192</v>
      </c>
      <c r="Z17" s="7">
        <v>0</v>
      </c>
    </row>
    <row r="18" spans="1:26">
      <c r="A18" s="7">
        <v>15</v>
      </c>
      <c r="B18" s="7">
        <v>6101001</v>
      </c>
      <c r="C18" s="34" t="s">
        <v>187</v>
      </c>
      <c r="D18" s="34">
        <v>7</v>
      </c>
      <c r="E18" s="34"/>
      <c r="F18" s="35" t="str">
        <f>_xlfn.IFNA(VLOOKUP(G18,效果查询!$A:$B,2,FALSE),"")</f>
        <v>伐木精通</v>
      </c>
      <c r="G18" s="7">
        <v>26</v>
      </c>
      <c r="H18" s="7">
        <v>2</v>
      </c>
      <c r="I18" s="7">
        <v>840</v>
      </c>
      <c r="J18" s="35"/>
      <c r="N18" s="35"/>
      <c r="R18" s="7">
        <v>1200</v>
      </c>
      <c r="S18" s="7" t="s">
        <v>189</v>
      </c>
      <c r="T18" s="7">
        <v>0</v>
      </c>
      <c r="U18" s="7" t="s">
        <v>190</v>
      </c>
      <c r="V18" s="7">
        <v>5760</v>
      </c>
      <c r="W18" s="7" t="s">
        <v>191</v>
      </c>
      <c r="X18" s="7">
        <v>5760</v>
      </c>
      <c r="Y18" s="7" t="s">
        <v>192</v>
      </c>
      <c r="Z18" s="7">
        <v>0</v>
      </c>
    </row>
    <row r="19" spans="1:26">
      <c r="A19" s="7">
        <v>16</v>
      </c>
      <c r="B19" s="7">
        <v>6101001</v>
      </c>
      <c r="C19" s="34" t="s">
        <v>187</v>
      </c>
      <c r="D19" s="34">
        <v>8</v>
      </c>
      <c r="E19" s="34"/>
      <c r="F19" s="35" t="str">
        <f>_xlfn.IFNA(VLOOKUP(G19,效果查询!$A:$B,2,FALSE),"")</f>
        <v>伐木精通</v>
      </c>
      <c r="G19" s="7">
        <v>26</v>
      </c>
      <c r="H19" s="7">
        <v>2</v>
      </c>
      <c r="I19" s="7">
        <v>960</v>
      </c>
      <c r="J19" s="35"/>
      <c r="N19" s="35"/>
      <c r="R19" s="7">
        <v>1800</v>
      </c>
      <c r="S19" s="7" t="s">
        <v>189</v>
      </c>
      <c r="T19" s="7">
        <v>0</v>
      </c>
      <c r="U19" s="7" t="s">
        <v>190</v>
      </c>
      <c r="V19" s="7">
        <v>6480</v>
      </c>
      <c r="W19" s="7" t="s">
        <v>191</v>
      </c>
      <c r="X19" s="7">
        <v>6480</v>
      </c>
      <c r="Y19" s="7" t="s">
        <v>192</v>
      </c>
      <c r="Z19" s="7">
        <v>0</v>
      </c>
    </row>
    <row r="20" spans="1:26">
      <c r="A20" s="7">
        <v>17</v>
      </c>
      <c r="B20" s="7">
        <v>6101001</v>
      </c>
      <c r="C20" s="34" t="s">
        <v>187</v>
      </c>
      <c r="D20" s="34">
        <v>9</v>
      </c>
      <c r="E20" s="34"/>
      <c r="F20" s="35" t="str">
        <f>_xlfn.IFNA(VLOOKUP(G20,效果查询!$A:$B,2,FALSE),"")</f>
        <v>伐木精通</v>
      </c>
      <c r="G20" s="7">
        <v>26</v>
      </c>
      <c r="H20" s="7">
        <v>2</v>
      </c>
      <c r="I20" s="7">
        <v>1080</v>
      </c>
      <c r="J20" s="35"/>
      <c r="N20" s="35"/>
      <c r="R20" s="7">
        <v>3600</v>
      </c>
      <c r="S20" s="7" t="s">
        <v>189</v>
      </c>
      <c r="T20" s="7">
        <v>0</v>
      </c>
      <c r="U20" s="7" t="s">
        <v>190</v>
      </c>
      <c r="V20" s="7">
        <v>7200</v>
      </c>
      <c r="W20" s="7" t="s">
        <v>191</v>
      </c>
      <c r="X20" s="7">
        <v>7200</v>
      </c>
      <c r="Y20" s="7" t="s">
        <v>192</v>
      </c>
      <c r="Z20" s="7">
        <v>0</v>
      </c>
    </row>
    <row r="21" spans="1:26">
      <c r="A21" s="7">
        <v>18</v>
      </c>
      <c r="B21" s="7">
        <v>6101001</v>
      </c>
      <c r="C21" s="34" t="s">
        <v>187</v>
      </c>
      <c r="D21" s="34">
        <v>10</v>
      </c>
      <c r="E21" s="34"/>
      <c r="F21" s="35" t="str">
        <f>_xlfn.IFNA(VLOOKUP(G21,效果查询!$A:$B,2,FALSE),"")</f>
        <v>伐木精通</v>
      </c>
      <c r="G21" s="7">
        <v>26</v>
      </c>
      <c r="H21" s="7">
        <v>2</v>
      </c>
      <c r="I21" s="7">
        <v>1200</v>
      </c>
      <c r="J21" s="35"/>
      <c r="N21" s="35"/>
      <c r="R21" s="7">
        <v>5400</v>
      </c>
      <c r="S21" s="7" t="s">
        <v>189</v>
      </c>
      <c r="T21" s="7">
        <v>0</v>
      </c>
      <c r="U21" s="7" t="s">
        <v>190</v>
      </c>
      <c r="V21" s="7">
        <v>19800</v>
      </c>
      <c r="W21" s="7" t="s">
        <v>191</v>
      </c>
      <c r="X21" s="7">
        <v>19800</v>
      </c>
      <c r="Y21" s="7" t="s">
        <v>192</v>
      </c>
      <c r="Z21" s="7">
        <v>0</v>
      </c>
    </row>
    <row r="22" spans="1:26">
      <c r="A22" s="7">
        <v>19</v>
      </c>
      <c r="B22" s="7">
        <v>6101001</v>
      </c>
      <c r="C22" s="34" t="s">
        <v>187</v>
      </c>
      <c r="D22" s="34">
        <v>11</v>
      </c>
      <c r="E22" s="34"/>
      <c r="F22" s="35" t="str">
        <f>_xlfn.IFNA(VLOOKUP(G22,效果查询!$A:$B,2,FALSE),"")</f>
        <v>伐木精通</v>
      </c>
      <c r="G22" s="7">
        <v>26</v>
      </c>
      <c r="H22" s="7">
        <v>2</v>
      </c>
      <c r="I22" s="7">
        <v>1400</v>
      </c>
      <c r="J22" s="35"/>
      <c r="N22" s="35"/>
      <c r="R22" s="7">
        <v>7200</v>
      </c>
      <c r="S22" s="7" t="s">
        <v>189</v>
      </c>
      <c r="T22" s="7">
        <v>0</v>
      </c>
      <c r="U22" s="7" t="s">
        <v>190</v>
      </c>
      <c r="V22" s="7">
        <v>21600</v>
      </c>
      <c r="W22" s="7" t="s">
        <v>191</v>
      </c>
      <c r="X22" s="7">
        <v>21600</v>
      </c>
      <c r="Y22" s="7" t="s">
        <v>192</v>
      </c>
      <c r="Z22" s="7">
        <v>0</v>
      </c>
    </row>
    <row r="23" spans="1:26">
      <c r="A23" s="7">
        <v>20</v>
      </c>
      <c r="B23" s="7">
        <v>6101001</v>
      </c>
      <c r="C23" s="34" t="s">
        <v>187</v>
      </c>
      <c r="D23" s="34">
        <v>12</v>
      </c>
      <c r="E23" s="34"/>
      <c r="F23" s="35" t="str">
        <f>_xlfn.IFNA(VLOOKUP(G23,效果查询!$A:$B,2,FALSE),"")</f>
        <v>伐木精通</v>
      </c>
      <c r="G23" s="7">
        <v>26</v>
      </c>
      <c r="H23" s="7">
        <v>2</v>
      </c>
      <c r="I23" s="7">
        <v>1600</v>
      </c>
      <c r="J23" s="35"/>
      <c r="N23" s="35"/>
      <c r="R23" s="7">
        <v>9000</v>
      </c>
      <c r="S23" s="7" t="s">
        <v>189</v>
      </c>
      <c r="T23" s="7">
        <v>0</v>
      </c>
      <c r="U23" s="7" t="s">
        <v>190</v>
      </c>
      <c r="V23" s="7">
        <v>23400</v>
      </c>
      <c r="W23" s="7" t="s">
        <v>191</v>
      </c>
      <c r="X23" s="7">
        <v>23400</v>
      </c>
      <c r="Y23" s="7" t="s">
        <v>192</v>
      </c>
      <c r="Z23" s="7">
        <v>0</v>
      </c>
    </row>
    <row r="24" spans="1:26">
      <c r="A24" s="7">
        <v>21</v>
      </c>
      <c r="B24" s="7">
        <v>6101001</v>
      </c>
      <c r="C24" s="34" t="s">
        <v>187</v>
      </c>
      <c r="D24" s="34">
        <v>13</v>
      </c>
      <c r="E24" s="34"/>
      <c r="F24" s="35" t="str">
        <f>_xlfn.IFNA(VLOOKUP(G24,效果查询!$A:$B,2,FALSE),"")</f>
        <v>伐木精通</v>
      </c>
      <c r="G24" s="7">
        <v>26</v>
      </c>
      <c r="H24" s="7">
        <v>2</v>
      </c>
      <c r="I24" s="7">
        <v>1800</v>
      </c>
      <c r="J24" s="35"/>
      <c r="N24" s="35"/>
      <c r="R24" s="7">
        <v>12000</v>
      </c>
      <c r="S24" s="7" t="s">
        <v>189</v>
      </c>
      <c r="T24" s="7">
        <v>0</v>
      </c>
      <c r="U24" s="7" t="s">
        <v>190</v>
      </c>
      <c r="V24" s="7">
        <v>25200</v>
      </c>
      <c r="W24" s="7" t="s">
        <v>191</v>
      </c>
      <c r="X24" s="7">
        <v>25200</v>
      </c>
      <c r="Y24" s="7" t="s">
        <v>192</v>
      </c>
      <c r="Z24" s="7">
        <v>0</v>
      </c>
    </row>
    <row r="25" spans="1:26">
      <c r="A25" s="7">
        <v>22</v>
      </c>
      <c r="B25" s="7">
        <v>6101001</v>
      </c>
      <c r="C25" s="34" t="s">
        <v>187</v>
      </c>
      <c r="D25" s="34">
        <v>14</v>
      </c>
      <c r="E25" s="34"/>
      <c r="F25" s="35" t="str">
        <f>_xlfn.IFNA(VLOOKUP(G25,效果查询!$A:$B,2,FALSE),"")</f>
        <v>伐木精通</v>
      </c>
      <c r="G25" s="7">
        <v>26</v>
      </c>
      <c r="H25" s="7">
        <v>2</v>
      </c>
      <c r="I25" s="7">
        <v>2000</v>
      </c>
      <c r="J25" s="35"/>
      <c r="N25" s="35"/>
      <c r="R25" s="7">
        <v>14400</v>
      </c>
      <c r="S25" s="7" t="s">
        <v>189</v>
      </c>
      <c r="T25" s="7">
        <v>0</v>
      </c>
      <c r="U25" s="7" t="s">
        <v>190</v>
      </c>
      <c r="V25" s="7">
        <v>27000</v>
      </c>
      <c r="W25" s="7" t="s">
        <v>191</v>
      </c>
      <c r="X25" s="7">
        <v>27000</v>
      </c>
      <c r="Y25" s="7" t="s">
        <v>192</v>
      </c>
      <c r="Z25" s="7">
        <v>0</v>
      </c>
    </row>
    <row r="26" spans="1:26">
      <c r="A26" s="7">
        <v>23</v>
      </c>
      <c r="B26" s="7">
        <v>6101001</v>
      </c>
      <c r="C26" s="34" t="s">
        <v>187</v>
      </c>
      <c r="D26" s="34">
        <v>15</v>
      </c>
      <c r="E26" s="34"/>
      <c r="F26" s="35" t="str">
        <f>_xlfn.IFNA(VLOOKUP(G26,效果查询!$A:$B,2,FALSE),"")</f>
        <v>伐木精通</v>
      </c>
      <c r="G26" s="7">
        <v>26</v>
      </c>
      <c r="H26" s="7">
        <v>2</v>
      </c>
      <c r="I26" s="7">
        <v>2200</v>
      </c>
      <c r="J26" s="35"/>
      <c r="N26" s="35"/>
      <c r="R26" s="7">
        <v>16800</v>
      </c>
      <c r="S26" s="7" t="s">
        <v>189</v>
      </c>
      <c r="T26" s="7">
        <v>0</v>
      </c>
      <c r="U26" s="7" t="s">
        <v>190</v>
      </c>
      <c r="V26" s="7">
        <v>28800</v>
      </c>
      <c r="W26" s="7" t="s">
        <v>191</v>
      </c>
      <c r="X26" s="7">
        <v>28800</v>
      </c>
      <c r="Y26" s="7" t="s">
        <v>192</v>
      </c>
      <c r="Z26" s="7">
        <v>0</v>
      </c>
    </row>
    <row r="27" spans="1:26">
      <c r="A27" s="7">
        <v>24</v>
      </c>
      <c r="B27" s="7">
        <v>6101001</v>
      </c>
      <c r="C27" s="34" t="s">
        <v>187</v>
      </c>
      <c r="D27" s="34">
        <v>16</v>
      </c>
      <c r="E27" s="34"/>
      <c r="F27" s="35" t="str">
        <f>_xlfn.IFNA(VLOOKUP(G27,效果查询!$A:$B,2,FALSE),"")</f>
        <v>伐木精通</v>
      </c>
      <c r="G27" s="7">
        <v>26</v>
      </c>
      <c r="H27" s="7">
        <v>2</v>
      </c>
      <c r="I27" s="7">
        <v>2400</v>
      </c>
      <c r="J27" s="35"/>
      <c r="N27" s="35"/>
      <c r="R27" s="7">
        <v>19800</v>
      </c>
      <c r="S27" s="7" t="s">
        <v>189</v>
      </c>
      <c r="T27" s="7">
        <v>0</v>
      </c>
      <c r="U27" s="7" t="s">
        <v>190</v>
      </c>
      <c r="V27" s="7">
        <v>35000</v>
      </c>
      <c r="W27" s="7" t="s">
        <v>191</v>
      </c>
      <c r="X27" s="7">
        <v>35000</v>
      </c>
      <c r="Y27" s="7" t="s">
        <v>192</v>
      </c>
      <c r="Z27" s="7">
        <v>0</v>
      </c>
    </row>
    <row r="28" spans="1:26">
      <c r="A28" s="7">
        <v>25</v>
      </c>
      <c r="B28" s="7">
        <v>6101001</v>
      </c>
      <c r="C28" s="34" t="s">
        <v>187</v>
      </c>
      <c r="D28" s="34">
        <v>17</v>
      </c>
      <c r="E28" s="34"/>
      <c r="F28" s="35" t="str">
        <f>_xlfn.IFNA(VLOOKUP(G28,效果查询!$A:$B,2,FALSE),"")</f>
        <v>伐木精通</v>
      </c>
      <c r="G28" s="7">
        <v>26</v>
      </c>
      <c r="H28" s="7">
        <v>2</v>
      </c>
      <c r="I28" s="7">
        <v>2600</v>
      </c>
      <c r="J28" s="35"/>
      <c r="N28" s="35"/>
      <c r="R28" s="7">
        <v>23400</v>
      </c>
      <c r="S28" s="7" t="s">
        <v>189</v>
      </c>
      <c r="T28" s="7">
        <v>0</v>
      </c>
      <c r="U28" s="7" t="s">
        <v>190</v>
      </c>
      <c r="V28" s="7">
        <v>48000</v>
      </c>
      <c r="W28" s="7" t="s">
        <v>191</v>
      </c>
      <c r="X28" s="7">
        <v>48000</v>
      </c>
      <c r="Y28" s="7" t="s">
        <v>192</v>
      </c>
      <c r="Z28" s="7">
        <v>0</v>
      </c>
    </row>
    <row r="29" spans="1:26">
      <c r="A29" s="7">
        <v>26</v>
      </c>
      <c r="B29" s="7">
        <v>6101001</v>
      </c>
      <c r="C29" s="34" t="s">
        <v>187</v>
      </c>
      <c r="D29" s="34">
        <v>18</v>
      </c>
      <c r="E29" s="34"/>
      <c r="F29" s="35" t="str">
        <f>_xlfn.IFNA(VLOOKUP(G29,效果查询!$A:$B,2,FALSE),"")</f>
        <v>伐木精通</v>
      </c>
      <c r="G29" s="7">
        <v>26</v>
      </c>
      <c r="H29" s="7">
        <v>2</v>
      </c>
      <c r="I29" s="7">
        <v>2800</v>
      </c>
      <c r="J29" s="35"/>
      <c r="N29" s="35"/>
      <c r="R29" s="7">
        <v>27600</v>
      </c>
      <c r="S29" s="7" t="s">
        <v>189</v>
      </c>
      <c r="T29" s="7">
        <v>0</v>
      </c>
      <c r="U29" s="7" t="s">
        <v>190</v>
      </c>
      <c r="V29" s="7">
        <v>60000</v>
      </c>
      <c r="W29" s="7" t="s">
        <v>191</v>
      </c>
      <c r="X29" s="7">
        <v>60000</v>
      </c>
      <c r="Y29" s="7" t="s">
        <v>192</v>
      </c>
      <c r="Z29" s="7">
        <v>0</v>
      </c>
    </row>
    <row r="30" spans="1:26">
      <c r="A30" s="7">
        <v>27</v>
      </c>
      <c r="B30" s="7">
        <v>6101001</v>
      </c>
      <c r="C30" s="34" t="s">
        <v>187</v>
      </c>
      <c r="D30" s="34">
        <v>19</v>
      </c>
      <c r="E30" s="34"/>
      <c r="F30" s="35" t="str">
        <f>_xlfn.IFNA(VLOOKUP(G30,效果查询!$A:$B,2,FALSE),"")</f>
        <v>伐木精通</v>
      </c>
      <c r="G30" s="7">
        <v>26</v>
      </c>
      <c r="H30" s="7">
        <v>2</v>
      </c>
      <c r="I30" s="7">
        <v>3000</v>
      </c>
      <c r="J30" s="35"/>
      <c r="N30" s="35"/>
      <c r="R30" s="7">
        <v>31800</v>
      </c>
      <c r="S30" s="7" t="s">
        <v>189</v>
      </c>
      <c r="T30" s="7">
        <v>0</v>
      </c>
      <c r="U30" s="7" t="s">
        <v>190</v>
      </c>
      <c r="V30" s="7">
        <v>72000</v>
      </c>
      <c r="W30" s="7" t="s">
        <v>191</v>
      </c>
      <c r="X30" s="7">
        <v>72000</v>
      </c>
      <c r="Y30" s="7" t="s">
        <v>192</v>
      </c>
      <c r="Z30" s="7">
        <v>0</v>
      </c>
    </row>
    <row r="31" spans="1:26">
      <c r="A31" s="7">
        <v>28</v>
      </c>
      <c r="B31" s="7">
        <v>6101001</v>
      </c>
      <c r="C31" s="34" t="s">
        <v>187</v>
      </c>
      <c r="D31" s="34">
        <v>20</v>
      </c>
      <c r="E31" s="34"/>
      <c r="F31" s="35" t="str">
        <f>_xlfn.IFNA(VLOOKUP(G31,效果查询!$A:$B,2,FALSE),"")</f>
        <v>伐木精通</v>
      </c>
      <c r="G31" s="7">
        <v>26</v>
      </c>
      <c r="H31" s="7">
        <v>2</v>
      </c>
      <c r="I31" s="7">
        <v>3200</v>
      </c>
      <c r="J31" s="35"/>
      <c r="N31" s="35"/>
      <c r="R31" s="7">
        <v>37200</v>
      </c>
      <c r="S31" s="7" t="s">
        <v>189</v>
      </c>
      <c r="T31" s="7">
        <v>0</v>
      </c>
      <c r="U31" s="7" t="s">
        <v>190</v>
      </c>
      <c r="V31" s="7">
        <v>89000</v>
      </c>
      <c r="W31" s="7" t="s">
        <v>191</v>
      </c>
      <c r="X31" s="7">
        <v>89000</v>
      </c>
      <c r="Y31" s="7" t="s">
        <v>192</v>
      </c>
      <c r="Z31" s="7">
        <v>0</v>
      </c>
    </row>
    <row r="32" spans="1:26">
      <c r="A32" s="7">
        <v>29</v>
      </c>
      <c r="B32" s="7">
        <v>6101002</v>
      </c>
      <c r="C32" s="34" t="s">
        <v>187</v>
      </c>
      <c r="D32" s="34">
        <v>1</v>
      </c>
      <c r="E32" s="34"/>
      <c r="F32" s="35" t="str">
        <f>_xlfn.IFNA(VLOOKUP(G32,效果查询!$A:$B,2,FALSE),"")</f>
        <v>冶炼精通</v>
      </c>
      <c r="G32" s="7">
        <v>27</v>
      </c>
      <c r="H32" s="7">
        <v>2</v>
      </c>
      <c r="I32" s="7">
        <v>120</v>
      </c>
      <c r="J32" s="35" t="str">
        <f>_xlfn.IFNA(VLOOKUP(K32,效果查询!$A:$B,2,FALSE),"")</f>
        <v/>
      </c>
      <c r="N32" s="35" t="str">
        <f>_xlfn.IFNA(VLOOKUP(O32,效果查询!$A:$B,2,FALSE),"")</f>
        <v/>
      </c>
      <c r="R32" s="7">
        <v>60</v>
      </c>
      <c r="S32" s="7" t="s">
        <v>189</v>
      </c>
      <c r="T32" s="7">
        <v>360</v>
      </c>
      <c r="U32" s="7" t="s">
        <v>190</v>
      </c>
      <c r="V32" s="7">
        <v>0</v>
      </c>
      <c r="W32" s="7" t="s">
        <v>191</v>
      </c>
      <c r="X32" s="7">
        <v>360</v>
      </c>
      <c r="Y32" s="7" t="s">
        <v>192</v>
      </c>
      <c r="Z32" s="7">
        <v>0</v>
      </c>
    </row>
    <row r="33" spans="1:26">
      <c r="A33" s="7">
        <v>30</v>
      </c>
      <c r="B33" s="7">
        <v>6101002</v>
      </c>
      <c r="C33" s="34" t="s">
        <v>187</v>
      </c>
      <c r="D33" s="34">
        <v>2</v>
      </c>
      <c r="E33" s="34"/>
      <c r="F33" s="35" t="str">
        <f>_xlfn.IFNA(VLOOKUP(G33,效果查询!$A:$B,2,FALSE),"")</f>
        <v>冶炼精通</v>
      </c>
      <c r="G33" s="7">
        <v>27</v>
      </c>
      <c r="H33" s="7">
        <v>2</v>
      </c>
      <c r="I33" s="7">
        <v>240</v>
      </c>
      <c r="J33" s="35" t="str">
        <f>_xlfn.IFNA(VLOOKUP(K33,效果查询!$A:$B,2,FALSE),"")</f>
        <v/>
      </c>
      <c r="N33" s="35" t="str">
        <f>_xlfn.IFNA(VLOOKUP(O33,效果查询!$A:$B,2,FALSE),"")</f>
        <v/>
      </c>
      <c r="R33" s="7">
        <v>120</v>
      </c>
      <c r="S33" s="7" t="s">
        <v>189</v>
      </c>
      <c r="T33" s="7">
        <v>720</v>
      </c>
      <c r="U33" s="7" t="s">
        <v>190</v>
      </c>
      <c r="V33" s="7">
        <v>0</v>
      </c>
      <c r="W33" s="7" t="s">
        <v>191</v>
      </c>
      <c r="X33" s="7">
        <v>720</v>
      </c>
      <c r="Y33" s="7" t="s">
        <v>192</v>
      </c>
      <c r="Z33" s="7">
        <v>0</v>
      </c>
    </row>
    <row r="34" spans="1:26">
      <c r="A34" s="7">
        <v>31</v>
      </c>
      <c r="B34" s="7">
        <v>6101002</v>
      </c>
      <c r="C34" s="34" t="s">
        <v>187</v>
      </c>
      <c r="D34" s="34">
        <v>3</v>
      </c>
      <c r="E34" s="34"/>
      <c r="F34" s="35" t="str">
        <f>_xlfn.IFNA(VLOOKUP(G34,效果查询!$A:$B,2,FALSE),"")</f>
        <v>冶炼精通</v>
      </c>
      <c r="G34" s="7">
        <v>27</v>
      </c>
      <c r="H34" s="7">
        <v>2</v>
      </c>
      <c r="I34" s="7">
        <v>360</v>
      </c>
      <c r="J34" s="35" t="str">
        <f>_xlfn.IFNA(VLOOKUP(K34,效果查询!$A:$B,2,FALSE),"")</f>
        <v/>
      </c>
      <c r="N34" s="35" t="str">
        <f>_xlfn.IFNA(VLOOKUP(O34,效果查询!$A:$B,2,FALSE),"")</f>
        <v/>
      </c>
      <c r="R34" s="7">
        <v>180</v>
      </c>
      <c r="S34" s="7" t="s">
        <v>189</v>
      </c>
      <c r="T34" s="7">
        <v>1080</v>
      </c>
      <c r="U34" s="7" t="s">
        <v>190</v>
      </c>
      <c r="V34" s="7">
        <v>0</v>
      </c>
      <c r="W34" s="7" t="s">
        <v>191</v>
      </c>
      <c r="X34" s="7">
        <v>1080</v>
      </c>
      <c r="Y34" s="7" t="s">
        <v>192</v>
      </c>
      <c r="Z34" s="7">
        <v>0</v>
      </c>
    </row>
    <row r="35" spans="1:26">
      <c r="A35" s="7">
        <v>32</v>
      </c>
      <c r="B35" s="7">
        <v>6101002</v>
      </c>
      <c r="C35" s="34" t="s">
        <v>187</v>
      </c>
      <c r="D35" s="34">
        <v>4</v>
      </c>
      <c r="E35" s="34"/>
      <c r="F35" s="35" t="str">
        <f>_xlfn.IFNA(VLOOKUP(G35,效果查询!$A:$B,2,FALSE),"")</f>
        <v>冶炼精通</v>
      </c>
      <c r="G35" s="7">
        <v>27</v>
      </c>
      <c r="H35" s="7">
        <v>2</v>
      </c>
      <c r="I35" s="7">
        <v>480</v>
      </c>
      <c r="J35" s="35" t="str">
        <f>_xlfn.IFNA(VLOOKUP(K35,效果查询!$A:$B,2,FALSE),"")</f>
        <v/>
      </c>
      <c r="N35" s="35" t="str">
        <f>_xlfn.IFNA(VLOOKUP(O35,效果查询!$A:$B,2,FALSE),"")</f>
        <v/>
      </c>
      <c r="R35" s="7">
        <v>300</v>
      </c>
      <c r="S35" s="7" t="s">
        <v>189</v>
      </c>
      <c r="T35" s="7">
        <v>1440</v>
      </c>
      <c r="U35" s="7" t="s">
        <v>190</v>
      </c>
      <c r="V35" s="7">
        <v>0</v>
      </c>
      <c r="W35" s="7" t="s">
        <v>191</v>
      </c>
      <c r="X35" s="7">
        <v>1440</v>
      </c>
      <c r="Y35" s="7" t="s">
        <v>192</v>
      </c>
      <c r="Z35" s="7">
        <v>0</v>
      </c>
    </row>
    <row r="36" spans="1:26">
      <c r="A36" s="7">
        <v>33</v>
      </c>
      <c r="B36" s="7">
        <v>6101002</v>
      </c>
      <c r="C36" s="34" t="s">
        <v>187</v>
      </c>
      <c r="D36" s="34">
        <v>5</v>
      </c>
      <c r="E36" s="34"/>
      <c r="F36" s="35" t="str">
        <f>_xlfn.IFNA(VLOOKUP(G36,效果查询!$A:$B,2,FALSE),"")</f>
        <v>冶炼精通</v>
      </c>
      <c r="G36" s="7">
        <v>27</v>
      </c>
      <c r="H36" s="7">
        <v>2</v>
      </c>
      <c r="I36" s="7">
        <v>600</v>
      </c>
      <c r="J36" s="35" t="str">
        <f>_xlfn.IFNA(VLOOKUP(K36,效果查询!$A:$B,2,FALSE),"")</f>
        <v/>
      </c>
      <c r="N36" s="35" t="str">
        <f>_xlfn.IFNA(VLOOKUP(O36,效果查询!$A:$B,2,FALSE),"")</f>
        <v/>
      </c>
      <c r="R36" s="7">
        <v>600</v>
      </c>
      <c r="S36" s="7" t="s">
        <v>189</v>
      </c>
      <c r="T36" s="7">
        <v>1800</v>
      </c>
      <c r="U36" s="7" t="s">
        <v>190</v>
      </c>
      <c r="V36" s="7">
        <v>0</v>
      </c>
      <c r="W36" s="7" t="s">
        <v>191</v>
      </c>
      <c r="X36" s="7">
        <v>1800</v>
      </c>
      <c r="Y36" s="7" t="s">
        <v>192</v>
      </c>
      <c r="Z36" s="7">
        <v>0</v>
      </c>
    </row>
    <row r="37" spans="1:26">
      <c r="A37" s="7">
        <v>34</v>
      </c>
      <c r="B37" s="7">
        <v>6101002</v>
      </c>
      <c r="C37" s="34" t="s">
        <v>187</v>
      </c>
      <c r="D37" s="34">
        <v>6</v>
      </c>
      <c r="E37" s="34"/>
      <c r="F37" s="35" t="str">
        <f>_xlfn.IFNA(VLOOKUP(G37,效果查询!$A:$B,2,FALSE),"")</f>
        <v>冶炼精通</v>
      </c>
      <c r="G37" s="7">
        <v>27</v>
      </c>
      <c r="H37" s="7">
        <v>2</v>
      </c>
      <c r="I37" s="7">
        <v>720</v>
      </c>
      <c r="J37" s="35" t="str">
        <f>_xlfn.IFNA(VLOOKUP(K37,效果查询!$A:$B,2,FALSE),"")</f>
        <v/>
      </c>
      <c r="N37" s="35" t="str">
        <f>_xlfn.IFNA(VLOOKUP(O37,效果查询!$A:$B,2,FALSE),"")</f>
        <v/>
      </c>
      <c r="R37" s="7">
        <v>900</v>
      </c>
      <c r="S37" s="7" t="s">
        <v>189</v>
      </c>
      <c r="T37" s="7">
        <v>4320</v>
      </c>
      <c r="U37" s="7" t="s">
        <v>190</v>
      </c>
      <c r="V37" s="7">
        <v>0</v>
      </c>
      <c r="W37" s="7" t="s">
        <v>191</v>
      </c>
      <c r="X37" s="7">
        <v>4320</v>
      </c>
      <c r="Y37" s="7" t="s">
        <v>192</v>
      </c>
      <c r="Z37" s="7">
        <v>0</v>
      </c>
    </row>
    <row r="38" spans="1:26">
      <c r="A38" s="7">
        <v>35</v>
      </c>
      <c r="B38" s="7">
        <v>6101002</v>
      </c>
      <c r="C38" s="34" t="s">
        <v>187</v>
      </c>
      <c r="D38" s="34">
        <v>7</v>
      </c>
      <c r="E38" s="34"/>
      <c r="F38" s="35" t="str">
        <f>_xlfn.IFNA(VLOOKUP(G38,效果查询!$A:$B,2,FALSE),"")</f>
        <v>冶炼精通</v>
      </c>
      <c r="G38" s="7">
        <v>27</v>
      </c>
      <c r="H38" s="7">
        <v>2</v>
      </c>
      <c r="I38" s="7">
        <v>840</v>
      </c>
      <c r="J38" s="35" t="str">
        <f>_xlfn.IFNA(VLOOKUP(K38,效果查询!$A:$B,2,FALSE),"")</f>
        <v/>
      </c>
      <c r="N38" s="35" t="str">
        <f>_xlfn.IFNA(VLOOKUP(O38,效果查询!$A:$B,2,FALSE),"")</f>
        <v/>
      </c>
      <c r="R38" s="7">
        <v>1200</v>
      </c>
      <c r="S38" s="7" t="s">
        <v>189</v>
      </c>
      <c r="T38" s="7">
        <v>5760</v>
      </c>
      <c r="U38" s="7" t="s">
        <v>190</v>
      </c>
      <c r="V38" s="7">
        <v>0</v>
      </c>
      <c r="W38" s="7" t="s">
        <v>191</v>
      </c>
      <c r="X38" s="7">
        <v>5760</v>
      </c>
      <c r="Y38" s="7" t="s">
        <v>192</v>
      </c>
      <c r="Z38" s="7">
        <v>0</v>
      </c>
    </row>
    <row r="39" spans="1:26">
      <c r="A39" s="7">
        <v>36</v>
      </c>
      <c r="B39" s="7">
        <v>6101002</v>
      </c>
      <c r="C39" s="34" t="s">
        <v>187</v>
      </c>
      <c r="D39" s="34">
        <v>8</v>
      </c>
      <c r="E39" s="34"/>
      <c r="F39" s="35" t="str">
        <f>_xlfn.IFNA(VLOOKUP(G39,效果查询!$A:$B,2,FALSE),"")</f>
        <v>冶炼精通</v>
      </c>
      <c r="G39" s="7">
        <v>27</v>
      </c>
      <c r="H39" s="7">
        <v>2</v>
      </c>
      <c r="I39" s="7">
        <v>960</v>
      </c>
      <c r="J39" s="35" t="str">
        <f>_xlfn.IFNA(VLOOKUP(K39,效果查询!$A:$B,2,FALSE),"")</f>
        <v/>
      </c>
      <c r="N39" s="35" t="str">
        <f>_xlfn.IFNA(VLOOKUP(O39,效果查询!$A:$B,2,FALSE),"")</f>
        <v/>
      </c>
      <c r="R39" s="7">
        <v>1800</v>
      </c>
      <c r="S39" s="7" t="s">
        <v>189</v>
      </c>
      <c r="T39" s="7">
        <v>6480</v>
      </c>
      <c r="U39" s="7" t="s">
        <v>190</v>
      </c>
      <c r="V39" s="7">
        <v>0</v>
      </c>
      <c r="W39" s="7" t="s">
        <v>191</v>
      </c>
      <c r="X39" s="7">
        <v>6480</v>
      </c>
      <c r="Y39" s="7" t="s">
        <v>192</v>
      </c>
      <c r="Z39" s="7">
        <v>0</v>
      </c>
    </row>
    <row r="40" spans="1:26">
      <c r="A40" s="7">
        <v>37</v>
      </c>
      <c r="B40" s="7">
        <v>6101002</v>
      </c>
      <c r="C40" s="34" t="s">
        <v>187</v>
      </c>
      <c r="D40" s="34">
        <v>9</v>
      </c>
      <c r="E40" s="34"/>
      <c r="F40" s="35" t="str">
        <f>_xlfn.IFNA(VLOOKUP(G40,效果查询!$A:$B,2,FALSE),"")</f>
        <v>冶炼精通</v>
      </c>
      <c r="G40" s="7">
        <v>27</v>
      </c>
      <c r="H40" s="7">
        <v>2</v>
      </c>
      <c r="I40" s="7">
        <v>1080</v>
      </c>
      <c r="J40" s="35" t="str">
        <f>_xlfn.IFNA(VLOOKUP(K40,效果查询!$A:$B,2,FALSE),"")</f>
        <v/>
      </c>
      <c r="N40" s="35" t="str">
        <f>_xlfn.IFNA(VLOOKUP(O40,效果查询!$A:$B,2,FALSE),"")</f>
        <v/>
      </c>
      <c r="R40" s="7">
        <v>3600</v>
      </c>
      <c r="S40" s="7" t="s">
        <v>189</v>
      </c>
      <c r="T40" s="7">
        <v>7200</v>
      </c>
      <c r="U40" s="7" t="s">
        <v>190</v>
      </c>
      <c r="V40" s="7">
        <v>0</v>
      </c>
      <c r="W40" s="7" t="s">
        <v>191</v>
      </c>
      <c r="X40" s="7">
        <v>7200</v>
      </c>
      <c r="Y40" s="7" t="s">
        <v>192</v>
      </c>
      <c r="Z40" s="7">
        <v>0</v>
      </c>
    </row>
    <row r="41" spans="1:26">
      <c r="A41" s="7">
        <v>38</v>
      </c>
      <c r="B41" s="7">
        <v>6101002</v>
      </c>
      <c r="C41" s="34" t="s">
        <v>187</v>
      </c>
      <c r="D41" s="34">
        <v>10</v>
      </c>
      <c r="E41" s="34"/>
      <c r="F41" s="35" t="str">
        <f>_xlfn.IFNA(VLOOKUP(G41,效果查询!$A:$B,2,FALSE),"")</f>
        <v>冶炼精通</v>
      </c>
      <c r="G41" s="7">
        <v>27</v>
      </c>
      <c r="H41" s="7">
        <v>2</v>
      </c>
      <c r="I41" s="7">
        <v>1200</v>
      </c>
      <c r="J41" s="35" t="str">
        <f>_xlfn.IFNA(VLOOKUP(K41,效果查询!$A:$B,2,FALSE),"")</f>
        <v/>
      </c>
      <c r="N41" s="35" t="str">
        <f>_xlfn.IFNA(VLOOKUP(O41,效果查询!$A:$B,2,FALSE),"")</f>
        <v/>
      </c>
      <c r="R41" s="7">
        <v>5400</v>
      </c>
      <c r="S41" s="7" t="s">
        <v>189</v>
      </c>
      <c r="T41" s="7">
        <v>19800</v>
      </c>
      <c r="U41" s="7" t="s">
        <v>190</v>
      </c>
      <c r="V41" s="7">
        <v>0</v>
      </c>
      <c r="W41" s="7" t="s">
        <v>191</v>
      </c>
      <c r="X41" s="7">
        <v>19800</v>
      </c>
      <c r="Y41" s="7" t="s">
        <v>192</v>
      </c>
      <c r="Z41" s="7">
        <v>0</v>
      </c>
    </row>
    <row r="42" spans="1:26">
      <c r="A42" s="7">
        <v>39</v>
      </c>
      <c r="B42" s="7">
        <v>6101002</v>
      </c>
      <c r="C42" s="34" t="s">
        <v>187</v>
      </c>
      <c r="D42" s="34">
        <v>11</v>
      </c>
      <c r="E42" s="34"/>
      <c r="F42" s="35" t="str">
        <f>_xlfn.IFNA(VLOOKUP(G42,效果查询!$A:$B,2,FALSE),"")</f>
        <v>冶炼精通</v>
      </c>
      <c r="G42" s="7">
        <v>27</v>
      </c>
      <c r="H42" s="7">
        <v>2</v>
      </c>
      <c r="I42" s="7">
        <v>1400</v>
      </c>
      <c r="J42" s="35" t="str">
        <f>_xlfn.IFNA(VLOOKUP(K42,效果查询!$A:$B,2,FALSE),"")</f>
        <v/>
      </c>
      <c r="N42" s="35" t="str">
        <f>_xlfn.IFNA(VLOOKUP(O42,效果查询!$A:$B,2,FALSE),"")</f>
        <v/>
      </c>
      <c r="R42" s="7">
        <v>7200</v>
      </c>
      <c r="S42" s="7" t="s">
        <v>189</v>
      </c>
      <c r="T42" s="7">
        <v>21600</v>
      </c>
      <c r="U42" s="7" t="s">
        <v>190</v>
      </c>
      <c r="V42" s="7">
        <v>0</v>
      </c>
      <c r="W42" s="7" t="s">
        <v>191</v>
      </c>
      <c r="X42" s="7">
        <v>21600</v>
      </c>
      <c r="Y42" s="7" t="s">
        <v>192</v>
      </c>
      <c r="Z42" s="7">
        <v>0</v>
      </c>
    </row>
    <row r="43" spans="1:26">
      <c r="A43" s="7">
        <v>40</v>
      </c>
      <c r="B43" s="7">
        <v>6101002</v>
      </c>
      <c r="C43" s="34" t="s">
        <v>187</v>
      </c>
      <c r="D43" s="34">
        <v>12</v>
      </c>
      <c r="E43" s="34"/>
      <c r="F43" s="35" t="str">
        <f>_xlfn.IFNA(VLOOKUP(G43,效果查询!$A:$B,2,FALSE),"")</f>
        <v>冶炼精通</v>
      </c>
      <c r="G43" s="7">
        <v>27</v>
      </c>
      <c r="H43" s="7">
        <v>2</v>
      </c>
      <c r="I43" s="7">
        <v>1600</v>
      </c>
      <c r="J43" s="35" t="str">
        <f>_xlfn.IFNA(VLOOKUP(K43,效果查询!$A:$B,2,FALSE),"")</f>
        <v/>
      </c>
      <c r="N43" s="35" t="str">
        <f>_xlfn.IFNA(VLOOKUP(O43,效果查询!$A:$B,2,FALSE),"")</f>
        <v/>
      </c>
      <c r="R43" s="7">
        <v>9000</v>
      </c>
      <c r="S43" s="7" t="s">
        <v>189</v>
      </c>
      <c r="T43" s="7">
        <v>23400</v>
      </c>
      <c r="U43" s="7" t="s">
        <v>190</v>
      </c>
      <c r="V43" s="7">
        <v>0</v>
      </c>
      <c r="W43" s="7" t="s">
        <v>191</v>
      </c>
      <c r="X43" s="7">
        <v>23400</v>
      </c>
      <c r="Y43" s="7" t="s">
        <v>192</v>
      </c>
      <c r="Z43" s="7">
        <v>0</v>
      </c>
    </row>
    <row r="44" spans="1:26">
      <c r="A44" s="7">
        <v>41</v>
      </c>
      <c r="B44" s="7">
        <v>6101002</v>
      </c>
      <c r="C44" s="34" t="s">
        <v>187</v>
      </c>
      <c r="D44" s="34">
        <v>13</v>
      </c>
      <c r="E44" s="34"/>
      <c r="F44" s="35" t="str">
        <f>_xlfn.IFNA(VLOOKUP(G44,效果查询!$A:$B,2,FALSE),"")</f>
        <v>冶炼精通</v>
      </c>
      <c r="G44" s="7">
        <v>27</v>
      </c>
      <c r="H44" s="7">
        <v>2</v>
      </c>
      <c r="I44" s="7">
        <v>1800</v>
      </c>
      <c r="J44" s="35" t="str">
        <f>_xlfn.IFNA(VLOOKUP(K44,效果查询!$A:$B,2,FALSE),"")</f>
        <v/>
      </c>
      <c r="N44" s="35" t="str">
        <f>_xlfn.IFNA(VLOOKUP(O44,效果查询!$A:$B,2,FALSE),"")</f>
        <v/>
      </c>
      <c r="R44" s="7">
        <v>12000</v>
      </c>
      <c r="S44" s="7" t="s">
        <v>189</v>
      </c>
      <c r="T44" s="7">
        <v>25200</v>
      </c>
      <c r="U44" s="7" t="s">
        <v>190</v>
      </c>
      <c r="V44" s="7">
        <v>0</v>
      </c>
      <c r="W44" s="7" t="s">
        <v>191</v>
      </c>
      <c r="X44" s="7">
        <v>25200</v>
      </c>
      <c r="Y44" s="7" t="s">
        <v>192</v>
      </c>
      <c r="Z44" s="7">
        <v>0</v>
      </c>
    </row>
    <row r="45" spans="1:26">
      <c r="A45" s="7">
        <v>42</v>
      </c>
      <c r="B45" s="7">
        <v>6101002</v>
      </c>
      <c r="C45" s="34" t="s">
        <v>187</v>
      </c>
      <c r="D45" s="34">
        <v>14</v>
      </c>
      <c r="E45" s="34"/>
      <c r="F45" s="35" t="str">
        <f>_xlfn.IFNA(VLOOKUP(G45,效果查询!$A:$B,2,FALSE),"")</f>
        <v>冶炼精通</v>
      </c>
      <c r="G45" s="7">
        <v>27</v>
      </c>
      <c r="H45" s="7">
        <v>2</v>
      </c>
      <c r="I45" s="7">
        <v>2000</v>
      </c>
      <c r="J45" s="35" t="str">
        <f>_xlfn.IFNA(VLOOKUP(K45,效果查询!$A:$B,2,FALSE),"")</f>
        <v/>
      </c>
      <c r="N45" s="35" t="str">
        <f>_xlfn.IFNA(VLOOKUP(O45,效果查询!$A:$B,2,FALSE),"")</f>
        <v/>
      </c>
      <c r="R45" s="7">
        <v>14400</v>
      </c>
      <c r="S45" s="7" t="s">
        <v>189</v>
      </c>
      <c r="T45" s="7">
        <v>27000</v>
      </c>
      <c r="U45" s="7" t="s">
        <v>190</v>
      </c>
      <c r="V45" s="7">
        <v>0</v>
      </c>
      <c r="W45" s="7" t="s">
        <v>191</v>
      </c>
      <c r="X45" s="7">
        <v>27000</v>
      </c>
      <c r="Y45" s="7" t="s">
        <v>192</v>
      </c>
      <c r="Z45" s="7">
        <v>0</v>
      </c>
    </row>
    <row r="46" spans="1:26">
      <c r="A46" s="7">
        <v>43</v>
      </c>
      <c r="B46" s="7">
        <v>6101002</v>
      </c>
      <c r="C46" s="34" t="s">
        <v>187</v>
      </c>
      <c r="D46" s="34">
        <v>15</v>
      </c>
      <c r="E46" s="34"/>
      <c r="F46" s="35" t="str">
        <f>_xlfn.IFNA(VLOOKUP(G46,效果查询!$A:$B,2,FALSE),"")</f>
        <v>冶炼精通</v>
      </c>
      <c r="G46" s="7">
        <v>27</v>
      </c>
      <c r="H46" s="7">
        <v>2</v>
      </c>
      <c r="I46" s="7">
        <v>2200</v>
      </c>
      <c r="J46" s="35" t="str">
        <f>_xlfn.IFNA(VLOOKUP(K46,效果查询!$A:$B,2,FALSE),"")</f>
        <v/>
      </c>
      <c r="N46" s="35" t="str">
        <f>_xlfn.IFNA(VLOOKUP(O46,效果查询!$A:$B,2,FALSE),"")</f>
        <v/>
      </c>
      <c r="R46" s="7">
        <v>16800</v>
      </c>
      <c r="S46" s="7" t="s">
        <v>189</v>
      </c>
      <c r="T46" s="7">
        <v>28800</v>
      </c>
      <c r="U46" s="7" t="s">
        <v>190</v>
      </c>
      <c r="V46" s="7">
        <v>0</v>
      </c>
      <c r="W46" s="7" t="s">
        <v>191</v>
      </c>
      <c r="X46" s="7">
        <v>28800</v>
      </c>
      <c r="Y46" s="7" t="s">
        <v>192</v>
      </c>
      <c r="Z46" s="7">
        <v>0</v>
      </c>
    </row>
    <row r="47" spans="1:26">
      <c r="A47" s="7">
        <v>44</v>
      </c>
      <c r="B47" s="7">
        <v>6101002</v>
      </c>
      <c r="C47" s="34" t="s">
        <v>187</v>
      </c>
      <c r="D47" s="34">
        <v>16</v>
      </c>
      <c r="E47" s="34"/>
      <c r="F47" s="35" t="str">
        <f>_xlfn.IFNA(VLOOKUP(G47,效果查询!$A:$B,2,FALSE),"")</f>
        <v>冶炼精通</v>
      </c>
      <c r="G47" s="7">
        <v>27</v>
      </c>
      <c r="H47" s="7">
        <v>2</v>
      </c>
      <c r="I47" s="7">
        <v>2400</v>
      </c>
      <c r="J47" s="35" t="str">
        <f>_xlfn.IFNA(VLOOKUP(K47,效果查询!$A:$B,2,FALSE),"")</f>
        <v/>
      </c>
      <c r="N47" s="35" t="str">
        <f>_xlfn.IFNA(VLOOKUP(O47,效果查询!$A:$B,2,FALSE),"")</f>
        <v/>
      </c>
      <c r="R47" s="7">
        <v>19800</v>
      </c>
      <c r="S47" s="7" t="s">
        <v>189</v>
      </c>
      <c r="T47" s="7">
        <v>35000</v>
      </c>
      <c r="U47" s="7" t="s">
        <v>190</v>
      </c>
      <c r="V47" s="7">
        <v>0</v>
      </c>
      <c r="W47" s="7" t="s">
        <v>191</v>
      </c>
      <c r="X47" s="7">
        <v>35000</v>
      </c>
      <c r="Y47" s="7" t="s">
        <v>192</v>
      </c>
      <c r="Z47" s="7">
        <v>0</v>
      </c>
    </row>
    <row r="48" spans="1:26">
      <c r="A48" s="7">
        <v>45</v>
      </c>
      <c r="B48" s="7">
        <v>6101002</v>
      </c>
      <c r="C48" s="34" t="s">
        <v>187</v>
      </c>
      <c r="D48" s="34">
        <v>17</v>
      </c>
      <c r="E48" s="34"/>
      <c r="F48" s="35" t="str">
        <f>_xlfn.IFNA(VLOOKUP(G48,效果查询!$A:$B,2,FALSE),"")</f>
        <v>冶炼精通</v>
      </c>
      <c r="G48" s="7">
        <v>27</v>
      </c>
      <c r="H48" s="7">
        <v>2</v>
      </c>
      <c r="I48" s="7">
        <v>2600</v>
      </c>
      <c r="J48" s="35" t="str">
        <f>_xlfn.IFNA(VLOOKUP(K48,效果查询!$A:$B,2,FALSE),"")</f>
        <v/>
      </c>
      <c r="N48" s="35" t="str">
        <f>_xlfn.IFNA(VLOOKUP(O48,效果查询!$A:$B,2,FALSE),"")</f>
        <v/>
      </c>
      <c r="R48" s="7">
        <v>23400</v>
      </c>
      <c r="S48" s="7" t="s">
        <v>189</v>
      </c>
      <c r="T48" s="7">
        <v>48000</v>
      </c>
      <c r="U48" s="7" t="s">
        <v>190</v>
      </c>
      <c r="V48" s="7">
        <v>0</v>
      </c>
      <c r="W48" s="7" t="s">
        <v>191</v>
      </c>
      <c r="X48" s="7">
        <v>48000</v>
      </c>
      <c r="Y48" s="7" t="s">
        <v>192</v>
      </c>
      <c r="Z48" s="7">
        <v>0</v>
      </c>
    </row>
    <row r="49" spans="1:26">
      <c r="A49" s="7">
        <v>46</v>
      </c>
      <c r="B49" s="7">
        <v>6101002</v>
      </c>
      <c r="C49" s="34" t="s">
        <v>187</v>
      </c>
      <c r="D49" s="34">
        <v>18</v>
      </c>
      <c r="E49" s="34"/>
      <c r="F49" s="35" t="str">
        <f>_xlfn.IFNA(VLOOKUP(G49,效果查询!$A:$B,2,FALSE),"")</f>
        <v>冶炼精通</v>
      </c>
      <c r="G49" s="7">
        <v>27</v>
      </c>
      <c r="H49" s="7">
        <v>2</v>
      </c>
      <c r="I49" s="7">
        <v>2800</v>
      </c>
      <c r="J49" s="35" t="str">
        <f>_xlfn.IFNA(VLOOKUP(K49,效果查询!$A:$B,2,FALSE),"")</f>
        <v/>
      </c>
      <c r="N49" s="35" t="str">
        <f>_xlfn.IFNA(VLOOKUP(O49,效果查询!$A:$B,2,FALSE),"")</f>
        <v/>
      </c>
      <c r="R49" s="7">
        <v>27600</v>
      </c>
      <c r="S49" s="7" t="s">
        <v>189</v>
      </c>
      <c r="T49" s="7">
        <v>60000</v>
      </c>
      <c r="U49" s="7" t="s">
        <v>190</v>
      </c>
      <c r="V49" s="7">
        <v>0</v>
      </c>
      <c r="W49" s="7" t="s">
        <v>191</v>
      </c>
      <c r="X49" s="7">
        <v>60000</v>
      </c>
      <c r="Y49" s="7" t="s">
        <v>192</v>
      </c>
      <c r="Z49" s="7">
        <v>0</v>
      </c>
    </row>
    <row r="50" spans="1:26">
      <c r="A50" s="7">
        <v>47</v>
      </c>
      <c r="B50" s="7">
        <v>6101002</v>
      </c>
      <c r="C50" s="34" t="s">
        <v>187</v>
      </c>
      <c r="D50" s="34">
        <v>19</v>
      </c>
      <c r="E50" s="34"/>
      <c r="F50" s="35" t="str">
        <f>_xlfn.IFNA(VLOOKUP(G50,效果查询!$A:$B,2,FALSE),"")</f>
        <v>冶炼精通</v>
      </c>
      <c r="G50" s="7">
        <v>27</v>
      </c>
      <c r="H50" s="7">
        <v>2</v>
      </c>
      <c r="I50" s="7">
        <v>3000</v>
      </c>
      <c r="J50" s="35" t="str">
        <f>_xlfn.IFNA(VLOOKUP(K50,效果查询!$A:$B,2,FALSE),"")</f>
        <v/>
      </c>
      <c r="N50" s="35" t="str">
        <f>_xlfn.IFNA(VLOOKUP(O50,效果查询!$A:$B,2,FALSE),"")</f>
        <v/>
      </c>
      <c r="R50" s="7">
        <v>31800</v>
      </c>
      <c r="S50" s="7" t="s">
        <v>189</v>
      </c>
      <c r="T50" s="7">
        <v>72000</v>
      </c>
      <c r="U50" s="7" t="s">
        <v>190</v>
      </c>
      <c r="V50" s="7">
        <v>0</v>
      </c>
      <c r="W50" s="7" t="s">
        <v>191</v>
      </c>
      <c r="X50" s="7">
        <v>72000</v>
      </c>
      <c r="Y50" s="7" t="s">
        <v>192</v>
      </c>
      <c r="Z50" s="7">
        <v>0</v>
      </c>
    </row>
    <row r="51" spans="1:26">
      <c r="A51" s="7">
        <v>48</v>
      </c>
      <c r="B51" s="7">
        <v>6101002</v>
      </c>
      <c r="C51" s="34" t="s">
        <v>187</v>
      </c>
      <c r="D51" s="34">
        <v>20</v>
      </c>
      <c r="E51" s="34"/>
      <c r="F51" s="35" t="str">
        <f>_xlfn.IFNA(VLOOKUP(G51,效果查询!$A:$B,2,FALSE),"")</f>
        <v>冶炼精通</v>
      </c>
      <c r="G51" s="7">
        <v>27</v>
      </c>
      <c r="H51" s="7">
        <v>2</v>
      </c>
      <c r="I51" s="7">
        <v>3200</v>
      </c>
      <c r="J51" s="35" t="str">
        <f>_xlfn.IFNA(VLOOKUP(K51,效果查询!$A:$B,2,FALSE),"")</f>
        <v/>
      </c>
      <c r="N51" s="35" t="str">
        <f>_xlfn.IFNA(VLOOKUP(O51,效果查询!$A:$B,2,FALSE),"")</f>
        <v/>
      </c>
      <c r="R51" s="7">
        <v>37200</v>
      </c>
      <c r="S51" s="7" t="s">
        <v>189</v>
      </c>
      <c r="T51" s="7">
        <v>89000</v>
      </c>
      <c r="U51" s="7" t="s">
        <v>190</v>
      </c>
      <c r="V51" s="7">
        <v>0</v>
      </c>
      <c r="W51" s="7" t="s">
        <v>191</v>
      </c>
      <c r="X51" s="7">
        <v>89000</v>
      </c>
      <c r="Y51" s="7" t="s">
        <v>192</v>
      </c>
      <c r="Z51" s="7">
        <v>0</v>
      </c>
    </row>
    <row r="52" spans="1:26">
      <c r="A52" s="7">
        <v>49</v>
      </c>
      <c r="B52" s="7">
        <v>6101003</v>
      </c>
      <c r="C52" s="34" t="s">
        <v>187</v>
      </c>
      <c r="D52" s="34">
        <v>1</v>
      </c>
      <c r="E52" s="34"/>
      <c r="F52" s="35" t="str">
        <f>_xlfn.IFNA(VLOOKUP(G52,效果查询!$A:$B,2,FALSE),"")</f>
        <v>采石精通</v>
      </c>
      <c r="G52" s="7">
        <v>28</v>
      </c>
      <c r="H52" s="7">
        <v>2</v>
      </c>
      <c r="I52" s="7">
        <v>120</v>
      </c>
      <c r="J52" s="35" t="str">
        <f>_xlfn.IFNA(VLOOKUP(K52,效果查询!$A:$B,2,FALSE),"")</f>
        <v/>
      </c>
      <c r="N52" s="35" t="str">
        <f>_xlfn.IFNA(VLOOKUP(O52,效果查询!$A:$B,2,FALSE),"")</f>
        <v/>
      </c>
      <c r="R52" s="7">
        <v>60</v>
      </c>
      <c r="S52" s="7" t="s">
        <v>189</v>
      </c>
      <c r="T52" s="7">
        <v>360</v>
      </c>
      <c r="U52" s="7" t="s">
        <v>190</v>
      </c>
      <c r="V52" s="7">
        <v>360</v>
      </c>
      <c r="W52" s="7" t="s">
        <v>191</v>
      </c>
      <c r="X52" s="7">
        <v>0</v>
      </c>
      <c r="Y52" s="7" t="s">
        <v>192</v>
      </c>
      <c r="Z52" s="7">
        <v>0</v>
      </c>
    </row>
    <row r="53" spans="1:26">
      <c r="A53" s="7">
        <v>50</v>
      </c>
      <c r="B53" s="7">
        <v>6101003</v>
      </c>
      <c r="C53" s="34" t="s">
        <v>187</v>
      </c>
      <c r="D53" s="34">
        <v>2</v>
      </c>
      <c r="E53" s="34"/>
      <c r="F53" s="35" t="str">
        <f>_xlfn.IFNA(VLOOKUP(G53,效果查询!$A:$B,2,FALSE),"")</f>
        <v>采石精通</v>
      </c>
      <c r="G53" s="7">
        <v>28</v>
      </c>
      <c r="H53" s="7">
        <v>2</v>
      </c>
      <c r="I53" s="7">
        <v>240</v>
      </c>
      <c r="J53" s="35" t="str">
        <f>_xlfn.IFNA(VLOOKUP(K53,效果查询!$A:$B,2,FALSE),"")</f>
        <v/>
      </c>
      <c r="N53" s="35" t="str">
        <f>_xlfn.IFNA(VLOOKUP(O53,效果查询!$A:$B,2,FALSE),"")</f>
        <v/>
      </c>
      <c r="R53" s="7">
        <v>120</v>
      </c>
      <c r="S53" s="7" t="s">
        <v>189</v>
      </c>
      <c r="T53" s="7">
        <v>720</v>
      </c>
      <c r="U53" s="7" t="s">
        <v>190</v>
      </c>
      <c r="V53" s="7">
        <v>720</v>
      </c>
      <c r="W53" s="7" t="s">
        <v>191</v>
      </c>
      <c r="X53" s="7">
        <v>0</v>
      </c>
      <c r="Y53" s="7" t="s">
        <v>192</v>
      </c>
      <c r="Z53" s="7">
        <v>0</v>
      </c>
    </row>
    <row r="54" spans="1:26">
      <c r="A54" s="7">
        <v>51</v>
      </c>
      <c r="B54" s="7">
        <v>6101003</v>
      </c>
      <c r="C54" s="34" t="s">
        <v>187</v>
      </c>
      <c r="D54" s="34">
        <v>3</v>
      </c>
      <c r="E54" s="34"/>
      <c r="F54" s="35" t="str">
        <f>_xlfn.IFNA(VLOOKUP(G54,效果查询!$A:$B,2,FALSE),"")</f>
        <v>采石精通</v>
      </c>
      <c r="G54" s="7">
        <v>28</v>
      </c>
      <c r="H54" s="7">
        <v>2</v>
      </c>
      <c r="I54" s="7">
        <v>360</v>
      </c>
      <c r="J54" s="35" t="str">
        <f>_xlfn.IFNA(VLOOKUP(K54,效果查询!$A:$B,2,FALSE),"")</f>
        <v/>
      </c>
      <c r="N54" s="35" t="str">
        <f>_xlfn.IFNA(VLOOKUP(O54,效果查询!$A:$B,2,FALSE),"")</f>
        <v/>
      </c>
      <c r="R54" s="7">
        <v>180</v>
      </c>
      <c r="S54" s="7" t="s">
        <v>189</v>
      </c>
      <c r="T54" s="7">
        <v>1080</v>
      </c>
      <c r="U54" s="7" t="s">
        <v>190</v>
      </c>
      <c r="V54" s="7">
        <v>1080</v>
      </c>
      <c r="W54" s="7" t="s">
        <v>191</v>
      </c>
      <c r="X54" s="7">
        <v>0</v>
      </c>
      <c r="Y54" s="7" t="s">
        <v>192</v>
      </c>
      <c r="Z54" s="7">
        <v>0</v>
      </c>
    </row>
    <row r="55" spans="1:26">
      <c r="A55" s="7">
        <v>52</v>
      </c>
      <c r="B55" s="7">
        <v>6101003</v>
      </c>
      <c r="C55" s="34" t="s">
        <v>187</v>
      </c>
      <c r="D55" s="34">
        <v>4</v>
      </c>
      <c r="E55" s="34"/>
      <c r="F55" s="35" t="str">
        <f>_xlfn.IFNA(VLOOKUP(G55,效果查询!$A:$B,2,FALSE),"")</f>
        <v>采石精通</v>
      </c>
      <c r="G55" s="7">
        <v>28</v>
      </c>
      <c r="H55" s="7">
        <v>2</v>
      </c>
      <c r="I55" s="7">
        <v>480</v>
      </c>
      <c r="J55" s="35" t="str">
        <f>_xlfn.IFNA(VLOOKUP(K55,效果查询!$A:$B,2,FALSE),"")</f>
        <v/>
      </c>
      <c r="N55" s="35" t="str">
        <f>_xlfn.IFNA(VLOOKUP(O55,效果查询!$A:$B,2,FALSE),"")</f>
        <v/>
      </c>
      <c r="R55" s="7">
        <v>300</v>
      </c>
      <c r="S55" s="7" t="s">
        <v>189</v>
      </c>
      <c r="T55" s="7">
        <v>1440</v>
      </c>
      <c r="U55" s="7" t="s">
        <v>190</v>
      </c>
      <c r="V55" s="7">
        <v>1440</v>
      </c>
      <c r="W55" s="7" t="s">
        <v>191</v>
      </c>
      <c r="X55" s="7">
        <v>0</v>
      </c>
      <c r="Y55" s="7" t="s">
        <v>192</v>
      </c>
      <c r="Z55" s="7">
        <v>0</v>
      </c>
    </row>
    <row r="56" spans="1:26">
      <c r="A56" s="7">
        <v>53</v>
      </c>
      <c r="B56" s="7">
        <v>6101003</v>
      </c>
      <c r="C56" s="34" t="s">
        <v>187</v>
      </c>
      <c r="D56" s="34">
        <v>5</v>
      </c>
      <c r="E56" s="34"/>
      <c r="F56" s="35" t="str">
        <f>_xlfn.IFNA(VLOOKUP(G56,效果查询!$A:$B,2,FALSE),"")</f>
        <v>采石精通</v>
      </c>
      <c r="G56" s="7">
        <v>28</v>
      </c>
      <c r="H56" s="7">
        <v>2</v>
      </c>
      <c r="I56" s="7">
        <v>600</v>
      </c>
      <c r="J56" s="35" t="str">
        <f>_xlfn.IFNA(VLOOKUP(K56,效果查询!$A:$B,2,FALSE),"")</f>
        <v/>
      </c>
      <c r="N56" s="35" t="str">
        <f>_xlfn.IFNA(VLOOKUP(O56,效果查询!$A:$B,2,FALSE),"")</f>
        <v/>
      </c>
      <c r="R56" s="7">
        <v>600</v>
      </c>
      <c r="S56" s="7" t="s">
        <v>189</v>
      </c>
      <c r="T56" s="7">
        <v>1800</v>
      </c>
      <c r="U56" s="7" t="s">
        <v>190</v>
      </c>
      <c r="V56" s="7">
        <v>1800</v>
      </c>
      <c r="W56" s="7" t="s">
        <v>191</v>
      </c>
      <c r="X56" s="7">
        <v>0</v>
      </c>
      <c r="Y56" s="7" t="s">
        <v>192</v>
      </c>
      <c r="Z56" s="7">
        <v>0</v>
      </c>
    </row>
    <row r="57" spans="1:26">
      <c r="A57" s="7">
        <v>54</v>
      </c>
      <c r="B57" s="7">
        <v>6101003</v>
      </c>
      <c r="C57" s="34" t="s">
        <v>187</v>
      </c>
      <c r="D57" s="34">
        <v>6</v>
      </c>
      <c r="E57" s="34"/>
      <c r="F57" s="35" t="str">
        <f>_xlfn.IFNA(VLOOKUP(G57,效果查询!$A:$B,2,FALSE),"")</f>
        <v>采石精通</v>
      </c>
      <c r="G57" s="7">
        <v>28</v>
      </c>
      <c r="H57" s="7">
        <v>2</v>
      </c>
      <c r="I57" s="7">
        <v>720</v>
      </c>
      <c r="J57" s="35" t="str">
        <f>_xlfn.IFNA(VLOOKUP(K57,效果查询!$A:$B,2,FALSE),"")</f>
        <v/>
      </c>
      <c r="N57" s="35" t="str">
        <f>_xlfn.IFNA(VLOOKUP(O57,效果查询!$A:$B,2,FALSE),"")</f>
        <v/>
      </c>
      <c r="R57" s="7">
        <v>900</v>
      </c>
      <c r="S57" s="7" t="s">
        <v>189</v>
      </c>
      <c r="T57" s="7">
        <v>4320</v>
      </c>
      <c r="U57" s="7" t="s">
        <v>190</v>
      </c>
      <c r="V57" s="7">
        <v>4320</v>
      </c>
      <c r="W57" s="7" t="s">
        <v>191</v>
      </c>
      <c r="X57" s="7">
        <v>0</v>
      </c>
      <c r="Y57" s="7" t="s">
        <v>192</v>
      </c>
      <c r="Z57" s="7">
        <v>0</v>
      </c>
    </row>
    <row r="58" spans="1:26">
      <c r="A58" s="7">
        <v>55</v>
      </c>
      <c r="B58" s="7">
        <v>6101003</v>
      </c>
      <c r="C58" s="34" t="s">
        <v>187</v>
      </c>
      <c r="D58" s="34">
        <v>7</v>
      </c>
      <c r="E58" s="34"/>
      <c r="F58" s="35" t="str">
        <f>_xlfn.IFNA(VLOOKUP(G58,效果查询!$A:$B,2,FALSE),"")</f>
        <v>采石精通</v>
      </c>
      <c r="G58" s="7">
        <v>28</v>
      </c>
      <c r="H58" s="7">
        <v>2</v>
      </c>
      <c r="I58" s="7">
        <v>840</v>
      </c>
      <c r="J58" s="35" t="str">
        <f>_xlfn.IFNA(VLOOKUP(K58,效果查询!$A:$B,2,FALSE),"")</f>
        <v/>
      </c>
      <c r="N58" s="35" t="str">
        <f>_xlfn.IFNA(VLOOKUP(O58,效果查询!$A:$B,2,FALSE),"")</f>
        <v/>
      </c>
      <c r="R58" s="7">
        <v>1200</v>
      </c>
      <c r="S58" s="7" t="s">
        <v>189</v>
      </c>
      <c r="T58" s="7">
        <v>5760</v>
      </c>
      <c r="U58" s="7" t="s">
        <v>190</v>
      </c>
      <c r="V58" s="7">
        <v>5760</v>
      </c>
      <c r="W58" s="7" t="s">
        <v>191</v>
      </c>
      <c r="X58" s="7">
        <v>0</v>
      </c>
      <c r="Y58" s="7" t="s">
        <v>192</v>
      </c>
      <c r="Z58" s="7">
        <v>0</v>
      </c>
    </row>
    <row r="59" spans="1:26">
      <c r="A59" s="7">
        <v>56</v>
      </c>
      <c r="B59" s="7">
        <v>6101003</v>
      </c>
      <c r="C59" s="34" t="s">
        <v>187</v>
      </c>
      <c r="D59" s="34">
        <v>8</v>
      </c>
      <c r="E59" s="34"/>
      <c r="F59" s="35" t="str">
        <f>_xlfn.IFNA(VLOOKUP(G59,效果查询!$A:$B,2,FALSE),"")</f>
        <v>采石精通</v>
      </c>
      <c r="G59" s="7">
        <v>28</v>
      </c>
      <c r="H59" s="7">
        <v>2</v>
      </c>
      <c r="I59" s="7">
        <v>960</v>
      </c>
      <c r="J59" s="35" t="str">
        <f>_xlfn.IFNA(VLOOKUP(K59,效果查询!$A:$B,2,FALSE),"")</f>
        <v/>
      </c>
      <c r="N59" s="35" t="str">
        <f>_xlfn.IFNA(VLOOKUP(O59,效果查询!$A:$B,2,FALSE),"")</f>
        <v/>
      </c>
      <c r="R59" s="7">
        <v>1800</v>
      </c>
      <c r="S59" s="7" t="s">
        <v>189</v>
      </c>
      <c r="T59" s="7">
        <v>6480</v>
      </c>
      <c r="U59" s="7" t="s">
        <v>190</v>
      </c>
      <c r="V59" s="7">
        <v>6480</v>
      </c>
      <c r="W59" s="7" t="s">
        <v>191</v>
      </c>
      <c r="X59" s="7">
        <v>0</v>
      </c>
      <c r="Y59" s="7" t="s">
        <v>192</v>
      </c>
      <c r="Z59" s="7">
        <v>0</v>
      </c>
    </row>
    <row r="60" spans="1:26">
      <c r="A60" s="7">
        <v>57</v>
      </c>
      <c r="B60" s="7">
        <v>6101003</v>
      </c>
      <c r="C60" s="34" t="s">
        <v>187</v>
      </c>
      <c r="D60" s="34">
        <v>9</v>
      </c>
      <c r="E60" s="34"/>
      <c r="F60" s="35" t="str">
        <f>_xlfn.IFNA(VLOOKUP(G60,效果查询!$A:$B,2,FALSE),"")</f>
        <v>采石精通</v>
      </c>
      <c r="G60" s="7">
        <v>28</v>
      </c>
      <c r="H60" s="7">
        <v>2</v>
      </c>
      <c r="I60" s="7">
        <v>1080</v>
      </c>
      <c r="J60" s="35" t="str">
        <f>_xlfn.IFNA(VLOOKUP(K60,效果查询!$A:$B,2,FALSE),"")</f>
        <v/>
      </c>
      <c r="N60" s="35" t="str">
        <f>_xlfn.IFNA(VLOOKUP(O60,效果查询!$A:$B,2,FALSE),"")</f>
        <v/>
      </c>
      <c r="R60" s="7">
        <v>3600</v>
      </c>
      <c r="S60" s="7" t="s">
        <v>189</v>
      </c>
      <c r="T60" s="7">
        <v>7200</v>
      </c>
      <c r="U60" s="7" t="s">
        <v>190</v>
      </c>
      <c r="V60" s="7">
        <v>7200</v>
      </c>
      <c r="W60" s="7" t="s">
        <v>191</v>
      </c>
      <c r="X60" s="7">
        <v>0</v>
      </c>
      <c r="Y60" s="7" t="s">
        <v>192</v>
      </c>
      <c r="Z60" s="7">
        <v>0</v>
      </c>
    </row>
    <row r="61" spans="1:26">
      <c r="A61" s="7">
        <v>58</v>
      </c>
      <c r="B61" s="7">
        <v>6101003</v>
      </c>
      <c r="C61" s="34" t="s">
        <v>187</v>
      </c>
      <c r="D61" s="34">
        <v>10</v>
      </c>
      <c r="E61" s="34"/>
      <c r="F61" s="35" t="str">
        <f>_xlfn.IFNA(VLOOKUP(G61,效果查询!$A:$B,2,FALSE),"")</f>
        <v>采石精通</v>
      </c>
      <c r="G61" s="7">
        <v>28</v>
      </c>
      <c r="H61" s="7">
        <v>2</v>
      </c>
      <c r="I61" s="7">
        <v>1200</v>
      </c>
      <c r="J61" s="35" t="str">
        <f>_xlfn.IFNA(VLOOKUP(K61,效果查询!$A:$B,2,FALSE),"")</f>
        <v/>
      </c>
      <c r="N61" s="35" t="str">
        <f>_xlfn.IFNA(VLOOKUP(O61,效果查询!$A:$B,2,FALSE),"")</f>
        <v/>
      </c>
      <c r="R61" s="7">
        <v>5400</v>
      </c>
      <c r="S61" s="7" t="s">
        <v>189</v>
      </c>
      <c r="T61" s="7">
        <v>19800</v>
      </c>
      <c r="U61" s="7" t="s">
        <v>190</v>
      </c>
      <c r="V61" s="7">
        <v>19800</v>
      </c>
      <c r="W61" s="7" t="s">
        <v>191</v>
      </c>
      <c r="X61" s="7">
        <v>0</v>
      </c>
      <c r="Y61" s="7" t="s">
        <v>192</v>
      </c>
      <c r="Z61" s="7">
        <v>0</v>
      </c>
    </row>
    <row r="62" spans="1:26">
      <c r="A62" s="7">
        <v>59</v>
      </c>
      <c r="B62" s="7">
        <v>6101003</v>
      </c>
      <c r="C62" s="34" t="s">
        <v>187</v>
      </c>
      <c r="D62" s="34">
        <v>11</v>
      </c>
      <c r="E62" s="34"/>
      <c r="F62" s="35" t="str">
        <f>_xlfn.IFNA(VLOOKUP(G62,效果查询!$A:$B,2,FALSE),"")</f>
        <v>采石精通</v>
      </c>
      <c r="G62" s="7">
        <v>28</v>
      </c>
      <c r="H62" s="7">
        <v>2</v>
      </c>
      <c r="I62" s="7">
        <v>1400</v>
      </c>
      <c r="J62" s="35" t="str">
        <f>_xlfn.IFNA(VLOOKUP(K62,效果查询!$A:$B,2,FALSE),"")</f>
        <v/>
      </c>
      <c r="N62" s="35" t="str">
        <f>_xlfn.IFNA(VLOOKUP(O62,效果查询!$A:$B,2,FALSE),"")</f>
        <v/>
      </c>
      <c r="R62" s="7">
        <v>7200</v>
      </c>
      <c r="S62" s="7" t="s">
        <v>189</v>
      </c>
      <c r="T62" s="7">
        <v>21600</v>
      </c>
      <c r="U62" s="7" t="s">
        <v>190</v>
      </c>
      <c r="V62" s="7">
        <v>21600</v>
      </c>
      <c r="W62" s="7" t="s">
        <v>191</v>
      </c>
      <c r="X62" s="7">
        <v>0</v>
      </c>
      <c r="Y62" s="7" t="s">
        <v>192</v>
      </c>
      <c r="Z62" s="7">
        <v>0</v>
      </c>
    </row>
    <row r="63" spans="1:26">
      <c r="A63" s="7">
        <v>60</v>
      </c>
      <c r="B63" s="7">
        <v>6101003</v>
      </c>
      <c r="C63" s="34" t="s">
        <v>187</v>
      </c>
      <c r="D63" s="34">
        <v>12</v>
      </c>
      <c r="E63" s="34"/>
      <c r="F63" s="35" t="str">
        <f>_xlfn.IFNA(VLOOKUP(G63,效果查询!$A:$B,2,FALSE),"")</f>
        <v>采石精通</v>
      </c>
      <c r="G63" s="7">
        <v>28</v>
      </c>
      <c r="H63" s="7">
        <v>2</v>
      </c>
      <c r="I63" s="7">
        <v>1600</v>
      </c>
      <c r="J63" s="35" t="str">
        <f>_xlfn.IFNA(VLOOKUP(K63,效果查询!$A:$B,2,FALSE),"")</f>
        <v/>
      </c>
      <c r="N63" s="35" t="str">
        <f>_xlfn.IFNA(VLOOKUP(O63,效果查询!$A:$B,2,FALSE),"")</f>
        <v/>
      </c>
      <c r="R63" s="7">
        <v>9000</v>
      </c>
      <c r="S63" s="7" t="s">
        <v>189</v>
      </c>
      <c r="T63" s="7">
        <v>23400</v>
      </c>
      <c r="U63" s="7" t="s">
        <v>190</v>
      </c>
      <c r="V63" s="7">
        <v>23400</v>
      </c>
      <c r="W63" s="7" t="s">
        <v>191</v>
      </c>
      <c r="X63" s="7">
        <v>0</v>
      </c>
      <c r="Y63" s="7" t="s">
        <v>192</v>
      </c>
      <c r="Z63" s="7">
        <v>0</v>
      </c>
    </row>
    <row r="64" spans="1:26">
      <c r="A64" s="7">
        <v>61</v>
      </c>
      <c r="B64" s="7">
        <v>6101003</v>
      </c>
      <c r="C64" s="34" t="s">
        <v>187</v>
      </c>
      <c r="D64" s="34">
        <v>13</v>
      </c>
      <c r="E64" s="34"/>
      <c r="F64" s="35" t="str">
        <f>_xlfn.IFNA(VLOOKUP(G64,效果查询!$A:$B,2,FALSE),"")</f>
        <v>采石精通</v>
      </c>
      <c r="G64" s="7">
        <v>28</v>
      </c>
      <c r="H64" s="7">
        <v>2</v>
      </c>
      <c r="I64" s="7">
        <v>1800</v>
      </c>
      <c r="J64" s="35" t="str">
        <f>_xlfn.IFNA(VLOOKUP(K64,效果查询!$A:$B,2,FALSE),"")</f>
        <v/>
      </c>
      <c r="N64" s="35" t="str">
        <f>_xlfn.IFNA(VLOOKUP(O64,效果查询!$A:$B,2,FALSE),"")</f>
        <v/>
      </c>
      <c r="R64" s="7">
        <v>12000</v>
      </c>
      <c r="S64" s="7" t="s">
        <v>189</v>
      </c>
      <c r="T64" s="7">
        <v>25200</v>
      </c>
      <c r="U64" s="7" t="s">
        <v>190</v>
      </c>
      <c r="V64" s="7">
        <v>25200</v>
      </c>
      <c r="W64" s="7" t="s">
        <v>191</v>
      </c>
      <c r="X64" s="7">
        <v>0</v>
      </c>
      <c r="Y64" s="7" t="s">
        <v>192</v>
      </c>
      <c r="Z64" s="7">
        <v>0</v>
      </c>
    </row>
    <row r="65" spans="1:26">
      <c r="A65" s="7">
        <v>62</v>
      </c>
      <c r="B65" s="7">
        <v>6101003</v>
      </c>
      <c r="C65" s="34" t="s">
        <v>187</v>
      </c>
      <c r="D65" s="34">
        <v>14</v>
      </c>
      <c r="E65" s="34"/>
      <c r="F65" s="35" t="str">
        <f>_xlfn.IFNA(VLOOKUP(G65,效果查询!$A:$B,2,FALSE),"")</f>
        <v>采石精通</v>
      </c>
      <c r="G65" s="7">
        <v>28</v>
      </c>
      <c r="H65" s="7">
        <v>2</v>
      </c>
      <c r="I65" s="7">
        <v>2000</v>
      </c>
      <c r="J65" s="35" t="str">
        <f>_xlfn.IFNA(VLOOKUP(K65,效果查询!$A:$B,2,FALSE),"")</f>
        <v/>
      </c>
      <c r="N65" s="35" t="str">
        <f>_xlfn.IFNA(VLOOKUP(O65,效果查询!$A:$B,2,FALSE),"")</f>
        <v/>
      </c>
      <c r="R65" s="7">
        <v>14400</v>
      </c>
      <c r="S65" s="7" t="s">
        <v>189</v>
      </c>
      <c r="T65" s="7">
        <v>27000</v>
      </c>
      <c r="U65" s="7" t="s">
        <v>190</v>
      </c>
      <c r="V65" s="7">
        <v>27000</v>
      </c>
      <c r="W65" s="7" t="s">
        <v>191</v>
      </c>
      <c r="X65" s="7">
        <v>0</v>
      </c>
      <c r="Y65" s="7" t="s">
        <v>192</v>
      </c>
      <c r="Z65" s="7">
        <v>0</v>
      </c>
    </row>
    <row r="66" spans="1:26">
      <c r="A66" s="7">
        <v>63</v>
      </c>
      <c r="B66" s="7">
        <v>6101003</v>
      </c>
      <c r="C66" s="34" t="s">
        <v>187</v>
      </c>
      <c r="D66" s="34">
        <v>15</v>
      </c>
      <c r="E66" s="34"/>
      <c r="F66" s="35" t="str">
        <f>_xlfn.IFNA(VLOOKUP(G66,效果查询!$A:$B,2,FALSE),"")</f>
        <v>采石精通</v>
      </c>
      <c r="G66" s="7">
        <v>28</v>
      </c>
      <c r="H66" s="7">
        <v>2</v>
      </c>
      <c r="I66" s="7">
        <v>2200</v>
      </c>
      <c r="J66" s="35" t="str">
        <f>_xlfn.IFNA(VLOOKUP(K66,效果查询!$A:$B,2,FALSE),"")</f>
        <v/>
      </c>
      <c r="N66" s="35" t="str">
        <f>_xlfn.IFNA(VLOOKUP(O66,效果查询!$A:$B,2,FALSE),"")</f>
        <v/>
      </c>
      <c r="R66" s="7">
        <v>16800</v>
      </c>
      <c r="S66" s="7" t="s">
        <v>189</v>
      </c>
      <c r="T66" s="7">
        <v>28800</v>
      </c>
      <c r="U66" s="7" t="s">
        <v>190</v>
      </c>
      <c r="V66" s="7">
        <v>28800</v>
      </c>
      <c r="W66" s="7" t="s">
        <v>191</v>
      </c>
      <c r="X66" s="7">
        <v>0</v>
      </c>
      <c r="Y66" s="7" t="s">
        <v>192</v>
      </c>
      <c r="Z66" s="7">
        <v>0</v>
      </c>
    </row>
    <row r="67" spans="1:26">
      <c r="A67" s="7">
        <v>64</v>
      </c>
      <c r="B67" s="7">
        <v>6101003</v>
      </c>
      <c r="C67" s="34" t="s">
        <v>187</v>
      </c>
      <c r="D67" s="34">
        <v>16</v>
      </c>
      <c r="E67" s="34"/>
      <c r="F67" s="35" t="str">
        <f>_xlfn.IFNA(VLOOKUP(G67,效果查询!$A:$B,2,FALSE),"")</f>
        <v>采石精通</v>
      </c>
      <c r="G67" s="7">
        <v>28</v>
      </c>
      <c r="H67" s="7">
        <v>2</v>
      </c>
      <c r="I67" s="7">
        <v>2400</v>
      </c>
      <c r="J67" s="35" t="str">
        <f>_xlfn.IFNA(VLOOKUP(K67,效果查询!$A:$B,2,FALSE),"")</f>
        <v/>
      </c>
      <c r="N67" s="35" t="str">
        <f>_xlfn.IFNA(VLOOKUP(O67,效果查询!$A:$B,2,FALSE),"")</f>
        <v/>
      </c>
      <c r="R67" s="7">
        <v>19800</v>
      </c>
      <c r="S67" s="7" t="s">
        <v>189</v>
      </c>
      <c r="T67" s="7">
        <v>35000</v>
      </c>
      <c r="U67" s="7" t="s">
        <v>190</v>
      </c>
      <c r="V67" s="7">
        <v>35000</v>
      </c>
      <c r="W67" s="7" t="s">
        <v>191</v>
      </c>
      <c r="X67" s="7">
        <v>0</v>
      </c>
      <c r="Y67" s="7" t="s">
        <v>192</v>
      </c>
      <c r="Z67" s="7">
        <v>0</v>
      </c>
    </row>
    <row r="68" spans="1:26">
      <c r="A68" s="7">
        <v>65</v>
      </c>
      <c r="B68" s="7">
        <v>6101003</v>
      </c>
      <c r="C68" s="34" t="s">
        <v>187</v>
      </c>
      <c r="D68" s="34">
        <v>17</v>
      </c>
      <c r="E68" s="34"/>
      <c r="F68" s="35" t="str">
        <f>_xlfn.IFNA(VLOOKUP(G68,效果查询!$A:$B,2,FALSE),"")</f>
        <v>采石精通</v>
      </c>
      <c r="G68" s="7">
        <v>28</v>
      </c>
      <c r="H68" s="7">
        <v>2</v>
      </c>
      <c r="I68" s="7">
        <v>2600</v>
      </c>
      <c r="J68" s="35" t="str">
        <f>_xlfn.IFNA(VLOOKUP(K68,效果查询!$A:$B,2,FALSE),"")</f>
        <v/>
      </c>
      <c r="N68" s="35" t="str">
        <f>_xlfn.IFNA(VLOOKUP(O68,效果查询!$A:$B,2,FALSE),"")</f>
        <v/>
      </c>
      <c r="R68" s="7">
        <v>23400</v>
      </c>
      <c r="S68" s="7" t="s">
        <v>189</v>
      </c>
      <c r="T68" s="7">
        <v>48000</v>
      </c>
      <c r="U68" s="7" t="s">
        <v>190</v>
      </c>
      <c r="V68" s="7">
        <v>48000</v>
      </c>
      <c r="W68" s="7" t="s">
        <v>191</v>
      </c>
      <c r="X68" s="7">
        <v>0</v>
      </c>
      <c r="Y68" s="7" t="s">
        <v>192</v>
      </c>
      <c r="Z68" s="7">
        <v>0</v>
      </c>
    </row>
    <row r="69" spans="1:26">
      <c r="A69" s="7">
        <v>66</v>
      </c>
      <c r="B69" s="7">
        <v>6101003</v>
      </c>
      <c r="C69" s="34" t="s">
        <v>187</v>
      </c>
      <c r="D69" s="34">
        <v>18</v>
      </c>
      <c r="E69" s="34"/>
      <c r="F69" s="35" t="str">
        <f>_xlfn.IFNA(VLOOKUP(G69,效果查询!$A:$B,2,FALSE),"")</f>
        <v>采石精通</v>
      </c>
      <c r="G69" s="7">
        <v>28</v>
      </c>
      <c r="H69" s="7">
        <v>2</v>
      </c>
      <c r="I69" s="7">
        <v>2800</v>
      </c>
      <c r="J69" s="35" t="str">
        <f>_xlfn.IFNA(VLOOKUP(K69,效果查询!$A:$B,2,FALSE),"")</f>
        <v/>
      </c>
      <c r="N69" s="35" t="str">
        <f>_xlfn.IFNA(VLOOKUP(O69,效果查询!$A:$B,2,FALSE),"")</f>
        <v/>
      </c>
      <c r="R69" s="7">
        <v>27600</v>
      </c>
      <c r="S69" s="7" t="s">
        <v>189</v>
      </c>
      <c r="T69" s="7">
        <v>60000</v>
      </c>
      <c r="U69" s="7" t="s">
        <v>190</v>
      </c>
      <c r="V69" s="7">
        <v>60000</v>
      </c>
      <c r="W69" s="7" t="s">
        <v>191</v>
      </c>
      <c r="X69" s="7">
        <v>0</v>
      </c>
      <c r="Y69" s="7" t="s">
        <v>192</v>
      </c>
      <c r="Z69" s="7">
        <v>0</v>
      </c>
    </row>
    <row r="70" spans="1:26">
      <c r="A70" s="7">
        <v>67</v>
      </c>
      <c r="B70" s="7">
        <v>6101003</v>
      </c>
      <c r="C70" s="34" t="s">
        <v>187</v>
      </c>
      <c r="D70" s="34">
        <v>19</v>
      </c>
      <c r="E70" s="34"/>
      <c r="F70" s="35" t="str">
        <f>_xlfn.IFNA(VLOOKUP(G70,效果查询!$A:$B,2,FALSE),"")</f>
        <v>采石精通</v>
      </c>
      <c r="G70" s="7">
        <v>28</v>
      </c>
      <c r="H70" s="7">
        <v>2</v>
      </c>
      <c r="I70" s="7">
        <v>3000</v>
      </c>
      <c r="J70" s="35" t="str">
        <f>_xlfn.IFNA(VLOOKUP(K70,效果查询!$A:$B,2,FALSE),"")</f>
        <v/>
      </c>
      <c r="N70" s="35" t="str">
        <f>_xlfn.IFNA(VLOOKUP(O70,效果查询!$A:$B,2,FALSE),"")</f>
        <v/>
      </c>
      <c r="R70" s="7">
        <v>31800</v>
      </c>
      <c r="S70" s="7" t="s">
        <v>189</v>
      </c>
      <c r="T70" s="7">
        <v>72000</v>
      </c>
      <c r="U70" s="7" t="s">
        <v>190</v>
      </c>
      <c r="V70" s="7">
        <v>72000</v>
      </c>
      <c r="W70" s="7" t="s">
        <v>191</v>
      </c>
      <c r="X70" s="7">
        <v>0</v>
      </c>
      <c r="Y70" s="7" t="s">
        <v>192</v>
      </c>
      <c r="Z70" s="7">
        <v>0</v>
      </c>
    </row>
    <row r="71" spans="1:26">
      <c r="A71" s="7">
        <v>68</v>
      </c>
      <c r="B71" s="7">
        <v>6101003</v>
      </c>
      <c r="C71" s="34" t="s">
        <v>187</v>
      </c>
      <c r="D71" s="34">
        <v>20</v>
      </c>
      <c r="E71" s="34"/>
      <c r="F71" s="35" t="str">
        <f>_xlfn.IFNA(VLOOKUP(G71,效果查询!$A:$B,2,FALSE),"")</f>
        <v>采石精通</v>
      </c>
      <c r="G71" s="7">
        <v>28</v>
      </c>
      <c r="H71" s="7">
        <v>2</v>
      </c>
      <c r="I71" s="7">
        <v>3200</v>
      </c>
      <c r="J71" s="35" t="str">
        <f>_xlfn.IFNA(VLOOKUP(K71,效果查询!$A:$B,2,FALSE),"")</f>
        <v/>
      </c>
      <c r="N71" s="35" t="str">
        <f>_xlfn.IFNA(VLOOKUP(O71,效果查询!$A:$B,2,FALSE),"")</f>
        <v/>
      </c>
      <c r="R71" s="7">
        <v>37200</v>
      </c>
      <c r="S71" s="7" t="s">
        <v>189</v>
      </c>
      <c r="T71" s="7">
        <v>89000</v>
      </c>
      <c r="U71" s="7" t="s">
        <v>190</v>
      </c>
      <c r="V71" s="7">
        <v>89000</v>
      </c>
      <c r="W71" s="7" t="s">
        <v>191</v>
      </c>
      <c r="X71" s="7">
        <v>0</v>
      </c>
      <c r="Y71" s="7" t="s">
        <v>192</v>
      </c>
      <c r="Z71" s="7">
        <v>0</v>
      </c>
    </row>
    <row r="72" spans="1:26">
      <c r="A72" s="7">
        <v>69</v>
      </c>
      <c r="B72" s="7">
        <v>6101004</v>
      </c>
      <c r="C72" s="34" t="s">
        <v>187</v>
      </c>
      <c r="D72" s="34">
        <v>1</v>
      </c>
      <c r="E72" s="34"/>
      <c r="F72" s="35" t="str">
        <f>_xlfn.IFNA(VLOOKUP(G72,效果查询!$A:$B,2,FALSE),"")</f>
        <v>耕犁精通</v>
      </c>
      <c r="G72" s="7">
        <v>29</v>
      </c>
      <c r="H72" s="7">
        <v>2</v>
      </c>
      <c r="I72" s="7">
        <v>120</v>
      </c>
      <c r="J72" s="35" t="str">
        <f>_xlfn.IFNA(VLOOKUP(K72,效果查询!$A:$B,2,FALSE),"")</f>
        <v/>
      </c>
      <c r="N72" s="35" t="str">
        <f>_xlfn.IFNA(VLOOKUP(O72,效果查询!$A:$B,2,FALSE),"")</f>
        <v/>
      </c>
      <c r="R72" s="7">
        <v>60</v>
      </c>
      <c r="S72" s="7" t="s">
        <v>189</v>
      </c>
      <c r="T72" s="7">
        <v>180</v>
      </c>
      <c r="U72" s="7" t="s">
        <v>190</v>
      </c>
      <c r="V72" s="7">
        <v>180</v>
      </c>
      <c r="W72" s="7" t="s">
        <v>191</v>
      </c>
      <c r="X72" s="7">
        <v>360</v>
      </c>
      <c r="Y72" s="7" t="s">
        <v>192</v>
      </c>
      <c r="Z72" s="7">
        <v>0</v>
      </c>
    </row>
    <row r="73" spans="1:26">
      <c r="A73" s="7">
        <v>70</v>
      </c>
      <c r="B73" s="7">
        <v>6101004</v>
      </c>
      <c r="C73" s="34" t="s">
        <v>187</v>
      </c>
      <c r="D73" s="34">
        <v>2</v>
      </c>
      <c r="E73" s="34"/>
      <c r="F73" s="35" t="str">
        <f>_xlfn.IFNA(VLOOKUP(G73,效果查询!$A:$B,2,FALSE),"")</f>
        <v>耕犁精通</v>
      </c>
      <c r="G73" s="7">
        <v>29</v>
      </c>
      <c r="H73" s="7">
        <v>2</v>
      </c>
      <c r="I73" s="7">
        <v>240</v>
      </c>
      <c r="J73" s="35" t="str">
        <f>_xlfn.IFNA(VLOOKUP(K73,效果查询!$A:$B,2,FALSE),"")</f>
        <v/>
      </c>
      <c r="N73" s="35" t="str">
        <f>_xlfn.IFNA(VLOOKUP(O73,效果查询!$A:$B,2,FALSE),"")</f>
        <v/>
      </c>
      <c r="R73" s="7">
        <v>120</v>
      </c>
      <c r="S73" s="7" t="s">
        <v>189</v>
      </c>
      <c r="T73" s="7">
        <v>360</v>
      </c>
      <c r="U73" s="7" t="s">
        <v>190</v>
      </c>
      <c r="V73" s="7">
        <v>360</v>
      </c>
      <c r="W73" s="7" t="s">
        <v>191</v>
      </c>
      <c r="X73" s="7">
        <v>720</v>
      </c>
      <c r="Y73" s="7" t="s">
        <v>192</v>
      </c>
      <c r="Z73" s="7">
        <v>0</v>
      </c>
    </row>
    <row r="74" spans="1:26">
      <c r="A74" s="7">
        <v>71</v>
      </c>
      <c r="B74" s="7">
        <v>6101004</v>
      </c>
      <c r="C74" s="34" t="s">
        <v>187</v>
      </c>
      <c r="D74" s="34">
        <v>3</v>
      </c>
      <c r="E74" s="34"/>
      <c r="F74" s="35" t="str">
        <f>_xlfn.IFNA(VLOOKUP(G74,效果查询!$A:$B,2,FALSE),"")</f>
        <v>耕犁精通</v>
      </c>
      <c r="G74" s="7">
        <v>29</v>
      </c>
      <c r="H74" s="7">
        <v>2</v>
      </c>
      <c r="I74" s="7">
        <v>360</v>
      </c>
      <c r="J74" s="35" t="str">
        <f>_xlfn.IFNA(VLOOKUP(K74,效果查询!$A:$B,2,FALSE),"")</f>
        <v/>
      </c>
      <c r="N74" s="35" t="str">
        <f>_xlfn.IFNA(VLOOKUP(O74,效果查询!$A:$B,2,FALSE),"")</f>
        <v/>
      </c>
      <c r="R74" s="7">
        <v>180</v>
      </c>
      <c r="S74" s="7" t="s">
        <v>189</v>
      </c>
      <c r="T74" s="7">
        <v>540</v>
      </c>
      <c r="U74" s="7" t="s">
        <v>190</v>
      </c>
      <c r="V74" s="7">
        <v>540</v>
      </c>
      <c r="W74" s="7" t="s">
        <v>191</v>
      </c>
      <c r="X74" s="7">
        <v>1080</v>
      </c>
      <c r="Y74" s="7" t="s">
        <v>192</v>
      </c>
      <c r="Z74" s="7">
        <v>0</v>
      </c>
    </row>
    <row r="75" spans="1:26">
      <c r="A75" s="7">
        <v>72</v>
      </c>
      <c r="B75" s="7">
        <v>6101004</v>
      </c>
      <c r="C75" s="34" t="s">
        <v>187</v>
      </c>
      <c r="D75" s="34">
        <v>4</v>
      </c>
      <c r="E75" s="34"/>
      <c r="F75" s="35" t="str">
        <f>_xlfn.IFNA(VLOOKUP(G75,效果查询!$A:$B,2,FALSE),"")</f>
        <v>耕犁精通</v>
      </c>
      <c r="G75" s="7">
        <v>29</v>
      </c>
      <c r="H75" s="7">
        <v>2</v>
      </c>
      <c r="I75" s="7">
        <v>480</v>
      </c>
      <c r="J75" s="35" t="str">
        <f>_xlfn.IFNA(VLOOKUP(K75,效果查询!$A:$B,2,FALSE),"")</f>
        <v/>
      </c>
      <c r="N75" s="35" t="str">
        <f>_xlfn.IFNA(VLOOKUP(O75,效果查询!$A:$B,2,FALSE),"")</f>
        <v/>
      </c>
      <c r="R75" s="7">
        <v>300</v>
      </c>
      <c r="S75" s="7" t="s">
        <v>189</v>
      </c>
      <c r="T75" s="7">
        <v>720</v>
      </c>
      <c r="U75" s="7" t="s">
        <v>190</v>
      </c>
      <c r="V75" s="7">
        <v>720</v>
      </c>
      <c r="W75" s="7" t="s">
        <v>191</v>
      </c>
      <c r="X75" s="7">
        <v>1440</v>
      </c>
      <c r="Y75" s="7" t="s">
        <v>192</v>
      </c>
      <c r="Z75" s="7">
        <v>0</v>
      </c>
    </row>
    <row r="76" spans="1:26">
      <c r="A76" s="7">
        <v>73</v>
      </c>
      <c r="B76" s="7">
        <v>6101004</v>
      </c>
      <c r="C76" s="34" t="s">
        <v>187</v>
      </c>
      <c r="D76" s="34">
        <v>5</v>
      </c>
      <c r="E76" s="34"/>
      <c r="F76" s="35" t="str">
        <f>_xlfn.IFNA(VLOOKUP(G76,效果查询!$A:$B,2,FALSE),"")</f>
        <v>耕犁精通</v>
      </c>
      <c r="G76" s="7">
        <v>29</v>
      </c>
      <c r="H76" s="7">
        <v>2</v>
      </c>
      <c r="I76" s="7">
        <v>600</v>
      </c>
      <c r="J76" s="35" t="str">
        <f>_xlfn.IFNA(VLOOKUP(K76,效果查询!$A:$B,2,FALSE),"")</f>
        <v/>
      </c>
      <c r="N76" s="35" t="str">
        <f>_xlfn.IFNA(VLOOKUP(O76,效果查询!$A:$B,2,FALSE),"")</f>
        <v/>
      </c>
      <c r="R76" s="7">
        <v>600</v>
      </c>
      <c r="S76" s="7" t="s">
        <v>189</v>
      </c>
      <c r="T76" s="7">
        <v>900</v>
      </c>
      <c r="U76" s="7" t="s">
        <v>190</v>
      </c>
      <c r="V76" s="7">
        <v>900</v>
      </c>
      <c r="W76" s="7" t="s">
        <v>191</v>
      </c>
      <c r="X76" s="7">
        <v>1800</v>
      </c>
      <c r="Y76" s="7" t="s">
        <v>192</v>
      </c>
      <c r="Z76" s="7">
        <v>0</v>
      </c>
    </row>
    <row r="77" spans="1:26">
      <c r="A77" s="7">
        <v>74</v>
      </c>
      <c r="B77" s="7">
        <v>6101004</v>
      </c>
      <c r="C77" s="34" t="s">
        <v>187</v>
      </c>
      <c r="D77" s="34">
        <v>6</v>
      </c>
      <c r="E77" s="34"/>
      <c r="F77" s="35" t="str">
        <f>_xlfn.IFNA(VLOOKUP(G77,效果查询!$A:$B,2,FALSE),"")</f>
        <v>耕犁精通</v>
      </c>
      <c r="G77" s="7">
        <v>29</v>
      </c>
      <c r="H77" s="7">
        <v>2</v>
      </c>
      <c r="I77" s="7">
        <v>720</v>
      </c>
      <c r="J77" s="35" t="str">
        <f>_xlfn.IFNA(VLOOKUP(K77,效果查询!$A:$B,2,FALSE),"")</f>
        <v/>
      </c>
      <c r="N77" s="35" t="str">
        <f>_xlfn.IFNA(VLOOKUP(O77,效果查询!$A:$B,2,FALSE),"")</f>
        <v/>
      </c>
      <c r="R77" s="7">
        <v>900</v>
      </c>
      <c r="S77" s="7" t="s">
        <v>189</v>
      </c>
      <c r="T77" s="7">
        <v>2160</v>
      </c>
      <c r="U77" s="7" t="s">
        <v>190</v>
      </c>
      <c r="V77" s="7">
        <v>2160</v>
      </c>
      <c r="W77" s="7" t="s">
        <v>191</v>
      </c>
      <c r="X77" s="7">
        <v>4320</v>
      </c>
      <c r="Y77" s="7" t="s">
        <v>192</v>
      </c>
      <c r="Z77" s="7">
        <v>0</v>
      </c>
    </row>
    <row r="78" spans="1:26">
      <c r="A78" s="7">
        <v>75</v>
      </c>
      <c r="B78" s="7">
        <v>6101004</v>
      </c>
      <c r="C78" s="34" t="s">
        <v>187</v>
      </c>
      <c r="D78" s="34">
        <v>7</v>
      </c>
      <c r="E78" s="34"/>
      <c r="F78" s="35" t="str">
        <f>_xlfn.IFNA(VLOOKUP(G78,效果查询!$A:$B,2,FALSE),"")</f>
        <v>耕犁精通</v>
      </c>
      <c r="G78" s="7">
        <v>29</v>
      </c>
      <c r="H78" s="7">
        <v>2</v>
      </c>
      <c r="I78" s="7">
        <v>840</v>
      </c>
      <c r="J78" s="35" t="str">
        <f>_xlfn.IFNA(VLOOKUP(K78,效果查询!$A:$B,2,FALSE),"")</f>
        <v/>
      </c>
      <c r="N78" s="35" t="str">
        <f>_xlfn.IFNA(VLOOKUP(O78,效果查询!$A:$B,2,FALSE),"")</f>
        <v/>
      </c>
      <c r="R78" s="7">
        <v>1200</v>
      </c>
      <c r="S78" s="7" t="s">
        <v>189</v>
      </c>
      <c r="T78" s="7">
        <v>2880</v>
      </c>
      <c r="U78" s="7" t="s">
        <v>190</v>
      </c>
      <c r="V78" s="7">
        <v>2880</v>
      </c>
      <c r="W78" s="7" t="s">
        <v>191</v>
      </c>
      <c r="X78" s="7">
        <v>5760</v>
      </c>
      <c r="Y78" s="7" t="s">
        <v>192</v>
      </c>
      <c r="Z78" s="7">
        <v>0</v>
      </c>
    </row>
    <row r="79" spans="1:26">
      <c r="A79" s="7">
        <v>76</v>
      </c>
      <c r="B79" s="7">
        <v>6101004</v>
      </c>
      <c r="C79" s="34" t="s">
        <v>187</v>
      </c>
      <c r="D79" s="34">
        <v>8</v>
      </c>
      <c r="E79" s="34"/>
      <c r="F79" s="35" t="str">
        <f>_xlfn.IFNA(VLOOKUP(G79,效果查询!$A:$B,2,FALSE),"")</f>
        <v>耕犁精通</v>
      </c>
      <c r="G79" s="7">
        <v>29</v>
      </c>
      <c r="H79" s="7">
        <v>2</v>
      </c>
      <c r="I79" s="7">
        <v>960</v>
      </c>
      <c r="J79" s="35" t="str">
        <f>_xlfn.IFNA(VLOOKUP(K79,效果查询!$A:$B,2,FALSE),"")</f>
        <v/>
      </c>
      <c r="N79" s="35" t="str">
        <f>_xlfn.IFNA(VLOOKUP(O79,效果查询!$A:$B,2,FALSE),"")</f>
        <v/>
      </c>
      <c r="R79" s="7">
        <v>1800</v>
      </c>
      <c r="S79" s="7" t="s">
        <v>189</v>
      </c>
      <c r="T79" s="7">
        <v>3240</v>
      </c>
      <c r="U79" s="7" t="s">
        <v>190</v>
      </c>
      <c r="V79" s="7">
        <v>3240</v>
      </c>
      <c r="W79" s="7" t="s">
        <v>191</v>
      </c>
      <c r="X79" s="7">
        <v>6480</v>
      </c>
      <c r="Y79" s="7" t="s">
        <v>192</v>
      </c>
      <c r="Z79" s="7">
        <v>0</v>
      </c>
    </row>
    <row r="80" spans="1:26">
      <c r="A80" s="7">
        <v>77</v>
      </c>
      <c r="B80" s="7">
        <v>6101004</v>
      </c>
      <c r="C80" s="34" t="s">
        <v>187</v>
      </c>
      <c r="D80" s="34">
        <v>9</v>
      </c>
      <c r="E80" s="34"/>
      <c r="F80" s="35" t="str">
        <f>_xlfn.IFNA(VLOOKUP(G80,效果查询!$A:$B,2,FALSE),"")</f>
        <v>耕犁精通</v>
      </c>
      <c r="G80" s="7">
        <v>29</v>
      </c>
      <c r="H80" s="7">
        <v>2</v>
      </c>
      <c r="I80" s="7">
        <v>1080</v>
      </c>
      <c r="J80" s="35" t="str">
        <f>_xlfn.IFNA(VLOOKUP(K80,效果查询!$A:$B,2,FALSE),"")</f>
        <v/>
      </c>
      <c r="N80" s="35" t="str">
        <f>_xlfn.IFNA(VLOOKUP(O80,效果查询!$A:$B,2,FALSE),"")</f>
        <v/>
      </c>
      <c r="R80" s="7">
        <v>3600</v>
      </c>
      <c r="S80" s="7" t="s">
        <v>189</v>
      </c>
      <c r="T80" s="7">
        <v>3600</v>
      </c>
      <c r="U80" s="7" t="s">
        <v>190</v>
      </c>
      <c r="V80" s="7">
        <v>3600</v>
      </c>
      <c r="W80" s="7" t="s">
        <v>191</v>
      </c>
      <c r="X80" s="7">
        <v>7200</v>
      </c>
      <c r="Y80" s="7" t="s">
        <v>192</v>
      </c>
      <c r="Z80" s="7">
        <v>0</v>
      </c>
    </row>
    <row r="81" spans="1:26">
      <c r="A81" s="7">
        <v>78</v>
      </c>
      <c r="B81" s="7">
        <v>6101004</v>
      </c>
      <c r="C81" s="34" t="s">
        <v>187</v>
      </c>
      <c r="D81" s="34">
        <v>10</v>
      </c>
      <c r="E81" s="34"/>
      <c r="F81" s="35" t="str">
        <f>_xlfn.IFNA(VLOOKUP(G81,效果查询!$A:$B,2,FALSE),"")</f>
        <v>耕犁精通</v>
      </c>
      <c r="G81" s="7">
        <v>29</v>
      </c>
      <c r="H81" s="7">
        <v>2</v>
      </c>
      <c r="I81" s="7">
        <v>1200</v>
      </c>
      <c r="J81" s="35" t="str">
        <f>_xlfn.IFNA(VLOOKUP(K81,效果查询!$A:$B,2,FALSE),"")</f>
        <v/>
      </c>
      <c r="N81" s="35" t="str">
        <f>_xlfn.IFNA(VLOOKUP(O81,效果查询!$A:$B,2,FALSE),"")</f>
        <v/>
      </c>
      <c r="R81" s="7">
        <v>5400</v>
      </c>
      <c r="S81" s="7" t="s">
        <v>189</v>
      </c>
      <c r="T81" s="7">
        <v>9900</v>
      </c>
      <c r="U81" s="7" t="s">
        <v>190</v>
      </c>
      <c r="V81" s="7">
        <v>9900</v>
      </c>
      <c r="W81" s="7" t="s">
        <v>191</v>
      </c>
      <c r="X81" s="7">
        <v>19800</v>
      </c>
      <c r="Y81" s="7" t="s">
        <v>192</v>
      </c>
      <c r="Z81" s="7">
        <v>0</v>
      </c>
    </row>
    <row r="82" spans="1:26">
      <c r="A82" s="7">
        <v>79</v>
      </c>
      <c r="B82" s="7">
        <v>6101004</v>
      </c>
      <c r="C82" s="34" t="s">
        <v>187</v>
      </c>
      <c r="D82" s="34">
        <v>11</v>
      </c>
      <c r="E82" s="34"/>
      <c r="F82" s="35" t="str">
        <f>_xlfn.IFNA(VLOOKUP(G82,效果查询!$A:$B,2,FALSE),"")</f>
        <v>耕犁精通</v>
      </c>
      <c r="G82" s="7">
        <v>29</v>
      </c>
      <c r="H82" s="7">
        <v>2</v>
      </c>
      <c r="I82" s="7">
        <v>1400</v>
      </c>
      <c r="J82" s="35" t="str">
        <f>_xlfn.IFNA(VLOOKUP(K82,效果查询!$A:$B,2,FALSE),"")</f>
        <v/>
      </c>
      <c r="N82" s="35" t="str">
        <f>_xlfn.IFNA(VLOOKUP(O82,效果查询!$A:$B,2,FALSE),"")</f>
        <v/>
      </c>
      <c r="R82" s="7">
        <v>7200</v>
      </c>
      <c r="S82" s="7" t="s">
        <v>189</v>
      </c>
      <c r="T82" s="7">
        <v>10800</v>
      </c>
      <c r="U82" s="7" t="s">
        <v>190</v>
      </c>
      <c r="V82" s="7">
        <v>10800</v>
      </c>
      <c r="W82" s="7" t="s">
        <v>191</v>
      </c>
      <c r="X82" s="7">
        <v>21600</v>
      </c>
      <c r="Y82" s="7" t="s">
        <v>192</v>
      </c>
      <c r="Z82" s="7">
        <v>0</v>
      </c>
    </row>
    <row r="83" spans="1:26">
      <c r="A83" s="7">
        <v>80</v>
      </c>
      <c r="B83" s="7">
        <v>6101004</v>
      </c>
      <c r="C83" s="34" t="s">
        <v>187</v>
      </c>
      <c r="D83" s="34">
        <v>12</v>
      </c>
      <c r="E83" s="34"/>
      <c r="F83" s="35" t="str">
        <f>_xlfn.IFNA(VLOOKUP(G83,效果查询!$A:$B,2,FALSE),"")</f>
        <v>耕犁精通</v>
      </c>
      <c r="G83" s="7">
        <v>29</v>
      </c>
      <c r="H83" s="7">
        <v>2</v>
      </c>
      <c r="I83" s="7">
        <v>1600</v>
      </c>
      <c r="J83" s="35" t="str">
        <f>_xlfn.IFNA(VLOOKUP(K83,效果查询!$A:$B,2,FALSE),"")</f>
        <v/>
      </c>
      <c r="N83" s="35" t="str">
        <f>_xlfn.IFNA(VLOOKUP(O83,效果查询!$A:$B,2,FALSE),"")</f>
        <v/>
      </c>
      <c r="R83" s="7">
        <v>9000</v>
      </c>
      <c r="S83" s="7" t="s">
        <v>189</v>
      </c>
      <c r="T83" s="7">
        <v>11700</v>
      </c>
      <c r="U83" s="7" t="s">
        <v>190</v>
      </c>
      <c r="V83" s="7">
        <v>11700</v>
      </c>
      <c r="W83" s="7" t="s">
        <v>191</v>
      </c>
      <c r="X83" s="7">
        <v>23400</v>
      </c>
      <c r="Y83" s="7" t="s">
        <v>192</v>
      </c>
      <c r="Z83" s="7">
        <v>0</v>
      </c>
    </row>
    <row r="84" spans="1:26">
      <c r="A84" s="7">
        <v>81</v>
      </c>
      <c r="B84" s="7">
        <v>6101004</v>
      </c>
      <c r="C84" s="34" t="s">
        <v>187</v>
      </c>
      <c r="D84" s="34">
        <v>13</v>
      </c>
      <c r="E84" s="34"/>
      <c r="F84" s="35" t="str">
        <f>_xlfn.IFNA(VLOOKUP(G84,效果查询!$A:$B,2,FALSE),"")</f>
        <v>耕犁精通</v>
      </c>
      <c r="G84" s="7">
        <v>29</v>
      </c>
      <c r="H84" s="7">
        <v>2</v>
      </c>
      <c r="I84" s="7">
        <v>1800</v>
      </c>
      <c r="J84" s="35" t="str">
        <f>_xlfn.IFNA(VLOOKUP(K84,效果查询!$A:$B,2,FALSE),"")</f>
        <v/>
      </c>
      <c r="N84" s="35" t="str">
        <f>_xlfn.IFNA(VLOOKUP(O84,效果查询!$A:$B,2,FALSE),"")</f>
        <v/>
      </c>
      <c r="R84" s="7">
        <v>12000</v>
      </c>
      <c r="S84" s="7" t="s">
        <v>189</v>
      </c>
      <c r="T84" s="7">
        <v>12600</v>
      </c>
      <c r="U84" s="7" t="s">
        <v>190</v>
      </c>
      <c r="V84" s="7">
        <v>12600</v>
      </c>
      <c r="W84" s="7" t="s">
        <v>191</v>
      </c>
      <c r="X84" s="7">
        <v>25200</v>
      </c>
      <c r="Y84" s="7" t="s">
        <v>192</v>
      </c>
      <c r="Z84" s="7">
        <v>0</v>
      </c>
    </row>
    <row r="85" spans="1:26">
      <c r="A85" s="7">
        <v>82</v>
      </c>
      <c r="B85" s="7">
        <v>6101004</v>
      </c>
      <c r="C85" s="34" t="s">
        <v>187</v>
      </c>
      <c r="D85" s="34">
        <v>14</v>
      </c>
      <c r="E85" s="34"/>
      <c r="F85" s="35" t="str">
        <f>_xlfn.IFNA(VLOOKUP(G85,效果查询!$A:$B,2,FALSE),"")</f>
        <v>耕犁精通</v>
      </c>
      <c r="G85" s="7">
        <v>29</v>
      </c>
      <c r="H85" s="7">
        <v>2</v>
      </c>
      <c r="I85" s="7">
        <v>2000</v>
      </c>
      <c r="J85" s="35" t="str">
        <f>_xlfn.IFNA(VLOOKUP(K85,效果查询!$A:$B,2,FALSE),"")</f>
        <v/>
      </c>
      <c r="N85" s="35" t="str">
        <f>_xlfn.IFNA(VLOOKUP(O85,效果查询!$A:$B,2,FALSE),"")</f>
        <v/>
      </c>
      <c r="R85" s="7">
        <v>14400</v>
      </c>
      <c r="S85" s="7" t="s">
        <v>189</v>
      </c>
      <c r="T85" s="7">
        <v>13500</v>
      </c>
      <c r="U85" s="7" t="s">
        <v>190</v>
      </c>
      <c r="V85" s="7">
        <v>13500</v>
      </c>
      <c r="W85" s="7" t="s">
        <v>191</v>
      </c>
      <c r="X85" s="7">
        <v>27000</v>
      </c>
      <c r="Y85" s="7" t="s">
        <v>192</v>
      </c>
      <c r="Z85" s="7">
        <v>0</v>
      </c>
    </row>
    <row r="86" spans="1:26">
      <c r="A86" s="7">
        <v>83</v>
      </c>
      <c r="B86" s="7">
        <v>6101004</v>
      </c>
      <c r="C86" s="34" t="s">
        <v>187</v>
      </c>
      <c r="D86" s="34">
        <v>15</v>
      </c>
      <c r="E86" s="34"/>
      <c r="F86" s="35" t="str">
        <f>_xlfn.IFNA(VLOOKUP(G86,效果查询!$A:$B,2,FALSE),"")</f>
        <v>耕犁精通</v>
      </c>
      <c r="G86" s="7">
        <v>29</v>
      </c>
      <c r="H86" s="7">
        <v>2</v>
      </c>
      <c r="I86" s="7">
        <v>2200</v>
      </c>
      <c r="J86" s="35" t="str">
        <f>_xlfn.IFNA(VLOOKUP(K86,效果查询!$A:$B,2,FALSE),"")</f>
        <v/>
      </c>
      <c r="N86" s="35" t="str">
        <f>_xlfn.IFNA(VLOOKUP(O86,效果查询!$A:$B,2,FALSE),"")</f>
        <v/>
      </c>
      <c r="R86" s="7">
        <v>16800</v>
      </c>
      <c r="S86" s="7" t="s">
        <v>189</v>
      </c>
      <c r="T86" s="7">
        <v>14400</v>
      </c>
      <c r="U86" s="7" t="s">
        <v>190</v>
      </c>
      <c r="V86" s="7">
        <v>14400</v>
      </c>
      <c r="W86" s="7" t="s">
        <v>191</v>
      </c>
      <c r="X86" s="7">
        <v>28800</v>
      </c>
      <c r="Y86" s="7" t="s">
        <v>192</v>
      </c>
      <c r="Z86" s="7">
        <v>0</v>
      </c>
    </row>
    <row r="87" spans="1:26">
      <c r="A87" s="7">
        <v>84</v>
      </c>
      <c r="B87" s="7">
        <v>6101004</v>
      </c>
      <c r="C87" s="34" t="s">
        <v>187</v>
      </c>
      <c r="D87" s="34">
        <v>16</v>
      </c>
      <c r="E87" s="34"/>
      <c r="F87" s="35" t="str">
        <f>_xlfn.IFNA(VLOOKUP(G87,效果查询!$A:$B,2,FALSE),"")</f>
        <v>耕犁精通</v>
      </c>
      <c r="G87" s="7">
        <v>29</v>
      </c>
      <c r="H87" s="7">
        <v>2</v>
      </c>
      <c r="I87" s="7">
        <v>2400</v>
      </c>
      <c r="J87" s="35" t="str">
        <f>_xlfn.IFNA(VLOOKUP(K87,效果查询!$A:$B,2,FALSE),"")</f>
        <v/>
      </c>
      <c r="N87" s="35" t="str">
        <f>_xlfn.IFNA(VLOOKUP(O87,效果查询!$A:$B,2,FALSE),"")</f>
        <v/>
      </c>
      <c r="R87" s="7">
        <v>19800</v>
      </c>
      <c r="S87" s="7" t="s">
        <v>189</v>
      </c>
      <c r="T87" s="7">
        <v>17500</v>
      </c>
      <c r="U87" s="7" t="s">
        <v>190</v>
      </c>
      <c r="V87" s="7">
        <v>17500</v>
      </c>
      <c r="W87" s="7" t="s">
        <v>191</v>
      </c>
      <c r="X87" s="7">
        <v>35000</v>
      </c>
      <c r="Y87" s="7" t="s">
        <v>192</v>
      </c>
      <c r="Z87" s="7">
        <v>0</v>
      </c>
    </row>
    <row r="88" spans="1:26">
      <c r="A88" s="7">
        <v>85</v>
      </c>
      <c r="B88" s="7">
        <v>6101004</v>
      </c>
      <c r="C88" s="34" t="s">
        <v>187</v>
      </c>
      <c r="D88" s="34">
        <v>17</v>
      </c>
      <c r="E88" s="34"/>
      <c r="F88" s="35" t="str">
        <f>_xlfn.IFNA(VLOOKUP(G88,效果查询!$A:$B,2,FALSE),"")</f>
        <v>耕犁精通</v>
      </c>
      <c r="G88" s="7">
        <v>29</v>
      </c>
      <c r="H88" s="7">
        <v>2</v>
      </c>
      <c r="I88" s="7">
        <v>2600</v>
      </c>
      <c r="J88" s="35" t="str">
        <f>_xlfn.IFNA(VLOOKUP(K88,效果查询!$A:$B,2,FALSE),"")</f>
        <v/>
      </c>
      <c r="N88" s="35" t="str">
        <f>_xlfn.IFNA(VLOOKUP(O88,效果查询!$A:$B,2,FALSE),"")</f>
        <v/>
      </c>
      <c r="R88" s="7">
        <v>23400</v>
      </c>
      <c r="S88" s="7" t="s">
        <v>189</v>
      </c>
      <c r="T88" s="7">
        <v>24000</v>
      </c>
      <c r="U88" s="7" t="s">
        <v>190</v>
      </c>
      <c r="V88" s="7">
        <v>24000</v>
      </c>
      <c r="W88" s="7" t="s">
        <v>191</v>
      </c>
      <c r="X88" s="7">
        <v>48000</v>
      </c>
      <c r="Y88" s="7" t="s">
        <v>192</v>
      </c>
      <c r="Z88" s="7">
        <v>0</v>
      </c>
    </row>
    <row r="89" spans="1:26">
      <c r="A89" s="7">
        <v>86</v>
      </c>
      <c r="B89" s="7">
        <v>6101004</v>
      </c>
      <c r="C89" s="34" t="s">
        <v>187</v>
      </c>
      <c r="D89" s="34">
        <v>18</v>
      </c>
      <c r="E89" s="34"/>
      <c r="F89" s="35" t="str">
        <f>_xlfn.IFNA(VLOOKUP(G89,效果查询!$A:$B,2,FALSE),"")</f>
        <v>耕犁精通</v>
      </c>
      <c r="G89" s="7">
        <v>29</v>
      </c>
      <c r="H89" s="7">
        <v>2</v>
      </c>
      <c r="I89" s="7">
        <v>2800</v>
      </c>
      <c r="J89" s="35" t="str">
        <f>_xlfn.IFNA(VLOOKUP(K89,效果查询!$A:$B,2,FALSE),"")</f>
        <v/>
      </c>
      <c r="N89" s="35" t="str">
        <f>_xlfn.IFNA(VLOOKUP(O89,效果查询!$A:$B,2,FALSE),"")</f>
        <v/>
      </c>
      <c r="R89" s="7">
        <v>27600</v>
      </c>
      <c r="S89" s="7" t="s">
        <v>189</v>
      </c>
      <c r="T89" s="7">
        <v>30000</v>
      </c>
      <c r="U89" s="7" t="s">
        <v>190</v>
      </c>
      <c r="V89" s="7">
        <v>30000</v>
      </c>
      <c r="W89" s="7" t="s">
        <v>191</v>
      </c>
      <c r="X89" s="7">
        <v>60000</v>
      </c>
      <c r="Y89" s="7" t="s">
        <v>192</v>
      </c>
      <c r="Z89" s="7">
        <v>0</v>
      </c>
    </row>
    <row r="90" spans="1:26">
      <c r="A90" s="7">
        <v>87</v>
      </c>
      <c r="B90" s="7">
        <v>6101004</v>
      </c>
      <c r="C90" s="34" t="s">
        <v>187</v>
      </c>
      <c r="D90" s="34">
        <v>19</v>
      </c>
      <c r="E90" s="34"/>
      <c r="F90" s="35" t="str">
        <f>_xlfn.IFNA(VLOOKUP(G90,效果查询!$A:$B,2,FALSE),"")</f>
        <v>耕犁精通</v>
      </c>
      <c r="G90" s="7">
        <v>29</v>
      </c>
      <c r="H90" s="7">
        <v>2</v>
      </c>
      <c r="I90" s="7">
        <v>3000</v>
      </c>
      <c r="J90" s="35" t="str">
        <f>_xlfn.IFNA(VLOOKUP(K90,效果查询!$A:$B,2,FALSE),"")</f>
        <v/>
      </c>
      <c r="N90" s="35" t="str">
        <f>_xlfn.IFNA(VLOOKUP(O90,效果查询!$A:$B,2,FALSE),"")</f>
        <v/>
      </c>
      <c r="R90" s="7">
        <v>31800</v>
      </c>
      <c r="S90" s="7" t="s">
        <v>189</v>
      </c>
      <c r="T90" s="7">
        <v>36000</v>
      </c>
      <c r="U90" s="7" t="s">
        <v>190</v>
      </c>
      <c r="V90" s="7">
        <v>36000</v>
      </c>
      <c r="W90" s="7" t="s">
        <v>191</v>
      </c>
      <c r="X90" s="7">
        <v>72000</v>
      </c>
      <c r="Y90" s="7" t="s">
        <v>192</v>
      </c>
      <c r="Z90" s="7">
        <v>0</v>
      </c>
    </row>
    <row r="91" spans="1:26">
      <c r="A91" s="7">
        <v>88</v>
      </c>
      <c r="B91" s="7">
        <v>6101004</v>
      </c>
      <c r="C91" s="34" t="s">
        <v>187</v>
      </c>
      <c r="D91" s="34">
        <v>20</v>
      </c>
      <c r="E91" s="34"/>
      <c r="F91" s="35" t="str">
        <f>_xlfn.IFNA(VLOOKUP(G91,效果查询!$A:$B,2,FALSE),"")</f>
        <v>耕犁精通</v>
      </c>
      <c r="G91" s="7">
        <v>29</v>
      </c>
      <c r="H91" s="7">
        <v>2</v>
      </c>
      <c r="I91" s="7">
        <v>3200</v>
      </c>
      <c r="J91" s="35" t="str">
        <f>_xlfn.IFNA(VLOOKUP(K91,效果查询!$A:$B,2,FALSE),"")</f>
        <v/>
      </c>
      <c r="N91" s="35" t="str">
        <f>_xlfn.IFNA(VLOOKUP(O91,效果查询!$A:$B,2,FALSE),"")</f>
        <v/>
      </c>
      <c r="R91" s="7">
        <v>37200</v>
      </c>
      <c r="S91" s="7" t="s">
        <v>189</v>
      </c>
      <c r="T91" s="7">
        <v>44500</v>
      </c>
      <c r="U91" s="7" t="s">
        <v>190</v>
      </c>
      <c r="V91" s="7">
        <v>44500</v>
      </c>
      <c r="W91" s="7" t="s">
        <v>191</v>
      </c>
      <c r="X91" s="7">
        <v>89000</v>
      </c>
      <c r="Y91" s="7" t="s">
        <v>192</v>
      </c>
      <c r="Z91" s="7">
        <v>0</v>
      </c>
    </row>
    <row r="92" spans="1:26">
      <c r="A92" s="7">
        <v>89</v>
      </c>
      <c r="B92" s="7">
        <v>6101005</v>
      </c>
      <c r="C92" s="34" t="s">
        <v>187</v>
      </c>
      <c r="D92" s="34">
        <v>1</v>
      </c>
      <c r="E92" s="34"/>
      <c r="F92" s="35" t="str">
        <f>_xlfn.IFNA(VLOOKUP(G92,效果查询!$A:$B,2,FALSE),"")</f>
        <v>仓库储量上限</v>
      </c>
      <c r="G92" s="7">
        <v>6</v>
      </c>
      <c r="H92" s="7">
        <v>2</v>
      </c>
      <c r="I92" s="27">
        <v>10000</v>
      </c>
      <c r="J92" s="35" t="str">
        <f>_xlfn.IFNA(VLOOKUP(K92,效果查询!$A:$B,2,FALSE),"")</f>
        <v/>
      </c>
      <c r="N92" s="35" t="str">
        <f>_xlfn.IFNA(VLOOKUP(O92,效果查询!$A:$B,2,FALSE),"")</f>
        <v/>
      </c>
      <c r="R92" s="7">
        <v>60</v>
      </c>
      <c r="S92" s="7" t="s">
        <v>189</v>
      </c>
      <c r="T92" s="7">
        <v>300</v>
      </c>
      <c r="U92" s="7" t="s">
        <v>190</v>
      </c>
      <c r="V92" s="7">
        <v>300</v>
      </c>
      <c r="W92" s="7" t="s">
        <v>191</v>
      </c>
      <c r="X92" s="7">
        <v>400</v>
      </c>
      <c r="Y92" s="7" t="s">
        <v>192</v>
      </c>
      <c r="Z92" s="7">
        <v>0</v>
      </c>
    </row>
    <row r="93" spans="1:26">
      <c r="A93" s="7">
        <v>90</v>
      </c>
      <c r="B93" s="7">
        <v>6101005</v>
      </c>
      <c r="C93" s="34" t="s">
        <v>187</v>
      </c>
      <c r="D93" s="34">
        <v>2</v>
      </c>
      <c r="E93" s="34"/>
      <c r="F93" s="35" t="str">
        <f>_xlfn.IFNA(VLOOKUP(G93,效果查询!$A:$B,2,FALSE),"")</f>
        <v>仓库储量上限</v>
      </c>
      <c r="G93" s="7">
        <v>6</v>
      </c>
      <c r="H93" s="7">
        <v>2</v>
      </c>
      <c r="I93" s="27">
        <v>50000</v>
      </c>
      <c r="J93" s="35" t="str">
        <f>_xlfn.IFNA(VLOOKUP(K93,效果查询!$A:$B,2,FALSE),"")</f>
        <v/>
      </c>
      <c r="N93" s="35" t="str">
        <f>_xlfn.IFNA(VLOOKUP(O93,效果查询!$A:$B,2,FALSE),"")</f>
        <v/>
      </c>
      <c r="R93" s="7">
        <v>120</v>
      </c>
      <c r="S93" s="7" t="s">
        <v>189</v>
      </c>
      <c r="T93" s="7">
        <v>600</v>
      </c>
      <c r="U93" s="7" t="s">
        <v>190</v>
      </c>
      <c r="V93" s="7">
        <v>600</v>
      </c>
      <c r="W93" s="7" t="s">
        <v>191</v>
      </c>
      <c r="X93" s="7">
        <v>800</v>
      </c>
      <c r="Y93" s="7" t="s">
        <v>192</v>
      </c>
      <c r="Z93" s="7">
        <v>0</v>
      </c>
    </row>
    <row r="94" spans="1:26">
      <c r="A94" s="7">
        <v>91</v>
      </c>
      <c r="B94" s="7">
        <v>6101005</v>
      </c>
      <c r="C94" s="34" t="s">
        <v>187</v>
      </c>
      <c r="D94" s="34">
        <v>3</v>
      </c>
      <c r="E94" s="34"/>
      <c r="F94" s="35" t="str">
        <f>_xlfn.IFNA(VLOOKUP(G94,效果查询!$A:$B,2,FALSE),"")</f>
        <v>仓库储量上限</v>
      </c>
      <c r="G94" s="7">
        <v>6</v>
      </c>
      <c r="H94" s="7">
        <v>2</v>
      </c>
      <c r="I94" s="27">
        <v>80000</v>
      </c>
      <c r="J94" s="35" t="str">
        <f>_xlfn.IFNA(VLOOKUP(K94,效果查询!$A:$B,2,FALSE),"")</f>
        <v/>
      </c>
      <c r="N94" s="35" t="str">
        <f>_xlfn.IFNA(VLOOKUP(O94,效果查询!$A:$B,2,FALSE),"")</f>
        <v/>
      </c>
      <c r="R94" s="7">
        <v>600</v>
      </c>
      <c r="S94" s="7" t="s">
        <v>189</v>
      </c>
      <c r="T94" s="7">
        <v>1200</v>
      </c>
      <c r="U94" s="7" t="s">
        <v>190</v>
      </c>
      <c r="V94" s="7">
        <v>1200</v>
      </c>
      <c r="W94" s="7" t="s">
        <v>191</v>
      </c>
      <c r="X94" s="7">
        <v>1600</v>
      </c>
      <c r="Y94" s="7" t="s">
        <v>192</v>
      </c>
      <c r="Z94" s="7">
        <v>0</v>
      </c>
    </row>
    <row r="95" spans="1:26">
      <c r="A95" s="7">
        <v>92</v>
      </c>
      <c r="B95" s="7">
        <v>6101005</v>
      </c>
      <c r="C95" s="34" t="s">
        <v>187</v>
      </c>
      <c r="D95" s="34">
        <v>4</v>
      </c>
      <c r="E95" s="34"/>
      <c r="F95" s="35" t="str">
        <f>_xlfn.IFNA(VLOOKUP(G95,效果查询!$A:$B,2,FALSE),"")</f>
        <v>仓库储量上限</v>
      </c>
      <c r="G95" s="7">
        <v>6</v>
      </c>
      <c r="H95" s="7">
        <v>2</v>
      </c>
      <c r="I95" s="27">
        <v>120000</v>
      </c>
      <c r="J95" s="35" t="str">
        <f>_xlfn.IFNA(VLOOKUP(K95,效果查询!$A:$B,2,FALSE),"")</f>
        <v/>
      </c>
      <c r="N95" s="35" t="str">
        <f>_xlfn.IFNA(VLOOKUP(O95,效果查询!$A:$B,2,FALSE),"")</f>
        <v/>
      </c>
      <c r="R95" s="7">
        <v>900</v>
      </c>
      <c r="S95" s="7" t="s">
        <v>189</v>
      </c>
      <c r="T95" s="7">
        <v>3000</v>
      </c>
      <c r="U95" s="7" t="s">
        <v>190</v>
      </c>
      <c r="V95" s="7">
        <v>3000</v>
      </c>
      <c r="W95" s="7" t="s">
        <v>191</v>
      </c>
      <c r="X95" s="7">
        <v>4000</v>
      </c>
      <c r="Y95" s="7" t="s">
        <v>192</v>
      </c>
      <c r="Z95" s="7">
        <v>0</v>
      </c>
    </row>
    <row r="96" spans="1:26">
      <c r="A96" s="7">
        <v>93</v>
      </c>
      <c r="B96" s="7">
        <v>6101005</v>
      </c>
      <c r="C96" s="34" t="s">
        <v>187</v>
      </c>
      <c r="D96" s="34">
        <v>5</v>
      </c>
      <c r="E96" s="34"/>
      <c r="F96" s="35" t="str">
        <f>_xlfn.IFNA(VLOOKUP(G96,效果查询!$A:$B,2,FALSE),"")</f>
        <v>仓库储量上限</v>
      </c>
      <c r="G96" s="7">
        <v>6</v>
      </c>
      <c r="H96" s="7">
        <v>2</v>
      </c>
      <c r="I96" s="27">
        <v>180000</v>
      </c>
      <c r="J96" s="35" t="str">
        <f>_xlfn.IFNA(VLOOKUP(K96,效果查询!$A:$B,2,FALSE),"")</f>
        <v/>
      </c>
      <c r="N96" s="35" t="str">
        <f>_xlfn.IFNA(VLOOKUP(O96,效果查询!$A:$B,2,FALSE),"")</f>
        <v/>
      </c>
      <c r="R96" s="7">
        <v>1800</v>
      </c>
      <c r="S96" s="7" t="s">
        <v>189</v>
      </c>
      <c r="T96" s="7">
        <v>6000</v>
      </c>
      <c r="U96" s="7" t="s">
        <v>190</v>
      </c>
      <c r="V96" s="7">
        <v>6000</v>
      </c>
      <c r="W96" s="7" t="s">
        <v>191</v>
      </c>
      <c r="X96" s="7">
        <v>8000</v>
      </c>
      <c r="Y96" s="7" t="s">
        <v>192</v>
      </c>
      <c r="Z96" s="7">
        <v>0</v>
      </c>
    </row>
    <row r="97" spans="1:26">
      <c r="A97" s="7">
        <v>94</v>
      </c>
      <c r="B97" s="7">
        <v>6101005</v>
      </c>
      <c r="C97" s="34" t="s">
        <v>187</v>
      </c>
      <c r="D97" s="34">
        <v>6</v>
      </c>
      <c r="E97" s="34"/>
      <c r="F97" s="35" t="str">
        <f>_xlfn.IFNA(VLOOKUP(G97,效果查询!$A:$B,2,FALSE),"")</f>
        <v>仓库储量上限</v>
      </c>
      <c r="G97" s="7">
        <v>6</v>
      </c>
      <c r="H97" s="7">
        <v>2</v>
      </c>
      <c r="I97" s="27">
        <v>250000</v>
      </c>
      <c r="J97" s="35" t="str">
        <f>_xlfn.IFNA(VLOOKUP(K97,效果查询!$A:$B,2,FALSE),"")</f>
        <v/>
      </c>
      <c r="N97" s="35" t="str">
        <f>_xlfn.IFNA(VLOOKUP(O97,效果查询!$A:$B,2,FALSE),"")</f>
        <v/>
      </c>
      <c r="R97" s="7">
        <v>3600</v>
      </c>
      <c r="S97" s="7" t="s">
        <v>189</v>
      </c>
      <c r="T97" s="7">
        <v>12000</v>
      </c>
      <c r="U97" s="7" t="s">
        <v>190</v>
      </c>
      <c r="V97" s="7">
        <v>12000</v>
      </c>
      <c r="W97" s="7" t="s">
        <v>191</v>
      </c>
      <c r="X97" s="7">
        <v>16000</v>
      </c>
      <c r="Y97" s="7" t="s">
        <v>192</v>
      </c>
      <c r="Z97" s="7">
        <v>0</v>
      </c>
    </row>
    <row r="98" spans="1:26">
      <c r="A98" s="7">
        <v>95</v>
      </c>
      <c r="B98" s="7">
        <v>6101005</v>
      </c>
      <c r="C98" s="34" t="s">
        <v>187</v>
      </c>
      <c r="D98" s="34">
        <v>7</v>
      </c>
      <c r="E98" s="34"/>
      <c r="F98" s="35" t="str">
        <f>_xlfn.IFNA(VLOOKUP(G98,效果查询!$A:$B,2,FALSE),"")</f>
        <v>仓库储量上限</v>
      </c>
      <c r="G98" s="7">
        <v>6</v>
      </c>
      <c r="H98" s="7">
        <v>2</v>
      </c>
      <c r="I98" s="27">
        <v>320000</v>
      </c>
      <c r="J98" s="35" t="str">
        <f>_xlfn.IFNA(VLOOKUP(K98,效果查询!$A:$B,2,FALSE),"")</f>
        <v/>
      </c>
      <c r="N98" s="35" t="str">
        <f>_xlfn.IFNA(VLOOKUP(O98,效果查询!$A:$B,2,FALSE),"")</f>
        <v/>
      </c>
      <c r="R98" s="7">
        <v>7200</v>
      </c>
      <c r="S98" s="7" t="s">
        <v>189</v>
      </c>
      <c r="T98" s="7">
        <v>18000</v>
      </c>
      <c r="U98" s="7" t="s">
        <v>190</v>
      </c>
      <c r="V98" s="7">
        <v>18000</v>
      </c>
      <c r="W98" s="7" t="s">
        <v>191</v>
      </c>
      <c r="X98" s="7">
        <v>24000</v>
      </c>
      <c r="Y98" s="7" t="s">
        <v>192</v>
      </c>
      <c r="Z98" s="7">
        <v>0</v>
      </c>
    </row>
    <row r="99" spans="1:26">
      <c r="A99" s="7">
        <v>96</v>
      </c>
      <c r="B99" s="7">
        <v>6101005</v>
      </c>
      <c r="C99" s="34" t="s">
        <v>187</v>
      </c>
      <c r="D99" s="34">
        <v>8</v>
      </c>
      <c r="E99" s="34"/>
      <c r="F99" s="35" t="str">
        <f>_xlfn.IFNA(VLOOKUP(G99,效果查询!$A:$B,2,FALSE),"")</f>
        <v>仓库储量上限</v>
      </c>
      <c r="G99" s="7">
        <v>6</v>
      </c>
      <c r="H99" s="7">
        <v>2</v>
      </c>
      <c r="I99" s="27">
        <v>400000</v>
      </c>
      <c r="J99" s="35" t="str">
        <f>_xlfn.IFNA(VLOOKUP(K99,效果查询!$A:$B,2,FALSE),"")</f>
        <v/>
      </c>
      <c r="N99" s="35" t="str">
        <f>_xlfn.IFNA(VLOOKUP(O99,效果查询!$A:$B,2,FALSE),"")</f>
        <v/>
      </c>
      <c r="R99" s="7">
        <v>43200</v>
      </c>
      <c r="S99" s="7" t="s">
        <v>189</v>
      </c>
      <c r="T99" s="7">
        <v>30000</v>
      </c>
      <c r="U99" s="7" t="s">
        <v>190</v>
      </c>
      <c r="V99" s="7">
        <v>30000</v>
      </c>
      <c r="W99" s="7" t="s">
        <v>191</v>
      </c>
      <c r="X99" s="7">
        <v>40000</v>
      </c>
      <c r="Y99" s="7" t="s">
        <v>192</v>
      </c>
      <c r="Z99" s="7">
        <v>0</v>
      </c>
    </row>
    <row r="100" spans="1:26">
      <c r="A100" s="7">
        <v>97</v>
      </c>
      <c r="B100" s="7">
        <v>6101005</v>
      </c>
      <c r="C100" s="34" t="s">
        <v>187</v>
      </c>
      <c r="D100" s="34">
        <v>9</v>
      </c>
      <c r="E100" s="34"/>
      <c r="F100" s="35" t="str">
        <f>_xlfn.IFNA(VLOOKUP(G100,效果查询!$A:$B,2,FALSE),"")</f>
        <v>仓库储量上限</v>
      </c>
      <c r="G100" s="7">
        <v>6</v>
      </c>
      <c r="H100" s="7">
        <v>2</v>
      </c>
      <c r="I100" s="27">
        <v>520000</v>
      </c>
      <c r="J100" s="35" t="str">
        <f>_xlfn.IFNA(VLOOKUP(K100,效果查询!$A:$B,2,FALSE),"")</f>
        <v/>
      </c>
      <c r="N100" s="35" t="str">
        <f>_xlfn.IFNA(VLOOKUP(O100,效果查询!$A:$B,2,FALSE),"")</f>
        <v/>
      </c>
      <c r="R100" s="7">
        <v>72000</v>
      </c>
      <c r="S100" s="7" t="s">
        <v>189</v>
      </c>
      <c r="T100" s="7">
        <v>36000</v>
      </c>
      <c r="U100" s="7" t="s">
        <v>190</v>
      </c>
      <c r="V100" s="7">
        <v>36000</v>
      </c>
      <c r="W100" s="7" t="s">
        <v>191</v>
      </c>
      <c r="X100" s="7">
        <v>48000</v>
      </c>
      <c r="Y100" s="7" t="s">
        <v>192</v>
      </c>
      <c r="Z100" s="7">
        <v>0</v>
      </c>
    </row>
    <row r="101" spans="1:26">
      <c r="A101" s="7">
        <v>98</v>
      </c>
      <c r="B101" s="7">
        <v>6101005</v>
      </c>
      <c r="C101" s="34" t="s">
        <v>187</v>
      </c>
      <c r="D101" s="34">
        <v>10</v>
      </c>
      <c r="E101" s="34"/>
      <c r="F101" s="35" t="str">
        <f>_xlfn.IFNA(VLOOKUP(G101,效果查询!$A:$B,2,FALSE),"")</f>
        <v>仓库储量上限</v>
      </c>
      <c r="G101" s="7">
        <v>6</v>
      </c>
      <c r="H101" s="7">
        <v>2</v>
      </c>
      <c r="I101" s="27">
        <v>640000</v>
      </c>
      <c r="J101" s="35" t="str">
        <f>_xlfn.IFNA(VLOOKUP(K101,效果查询!$A:$B,2,FALSE),"")</f>
        <v/>
      </c>
      <c r="N101" s="35" t="str">
        <f>_xlfn.IFNA(VLOOKUP(O101,效果查询!$A:$B,2,FALSE),"")</f>
        <v/>
      </c>
      <c r="R101" s="7">
        <v>86400</v>
      </c>
      <c r="S101" s="7" t="s">
        <v>189</v>
      </c>
      <c r="T101" s="7">
        <v>45000</v>
      </c>
      <c r="U101" s="7" t="s">
        <v>190</v>
      </c>
      <c r="V101" s="7">
        <v>45000</v>
      </c>
      <c r="W101" s="7" t="s">
        <v>191</v>
      </c>
      <c r="X101" s="7">
        <v>60000</v>
      </c>
      <c r="Y101" s="7" t="s">
        <v>192</v>
      </c>
      <c r="Z101" s="7">
        <v>0</v>
      </c>
    </row>
    <row r="102" spans="1:26">
      <c r="A102" s="7">
        <v>99</v>
      </c>
      <c r="B102" s="7">
        <v>6101005</v>
      </c>
      <c r="C102" s="34" t="s">
        <v>187</v>
      </c>
      <c r="D102" s="34">
        <v>11</v>
      </c>
      <c r="E102" s="34"/>
      <c r="F102" s="35" t="str">
        <f>_xlfn.IFNA(VLOOKUP(G102,效果查询!$A:$B,2,FALSE),"")</f>
        <v>仓库储量上限</v>
      </c>
      <c r="G102" s="7">
        <v>6</v>
      </c>
      <c r="H102" s="7">
        <v>2</v>
      </c>
      <c r="I102" s="27">
        <v>760000</v>
      </c>
      <c r="J102" s="35" t="str">
        <f>_xlfn.IFNA(VLOOKUP(K102,效果查询!$A:$B,2,FALSE),"")</f>
        <v/>
      </c>
      <c r="N102" s="35" t="str">
        <f>_xlfn.IFNA(VLOOKUP(O102,效果查询!$A:$B,2,FALSE),"")</f>
        <v/>
      </c>
      <c r="R102" s="7">
        <f>R101+14400</f>
        <v>100800</v>
      </c>
      <c r="S102" s="7" t="s">
        <v>189</v>
      </c>
      <c r="T102" s="7">
        <v>54000</v>
      </c>
      <c r="U102" s="7" t="s">
        <v>190</v>
      </c>
      <c r="V102" s="7">
        <v>54000</v>
      </c>
      <c r="W102" s="7" t="s">
        <v>191</v>
      </c>
      <c r="X102" s="7">
        <v>72000</v>
      </c>
      <c r="Y102" s="7" t="s">
        <v>192</v>
      </c>
      <c r="Z102" s="7">
        <v>0</v>
      </c>
    </row>
    <row r="103" spans="1:26">
      <c r="A103" s="7">
        <v>100</v>
      </c>
      <c r="B103" s="7">
        <v>6101005</v>
      </c>
      <c r="C103" s="34" t="s">
        <v>187</v>
      </c>
      <c r="D103" s="34">
        <v>12</v>
      </c>
      <c r="E103" s="34"/>
      <c r="F103" s="35" t="str">
        <f>_xlfn.IFNA(VLOOKUP(G103,效果查询!$A:$B,2,FALSE),"")</f>
        <v>仓库储量上限</v>
      </c>
      <c r="G103" s="7">
        <v>6</v>
      </c>
      <c r="H103" s="7">
        <v>2</v>
      </c>
      <c r="I103" s="27">
        <v>800000</v>
      </c>
      <c r="J103" s="35" t="str">
        <f>_xlfn.IFNA(VLOOKUP(K103,效果查询!$A:$B,2,FALSE),"")</f>
        <v/>
      </c>
      <c r="N103" s="35" t="str">
        <f>_xlfn.IFNA(VLOOKUP(O103,效果查询!$A:$B,2,FALSE),"")</f>
        <v/>
      </c>
      <c r="R103" s="7">
        <f t="shared" ref="R103:R111" si="0">R102+14400</f>
        <v>115200</v>
      </c>
      <c r="S103" s="7" t="s">
        <v>189</v>
      </c>
      <c r="T103" s="7">
        <v>69000</v>
      </c>
      <c r="U103" s="7" t="s">
        <v>190</v>
      </c>
      <c r="V103" s="7">
        <v>69000</v>
      </c>
      <c r="W103" s="7" t="s">
        <v>191</v>
      </c>
      <c r="X103" s="7">
        <v>92000</v>
      </c>
      <c r="Y103" s="7" t="s">
        <v>192</v>
      </c>
      <c r="Z103" s="7">
        <v>0</v>
      </c>
    </row>
    <row r="104" spans="1:26">
      <c r="A104" s="7">
        <v>101</v>
      </c>
      <c r="B104" s="7">
        <v>6101005</v>
      </c>
      <c r="C104" s="34" t="s">
        <v>187</v>
      </c>
      <c r="D104" s="34">
        <v>13</v>
      </c>
      <c r="E104" s="34"/>
      <c r="F104" s="35" t="str">
        <f>_xlfn.IFNA(VLOOKUP(G104,效果查询!$A:$B,2,FALSE),"")</f>
        <v>仓库储量上限</v>
      </c>
      <c r="G104" s="7">
        <v>6</v>
      </c>
      <c r="H104" s="7">
        <v>2</v>
      </c>
      <c r="I104" s="27">
        <v>920000</v>
      </c>
      <c r="J104" s="35" t="str">
        <f>_xlfn.IFNA(VLOOKUP(K104,效果查询!$A:$B,2,FALSE),"")</f>
        <v/>
      </c>
      <c r="N104" s="35" t="str">
        <f>_xlfn.IFNA(VLOOKUP(O104,效果查询!$A:$B,2,FALSE),"")</f>
        <v/>
      </c>
      <c r="R104" s="7">
        <f t="shared" si="0"/>
        <v>129600</v>
      </c>
      <c r="S104" s="7" t="s">
        <v>189</v>
      </c>
      <c r="T104" s="7">
        <v>84000</v>
      </c>
      <c r="U104" s="7" t="s">
        <v>190</v>
      </c>
      <c r="V104" s="7">
        <v>84000</v>
      </c>
      <c r="W104" s="7" t="s">
        <v>191</v>
      </c>
      <c r="X104" s="7">
        <v>112000</v>
      </c>
      <c r="Y104" s="7" t="s">
        <v>192</v>
      </c>
      <c r="Z104" s="7">
        <v>0</v>
      </c>
    </row>
    <row r="105" spans="1:26">
      <c r="A105" s="7">
        <v>102</v>
      </c>
      <c r="B105" s="7">
        <v>6101005</v>
      </c>
      <c r="C105" s="34" t="s">
        <v>187</v>
      </c>
      <c r="D105" s="34">
        <v>14</v>
      </c>
      <c r="E105" s="34"/>
      <c r="F105" s="35" t="str">
        <f>_xlfn.IFNA(VLOOKUP(G105,效果查询!$A:$B,2,FALSE),"")</f>
        <v>仓库储量上限</v>
      </c>
      <c r="G105" s="7">
        <v>6</v>
      </c>
      <c r="H105" s="7">
        <v>2</v>
      </c>
      <c r="I105" s="27">
        <v>1080000</v>
      </c>
      <c r="J105" s="35" t="str">
        <f>_xlfn.IFNA(VLOOKUP(K105,效果查询!$A:$B,2,FALSE),"")</f>
        <v/>
      </c>
      <c r="N105" s="35" t="str">
        <f>_xlfn.IFNA(VLOOKUP(O105,效果查询!$A:$B,2,FALSE),"")</f>
        <v/>
      </c>
      <c r="R105" s="7">
        <f t="shared" si="0"/>
        <v>144000</v>
      </c>
      <c r="S105" s="7" t="s">
        <v>189</v>
      </c>
      <c r="T105" s="7">
        <v>99000</v>
      </c>
      <c r="U105" s="7" t="s">
        <v>190</v>
      </c>
      <c r="V105" s="7">
        <v>99000</v>
      </c>
      <c r="W105" s="7" t="s">
        <v>191</v>
      </c>
      <c r="X105" s="7">
        <v>132000</v>
      </c>
      <c r="Y105" s="7" t="s">
        <v>192</v>
      </c>
      <c r="Z105" s="7">
        <v>0</v>
      </c>
    </row>
    <row r="106" spans="1:26">
      <c r="A106" s="7">
        <v>103</v>
      </c>
      <c r="B106" s="7">
        <v>6101005</v>
      </c>
      <c r="C106" s="34" t="s">
        <v>187</v>
      </c>
      <c r="D106" s="34">
        <v>15</v>
      </c>
      <c r="E106" s="34"/>
      <c r="F106" s="35" t="str">
        <f>_xlfn.IFNA(VLOOKUP(G106,效果查询!$A:$B,2,FALSE),"")</f>
        <v>仓库储量上限</v>
      </c>
      <c r="G106" s="7">
        <v>6</v>
      </c>
      <c r="H106" s="7">
        <v>2</v>
      </c>
      <c r="I106" s="27">
        <v>1250000</v>
      </c>
      <c r="J106" s="35" t="str">
        <f>_xlfn.IFNA(VLOOKUP(K106,效果查询!$A:$B,2,FALSE),"")</f>
        <v/>
      </c>
      <c r="N106" s="35" t="str">
        <f>_xlfn.IFNA(VLOOKUP(O106,效果查询!$A:$B,2,FALSE),"")</f>
        <v/>
      </c>
      <c r="R106" s="7">
        <f t="shared" si="0"/>
        <v>158400</v>
      </c>
      <c r="S106" s="7" t="s">
        <v>189</v>
      </c>
      <c r="T106" s="7">
        <v>114000</v>
      </c>
      <c r="U106" s="7" t="s">
        <v>190</v>
      </c>
      <c r="V106" s="7">
        <v>114000</v>
      </c>
      <c r="W106" s="7" t="s">
        <v>191</v>
      </c>
      <c r="X106" s="7">
        <v>152000</v>
      </c>
      <c r="Y106" s="7" t="s">
        <v>192</v>
      </c>
      <c r="Z106" s="7">
        <v>0</v>
      </c>
    </row>
    <row r="107" spans="1:26">
      <c r="A107" s="7">
        <v>104</v>
      </c>
      <c r="B107" s="7">
        <v>6101005</v>
      </c>
      <c r="C107" s="34" t="s">
        <v>187</v>
      </c>
      <c r="D107" s="34">
        <v>16</v>
      </c>
      <c r="E107" s="34"/>
      <c r="F107" s="35" t="str">
        <f>_xlfn.IFNA(VLOOKUP(G107,效果查询!$A:$B,2,FALSE),"")</f>
        <v>仓库储量上限</v>
      </c>
      <c r="G107" s="7">
        <v>6</v>
      </c>
      <c r="H107" s="7">
        <v>2</v>
      </c>
      <c r="I107" s="27">
        <v>1400000</v>
      </c>
      <c r="J107" s="35" t="str">
        <f>_xlfn.IFNA(VLOOKUP(K107,效果查询!$A:$B,2,FALSE),"")</f>
        <v/>
      </c>
      <c r="N107" s="35" t="str">
        <f>_xlfn.IFNA(VLOOKUP(O107,效果查询!$A:$B,2,FALSE),"")</f>
        <v/>
      </c>
      <c r="R107" s="7">
        <f t="shared" si="0"/>
        <v>172800</v>
      </c>
      <c r="S107" s="7" t="s">
        <v>189</v>
      </c>
      <c r="T107" s="7">
        <v>134000</v>
      </c>
      <c r="U107" s="7" t="s">
        <v>190</v>
      </c>
      <c r="V107" s="7">
        <v>134000</v>
      </c>
      <c r="W107" s="7" t="s">
        <v>191</v>
      </c>
      <c r="X107" s="7">
        <v>177000</v>
      </c>
      <c r="Y107" s="7" t="s">
        <v>192</v>
      </c>
      <c r="Z107" s="7">
        <v>0</v>
      </c>
    </row>
    <row r="108" spans="1:26">
      <c r="A108" s="7">
        <v>105</v>
      </c>
      <c r="B108" s="7">
        <v>6101005</v>
      </c>
      <c r="C108" s="34" t="s">
        <v>187</v>
      </c>
      <c r="D108" s="34">
        <v>17</v>
      </c>
      <c r="E108" s="34"/>
      <c r="F108" s="35" t="str">
        <f>_xlfn.IFNA(VLOOKUP(G108,效果查询!$A:$B,2,FALSE),"")</f>
        <v>仓库储量上限</v>
      </c>
      <c r="G108" s="7">
        <v>6</v>
      </c>
      <c r="H108" s="7">
        <v>2</v>
      </c>
      <c r="I108" s="27">
        <v>1550000</v>
      </c>
      <c r="J108" s="35" t="str">
        <f>_xlfn.IFNA(VLOOKUP(K108,效果查询!$A:$B,2,FALSE),"")</f>
        <v/>
      </c>
      <c r="N108" s="35" t="str">
        <f>_xlfn.IFNA(VLOOKUP(O108,效果查询!$A:$B,2,FALSE),"")</f>
        <v/>
      </c>
      <c r="R108" s="7">
        <f t="shared" si="0"/>
        <v>187200</v>
      </c>
      <c r="S108" s="7" t="s">
        <v>189</v>
      </c>
      <c r="T108" s="7">
        <v>154000</v>
      </c>
      <c r="U108" s="7" t="s">
        <v>190</v>
      </c>
      <c r="V108" s="7">
        <v>154000</v>
      </c>
      <c r="W108" s="7" t="s">
        <v>191</v>
      </c>
      <c r="X108" s="7">
        <v>202000</v>
      </c>
      <c r="Y108" s="7" t="s">
        <v>192</v>
      </c>
      <c r="Z108" s="7">
        <v>0</v>
      </c>
    </row>
    <row r="109" spans="1:26">
      <c r="A109" s="7">
        <v>106</v>
      </c>
      <c r="B109" s="7">
        <v>6101005</v>
      </c>
      <c r="C109" s="34" t="s">
        <v>187</v>
      </c>
      <c r="D109" s="34">
        <v>18</v>
      </c>
      <c r="E109" s="34"/>
      <c r="F109" s="35" t="str">
        <f>_xlfn.IFNA(VLOOKUP(G109,效果查询!$A:$B,2,FALSE),"")</f>
        <v>仓库储量上限</v>
      </c>
      <c r="G109" s="7">
        <v>6</v>
      </c>
      <c r="H109" s="7">
        <v>2</v>
      </c>
      <c r="I109" s="27">
        <v>1700000</v>
      </c>
      <c r="J109" s="35" t="str">
        <f>_xlfn.IFNA(VLOOKUP(K109,效果查询!$A:$B,2,FALSE),"")</f>
        <v/>
      </c>
      <c r="N109" s="35" t="str">
        <f>_xlfn.IFNA(VLOOKUP(O109,效果查询!$A:$B,2,FALSE),"")</f>
        <v/>
      </c>
      <c r="R109" s="7">
        <f t="shared" si="0"/>
        <v>201600</v>
      </c>
      <c r="S109" s="7" t="s">
        <v>189</v>
      </c>
      <c r="T109" s="7">
        <v>174000</v>
      </c>
      <c r="U109" s="7" t="s">
        <v>190</v>
      </c>
      <c r="V109" s="7">
        <v>174000</v>
      </c>
      <c r="W109" s="7" t="s">
        <v>191</v>
      </c>
      <c r="X109" s="7">
        <v>227000</v>
      </c>
      <c r="Y109" s="7" t="s">
        <v>192</v>
      </c>
      <c r="Z109" s="7">
        <v>0</v>
      </c>
    </row>
    <row r="110" spans="1:26">
      <c r="A110" s="7">
        <v>107</v>
      </c>
      <c r="B110" s="7">
        <v>6101005</v>
      </c>
      <c r="C110" s="34" t="s">
        <v>187</v>
      </c>
      <c r="D110" s="34">
        <v>19</v>
      </c>
      <c r="E110" s="34"/>
      <c r="F110" s="35" t="str">
        <f>_xlfn.IFNA(VLOOKUP(G110,效果查询!$A:$B,2,FALSE),"")</f>
        <v>仓库储量上限</v>
      </c>
      <c r="G110" s="7">
        <v>6</v>
      </c>
      <c r="H110" s="7">
        <v>2</v>
      </c>
      <c r="I110" s="27">
        <v>1850000</v>
      </c>
      <c r="J110" s="35" t="str">
        <f>_xlfn.IFNA(VLOOKUP(K110,效果查询!$A:$B,2,FALSE),"")</f>
        <v/>
      </c>
      <c r="N110" s="35" t="str">
        <f>_xlfn.IFNA(VLOOKUP(O110,效果查询!$A:$B,2,FALSE),"")</f>
        <v/>
      </c>
      <c r="R110" s="7">
        <f t="shared" si="0"/>
        <v>216000</v>
      </c>
      <c r="S110" s="7" t="s">
        <v>189</v>
      </c>
      <c r="T110" s="7">
        <v>194000</v>
      </c>
      <c r="U110" s="7" t="s">
        <v>190</v>
      </c>
      <c r="V110" s="7">
        <v>194000</v>
      </c>
      <c r="W110" s="7" t="s">
        <v>191</v>
      </c>
      <c r="X110" s="7">
        <v>252000</v>
      </c>
      <c r="Y110" s="7" t="s">
        <v>192</v>
      </c>
      <c r="Z110" s="7">
        <v>0</v>
      </c>
    </row>
    <row r="111" spans="1:26">
      <c r="A111" s="7">
        <v>108</v>
      </c>
      <c r="B111" s="7">
        <v>6101005</v>
      </c>
      <c r="C111" s="34" t="s">
        <v>187</v>
      </c>
      <c r="D111" s="34">
        <v>20</v>
      </c>
      <c r="E111" s="34"/>
      <c r="F111" s="35" t="str">
        <f>_xlfn.IFNA(VLOOKUP(G111,效果查询!$A:$B,2,FALSE),"")</f>
        <v>仓库储量上限</v>
      </c>
      <c r="G111" s="7">
        <v>6</v>
      </c>
      <c r="H111" s="7">
        <v>2</v>
      </c>
      <c r="I111" s="27">
        <v>2000000</v>
      </c>
      <c r="J111" s="35" t="str">
        <f>_xlfn.IFNA(VLOOKUP(K111,效果查询!$A:$B,2,FALSE),"")</f>
        <v/>
      </c>
      <c r="N111" s="35" t="str">
        <f>_xlfn.IFNA(VLOOKUP(O111,效果查询!$A:$B,2,FALSE),"")</f>
        <v/>
      </c>
      <c r="R111" s="7">
        <f t="shared" si="0"/>
        <v>230400</v>
      </c>
      <c r="S111" s="7" t="s">
        <v>189</v>
      </c>
      <c r="T111" s="7">
        <v>214000</v>
      </c>
      <c r="U111" s="7" t="s">
        <v>190</v>
      </c>
      <c r="V111" s="7">
        <v>214000</v>
      </c>
      <c r="W111" s="7" t="s">
        <v>191</v>
      </c>
      <c r="X111" s="7">
        <v>277000</v>
      </c>
      <c r="Y111" s="7" t="s">
        <v>192</v>
      </c>
      <c r="Z111" s="7">
        <v>0</v>
      </c>
    </row>
    <row r="112" spans="1:26">
      <c r="A112" s="7">
        <v>109</v>
      </c>
      <c r="B112" s="7">
        <v>6101006</v>
      </c>
      <c r="C112" s="34" t="s">
        <v>187</v>
      </c>
      <c r="D112" s="7">
        <v>1</v>
      </c>
      <c r="E112" s="7"/>
      <c r="F112" s="35" t="str">
        <f>_xlfn.IFNA(VLOOKUP(G112,效果查询!$A:$B,2,FALSE),"")</f>
        <v>采集银木</v>
      </c>
      <c r="G112" s="7">
        <v>7</v>
      </c>
      <c r="H112" s="7">
        <v>1</v>
      </c>
      <c r="I112" s="7">
        <v>0.02</v>
      </c>
      <c r="J112" s="35" t="str">
        <f>_xlfn.IFNA(VLOOKUP(K112,效果查询!$A:$B,2,FALSE),"")</f>
        <v/>
      </c>
      <c r="N112" s="35" t="str">
        <f>_xlfn.IFNA(VLOOKUP(O112,效果查询!$A:$B,2,FALSE),"")</f>
        <v/>
      </c>
      <c r="R112" s="7">
        <v>900</v>
      </c>
      <c r="S112" s="7" t="s">
        <v>189</v>
      </c>
      <c r="T112" s="7">
        <v>0</v>
      </c>
      <c r="U112" s="7" t="s">
        <v>190</v>
      </c>
      <c r="V112" s="7">
        <v>5500</v>
      </c>
      <c r="W112" s="7" t="s">
        <v>191</v>
      </c>
      <c r="X112" s="7">
        <v>5500</v>
      </c>
      <c r="Y112" s="7" t="s">
        <v>192</v>
      </c>
      <c r="Z112" s="7">
        <v>0</v>
      </c>
    </row>
    <row r="113" spans="1:26">
      <c r="A113" s="7">
        <v>110</v>
      </c>
      <c r="B113" s="7">
        <v>6101006</v>
      </c>
      <c r="C113" s="34" t="s">
        <v>187</v>
      </c>
      <c r="D113" s="7">
        <v>2</v>
      </c>
      <c r="E113" s="7"/>
      <c r="F113" s="35" t="str">
        <f>_xlfn.IFNA(VLOOKUP(G113,效果查询!$A:$B,2,FALSE),"")</f>
        <v>采集银木</v>
      </c>
      <c r="G113" s="7">
        <v>7</v>
      </c>
      <c r="H113" s="7">
        <v>1</v>
      </c>
      <c r="I113" s="7">
        <v>0.04</v>
      </c>
      <c r="J113" s="35" t="str">
        <f>_xlfn.IFNA(VLOOKUP(K113,效果查询!$A:$B,2,FALSE),"")</f>
        <v/>
      </c>
      <c r="N113" s="35" t="str">
        <f>_xlfn.IFNA(VLOOKUP(O113,效果查询!$A:$B,2,FALSE),"")</f>
        <v/>
      </c>
      <c r="R113" s="7">
        <v>1070</v>
      </c>
      <c r="S113" s="7" t="s">
        <v>189</v>
      </c>
      <c r="T113" s="7">
        <v>0</v>
      </c>
      <c r="U113" s="7" t="s">
        <v>190</v>
      </c>
      <c r="V113" s="7">
        <v>15000</v>
      </c>
      <c r="W113" s="7" t="s">
        <v>191</v>
      </c>
      <c r="X113" s="7">
        <v>15000</v>
      </c>
      <c r="Y113" s="7" t="s">
        <v>192</v>
      </c>
      <c r="Z113" s="7">
        <v>0</v>
      </c>
    </row>
    <row r="114" spans="1:26">
      <c r="A114" s="7">
        <v>111</v>
      </c>
      <c r="B114" s="7">
        <v>6101006</v>
      </c>
      <c r="C114" s="34" t="s">
        <v>187</v>
      </c>
      <c r="D114" s="7">
        <v>3</v>
      </c>
      <c r="E114" s="7"/>
      <c r="F114" s="35" t="str">
        <f>_xlfn.IFNA(VLOOKUP(G114,效果查询!$A:$B,2,FALSE),"")</f>
        <v>采集银木</v>
      </c>
      <c r="G114" s="7">
        <v>7</v>
      </c>
      <c r="H114" s="7">
        <v>1</v>
      </c>
      <c r="I114" s="7">
        <v>0.06</v>
      </c>
      <c r="J114" s="35" t="str">
        <f>_xlfn.IFNA(VLOOKUP(K114,效果查询!$A:$B,2,FALSE),"")</f>
        <v/>
      </c>
      <c r="N114" s="35" t="str">
        <f>_xlfn.IFNA(VLOOKUP(O114,效果查询!$A:$B,2,FALSE),"")</f>
        <v/>
      </c>
      <c r="R114" s="7">
        <v>1500</v>
      </c>
      <c r="S114" s="7" t="s">
        <v>189</v>
      </c>
      <c r="T114" s="7">
        <v>0</v>
      </c>
      <c r="U114" s="7" t="s">
        <v>190</v>
      </c>
      <c r="V114" s="7">
        <v>25000</v>
      </c>
      <c r="W114" s="7" t="s">
        <v>191</v>
      </c>
      <c r="X114" s="7">
        <v>25000</v>
      </c>
      <c r="Y114" s="7" t="s">
        <v>192</v>
      </c>
      <c r="Z114" s="7">
        <v>0</v>
      </c>
    </row>
    <row r="115" spans="1:26">
      <c r="A115" s="7">
        <v>112</v>
      </c>
      <c r="B115" s="7">
        <v>6101006</v>
      </c>
      <c r="C115" s="34" t="s">
        <v>187</v>
      </c>
      <c r="D115" s="7">
        <v>4</v>
      </c>
      <c r="E115" s="7"/>
      <c r="F115" s="35" t="str">
        <f>_xlfn.IFNA(VLOOKUP(G115,效果查询!$A:$B,2,FALSE),"")</f>
        <v>采集银木</v>
      </c>
      <c r="G115" s="7">
        <v>7</v>
      </c>
      <c r="H115" s="7">
        <v>1</v>
      </c>
      <c r="I115" s="7">
        <v>0.08</v>
      </c>
      <c r="J115" s="35" t="str">
        <f>_xlfn.IFNA(VLOOKUP(K115,效果查询!$A:$B,2,FALSE),"")</f>
        <v/>
      </c>
      <c r="N115" s="35" t="str">
        <f>_xlfn.IFNA(VLOOKUP(O115,效果查询!$A:$B,2,FALSE),"")</f>
        <v/>
      </c>
      <c r="R115" s="7">
        <v>2340</v>
      </c>
      <c r="S115" s="7" t="s">
        <v>189</v>
      </c>
      <c r="T115" s="7">
        <v>0</v>
      </c>
      <c r="U115" s="7" t="s">
        <v>190</v>
      </c>
      <c r="V115" s="7">
        <v>35000</v>
      </c>
      <c r="W115" s="7" t="s">
        <v>191</v>
      </c>
      <c r="X115" s="7">
        <v>35000</v>
      </c>
      <c r="Y115" s="7" t="s">
        <v>192</v>
      </c>
      <c r="Z115" s="7">
        <v>0</v>
      </c>
    </row>
    <row r="116" spans="1:26">
      <c r="A116" s="7">
        <v>113</v>
      </c>
      <c r="B116" s="7">
        <v>6101006</v>
      </c>
      <c r="C116" s="34" t="s">
        <v>187</v>
      </c>
      <c r="D116" s="7">
        <v>5</v>
      </c>
      <c r="E116" s="7"/>
      <c r="F116" s="35" t="str">
        <f>_xlfn.IFNA(VLOOKUP(G116,效果查询!$A:$B,2,FALSE),"")</f>
        <v>采集银木</v>
      </c>
      <c r="G116" s="7">
        <v>7</v>
      </c>
      <c r="H116" s="7">
        <v>1</v>
      </c>
      <c r="I116" s="7">
        <v>0.1</v>
      </c>
      <c r="J116" s="35" t="str">
        <f>_xlfn.IFNA(VLOOKUP(K116,效果查询!$A:$B,2,FALSE),"")</f>
        <v/>
      </c>
      <c r="N116" s="35" t="str">
        <f>_xlfn.IFNA(VLOOKUP(O116,效果查询!$A:$B,2,FALSE),"")</f>
        <v/>
      </c>
      <c r="R116" s="7">
        <v>3700</v>
      </c>
      <c r="S116" s="7" t="s">
        <v>189</v>
      </c>
      <c r="T116" s="7">
        <v>0</v>
      </c>
      <c r="U116" s="7" t="s">
        <v>190</v>
      </c>
      <c r="V116" s="7">
        <v>50000</v>
      </c>
      <c r="W116" s="7" t="s">
        <v>191</v>
      </c>
      <c r="X116" s="7">
        <v>50000</v>
      </c>
      <c r="Y116" s="7" t="s">
        <v>192</v>
      </c>
      <c r="Z116" s="7">
        <v>0</v>
      </c>
    </row>
    <row r="117" spans="1:26">
      <c r="A117" s="7">
        <v>114</v>
      </c>
      <c r="B117" s="7">
        <v>6101006</v>
      </c>
      <c r="C117" s="34" t="s">
        <v>187</v>
      </c>
      <c r="D117" s="7">
        <v>6</v>
      </c>
      <c r="E117" s="7"/>
      <c r="F117" s="35" t="str">
        <f>_xlfn.IFNA(VLOOKUP(G117,效果查询!$A:$B,2,FALSE),"")</f>
        <v>采集银木</v>
      </c>
      <c r="G117" s="7">
        <v>7</v>
      </c>
      <c r="H117" s="7">
        <v>1</v>
      </c>
      <c r="I117" s="7">
        <v>0.12</v>
      </c>
      <c r="J117" s="35" t="str">
        <f>_xlfn.IFNA(VLOOKUP(K117,效果查询!$A:$B,2,FALSE),"")</f>
        <v/>
      </c>
      <c r="N117" s="35" t="str">
        <f>_xlfn.IFNA(VLOOKUP(O117,效果查询!$A:$B,2,FALSE),"")</f>
        <v/>
      </c>
      <c r="R117" s="7">
        <v>5720</v>
      </c>
      <c r="S117" s="7" t="s">
        <v>189</v>
      </c>
      <c r="T117" s="7">
        <v>0</v>
      </c>
      <c r="U117" s="7" t="s">
        <v>190</v>
      </c>
      <c r="V117" s="7">
        <v>60000</v>
      </c>
      <c r="W117" s="7" t="s">
        <v>191</v>
      </c>
      <c r="X117" s="7">
        <v>60000</v>
      </c>
      <c r="Y117" s="7" t="s">
        <v>192</v>
      </c>
      <c r="Z117" s="7">
        <v>0</v>
      </c>
    </row>
    <row r="118" spans="1:26">
      <c r="A118" s="7">
        <v>115</v>
      </c>
      <c r="B118" s="7">
        <v>6101006</v>
      </c>
      <c r="C118" s="34" t="s">
        <v>187</v>
      </c>
      <c r="D118" s="7">
        <v>7</v>
      </c>
      <c r="E118" s="7"/>
      <c r="F118" s="35" t="str">
        <f>_xlfn.IFNA(VLOOKUP(G118,效果查询!$A:$B,2,FALSE),"")</f>
        <v>采集银木</v>
      </c>
      <c r="G118" s="7">
        <v>7</v>
      </c>
      <c r="H118" s="7">
        <v>1</v>
      </c>
      <c r="I118" s="7">
        <v>0.14</v>
      </c>
      <c r="J118" s="35" t="str">
        <f>_xlfn.IFNA(VLOOKUP(K118,效果查询!$A:$B,2,FALSE),"")</f>
        <v/>
      </c>
      <c r="N118" s="35" t="str">
        <f>_xlfn.IFNA(VLOOKUP(O118,效果查询!$A:$B,2,FALSE),"")</f>
        <v/>
      </c>
      <c r="R118" s="7">
        <v>8530</v>
      </c>
      <c r="S118" s="7" t="s">
        <v>189</v>
      </c>
      <c r="T118" s="7">
        <v>0</v>
      </c>
      <c r="U118" s="7" t="s">
        <v>190</v>
      </c>
      <c r="V118" s="7">
        <v>70000</v>
      </c>
      <c r="W118" s="7" t="s">
        <v>191</v>
      </c>
      <c r="X118" s="7">
        <v>70000</v>
      </c>
      <c r="Y118" s="7" t="s">
        <v>192</v>
      </c>
      <c r="Z118" s="7">
        <v>0</v>
      </c>
    </row>
    <row r="119" spans="1:26">
      <c r="A119" s="7">
        <v>116</v>
      </c>
      <c r="B119" s="7">
        <v>6101006</v>
      </c>
      <c r="C119" s="34" t="s">
        <v>187</v>
      </c>
      <c r="D119" s="7">
        <v>8</v>
      </c>
      <c r="E119" s="7"/>
      <c r="F119" s="35" t="str">
        <f>_xlfn.IFNA(VLOOKUP(G119,效果查询!$A:$B,2,FALSE),"")</f>
        <v>采集银木</v>
      </c>
      <c r="G119" s="7">
        <v>7</v>
      </c>
      <c r="H119" s="7">
        <v>1</v>
      </c>
      <c r="I119" s="7">
        <v>0.16</v>
      </c>
      <c r="J119" s="35" t="str">
        <f>_xlfn.IFNA(VLOOKUP(K119,效果查询!$A:$B,2,FALSE),"")</f>
        <v/>
      </c>
      <c r="N119" s="35" t="str">
        <f>_xlfn.IFNA(VLOOKUP(O119,效果查询!$A:$B,2,FALSE),"")</f>
        <v/>
      </c>
      <c r="R119" s="7">
        <v>12260</v>
      </c>
      <c r="S119" s="7" t="s">
        <v>189</v>
      </c>
      <c r="T119" s="7">
        <v>0</v>
      </c>
      <c r="U119" s="7" t="s">
        <v>190</v>
      </c>
      <c r="V119" s="7">
        <v>75000</v>
      </c>
      <c r="W119" s="7" t="s">
        <v>191</v>
      </c>
      <c r="X119" s="7">
        <v>75000</v>
      </c>
      <c r="Y119" s="7" t="s">
        <v>192</v>
      </c>
      <c r="Z119" s="7">
        <v>0</v>
      </c>
    </row>
    <row r="120" spans="1:26">
      <c r="A120" s="7">
        <v>117</v>
      </c>
      <c r="B120" s="7">
        <v>6101006</v>
      </c>
      <c r="C120" s="34" t="s">
        <v>187</v>
      </c>
      <c r="D120" s="7">
        <v>9</v>
      </c>
      <c r="E120" s="7"/>
      <c r="F120" s="35" t="str">
        <f>_xlfn.IFNA(VLOOKUP(G120,效果查询!$A:$B,2,FALSE),"")</f>
        <v>采集银木</v>
      </c>
      <c r="G120" s="7">
        <v>7</v>
      </c>
      <c r="H120" s="7">
        <v>1</v>
      </c>
      <c r="I120" s="7">
        <v>0.18</v>
      </c>
      <c r="J120" s="35" t="str">
        <f>_xlfn.IFNA(VLOOKUP(K120,效果查询!$A:$B,2,FALSE),"")</f>
        <v/>
      </c>
      <c r="N120" s="35" t="str">
        <f>_xlfn.IFNA(VLOOKUP(O120,效果查询!$A:$B,2,FALSE),"")</f>
        <v/>
      </c>
      <c r="R120" s="7">
        <v>17060</v>
      </c>
      <c r="S120" s="7" t="s">
        <v>189</v>
      </c>
      <c r="T120" s="7">
        <v>0</v>
      </c>
      <c r="U120" s="7" t="s">
        <v>190</v>
      </c>
      <c r="V120" s="7">
        <v>85000</v>
      </c>
      <c r="W120" s="7" t="s">
        <v>191</v>
      </c>
      <c r="X120" s="7">
        <v>85000</v>
      </c>
      <c r="Y120" s="7" t="s">
        <v>192</v>
      </c>
      <c r="Z120" s="7">
        <v>0</v>
      </c>
    </row>
    <row r="121" spans="1:26">
      <c r="A121" s="7">
        <v>118</v>
      </c>
      <c r="B121" s="7">
        <v>6101006</v>
      </c>
      <c r="C121" s="34" t="s">
        <v>187</v>
      </c>
      <c r="D121" s="7">
        <v>10</v>
      </c>
      <c r="E121" s="7"/>
      <c r="F121" s="35" t="str">
        <f>_xlfn.IFNA(VLOOKUP(G121,效果查询!$A:$B,2,FALSE),"")</f>
        <v>采集银木</v>
      </c>
      <c r="G121" s="7">
        <v>7</v>
      </c>
      <c r="H121" s="7">
        <v>1</v>
      </c>
      <c r="I121" s="7">
        <v>0.2</v>
      </c>
      <c r="J121" s="35" t="str">
        <f>_xlfn.IFNA(VLOOKUP(K121,效果查询!$A:$B,2,FALSE),"")</f>
        <v/>
      </c>
      <c r="N121" s="35" t="str">
        <f>_xlfn.IFNA(VLOOKUP(O121,效果查询!$A:$B,2,FALSE),"")</f>
        <v/>
      </c>
      <c r="R121" s="7">
        <v>23040</v>
      </c>
      <c r="S121" s="7" t="s">
        <v>189</v>
      </c>
      <c r="T121" s="7">
        <v>0</v>
      </c>
      <c r="U121" s="7" t="s">
        <v>190</v>
      </c>
      <c r="V121" s="7">
        <v>90000</v>
      </c>
      <c r="W121" s="7" t="s">
        <v>191</v>
      </c>
      <c r="X121" s="7">
        <v>90000</v>
      </c>
      <c r="Y121" s="7" t="s">
        <v>192</v>
      </c>
      <c r="Z121" s="7">
        <v>0</v>
      </c>
    </row>
    <row r="122" spans="1:26">
      <c r="A122" s="7">
        <v>119</v>
      </c>
      <c r="B122" s="7">
        <v>6101007</v>
      </c>
      <c r="C122" s="34" t="s">
        <v>187</v>
      </c>
      <c r="D122" s="7">
        <v>1</v>
      </c>
      <c r="E122" s="7"/>
      <c r="F122" s="35" t="str">
        <f>_xlfn.IFNA(VLOOKUP(G122,效果查询!$A:$B,2,FALSE),"")</f>
        <v>采集赤铁</v>
      </c>
      <c r="G122" s="7">
        <v>8</v>
      </c>
      <c r="H122" s="7">
        <v>1</v>
      </c>
      <c r="I122" s="7">
        <v>0.02</v>
      </c>
      <c r="J122" s="35" t="str">
        <f>_xlfn.IFNA(VLOOKUP(K122,效果查询!$A:$B,2,FALSE),"")</f>
        <v/>
      </c>
      <c r="N122" s="35" t="str">
        <f>_xlfn.IFNA(VLOOKUP(O122,效果查询!$A:$B,2,FALSE),"")</f>
        <v/>
      </c>
      <c r="R122" s="7">
        <v>900</v>
      </c>
      <c r="S122" s="7" t="s">
        <v>189</v>
      </c>
      <c r="T122" s="7">
        <v>5500</v>
      </c>
      <c r="U122" s="7" t="s">
        <v>190</v>
      </c>
      <c r="V122" s="7">
        <v>0</v>
      </c>
      <c r="W122" s="7" t="s">
        <v>191</v>
      </c>
      <c r="X122" s="7">
        <v>5500</v>
      </c>
      <c r="Y122" s="7" t="s">
        <v>192</v>
      </c>
      <c r="Z122" s="7">
        <v>0</v>
      </c>
    </row>
    <row r="123" spans="1:26">
      <c r="A123" s="7">
        <v>120</v>
      </c>
      <c r="B123" s="7">
        <v>6101007</v>
      </c>
      <c r="C123" s="34" t="s">
        <v>187</v>
      </c>
      <c r="D123" s="7">
        <v>2</v>
      </c>
      <c r="E123" s="7"/>
      <c r="F123" s="35" t="str">
        <f>_xlfn.IFNA(VLOOKUP(G123,效果查询!$A:$B,2,FALSE),"")</f>
        <v>采集赤铁</v>
      </c>
      <c r="G123" s="7">
        <v>8</v>
      </c>
      <c r="H123" s="7">
        <v>1</v>
      </c>
      <c r="I123" s="7">
        <v>0.04</v>
      </c>
      <c r="J123" s="35" t="str">
        <f>_xlfn.IFNA(VLOOKUP(K123,效果查询!$A:$B,2,FALSE),"")</f>
        <v/>
      </c>
      <c r="N123" s="35" t="str">
        <f>_xlfn.IFNA(VLOOKUP(O123,效果查询!$A:$B,2,FALSE),"")</f>
        <v/>
      </c>
      <c r="R123" s="7">
        <v>1070</v>
      </c>
      <c r="S123" s="7" t="s">
        <v>189</v>
      </c>
      <c r="T123" s="7">
        <v>15000</v>
      </c>
      <c r="U123" s="7" t="s">
        <v>190</v>
      </c>
      <c r="V123" s="7">
        <v>0</v>
      </c>
      <c r="W123" s="7" t="s">
        <v>191</v>
      </c>
      <c r="X123" s="7">
        <v>15000</v>
      </c>
      <c r="Y123" s="7" t="s">
        <v>192</v>
      </c>
      <c r="Z123" s="7">
        <v>0</v>
      </c>
    </row>
    <row r="124" spans="1:26">
      <c r="A124" s="7">
        <v>121</v>
      </c>
      <c r="B124" s="7">
        <v>6101007</v>
      </c>
      <c r="C124" s="34" t="s">
        <v>187</v>
      </c>
      <c r="D124" s="7">
        <v>3</v>
      </c>
      <c r="E124" s="7"/>
      <c r="F124" s="35" t="str">
        <f>_xlfn.IFNA(VLOOKUP(G124,效果查询!$A:$B,2,FALSE),"")</f>
        <v>采集赤铁</v>
      </c>
      <c r="G124" s="7">
        <v>8</v>
      </c>
      <c r="H124" s="7">
        <v>1</v>
      </c>
      <c r="I124" s="7">
        <v>0.06</v>
      </c>
      <c r="J124" s="35" t="str">
        <f>_xlfn.IFNA(VLOOKUP(K124,效果查询!$A:$B,2,FALSE),"")</f>
        <v/>
      </c>
      <c r="N124" s="35" t="str">
        <f>_xlfn.IFNA(VLOOKUP(O124,效果查询!$A:$B,2,FALSE),"")</f>
        <v/>
      </c>
      <c r="R124" s="7">
        <v>1500</v>
      </c>
      <c r="S124" s="7" t="s">
        <v>189</v>
      </c>
      <c r="T124" s="7">
        <v>25000</v>
      </c>
      <c r="U124" s="7" t="s">
        <v>190</v>
      </c>
      <c r="V124" s="7">
        <v>0</v>
      </c>
      <c r="W124" s="7" t="s">
        <v>191</v>
      </c>
      <c r="X124" s="7">
        <v>25000</v>
      </c>
      <c r="Y124" s="7" t="s">
        <v>192</v>
      </c>
      <c r="Z124" s="7">
        <v>0</v>
      </c>
    </row>
    <row r="125" spans="1:26">
      <c r="A125" s="7">
        <v>122</v>
      </c>
      <c r="B125" s="7">
        <v>6101007</v>
      </c>
      <c r="C125" s="34" t="s">
        <v>187</v>
      </c>
      <c r="D125" s="7">
        <v>4</v>
      </c>
      <c r="E125" s="7"/>
      <c r="F125" s="35" t="str">
        <f>_xlfn.IFNA(VLOOKUP(G125,效果查询!$A:$B,2,FALSE),"")</f>
        <v>采集赤铁</v>
      </c>
      <c r="G125" s="7">
        <v>8</v>
      </c>
      <c r="H125" s="7">
        <v>1</v>
      </c>
      <c r="I125" s="7">
        <v>0.08</v>
      </c>
      <c r="J125" s="35" t="str">
        <f>_xlfn.IFNA(VLOOKUP(K125,效果查询!$A:$B,2,FALSE),"")</f>
        <v/>
      </c>
      <c r="N125" s="35" t="str">
        <f>_xlfn.IFNA(VLOOKUP(O125,效果查询!$A:$B,2,FALSE),"")</f>
        <v/>
      </c>
      <c r="R125" s="7">
        <v>2340</v>
      </c>
      <c r="S125" s="7" t="s">
        <v>189</v>
      </c>
      <c r="T125" s="7">
        <v>35000</v>
      </c>
      <c r="U125" s="7" t="s">
        <v>190</v>
      </c>
      <c r="V125" s="7">
        <v>0</v>
      </c>
      <c r="W125" s="7" t="s">
        <v>191</v>
      </c>
      <c r="X125" s="7">
        <v>35000</v>
      </c>
      <c r="Y125" s="7" t="s">
        <v>192</v>
      </c>
      <c r="Z125" s="7">
        <v>0</v>
      </c>
    </row>
    <row r="126" spans="1:26">
      <c r="A126" s="7">
        <v>123</v>
      </c>
      <c r="B126" s="7">
        <v>6101007</v>
      </c>
      <c r="C126" s="34" t="s">
        <v>187</v>
      </c>
      <c r="D126" s="7">
        <v>5</v>
      </c>
      <c r="E126" s="7"/>
      <c r="F126" s="35" t="str">
        <f>_xlfn.IFNA(VLOOKUP(G126,效果查询!$A:$B,2,FALSE),"")</f>
        <v>采集赤铁</v>
      </c>
      <c r="G126" s="7">
        <v>8</v>
      </c>
      <c r="H126" s="7">
        <v>1</v>
      </c>
      <c r="I126" s="7">
        <v>0.1</v>
      </c>
      <c r="J126" s="35" t="str">
        <f>_xlfn.IFNA(VLOOKUP(K126,效果查询!$A:$B,2,FALSE),"")</f>
        <v/>
      </c>
      <c r="N126" s="35" t="str">
        <f>_xlfn.IFNA(VLOOKUP(O126,效果查询!$A:$B,2,FALSE),"")</f>
        <v/>
      </c>
      <c r="R126" s="7">
        <v>3700</v>
      </c>
      <c r="S126" s="7" t="s">
        <v>189</v>
      </c>
      <c r="T126" s="7">
        <v>50000</v>
      </c>
      <c r="U126" s="7" t="s">
        <v>190</v>
      </c>
      <c r="V126" s="7">
        <v>0</v>
      </c>
      <c r="W126" s="7" t="s">
        <v>191</v>
      </c>
      <c r="X126" s="7">
        <v>50000</v>
      </c>
      <c r="Y126" s="7" t="s">
        <v>192</v>
      </c>
      <c r="Z126" s="7">
        <v>0</v>
      </c>
    </row>
    <row r="127" spans="1:26">
      <c r="A127" s="7">
        <v>124</v>
      </c>
      <c r="B127" s="7">
        <v>6101007</v>
      </c>
      <c r="C127" s="34" t="s">
        <v>187</v>
      </c>
      <c r="D127" s="7">
        <v>6</v>
      </c>
      <c r="E127" s="7"/>
      <c r="F127" s="35" t="str">
        <f>_xlfn.IFNA(VLOOKUP(G127,效果查询!$A:$B,2,FALSE),"")</f>
        <v>采集赤铁</v>
      </c>
      <c r="G127" s="7">
        <v>8</v>
      </c>
      <c r="H127" s="7">
        <v>1</v>
      </c>
      <c r="I127" s="7">
        <v>0.12</v>
      </c>
      <c r="J127" s="35" t="str">
        <f>_xlfn.IFNA(VLOOKUP(K127,效果查询!$A:$B,2,FALSE),"")</f>
        <v/>
      </c>
      <c r="N127" s="35" t="str">
        <f>_xlfn.IFNA(VLOOKUP(O127,效果查询!$A:$B,2,FALSE),"")</f>
        <v/>
      </c>
      <c r="R127" s="7">
        <v>5720</v>
      </c>
      <c r="S127" s="7" t="s">
        <v>189</v>
      </c>
      <c r="T127" s="7">
        <v>60000</v>
      </c>
      <c r="U127" s="7" t="s">
        <v>190</v>
      </c>
      <c r="V127" s="7">
        <v>0</v>
      </c>
      <c r="W127" s="7" t="s">
        <v>191</v>
      </c>
      <c r="X127" s="7">
        <v>60000</v>
      </c>
      <c r="Y127" s="7" t="s">
        <v>192</v>
      </c>
      <c r="Z127" s="7">
        <v>0</v>
      </c>
    </row>
    <row r="128" spans="1:26">
      <c r="A128" s="7">
        <v>125</v>
      </c>
      <c r="B128" s="7">
        <v>6101007</v>
      </c>
      <c r="C128" s="34" t="s">
        <v>187</v>
      </c>
      <c r="D128" s="7">
        <v>7</v>
      </c>
      <c r="E128" s="7"/>
      <c r="F128" s="35" t="str">
        <f>_xlfn.IFNA(VLOOKUP(G128,效果查询!$A:$B,2,FALSE),"")</f>
        <v>采集赤铁</v>
      </c>
      <c r="G128" s="7">
        <v>8</v>
      </c>
      <c r="H128" s="7">
        <v>1</v>
      </c>
      <c r="I128" s="7">
        <v>0.14</v>
      </c>
      <c r="J128" s="35" t="str">
        <f>_xlfn.IFNA(VLOOKUP(K128,效果查询!$A:$B,2,FALSE),"")</f>
        <v/>
      </c>
      <c r="N128" s="35" t="str">
        <f>_xlfn.IFNA(VLOOKUP(O128,效果查询!$A:$B,2,FALSE),"")</f>
        <v/>
      </c>
      <c r="R128" s="7">
        <v>8530</v>
      </c>
      <c r="S128" s="7" t="s">
        <v>189</v>
      </c>
      <c r="T128" s="7">
        <v>70000</v>
      </c>
      <c r="U128" s="7" t="s">
        <v>190</v>
      </c>
      <c r="V128" s="7">
        <v>0</v>
      </c>
      <c r="W128" s="7" t="s">
        <v>191</v>
      </c>
      <c r="X128" s="7">
        <v>70000</v>
      </c>
      <c r="Y128" s="7" t="s">
        <v>192</v>
      </c>
      <c r="Z128" s="7">
        <v>0</v>
      </c>
    </row>
    <row r="129" spans="1:26">
      <c r="A129" s="7">
        <v>126</v>
      </c>
      <c r="B129" s="7">
        <v>6101007</v>
      </c>
      <c r="C129" s="34" t="s">
        <v>187</v>
      </c>
      <c r="D129" s="7">
        <v>8</v>
      </c>
      <c r="E129" s="7"/>
      <c r="F129" s="35" t="str">
        <f>_xlfn.IFNA(VLOOKUP(G129,效果查询!$A:$B,2,FALSE),"")</f>
        <v>采集赤铁</v>
      </c>
      <c r="G129" s="7">
        <v>8</v>
      </c>
      <c r="H129" s="7">
        <v>1</v>
      </c>
      <c r="I129" s="7">
        <v>0.16</v>
      </c>
      <c r="J129" s="35" t="str">
        <f>_xlfn.IFNA(VLOOKUP(K129,效果查询!$A:$B,2,FALSE),"")</f>
        <v/>
      </c>
      <c r="N129" s="35" t="str">
        <f>_xlfn.IFNA(VLOOKUP(O129,效果查询!$A:$B,2,FALSE),"")</f>
        <v/>
      </c>
      <c r="R129" s="7">
        <v>12260</v>
      </c>
      <c r="S129" s="7" t="s">
        <v>189</v>
      </c>
      <c r="T129" s="7">
        <v>75000</v>
      </c>
      <c r="U129" s="7" t="s">
        <v>190</v>
      </c>
      <c r="V129" s="7">
        <v>0</v>
      </c>
      <c r="W129" s="7" t="s">
        <v>191</v>
      </c>
      <c r="X129" s="7">
        <v>75000</v>
      </c>
      <c r="Y129" s="7" t="s">
        <v>192</v>
      </c>
      <c r="Z129" s="7">
        <v>0</v>
      </c>
    </row>
    <row r="130" spans="1:26">
      <c r="A130" s="7">
        <v>127</v>
      </c>
      <c r="B130" s="7">
        <v>6101007</v>
      </c>
      <c r="C130" s="34" t="s">
        <v>187</v>
      </c>
      <c r="D130" s="7">
        <v>9</v>
      </c>
      <c r="E130" s="7"/>
      <c r="F130" s="35" t="str">
        <f>_xlfn.IFNA(VLOOKUP(G130,效果查询!$A:$B,2,FALSE),"")</f>
        <v>采集赤铁</v>
      </c>
      <c r="G130" s="7">
        <v>8</v>
      </c>
      <c r="H130" s="7">
        <v>1</v>
      </c>
      <c r="I130" s="7">
        <v>0.18</v>
      </c>
      <c r="J130" s="35" t="str">
        <f>_xlfn.IFNA(VLOOKUP(K130,效果查询!$A:$B,2,FALSE),"")</f>
        <v/>
      </c>
      <c r="N130" s="35" t="str">
        <f>_xlfn.IFNA(VLOOKUP(O130,效果查询!$A:$B,2,FALSE),"")</f>
        <v/>
      </c>
      <c r="R130" s="7">
        <v>17060</v>
      </c>
      <c r="S130" s="7" t="s">
        <v>189</v>
      </c>
      <c r="T130" s="7">
        <v>85000</v>
      </c>
      <c r="U130" s="7" t="s">
        <v>190</v>
      </c>
      <c r="V130" s="7">
        <v>0</v>
      </c>
      <c r="W130" s="7" t="s">
        <v>191</v>
      </c>
      <c r="X130" s="7">
        <v>85000</v>
      </c>
      <c r="Y130" s="7" t="s">
        <v>192</v>
      </c>
      <c r="Z130" s="7">
        <v>0</v>
      </c>
    </row>
    <row r="131" spans="1:26">
      <c r="A131" s="7">
        <v>128</v>
      </c>
      <c r="B131" s="7">
        <v>6101007</v>
      </c>
      <c r="C131" s="34" t="s">
        <v>187</v>
      </c>
      <c r="D131" s="7">
        <v>10</v>
      </c>
      <c r="E131" s="7"/>
      <c r="F131" s="35" t="str">
        <f>_xlfn.IFNA(VLOOKUP(G131,效果查询!$A:$B,2,FALSE),"")</f>
        <v>采集赤铁</v>
      </c>
      <c r="G131" s="7">
        <v>8</v>
      </c>
      <c r="H131" s="7">
        <v>1</v>
      </c>
      <c r="I131" s="7">
        <v>0.2</v>
      </c>
      <c r="J131" s="35" t="str">
        <f>_xlfn.IFNA(VLOOKUP(K131,效果查询!$A:$B,2,FALSE),"")</f>
        <v/>
      </c>
      <c r="N131" s="35" t="str">
        <f>_xlfn.IFNA(VLOOKUP(O131,效果查询!$A:$B,2,FALSE),"")</f>
        <v/>
      </c>
      <c r="R131" s="7">
        <v>23040</v>
      </c>
      <c r="S131" s="7" t="s">
        <v>189</v>
      </c>
      <c r="T131" s="7">
        <v>90000</v>
      </c>
      <c r="U131" s="7" t="s">
        <v>190</v>
      </c>
      <c r="V131" s="7">
        <v>0</v>
      </c>
      <c r="W131" s="7" t="s">
        <v>191</v>
      </c>
      <c r="X131" s="7">
        <v>90000</v>
      </c>
      <c r="Y131" s="7" t="s">
        <v>192</v>
      </c>
      <c r="Z131" s="7">
        <v>0</v>
      </c>
    </row>
    <row r="132" spans="1:26">
      <c r="A132" s="7">
        <v>129</v>
      </c>
      <c r="B132" s="7">
        <v>6101008</v>
      </c>
      <c r="C132" s="34" t="s">
        <v>187</v>
      </c>
      <c r="D132" s="7">
        <v>1</v>
      </c>
      <c r="E132" s="7"/>
      <c r="F132" s="35" t="s">
        <v>193</v>
      </c>
      <c r="G132" s="7">
        <v>9</v>
      </c>
      <c r="H132" s="7">
        <v>1</v>
      </c>
      <c r="I132" s="7">
        <v>0.02</v>
      </c>
      <c r="J132" s="35" t="str">
        <f>_xlfn.IFNA(VLOOKUP(K132,效果查询!$A:$B,2,FALSE),"")</f>
        <v/>
      </c>
      <c r="N132" s="35" t="str">
        <f>_xlfn.IFNA(VLOOKUP(O132,效果查询!$A:$B,2,FALSE),"")</f>
        <v/>
      </c>
      <c r="R132" s="7">
        <v>900</v>
      </c>
      <c r="S132" s="7" t="s">
        <v>189</v>
      </c>
      <c r="T132" s="7">
        <v>5500</v>
      </c>
      <c r="U132" s="7" t="s">
        <v>190</v>
      </c>
      <c r="V132" s="7">
        <v>5500</v>
      </c>
      <c r="W132" s="7" t="s">
        <v>191</v>
      </c>
      <c r="X132" s="7">
        <v>0</v>
      </c>
      <c r="Y132" s="7" t="s">
        <v>192</v>
      </c>
      <c r="Z132" s="7">
        <v>0</v>
      </c>
    </row>
    <row r="133" spans="1:26">
      <c r="A133" s="7">
        <v>130</v>
      </c>
      <c r="B133" s="7">
        <v>6101008</v>
      </c>
      <c r="C133" s="34" t="s">
        <v>187</v>
      </c>
      <c r="D133" s="7">
        <v>2</v>
      </c>
      <c r="E133" s="7"/>
      <c r="F133" s="35" t="s">
        <v>193</v>
      </c>
      <c r="G133" s="7">
        <v>9</v>
      </c>
      <c r="H133" s="7">
        <v>1</v>
      </c>
      <c r="I133" s="7">
        <v>0.04</v>
      </c>
      <c r="J133" s="35" t="str">
        <f>_xlfn.IFNA(VLOOKUP(K133,效果查询!$A:$B,2,FALSE),"")</f>
        <v/>
      </c>
      <c r="N133" s="35" t="str">
        <f>_xlfn.IFNA(VLOOKUP(O133,效果查询!$A:$B,2,FALSE),"")</f>
        <v/>
      </c>
      <c r="R133" s="7">
        <v>1070</v>
      </c>
      <c r="S133" s="7" t="s">
        <v>189</v>
      </c>
      <c r="T133" s="7">
        <v>15000</v>
      </c>
      <c r="U133" s="7" t="s">
        <v>190</v>
      </c>
      <c r="V133" s="7">
        <v>15000</v>
      </c>
      <c r="W133" s="7" t="s">
        <v>191</v>
      </c>
      <c r="X133" s="7">
        <v>0</v>
      </c>
      <c r="Y133" s="7" t="s">
        <v>192</v>
      </c>
      <c r="Z133" s="7">
        <v>0</v>
      </c>
    </row>
    <row r="134" spans="1:26">
      <c r="A134" s="7">
        <v>131</v>
      </c>
      <c r="B134" s="7">
        <v>6101008</v>
      </c>
      <c r="C134" s="34" t="s">
        <v>187</v>
      </c>
      <c r="D134" s="7">
        <v>3</v>
      </c>
      <c r="E134" s="7"/>
      <c r="F134" s="35" t="s">
        <v>193</v>
      </c>
      <c r="G134" s="7">
        <v>9</v>
      </c>
      <c r="H134" s="7">
        <v>1</v>
      </c>
      <c r="I134" s="7">
        <v>0.06</v>
      </c>
      <c r="J134" s="35" t="str">
        <f>_xlfn.IFNA(VLOOKUP(K134,效果查询!$A:$B,2,FALSE),"")</f>
        <v/>
      </c>
      <c r="N134" s="35" t="str">
        <f>_xlfn.IFNA(VLOOKUP(O134,效果查询!$A:$B,2,FALSE),"")</f>
        <v/>
      </c>
      <c r="R134" s="7">
        <v>1500</v>
      </c>
      <c r="S134" s="7" t="s">
        <v>189</v>
      </c>
      <c r="T134" s="7">
        <v>25000</v>
      </c>
      <c r="U134" s="7" t="s">
        <v>190</v>
      </c>
      <c r="V134" s="7">
        <v>25000</v>
      </c>
      <c r="W134" s="7" t="s">
        <v>191</v>
      </c>
      <c r="X134" s="7">
        <v>0</v>
      </c>
      <c r="Y134" s="7" t="s">
        <v>192</v>
      </c>
      <c r="Z134" s="7">
        <v>0</v>
      </c>
    </row>
    <row r="135" spans="1:26">
      <c r="A135" s="7">
        <v>132</v>
      </c>
      <c r="B135" s="7">
        <v>6101008</v>
      </c>
      <c r="C135" s="34" t="s">
        <v>187</v>
      </c>
      <c r="D135" s="7">
        <v>4</v>
      </c>
      <c r="E135" s="7"/>
      <c r="F135" s="35" t="s">
        <v>193</v>
      </c>
      <c r="G135" s="7">
        <v>9</v>
      </c>
      <c r="H135" s="7">
        <v>1</v>
      </c>
      <c r="I135" s="7">
        <v>0.08</v>
      </c>
      <c r="J135" s="35" t="str">
        <f>_xlfn.IFNA(VLOOKUP(K135,效果查询!$A:$B,2,FALSE),"")</f>
        <v/>
      </c>
      <c r="N135" s="35" t="str">
        <f>_xlfn.IFNA(VLOOKUP(O135,效果查询!$A:$B,2,FALSE),"")</f>
        <v/>
      </c>
      <c r="R135" s="7">
        <v>2340</v>
      </c>
      <c r="S135" s="7" t="s">
        <v>189</v>
      </c>
      <c r="T135" s="7">
        <v>35000</v>
      </c>
      <c r="U135" s="7" t="s">
        <v>190</v>
      </c>
      <c r="V135" s="7">
        <v>35000</v>
      </c>
      <c r="W135" s="7" t="s">
        <v>191</v>
      </c>
      <c r="X135" s="7">
        <v>0</v>
      </c>
      <c r="Y135" s="7" t="s">
        <v>192</v>
      </c>
      <c r="Z135" s="7">
        <v>0</v>
      </c>
    </row>
    <row r="136" spans="1:26">
      <c r="A136" s="7">
        <v>133</v>
      </c>
      <c r="B136" s="7">
        <v>6101008</v>
      </c>
      <c r="C136" s="34" t="s">
        <v>187</v>
      </c>
      <c r="D136" s="7">
        <v>5</v>
      </c>
      <c r="E136" s="7"/>
      <c r="F136" s="35" t="s">
        <v>193</v>
      </c>
      <c r="G136" s="7">
        <v>9</v>
      </c>
      <c r="H136" s="7">
        <v>1</v>
      </c>
      <c r="I136" s="7">
        <v>0.1</v>
      </c>
      <c r="J136" s="35" t="str">
        <f>_xlfn.IFNA(VLOOKUP(K136,效果查询!$A:$B,2,FALSE),"")</f>
        <v/>
      </c>
      <c r="N136" s="35" t="str">
        <f>_xlfn.IFNA(VLOOKUP(O136,效果查询!$A:$B,2,FALSE),"")</f>
        <v/>
      </c>
      <c r="R136" s="7">
        <v>3700</v>
      </c>
      <c r="S136" s="7" t="s">
        <v>189</v>
      </c>
      <c r="T136" s="7">
        <v>50000</v>
      </c>
      <c r="U136" s="7" t="s">
        <v>190</v>
      </c>
      <c r="V136" s="7">
        <v>50000</v>
      </c>
      <c r="W136" s="7" t="s">
        <v>191</v>
      </c>
      <c r="X136" s="7">
        <v>0</v>
      </c>
      <c r="Y136" s="7" t="s">
        <v>192</v>
      </c>
      <c r="Z136" s="7">
        <v>0</v>
      </c>
    </row>
    <row r="137" spans="1:26">
      <c r="A137" s="7">
        <v>134</v>
      </c>
      <c r="B137" s="7">
        <v>6101008</v>
      </c>
      <c r="C137" s="34" t="s">
        <v>187</v>
      </c>
      <c r="D137" s="7">
        <v>6</v>
      </c>
      <c r="E137" s="7"/>
      <c r="F137" s="35" t="s">
        <v>193</v>
      </c>
      <c r="G137" s="7">
        <v>9</v>
      </c>
      <c r="H137" s="7">
        <v>1</v>
      </c>
      <c r="I137" s="7">
        <v>0.12</v>
      </c>
      <c r="J137" s="35" t="str">
        <f>_xlfn.IFNA(VLOOKUP(K137,效果查询!$A:$B,2,FALSE),"")</f>
        <v/>
      </c>
      <c r="N137" s="35" t="str">
        <f>_xlfn.IFNA(VLOOKUP(O137,效果查询!$A:$B,2,FALSE),"")</f>
        <v/>
      </c>
      <c r="R137" s="7">
        <v>5720</v>
      </c>
      <c r="S137" s="7" t="s">
        <v>189</v>
      </c>
      <c r="T137" s="7">
        <v>60000</v>
      </c>
      <c r="U137" s="7" t="s">
        <v>190</v>
      </c>
      <c r="V137" s="7">
        <v>60000</v>
      </c>
      <c r="W137" s="7" t="s">
        <v>191</v>
      </c>
      <c r="X137" s="7">
        <v>0</v>
      </c>
      <c r="Y137" s="7" t="s">
        <v>192</v>
      </c>
      <c r="Z137" s="7">
        <v>0</v>
      </c>
    </row>
    <row r="138" spans="1:26">
      <c r="A138" s="7">
        <v>135</v>
      </c>
      <c r="B138" s="7">
        <v>6101008</v>
      </c>
      <c r="C138" s="34" t="s">
        <v>187</v>
      </c>
      <c r="D138" s="7">
        <v>7</v>
      </c>
      <c r="E138" s="7"/>
      <c r="F138" s="35" t="s">
        <v>193</v>
      </c>
      <c r="G138" s="7">
        <v>9</v>
      </c>
      <c r="H138" s="7">
        <v>1</v>
      </c>
      <c r="I138" s="7">
        <v>0.14</v>
      </c>
      <c r="J138" s="35" t="str">
        <f>_xlfn.IFNA(VLOOKUP(K138,效果查询!$A:$B,2,FALSE),"")</f>
        <v/>
      </c>
      <c r="N138" s="35" t="str">
        <f>_xlfn.IFNA(VLOOKUP(O138,效果查询!$A:$B,2,FALSE),"")</f>
        <v/>
      </c>
      <c r="R138" s="7">
        <v>8530</v>
      </c>
      <c r="S138" s="7" t="s">
        <v>189</v>
      </c>
      <c r="T138" s="7">
        <v>70000</v>
      </c>
      <c r="U138" s="7" t="s">
        <v>190</v>
      </c>
      <c r="V138" s="7">
        <v>70000</v>
      </c>
      <c r="W138" s="7" t="s">
        <v>191</v>
      </c>
      <c r="X138" s="7">
        <v>0</v>
      </c>
      <c r="Y138" s="7" t="s">
        <v>192</v>
      </c>
      <c r="Z138" s="7">
        <v>0</v>
      </c>
    </row>
    <row r="139" spans="1:26">
      <c r="A139" s="7">
        <v>136</v>
      </c>
      <c r="B139" s="7">
        <v>6101008</v>
      </c>
      <c r="C139" s="34" t="s">
        <v>187</v>
      </c>
      <c r="D139" s="7">
        <v>8</v>
      </c>
      <c r="E139" s="7"/>
      <c r="F139" s="35" t="s">
        <v>193</v>
      </c>
      <c r="G139" s="7">
        <v>9</v>
      </c>
      <c r="H139" s="7">
        <v>1</v>
      </c>
      <c r="I139" s="7">
        <v>0.16</v>
      </c>
      <c r="J139" s="35" t="str">
        <f>_xlfn.IFNA(VLOOKUP(K139,效果查询!$A:$B,2,FALSE),"")</f>
        <v/>
      </c>
      <c r="N139" s="35" t="str">
        <f>_xlfn.IFNA(VLOOKUP(O139,效果查询!$A:$B,2,FALSE),"")</f>
        <v/>
      </c>
      <c r="R139" s="7">
        <v>12260</v>
      </c>
      <c r="S139" s="7" t="s">
        <v>189</v>
      </c>
      <c r="T139" s="7">
        <v>75000</v>
      </c>
      <c r="U139" s="7" t="s">
        <v>190</v>
      </c>
      <c r="V139" s="7">
        <v>75000</v>
      </c>
      <c r="W139" s="7" t="s">
        <v>191</v>
      </c>
      <c r="X139" s="7">
        <v>0</v>
      </c>
      <c r="Y139" s="7" t="s">
        <v>192</v>
      </c>
      <c r="Z139" s="7">
        <v>0</v>
      </c>
    </row>
    <row r="140" spans="1:26">
      <c r="A140" s="7">
        <v>137</v>
      </c>
      <c r="B140" s="7">
        <v>6101008</v>
      </c>
      <c r="C140" s="34" t="s">
        <v>187</v>
      </c>
      <c r="D140" s="7">
        <v>9</v>
      </c>
      <c r="E140" s="7"/>
      <c r="F140" s="35" t="s">
        <v>193</v>
      </c>
      <c r="G140" s="7">
        <v>9</v>
      </c>
      <c r="H140" s="7">
        <v>1</v>
      </c>
      <c r="I140" s="7">
        <v>0.18</v>
      </c>
      <c r="J140" s="35" t="str">
        <f>_xlfn.IFNA(VLOOKUP(K140,效果查询!$A:$B,2,FALSE),"")</f>
        <v/>
      </c>
      <c r="N140" s="35" t="str">
        <f>_xlfn.IFNA(VLOOKUP(O140,效果查询!$A:$B,2,FALSE),"")</f>
        <v/>
      </c>
      <c r="R140" s="7">
        <v>17060</v>
      </c>
      <c r="S140" s="7" t="s">
        <v>189</v>
      </c>
      <c r="T140" s="7">
        <v>85000</v>
      </c>
      <c r="U140" s="7" t="s">
        <v>190</v>
      </c>
      <c r="V140" s="7">
        <v>85000</v>
      </c>
      <c r="W140" s="7" t="s">
        <v>191</v>
      </c>
      <c r="X140" s="7">
        <v>0</v>
      </c>
      <c r="Y140" s="7" t="s">
        <v>192</v>
      </c>
      <c r="Z140" s="7">
        <v>0</v>
      </c>
    </row>
    <row r="141" spans="1:26">
      <c r="A141" s="7">
        <v>138</v>
      </c>
      <c r="B141" s="7">
        <v>6101008</v>
      </c>
      <c r="C141" s="34" t="s">
        <v>187</v>
      </c>
      <c r="D141" s="7">
        <v>10</v>
      </c>
      <c r="E141" s="7"/>
      <c r="F141" s="35" t="s">
        <v>193</v>
      </c>
      <c r="G141" s="7">
        <v>9</v>
      </c>
      <c r="H141" s="7">
        <v>1</v>
      </c>
      <c r="I141" s="7">
        <v>0.2</v>
      </c>
      <c r="J141" s="35" t="str">
        <f>_xlfn.IFNA(VLOOKUP(K141,效果查询!$A:$B,2,FALSE),"")</f>
        <v/>
      </c>
      <c r="N141" s="35" t="str">
        <f>_xlfn.IFNA(VLOOKUP(O141,效果查询!$A:$B,2,FALSE),"")</f>
        <v/>
      </c>
      <c r="R141" s="7">
        <v>23040</v>
      </c>
      <c r="S141" s="7" t="s">
        <v>189</v>
      </c>
      <c r="T141" s="7">
        <v>90000</v>
      </c>
      <c r="U141" s="7" t="s">
        <v>190</v>
      </c>
      <c r="V141" s="7">
        <v>90000</v>
      </c>
      <c r="W141" s="7" t="s">
        <v>191</v>
      </c>
      <c r="X141" s="7">
        <v>0</v>
      </c>
      <c r="Y141" s="7" t="s">
        <v>192</v>
      </c>
      <c r="Z141" s="7">
        <v>0</v>
      </c>
    </row>
    <row r="142" spans="1:26">
      <c r="A142" s="7">
        <v>139</v>
      </c>
      <c r="B142" s="7">
        <v>6101009</v>
      </c>
      <c r="C142" s="34" t="s">
        <v>187</v>
      </c>
      <c r="D142" s="7">
        <v>1</v>
      </c>
      <c r="E142" s="7"/>
      <c r="F142" s="35" t="s">
        <v>194</v>
      </c>
      <c r="G142" s="7">
        <v>10</v>
      </c>
      <c r="H142" s="7">
        <v>1</v>
      </c>
      <c r="I142" s="7">
        <v>0.02</v>
      </c>
      <c r="J142" s="35" t="str">
        <f>_xlfn.IFNA(VLOOKUP(K142,效果查询!$A:$B,2,FALSE),"")</f>
        <v/>
      </c>
      <c r="N142" s="35" t="str">
        <f>_xlfn.IFNA(VLOOKUP(O142,效果查询!$A:$B,2,FALSE),"")</f>
        <v/>
      </c>
      <c r="R142" s="7">
        <v>900</v>
      </c>
      <c r="S142" s="7" t="s">
        <v>189</v>
      </c>
      <c r="T142" s="7">
        <v>2750</v>
      </c>
      <c r="U142" s="7" t="s">
        <v>190</v>
      </c>
      <c r="V142" s="7">
        <v>2750</v>
      </c>
      <c r="W142" s="7" t="s">
        <v>191</v>
      </c>
      <c r="X142" s="7">
        <v>5500</v>
      </c>
      <c r="Y142" s="7" t="s">
        <v>192</v>
      </c>
      <c r="Z142" s="7">
        <v>0</v>
      </c>
    </row>
    <row r="143" spans="1:26">
      <c r="A143" s="7">
        <v>140</v>
      </c>
      <c r="B143" s="7">
        <v>6101009</v>
      </c>
      <c r="C143" s="34" t="s">
        <v>187</v>
      </c>
      <c r="D143" s="7">
        <v>2</v>
      </c>
      <c r="E143" s="7"/>
      <c r="F143" s="35" t="s">
        <v>194</v>
      </c>
      <c r="G143" s="7">
        <v>10</v>
      </c>
      <c r="H143" s="7">
        <v>1</v>
      </c>
      <c r="I143" s="7">
        <v>0.04</v>
      </c>
      <c r="J143" s="35" t="str">
        <f>_xlfn.IFNA(VLOOKUP(K143,效果查询!$A:$B,2,FALSE),"")</f>
        <v/>
      </c>
      <c r="N143" s="35" t="str">
        <f>_xlfn.IFNA(VLOOKUP(O143,效果查询!$A:$B,2,FALSE),"")</f>
        <v/>
      </c>
      <c r="R143" s="7">
        <v>1070</v>
      </c>
      <c r="S143" s="7" t="s">
        <v>189</v>
      </c>
      <c r="T143" s="7">
        <v>7500</v>
      </c>
      <c r="U143" s="7" t="s">
        <v>190</v>
      </c>
      <c r="V143" s="7">
        <v>7500</v>
      </c>
      <c r="W143" s="7" t="s">
        <v>191</v>
      </c>
      <c r="X143" s="7">
        <v>15000</v>
      </c>
      <c r="Y143" s="7" t="s">
        <v>192</v>
      </c>
      <c r="Z143" s="7">
        <v>0</v>
      </c>
    </row>
    <row r="144" spans="1:26">
      <c r="A144" s="7">
        <v>141</v>
      </c>
      <c r="B144" s="7">
        <v>6101009</v>
      </c>
      <c r="C144" s="34" t="s">
        <v>187</v>
      </c>
      <c r="D144" s="7">
        <v>3</v>
      </c>
      <c r="E144" s="7"/>
      <c r="F144" s="35" t="s">
        <v>194</v>
      </c>
      <c r="G144" s="7">
        <v>10</v>
      </c>
      <c r="H144" s="7">
        <v>1</v>
      </c>
      <c r="I144" s="7">
        <v>0.06</v>
      </c>
      <c r="J144" s="35" t="str">
        <f>_xlfn.IFNA(VLOOKUP(K144,效果查询!$A:$B,2,FALSE),"")</f>
        <v/>
      </c>
      <c r="N144" s="35" t="str">
        <f>_xlfn.IFNA(VLOOKUP(O144,效果查询!$A:$B,2,FALSE),"")</f>
        <v/>
      </c>
      <c r="R144" s="7">
        <v>1500</v>
      </c>
      <c r="S144" s="7" t="s">
        <v>189</v>
      </c>
      <c r="T144" s="7">
        <v>12500</v>
      </c>
      <c r="U144" s="7" t="s">
        <v>190</v>
      </c>
      <c r="V144" s="7">
        <v>12500</v>
      </c>
      <c r="W144" s="7" t="s">
        <v>191</v>
      </c>
      <c r="X144" s="7">
        <v>25000</v>
      </c>
      <c r="Y144" s="7" t="s">
        <v>192</v>
      </c>
      <c r="Z144" s="7">
        <v>0</v>
      </c>
    </row>
    <row r="145" spans="1:26">
      <c r="A145" s="7">
        <v>142</v>
      </c>
      <c r="B145" s="7">
        <v>6101009</v>
      </c>
      <c r="C145" s="34" t="s">
        <v>187</v>
      </c>
      <c r="D145" s="7">
        <v>4</v>
      </c>
      <c r="E145" s="7"/>
      <c r="F145" s="35" t="s">
        <v>194</v>
      </c>
      <c r="G145" s="7">
        <v>10</v>
      </c>
      <c r="H145" s="7">
        <v>1</v>
      </c>
      <c r="I145" s="7">
        <v>0.08</v>
      </c>
      <c r="J145" s="35" t="str">
        <f>_xlfn.IFNA(VLOOKUP(K145,效果查询!$A:$B,2,FALSE),"")</f>
        <v/>
      </c>
      <c r="N145" s="35" t="str">
        <f>_xlfn.IFNA(VLOOKUP(O145,效果查询!$A:$B,2,FALSE),"")</f>
        <v/>
      </c>
      <c r="R145" s="7">
        <v>2340</v>
      </c>
      <c r="S145" s="7" t="s">
        <v>189</v>
      </c>
      <c r="T145" s="7">
        <v>17500</v>
      </c>
      <c r="U145" s="7" t="s">
        <v>190</v>
      </c>
      <c r="V145" s="7">
        <v>17500</v>
      </c>
      <c r="W145" s="7" t="s">
        <v>191</v>
      </c>
      <c r="X145" s="7">
        <v>35000</v>
      </c>
      <c r="Y145" s="7" t="s">
        <v>192</v>
      </c>
      <c r="Z145" s="7">
        <v>0</v>
      </c>
    </row>
    <row r="146" spans="1:26">
      <c r="A146" s="7">
        <v>143</v>
      </c>
      <c r="B146" s="7">
        <v>6101009</v>
      </c>
      <c r="C146" s="34" t="s">
        <v>187</v>
      </c>
      <c r="D146" s="7">
        <v>5</v>
      </c>
      <c r="E146" s="7"/>
      <c r="F146" s="35" t="s">
        <v>194</v>
      </c>
      <c r="G146" s="7">
        <v>10</v>
      </c>
      <c r="H146" s="7">
        <v>1</v>
      </c>
      <c r="I146" s="7">
        <v>0.1</v>
      </c>
      <c r="J146" s="35" t="str">
        <f>_xlfn.IFNA(VLOOKUP(K146,效果查询!$A:$B,2,FALSE),"")</f>
        <v/>
      </c>
      <c r="N146" s="35" t="str">
        <f>_xlfn.IFNA(VLOOKUP(O146,效果查询!$A:$B,2,FALSE),"")</f>
        <v/>
      </c>
      <c r="R146" s="7">
        <v>3700</v>
      </c>
      <c r="S146" s="7" t="s">
        <v>189</v>
      </c>
      <c r="T146" s="7">
        <v>25000</v>
      </c>
      <c r="U146" s="7" t="s">
        <v>190</v>
      </c>
      <c r="V146" s="7">
        <v>25000</v>
      </c>
      <c r="W146" s="7" t="s">
        <v>191</v>
      </c>
      <c r="X146" s="7">
        <v>50000</v>
      </c>
      <c r="Y146" s="7" t="s">
        <v>192</v>
      </c>
      <c r="Z146" s="7">
        <v>0</v>
      </c>
    </row>
    <row r="147" spans="1:26">
      <c r="A147" s="7">
        <v>144</v>
      </c>
      <c r="B147" s="7">
        <v>6101009</v>
      </c>
      <c r="C147" s="34" t="s">
        <v>187</v>
      </c>
      <c r="D147" s="7">
        <v>6</v>
      </c>
      <c r="E147" s="7"/>
      <c r="F147" s="35" t="s">
        <v>194</v>
      </c>
      <c r="G147" s="7">
        <v>10</v>
      </c>
      <c r="H147" s="7">
        <v>1</v>
      </c>
      <c r="I147" s="7">
        <v>0.12</v>
      </c>
      <c r="J147" s="35" t="str">
        <f>_xlfn.IFNA(VLOOKUP(K147,效果查询!$A:$B,2,FALSE),"")</f>
        <v/>
      </c>
      <c r="N147" s="35" t="str">
        <f>_xlfn.IFNA(VLOOKUP(O147,效果查询!$A:$B,2,FALSE),"")</f>
        <v/>
      </c>
      <c r="R147" s="7">
        <v>5720</v>
      </c>
      <c r="S147" s="7" t="s">
        <v>189</v>
      </c>
      <c r="T147" s="7">
        <v>30000</v>
      </c>
      <c r="U147" s="7" t="s">
        <v>190</v>
      </c>
      <c r="V147" s="7">
        <v>30000</v>
      </c>
      <c r="W147" s="7" t="s">
        <v>191</v>
      </c>
      <c r="X147" s="7">
        <v>60000</v>
      </c>
      <c r="Y147" s="7" t="s">
        <v>192</v>
      </c>
      <c r="Z147" s="7">
        <v>0</v>
      </c>
    </row>
    <row r="148" spans="1:26">
      <c r="A148" s="7">
        <v>145</v>
      </c>
      <c r="B148" s="7">
        <v>6101009</v>
      </c>
      <c r="C148" s="34" t="s">
        <v>187</v>
      </c>
      <c r="D148" s="7">
        <v>7</v>
      </c>
      <c r="E148" s="7"/>
      <c r="F148" s="35" t="s">
        <v>194</v>
      </c>
      <c r="G148" s="7">
        <v>10</v>
      </c>
      <c r="H148" s="7">
        <v>1</v>
      </c>
      <c r="I148" s="7">
        <v>0.14</v>
      </c>
      <c r="J148" s="35" t="str">
        <f>_xlfn.IFNA(VLOOKUP(K148,效果查询!$A:$B,2,FALSE),"")</f>
        <v/>
      </c>
      <c r="N148" s="35" t="str">
        <f>_xlfn.IFNA(VLOOKUP(O148,效果查询!$A:$B,2,FALSE),"")</f>
        <v/>
      </c>
      <c r="R148" s="7">
        <v>8530</v>
      </c>
      <c r="S148" s="7" t="s">
        <v>189</v>
      </c>
      <c r="T148" s="7">
        <v>35000</v>
      </c>
      <c r="U148" s="7" t="s">
        <v>190</v>
      </c>
      <c r="V148" s="7">
        <v>35000</v>
      </c>
      <c r="W148" s="7" t="s">
        <v>191</v>
      </c>
      <c r="X148" s="7">
        <v>70000</v>
      </c>
      <c r="Y148" s="7" t="s">
        <v>192</v>
      </c>
      <c r="Z148" s="7">
        <v>0</v>
      </c>
    </row>
    <row r="149" spans="1:26">
      <c r="A149" s="7">
        <v>146</v>
      </c>
      <c r="B149" s="7">
        <v>6101009</v>
      </c>
      <c r="C149" s="34" t="s">
        <v>187</v>
      </c>
      <c r="D149" s="7">
        <v>8</v>
      </c>
      <c r="E149" s="7"/>
      <c r="F149" s="35" t="s">
        <v>194</v>
      </c>
      <c r="G149" s="7">
        <v>10</v>
      </c>
      <c r="H149" s="7">
        <v>1</v>
      </c>
      <c r="I149" s="7">
        <v>0.16</v>
      </c>
      <c r="J149" s="35" t="str">
        <f>_xlfn.IFNA(VLOOKUP(K149,效果查询!$A:$B,2,FALSE),"")</f>
        <v/>
      </c>
      <c r="N149" s="35" t="str">
        <f>_xlfn.IFNA(VLOOKUP(O149,效果查询!$A:$B,2,FALSE),"")</f>
        <v/>
      </c>
      <c r="R149" s="7">
        <v>12260</v>
      </c>
      <c r="S149" s="7" t="s">
        <v>189</v>
      </c>
      <c r="T149" s="7">
        <v>37500</v>
      </c>
      <c r="U149" s="7" t="s">
        <v>190</v>
      </c>
      <c r="V149" s="7">
        <v>37500</v>
      </c>
      <c r="W149" s="7" t="s">
        <v>191</v>
      </c>
      <c r="X149" s="7">
        <v>75000</v>
      </c>
      <c r="Y149" s="7" t="s">
        <v>192</v>
      </c>
      <c r="Z149" s="7">
        <v>0</v>
      </c>
    </row>
    <row r="150" spans="1:26">
      <c r="A150" s="7">
        <v>147</v>
      </c>
      <c r="B150" s="7">
        <v>6101009</v>
      </c>
      <c r="C150" s="34" t="s">
        <v>187</v>
      </c>
      <c r="D150" s="7">
        <v>9</v>
      </c>
      <c r="E150" s="7"/>
      <c r="F150" s="35" t="s">
        <v>194</v>
      </c>
      <c r="G150" s="7">
        <v>10</v>
      </c>
      <c r="H150" s="7">
        <v>1</v>
      </c>
      <c r="I150" s="7">
        <v>0.18</v>
      </c>
      <c r="J150" s="35" t="str">
        <f>_xlfn.IFNA(VLOOKUP(K150,效果查询!$A:$B,2,FALSE),"")</f>
        <v/>
      </c>
      <c r="N150" s="35" t="str">
        <f>_xlfn.IFNA(VLOOKUP(O150,效果查询!$A:$B,2,FALSE),"")</f>
        <v/>
      </c>
      <c r="R150" s="7">
        <v>17060</v>
      </c>
      <c r="S150" s="7" t="s">
        <v>189</v>
      </c>
      <c r="T150" s="7">
        <v>42500</v>
      </c>
      <c r="U150" s="7" t="s">
        <v>190</v>
      </c>
      <c r="V150" s="7">
        <v>42500</v>
      </c>
      <c r="W150" s="7" t="s">
        <v>191</v>
      </c>
      <c r="X150" s="7">
        <v>85000</v>
      </c>
      <c r="Y150" s="7" t="s">
        <v>192</v>
      </c>
      <c r="Z150" s="7">
        <v>0</v>
      </c>
    </row>
    <row r="151" spans="1:26">
      <c r="A151" s="7">
        <v>148</v>
      </c>
      <c r="B151" s="7">
        <v>6101009</v>
      </c>
      <c r="C151" s="34" t="s">
        <v>187</v>
      </c>
      <c r="D151" s="7">
        <v>10</v>
      </c>
      <c r="E151" s="7"/>
      <c r="F151" s="35" t="s">
        <v>194</v>
      </c>
      <c r="G151" s="7">
        <v>10</v>
      </c>
      <c r="H151" s="7">
        <v>1</v>
      </c>
      <c r="I151" s="7">
        <v>0.2</v>
      </c>
      <c r="J151" s="35" t="str">
        <f>_xlfn.IFNA(VLOOKUP(K151,效果查询!$A:$B,2,FALSE),"")</f>
        <v/>
      </c>
      <c r="N151" s="35" t="str">
        <f>_xlfn.IFNA(VLOOKUP(O151,效果查询!$A:$B,2,FALSE),"")</f>
        <v/>
      </c>
      <c r="R151" s="7">
        <v>23040</v>
      </c>
      <c r="S151" s="7" t="s">
        <v>189</v>
      </c>
      <c r="T151" s="7">
        <v>45000</v>
      </c>
      <c r="U151" s="7" t="s">
        <v>190</v>
      </c>
      <c r="V151" s="7">
        <v>45000</v>
      </c>
      <c r="W151" s="7" t="s">
        <v>191</v>
      </c>
      <c r="X151" s="7">
        <v>90000</v>
      </c>
      <c r="Y151" s="7" t="s">
        <v>192</v>
      </c>
      <c r="Z151" s="7">
        <v>0</v>
      </c>
    </row>
    <row r="152" spans="1:26">
      <c r="A152" s="7">
        <v>149</v>
      </c>
      <c r="B152" s="7">
        <v>6101010</v>
      </c>
      <c r="C152" s="34" t="s">
        <v>187</v>
      </c>
      <c r="D152" s="7">
        <v>1</v>
      </c>
      <c r="E152" s="7"/>
      <c r="F152" s="35" t="str">
        <f>_xlfn.IFNA(VLOOKUP(G152,效果查询!$A:$B,2,FALSE),"")</f>
        <v>采集加速</v>
      </c>
      <c r="G152" s="7">
        <v>11</v>
      </c>
      <c r="H152" s="7">
        <v>1</v>
      </c>
      <c r="I152" s="7">
        <v>0.02</v>
      </c>
      <c r="J152" s="35" t="str">
        <f>_xlfn.IFNA(VLOOKUP(K152,效果查询!$A:$B,2,FALSE),"")</f>
        <v/>
      </c>
      <c r="N152" s="35" t="str">
        <f>_xlfn.IFNA(VLOOKUP(O152,效果查询!$A:$B,2,FALSE),"")</f>
        <v/>
      </c>
      <c r="R152" s="7">
        <v>900</v>
      </c>
      <c r="S152" s="7" t="s">
        <v>189</v>
      </c>
      <c r="T152" s="7">
        <v>5500</v>
      </c>
      <c r="U152" s="7" t="s">
        <v>190</v>
      </c>
      <c r="V152" s="7">
        <v>5500</v>
      </c>
      <c r="W152" s="7" t="s">
        <v>191</v>
      </c>
      <c r="X152" s="7">
        <v>5500</v>
      </c>
      <c r="Y152" s="7" t="s">
        <v>192</v>
      </c>
      <c r="Z152" s="7">
        <v>5500</v>
      </c>
    </row>
    <row r="153" spans="1:26">
      <c r="A153" s="7">
        <v>150</v>
      </c>
      <c r="B153" s="7">
        <v>6101010</v>
      </c>
      <c r="C153" s="34" t="s">
        <v>187</v>
      </c>
      <c r="D153" s="7">
        <v>2</v>
      </c>
      <c r="E153" s="7"/>
      <c r="F153" s="35" t="str">
        <f>_xlfn.IFNA(VLOOKUP(G153,效果查询!$A:$B,2,FALSE),"")</f>
        <v>采集加速</v>
      </c>
      <c r="G153" s="7">
        <v>11</v>
      </c>
      <c r="H153" s="7">
        <v>1</v>
      </c>
      <c r="I153" s="7">
        <v>0.04</v>
      </c>
      <c r="J153" s="35" t="str">
        <f>_xlfn.IFNA(VLOOKUP(K153,效果查询!$A:$B,2,FALSE),"")</f>
        <v/>
      </c>
      <c r="N153" s="35" t="str">
        <f>_xlfn.IFNA(VLOOKUP(O153,效果查询!$A:$B,2,FALSE),"")</f>
        <v/>
      </c>
      <c r="R153" s="7">
        <v>1070</v>
      </c>
      <c r="S153" s="7" t="s">
        <v>189</v>
      </c>
      <c r="T153" s="7">
        <v>15000</v>
      </c>
      <c r="U153" s="7" t="s">
        <v>190</v>
      </c>
      <c r="V153" s="7">
        <v>15000</v>
      </c>
      <c r="W153" s="7" t="s">
        <v>191</v>
      </c>
      <c r="X153" s="7">
        <v>15000</v>
      </c>
      <c r="Y153" s="7" t="s">
        <v>192</v>
      </c>
      <c r="Z153" s="7">
        <v>15000</v>
      </c>
    </row>
    <row r="154" spans="1:26">
      <c r="A154" s="7">
        <v>151</v>
      </c>
      <c r="B154" s="7">
        <v>6101010</v>
      </c>
      <c r="C154" s="34" t="s">
        <v>187</v>
      </c>
      <c r="D154" s="7">
        <v>3</v>
      </c>
      <c r="E154" s="7"/>
      <c r="F154" s="35" t="str">
        <f>_xlfn.IFNA(VLOOKUP(G154,效果查询!$A:$B,2,FALSE),"")</f>
        <v>采集加速</v>
      </c>
      <c r="G154" s="7">
        <v>11</v>
      </c>
      <c r="H154" s="7">
        <v>1</v>
      </c>
      <c r="I154" s="7">
        <v>0.06</v>
      </c>
      <c r="J154" s="35" t="str">
        <f>_xlfn.IFNA(VLOOKUP(K154,效果查询!$A:$B,2,FALSE),"")</f>
        <v/>
      </c>
      <c r="N154" s="35" t="str">
        <f>_xlfn.IFNA(VLOOKUP(O154,效果查询!$A:$B,2,FALSE),"")</f>
        <v/>
      </c>
      <c r="R154" s="7">
        <v>1500</v>
      </c>
      <c r="S154" s="7" t="s">
        <v>189</v>
      </c>
      <c r="T154" s="7">
        <v>25000</v>
      </c>
      <c r="U154" s="7" t="s">
        <v>190</v>
      </c>
      <c r="V154" s="7">
        <v>25000</v>
      </c>
      <c r="W154" s="7" t="s">
        <v>191</v>
      </c>
      <c r="X154" s="7">
        <v>25000</v>
      </c>
      <c r="Y154" s="7" t="s">
        <v>192</v>
      </c>
      <c r="Z154" s="7">
        <v>25000</v>
      </c>
    </row>
    <row r="155" spans="1:26">
      <c r="A155" s="7">
        <v>152</v>
      </c>
      <c r="B155" s="7">
        <v>6101010</v>
      </c>
      <c r="C155" s="34" t="s">
        <v>187</v>
      </c>
      <c r="D155" s="7">
        <v>4</v>
      </c>
      <c r="E155" s="7"/>
      <c r="F155" s="35" t="str">
        <f>_xlfn.IFNA(VLOOKUP(G155,效果查询!$A:$B,2,FALSE),"")</f>
        <v>采集加速</v>
      </c>
      <c r="G155" s="7">
        <v>11</v>
      </c>
      <c r="H155" s="7">
        <v>1</v>
      </c>
      <c r="I155" s="7">
        <v>0.08</v>
      </c>
      <c r="J155" s="35" t="str">
        <f>_xlfn.IFNA(VLOOKUP(K155,效果查询!$A:$B,2,FALSE),"")</f>
        <v/>
      </c>
      <c r="N155" s="35" t="str">
        <f>_xlfn.IFNA(VLOOKUP(O155,效果查询!$A:$B,2,FALSE),"")</f>
        <v/>
      </c>
      <c r="R155" s="7">
        <v>2340</v>
      </c>
      <c r="S155" s="7" t="s">
        <v>189</v>
      </c>
      <c r="T155" s="7">
        <v>35000</v>
      </c>
      <c r="U155" s="7" t="s">
        <v>190</v>
      </c>
      <c r="V155" s="7">
        <v>35000</v>
      </c>
      <c r="W155" s="7" t="s">
        <v>191</v>
      </c>
      <c r="X155" s="7">
        <v>35000</v>
      </c>
      <c r="Y155" s="7" t="s">
        <v>192</v>
      </c>
      <c r="Z155" s="7">
        <v>35000</v>
      </c>
    </row>
    <row r="156" spans="1:26">
      <c r="A156" s="7">
        <v>153</v>
      </c>
      <c r="B156" s="7">
        <v>6101010</v>
      </c>
      <c r="C156" s="34" t="s">
        <v>187</v>
      </c>
      <c r="D156" s="7">
        <v>5</v>
      </c>
      <c r="E156" s="7"/>
      <c r="F156" s="35" t="str">
        <f>_xlfn.IFNA(VLOOKUP(G156,效果查询!$A:$B,2,FALSE),"")</f>
        <v>采集加速</v>
      </c>
      <c r="G156" s="7">
        <v>11</v>
      </c>
      <c r="H156" s="7">
        <v>1</v>
      </c>
      <c r="I156" s="7">
        <v>0.1</v>
      </c>
      <c r="J156" s="35" t="str">
        <f>_xlfn.IFNA(VLOOKUP(K156,效果查询!$A:$B,2,FALSE),"")</f>
        <v/>
      </c>
      <c r="N156" s="35" t="str">
        <f>_xlfn.IFNA(VLOOKUP(O156,效果查询!$A:$B,2,FALSE),"")</f>
        <v/>
      </c>
      <c r="R156" s="7">
        <v>3700</v>
      </c>
      <c r="S156" s="7" t="s">
        <v>189</v>
      </c>
      <c r="T156" s="7">
        <v>50000</v>
      </c>
      <c r="U156" s="7" t="s">
        <v>190</v>
      </c>
      <c r="V156" s="7">
        <v>50000</v>
      </c>
      <c r="W156" s="7" t="s">
        <v>191</v>
      </c>
      <c r="X156" s="7">
        <v>50000</v>
      </c>
      <c r="Y156" s="7" t="s">
        <v>192</v>
      </c>
      <c r="Z156" s="7">
        <v>50000</v>
      </c>
    </row>
    <row r="157" spans="1:26">
      <c r="A157" s="7">
        <v>154</v>
      </c>
      <c r="B157" s="7">
        <v>6101010</v>
      </c>
      <c r="C157" s="34" t="s">
        <v>187</v>
      </c>
      <c r="D157" s="7">
        <v>6</v>
      </c>
      <c r="E157" s="7"/>
      <c r="F157" s="35" t="str">
        <f>_xlfn.IFNA(VLOOKUP(G157,效果查询!$A:$B,2,FALSE),"")</f>
        <v>采集加速</v>
      </c>
      <c r="G157" s="7">
        <v>11</v>
      </c>
      <c r="H157" s="7">
        <v>1</v>
      </c>
      <c r="I157" s="7">
        <v>0.12</v>
      </c>
      <c r="J157" s="35" t="str">
        <f>_xlfn.IFNA(VLOOKUP(K157,效果查询!$A:$B,2,FALSE),"")</f>
        <v/>
      </c>
      <c r="N157" s="35" t="str">
        <f>_xlfn.IFNA(VLOOKUP(O157,效果查询!$A:$B,2,FALSE),"")</f>
        <v/>
      </c>
      <c r="R157" s="7">
        <v>5720</v>
      </c>
      <c r="S157" s="7" t="s">
        <v>189</v>
      </c>
      <c r="T157" s="7">
        <v>60000</v>
      </c>
      <c r="U157" s="7" t="s">
        <v>190</v>
      </c>
      <c r="V157" s="7">
        <v>60000</v>
      </c>
      <c r="W157" s="7" t="s">
        <v>191</v>
      </c>
      <c r="X157" s="7">
        <v>60000</v>
      </c>
      <c r="Y157" s="7" t="s">
        <v>192</v>
      </c>
      <c r="Z157" s="7">
        <v>60000</v>
      </c>
    </row>
    <row r="158" spans="1:26">
      <c r="A158" s="7">
        <v>155</v>
      </c>
      <c r="B158" s="7">
        <v>6101010</v>
      </c>
      <c r="C158" s="34" t="s">
        <v>187</v>
      </c>
      <c r="D158" s="7">
        <v>7</v>
      </c>
      <c r="E158" s="7"/>
      <c r="F158" s="35" t="str">
        <f>_xlfn.IFNA(VLOOKUP(G158,效果查询!$A:$B,2,FALSE),"")</f>
        <v>采集加速</v>
      </c>
      <c r="G158" s="7">
        <v>11</v>
      </c>
      <c r="H158" s="7">
        <v>1</v>
      </c>
      <c r="I158" s="7">
        <v>0.14</v>
      </c>
      <c r="J158" s="35" t="str">
        <f>_xlfn.IFNA(VLOOKUP(K158,效果查询!$A:$B,2,FALSE),"")</f>
        <v/>
      </c>
      <c r="N158" s="35" t="str">
        <f>_xlfn.IFNA(VLOOKUP(O158,效果查询!$A:$B,2,FALSE),"")</f>
        <v/>
      </c>
      <c r="R158" s="7">
        <v>8530</v>
      </c>
      <c r="S158" s="7" t="s">
        <v>189</v>
      </c>
      <c r="T158" s="7">
        <v>70000</v>
      </c>
      <c r="U158" s="7" t="s">
        <v>190</v>
      </c>
      <c r="V158" s="7">
        <v>70000</v>
      </c>
      <c r="W158" s="7" t="s">
        <v>191</v>
      </c>
      <c r="X158" s="7">
        <v>70000</v>
      </c>
      <c r="Y158" s="7" t="s">
        <v>192</v>
      </c>
      <c r="Z158" s="7">
        <v>70000</v>
      </c>
    </row>
    <row r="159" spans="1:26">
      <c r="A159" s="7">
        <v>156</v>
      </c>
      <c r="B159" s="7">
        <v>6101010</v>
      </c>
      <c r="C159" s="34" t="s">
        <v>187</v>
      </c>
      <c r="D159" s="7">
        <v>8</v>
      </c>
      <c r="E159" s="7"/>
      <c r="F159" s="35" t="str">
        <f>_xlfn.IFNA(VLOOKUP(G159,效果查询!$A:$B,2,FALSE),"")</f>
        <v>采集加速</v>
      </c>
      <c r="G159" s="7">
        <v>11</v>
      </c>
      <c r="H159" s="7">
        <v>1</v>
      </c>
      <c r="I159" s="7">
        <v>0.16</v>
      </c>
      <c r="J159" s="35" t="str">
        <f>_xlfn.IFNA(VLOOKUP(K159,效果查询!$A:$B,2,FALSE),"")</f>
        <v/>
      </c>
      <c r="R159" s="7">
        <v>12260</v>
      </c>
      <c r="S159" s="7" t="s">
        <v>189</v>
      </c>
      <c r="T159" s="7">
        <v>75000</v>
      </c>
      <c r="U159" s="7" t="s">
        <v>190</v>
      </c>
      <c r="V159" s="7">
        <v>75000</v>
      </c>
      <c r="W159" s="7" t="s">
        <v>191</v>
      </c>
      <c r="X159" s="7">
        <v>75000</v>
      </c>
      <c r="Y159" s="7" t="s">
        <v>192</v>
      </c>
      <c r="Z159" s="7">
        <v>75000</v>
      </c>
    </row>
    <row r="160" spans="1:26">
      <c r="A160" s="7">
        <v>157</v>
      </c>
      <c r="B160" s="7">
        <v>6101010</v>
      </c>
      <c r="C160" s="34" t="s">
        <v>187</v>
      </c>
      <c r="D160" s="7">
        <v>9</v>
      </c>
      <c r="E160" s="7"/>
      <c r="F160" s="35" t="str">
        <f>_xlfn.IFNA(VLOOKUP(G160,效果查询!$A:$B,2,FALSE),"")</f>
        <v>采集加速</v>
      </c>
      <c r="G160" s="7">
        <v>11</v>
      </c>
      <c r="H160" s="7">
        <v>1</v>
      </c>
      <c r="I160" s="7">
        <v>0.18</v>
      </c>
      <c r="J160" s="35" t="str">
        <f>_xlfn.IFNA(VLOOKUP(K160,效果查询!$A:$B,2,FALSE),"")</f>
        <v/>
      </c>
      <c r="R160" s="7">
        <v>17060</v>
      </c>
      <c r="S160" s="7" t="s">
        <v>189</v>
      </c>
      <c r="T160" s="7">
        <v>85000</v>
      </c>
      <c r="U160" s="7" t="s">
        <v>190</v>
      </c>
      <c r="V160" s="7">
        <v>85000</v>
      </c>
      <c r="W160" s="7" t="s">
        <v>191</v>
      </c>
      <c r="X160" s="7">
        <v>85000</v>
      </c>
      <c r="Y160" s="7" t="s">
        <v>192</v>
      </c>
      <c r="Z160" s="7">
        <v>85000</v>
      </c>
    </row>
    <row r="161" spans="1:26">
      <c r="A161" s="7">
        <v>158</v>
      </c>
      <c r="B161" s="7">
        <v>6101010</v>
      </c>
      <c r="C161" s="34" t="s">
        <v>187</v>
      </c>
      <c r="D161" s="7">
        <v>10</v>
      </c>
      <c r="E161" s="7"/>
      <c r="F161" s="35" t="str">
        <f>_xlfn.IFNA(VLOOKUP(G161,效果查询!$A:$B,2,FALSE),"")</f>
        <v>采集加速</v>
      </c>
      <c r="G161" s="7">
        <v>11</v>
      </c>
      <c r="H161" s="7">
        <v>1</v>
      </c>
      <c r="I161" s="7">
        <v>0.2</v>
      </c>
      <c r="J161" s="35" t="str">
        <f>_xlfn.IFNA(VLOOKUP(K161,效果查询!$A:$B,2,FALSE),"")</f>
        <v/>
      </c>
      <c r="R161" s="7">
        <v>23040</v>
      </c>
      <c r="S161" s="7" t="s">
        <v>189</v>
      </c>
      <c r="T161" s="7">
        <v>90000</v>
      </c>
      <c r="U161" s="7" t="s">
        <v>190</v>
      </c>
      <c r="V161" s="7">
        <v>90000</v>
      </c>
      <c r="W161" s="7" t="s">
        <v>191</v>
      </c>
      <c r="X161" s="7">
        <v>90000</v>
      </c>
      <c r="Y161" s="7" t="s">
        <v>192</v>
      </c>
      <c r="Z161" s="7">
        <v>90000</v>
      </c>
    </row>
    <row r="162" spans="1:26">
      <c r="A162" s="7">
        <v>159</v>
      </c>
      <c r="B162" s="7">
        <v>6102001</v>
      </c>
      <c r="C162" s="34" t="s">
        <v>187</v>
      </c>
      <c r="D162" s="7">
        <v>1</v>
      </c>
      <c r="E162" s="7"/>
      <c r="F162" s="35" t="str">
        <f>_xlfn.IFNA(VLOOKUP(G162,效果查询!$A:$B,2,FALSE),"")</f>
        <v>军团数量</v>
      </c>
      <c r="G162" s="7">
        <v>51</v>
      </c>
      <c r="H162" s="7">
        <v>2</v>
      </c>
      <c r="I162" s="7">
        <v>1</v>
      </c>
      <c r="J162" s="35"/>
      <c r="R162" s="7">
        <v>300</v>
      </c>
      <c r="S162" s="7" t="s">
        <v>189</v>
      </c>
      <c r="T162" s="7">
        <v>28000</v>
      </c>
      <c r="U162" s="7" t="s">
        <v>190</v>
      </c>
      <c r="V162" s="7">
        <v>28000</v>
      </c>
      <c r="W162" s="7" t="s">
        <v>191</v>
      </c>
      <c r="X162" s="7">
        <v>28000</v>
      </c>
      <c r="Y162" s="7" t="s">
        <v>192</v>
      </c>
      <c r="Z162" s="7">
        <v>52000</v>
      </c>
    </row>
    <row r="163" spans="1:26">
      <c r="A163" s="7">
        <v>160</v>
      </c>
      <c r="B163" s="7">
        <v>6102001</v>
      </c>
      <c r="C163" s="34" t="s">
        <v>187</v>
      </c>
      <c r="D163" s="7">
        <v>2</v>
      </c>
      <c r="E163" s="7"/>
      <c r="F163" s="35" t="str">
        <f>_xlfn.IFNA(VLOOKUP(G163,效果查询!$A:$B,2,FALSE),"")</f>
        <v>军团数量</v>
      </c>
      <c r="G163" s="7">
        <v>51</v>
      </c>
      <c r="H163" s="7">
        <v>2</v>
      </c>
      <c r="I163" s="7">
        <v>2</v>
      </c>
      <c r="J163" s="35"/>
      <c r="R163" s="7">
        <v>1100</v>
      </c>
      <c r="S163" s="7" t="s">
        <v>189</v>
      </c>
      <c r="T163" s="7">
        <f t="shared" ref="T163:X163" si="1">T162*2</f>
        <v>56000</v>
      </c>
      <c r="U163" s="7" t="s">
        <v>190</v>
      </c>
      <c r="V163" s="7">
        <f t="shared" si="1"/>
        <v>56000</v>
      </c>
      <c r="W163" s="7" t="s">
        <v>191</v>
      </c>
      <c r="X163" s="7">
        <f t="shared" si="1"/>
        <v>56000</v>
      </c>
      <c r="Y163" s="7" t="s">
        <v>192</v>
      </c>
      <c r="Z163" s="7">
        <v>104000</v>
      </c>
    </row>
    <row r="164" spans="1:26">
      <c r="A164" s="7">
        <v>161</v>
      </c>
      <c r="B164" s="7">
        <v>6102001</v>
      </c>
      <c r="C164" s="34" t="s">
        <v>187</v>
      </c>
      <c r="D164" s="7">
        <v>3</v>
      </c>
      <c r="E164" s="7"/>
      <c r="F164" s="35" t="str">
        <f>_xlfn.IFNA(VLOOKUP(G164,效果查询!$A:$B,2,FALSE),"")</f>
        <v>军团数量</v>
      </c>
      <c r="G164" s="7">
        <v>51</v>
      </c>
      <c r="H164" s="7">
        <v>2</v>
      </c>
      <c r="I164" s="7">
        <v>3</v>
      </c>
      <c r="J164" s="35"/>
      <c r="R164" s="7">
        <v>3800</v>
      </c>
      <c r="S164" s="7" t="s">
        <v>189</v>
      </c>
      <c r="T164" s="7">
        <v>80000</v>
      </c>
      <c r="U164" s="7" t="s">
        <v>190</v>
      </c>
      <c r="V164" s="7">
        <v>80000</v>
      </c>
      <c r="W164" s="7" t="s">
        <v>191</v>
      </c>
      <c r="X164" s="7">
        <v>80000</v>
      </c>
      <c r="Y164" s="7" t="s">
        <v>192</v>
      </c>
      <c r="Z164" s="7">
        <v>160000</v>
      </c>
    </row>
    <row r="165" spans="1:26">
      <c r="A165" s="7">
        <v>162</v>
      </c>
      <c r="B165" s="7">
        <v>6102001</v>
      </c>
      <c r="C165" s="34" t="s">
        <v>187</v>
      </c>
      <c r="D165" s="7">
        <v>4</v>
      </c>
      <c r="E165" s="7"/>
      <c r="F165" s="35" t="str">
        <f>_xlfn.IFNA(VLOOKUP(G165,效果查询!$A:$B,2,FALSE),"")</f>
        <v>军团数量</v>
      </c>
      <c r="G165" s="7">
        <v>51</v>
      </c>
      <c r="H165" s="7">
        <v>2</v>
      </c>
      <c r="I165" s="7">
        <v>4</v>
      </c>
      <c r="J165" s="35"/>
      <c r="R165" s="7">
        <v>9380</v>
      </c>
      <c r="S165" s="7" t="s">
        <v>189</v>
      </c>
      <c r="T165" s="7">
        <v>110000</v>
      </c>
      <c r="U165" s="7" t="s">
        <v>190</v>
      </c>
      <c r="V165" s="7">
        <v>110000</v>
      </c>
      <c r="W165" s="7" t="s">
        <v>191</v>
      </c>
      <c r="X165" s="7">
        <v>110000</v>
      </c>
      <c r="Y165" s="7" t="s">
        <v>192</v>
      </c>
      <c r="Z165" s="7">
        <v>220000</v>
      </c>
    </row>
    <row r="166" spans="1:26">
      <c r="A166" s="7">
        <v>163</v>
      </c>
      <c r="B166" s="7">
        <v>6102002</v>
      </c>
      <c r="C166" s="34" t="s">
        <v>187</v>
      </c>
      <c r="D166" s="7">
        <v>1</v>
      </c>
      <c r="E166" s="7"/>
      <c r="F166" s="35" t="str">
        <f>_xlfn.IFNA(VLOOKUP(G166,效果查询!$A:$B,2,FALSE),"")</f>
        <v>行军加速</v>
      </c>
      <c r="G166" s="7">
        <v>13</v>
      </c>
      <c r="H166" s="7">
        <v>1</v>
      </c>
      <c r="I166" s="7">
        <v>0.01</v>
      </c>
      <c r="J166" s="35" t="str">
        <f>_xlfn.IFNA(VLOOKUP(K166,效果查询!$A:$B,2,FALSE),"")</f>
        <v/>
      </c>
      <c r="R166" s="7">
        <v>900</v>
      </c>
      <c r="S166" s="7" t="s">
        <v>189</v>
      </c>
      <c r="T166" s="7">
        <v>15000</v>
      </c>
      <c r="U166" s="7" t="s">
        <v>190</v>
      </c>
      <c r="V166" s="7">
        <v>15000</v>
      </c>
      <c r="W166" s="7" t="s">
        <v>191</v>
      </c>
      <c r="X166" s="7">
        <v>15000</v>
      </c>
      <c r="Y166" s="7" t="s">
        <v>192</v>
      </c>
      <c r="Z166" s="7">
        <v>0</v>
      </c>
    </row>
    <row r="167" spans="1:26">
      <c r="A167" s="7">
        <v>164</v>
      </c>
      <c r="B167" s="7">
        <v>6102002</v>
      </c>
      <c r="C167" s="34" t="s">
        <v>187</v>
      </c>
      <c r="D167" s="7">
        <v>2</v>
      </c>
      <c r="E167" s="7"/>
      <c r="F167" s="35" t="str">
        <f>_xlfn.IFNA(VLOOKUP(G167,效果查询!$A:$B,2,FALSE),"")</f>
        <v>行军加速</v>
      </c>
      <c r="G167" s="7">
        <v>13</v>
      </c>
      <c r="H167" s="7">
        <v>1</v>
      </c>
      <c r="I167" s="7">
        <v>0.02</v>
      </c>
      <c r="J167" s="35" t="str">
        <f>_xlfn.IFNA(VLOOKUP(K167,效果查询!$A:$B,2,FALSE),"")</f>
        <v/>
      </c>
      <c r="R167" s="7">
        <v>1070</v>
      </c>
      <c r="S167" s="7" t="s">
        <v>189</v>
      </c>
      <c r="T167" s="7">
        <v>20000</v>
      </c>
      <c r="U167" s="7" t="s">
        <v>190</v>
      </c>
      <c r="V167" s="7">
        <v>20000</v>
      </c>
      <c r="W167" s="7" t="s">
        <v>191</v>
      </c>
      <c r="X167" s="7">
        <v>20000</v>
      </c>
      <c r="Y167" s="7" t="s">
        <v>192</v>
      </c>
      <c r="Z167" s="7">
        <v>0</v>
      </c>
    </row>
    <row r="168" spans="1:26">
      <c r="A168" s="7">
        <v>165</v>
      </c>
      <c r="B168" s="7">
        <v>6102002</v>
      </c>
      <c r="C168" s="34" t="s">
        <v>187</v>
      </c>
      <c r="D168" s="7">
        <v>3</v>
      </c>
      <c r="E168" s="7"/>
      <c r="F168" s="35" t="str">
        <f>_xlfn.IFNA(VLOOKUP(G168,效果查询!$A:$B,2,FALSE),"")</f>
        <v>行军加速</v>
      </c>
      <c r="G168" s="7">
        <v>13</v>
      </c>
      <c r="H168" s="7">
        <v>1</v>
      </c>
      <c r="I168" s="7">
        <v>0.03</v>
      </c>
      <c r="J168" s="35" t="str">
        <f>_xlfn.IFNA(VLOOKUP(K168,效果查询!$A:$B,2,FALSE),"")</f>
        <v/>
      </c>
      <c r="R168" s="7">
        <v>1500</v>
      </c>
      <c r="S168" s="7" t="s">
        <v>189</v>
      </c>
      <c r="T168" s="7">
        <v>30000</v>
      </c>
      <c r="U168" s="7" t="s">
        <v>190</v>
      </c>
      <c r="V168" s="7">
        <v>30000</v>
      </c>
      <c r="W168" s="7" t="s">
        <v>191</v>
      </c>
      <c r="X168" s="7">
        <v>30000</v>
      </c>
      <c r="Y168" s="7" t="s">
        <v>192</v>
      </c>
      <c r="Z168" s="7">
        <v>0</v>
      </c>
    </row>
    <row r="169" spans="1:26">
      <c r="A169" s="7">
        <v>166</v>
      </c>
      <c r="B169" s="7">
        <v>6102002</v>
      </c>
      <c r="C169" s="34" t="s">
        <v>187</v>
      </c>
      <c r="D169" s="7">
        <v>4</v>
      </c>
      <c r="E169" s="7"/>
      <c r="F169" s="35" t="str">
        <f>_xlfn.IFNA(VLOOKUP(G169,效果查询!$A:$B,2,FALSE),"")</f>
        <v>行军加速</v>
      </c>
      <c r="G169" s="7">
        <v>13</v>
      </c>
      <c r="H169" s="7">
        <v>1</v>
      </c>
      <c r="I169" s="7">
        <v>0.04</v>
      </c>
      <c r="J169" s="35" t="str">
        <f>_xlfn.IFNA(VLOOKUP(K169,效果查询!$A:$B,2,FALSE),"")</f>
        <v/>
      </c>
      <c r="R169" s="7">
        <v>2340</v>
      </c>
      <c r="S169" s="7" t="s">
        <v>189</v>
      </c>
      <c r="T169" s="7">
        <v>40000</v>
      </c>
      <c r="U169" s="7" t="s">
        <v>190</v>
      </c>
      <c r="V169" s="7">
        <v>40000</v>
      </c>
      <c r="W169" s="7" t="s">
        <v>191</v>
      </c>
      <c r="X169" s="7">
        <v>40000</v>
      </c>
      <c r="Y169" s="7" t="s">
        <v>192</v>
      </c>
      <c r="Z169" s="7">
        <v>0</v>
      </c>
    </row>
    <row r="170" spans="1:26">
      <c r="A170" s="7">
        <v>167</v>
      </c>
      <c r="B170" s="7">
        <v>6102002</v>
      </c>
      <c r="C170" s="34" t="s">
        <v>187</v>
      </c>
      <c r="D170" s="7">
        <v>5</v>
      </c>
      <c r="E170" s="7"/>
      <c r="F170" s="35" t="str">
        <f>_xlfn.IFNA(VLOOKUP(G170,效果查询!$A:$B,2,FALSE),"")</f>
        <v>行军加速</v>
      </c>
      <c r="G170" s="7">
        <v>13</v>
      </c>
      <c r="H170" s="7">
        <v>1</v>
      </c>
      <c r="I170" s="7">
        <v>0.05</v>
      </c>
      <c r="J170" s="35" t="str">
        <f>_xlfn.IFNA(VLOOKUP(K170,效果查询!$A:$B,2,FALSE),"")</f>
        <v/>
      </c>
      <c r="R170" s="7">
        <v>3700</v>
      </c>
      <c r="S170" s="7" t="s">
        <v>189</v>
      </c>
      <c r="T170" s="7">
        <v>80000</v>
      </c>
      <c r="U170" s="7" t="s">
        <v>190</v>
      </c>
      <c r="V170" s="7">
        <v>80000</v>
      </c>
      <c r="W170" s="7" t="s">
        <v>191</v>
      </c>
      <c r="X170" s="7">
        <v>80000</v>
      </c>
      <c r="Y170" s="7" t="s">
        <v>192</v>
      </c>
      <c r="Z170" s="7">
        <v>0</v>
      </c>
    </row>
    <row r="171" spans="1:26">
      <c r="A171" s="7">
        <v>168</v>
      </c>
      <c r="B171" s="7">
        <v>6102002</v>
      </c>
      <c r="C171" s="34" t="s">
        <v>187</v>
      </c>
      <c r="D171" s="7">
        <v>6</v>
      </c>
      <c r="E171" s="7"/>
      <c r="F171" s="35" t="str">
        <f>_xlfn.IFNA(VLOOKUP(G171,效果查询!$A:$B,2,FALSE),"")</f>
        <v>行军加速</v>
      </c>
      <c r="G171" s="7">
        <v>13</v>
      </c>
      <c r="H171" s="7">
        <v>1</v>
      </c>
      <c r="I171" s="7">
        <v>0.06</v>
      </c>
      <c r="J171" s="35" t="str">
        <f>_xlfn.IFNA(VLOOKUP(K171,效果查询!$A:$B,2,FALSE),"")</f>
        <v/>
      </c>
      <c r="R171" s="7">
        <v>5720</v>
      </c>
      <c r="S171" s="7" t="s">
        <v>189</v>
      </c>
      <c r="T171" s="7">
        <v>100000</v>
      </c>
      <c r="U171" s="7" t="s">
        <v>190</v>
      </c>
      <c r="V171" s="7">
        <v>100000</v>
      </c>
      <c r="W171" s="7" t="s">
        <v>191</v>
      </c>
      <c r="X171" s="7">
        <v>100000</v>
      </c>
      <c r="Y171" s="7" t="s">
        <v>192</v>
      </c>
      <c r="Z171" s="7">
        <v>0</v>
      </c>
    </row>
    <row r="172" spans="1:26">
      <c r="A172" s="7">
        <v>169</v>
      </c>
      <c r="B172" s="7">
        <v>6102002</v>
      </c>
      <c r="C172" s="34" t="s">
        <v>187</v>
      </c>
      <c r="D172" s="7">
        <v>7</v>
      </c>
      <c r="E172" s="7"/>
      <c r="F172" s="35" t="str">
        <f>_xlfn.IFNA(VLOOKUP(G172,效果查询!$A:$B,2,FALSE),"")</f>
        <v>行军加速</v>
      </c>
      <c r="G172" s="7">
        <v>13</v>
      </c>
      <c r="H172" s="7">
        <v>1</v>
      </c>
      <c r="I172" s="7">
        <v>0.07</v>
      </c>
      <c r="R172" s="7">
        <v>8530</v>
      </c>
      <c r="S172" s="7" t="s">
        <v>189</v>
      </c>
      <c r="T172" s="7">
        <v>120000</v>
      </c>
      <c r="U172" s="7" t="s">
        <v>190</v>
      </c>
      <c r="V172" s="7">
        <v>120000</v>
      </c>
      <c r="W172" s="7" t="s">
        <v>191</v>
      </c>
      <c r="X172" s="7">
        <v>120000</v>
      </c>
      <c r="Y172" s="7" t="s">
        <v>192</v>
      </c>
      <c r="Z172" s="7">
        <v>0</v>
      </c>
    </row>
    <row r="173" spans="1:26">
      <c r="A173" s="7">
        <v>170</v>
      </c>
      <c r="B173" s="7">
        <v>6102002</v>
      </c>
      <c r="C173" s="34" t="s">
        <v>187</v>
      </c>
      <c r="D173" s="7">
        <v>8</v>
      </c>
      <c r="E173" s="7"/>
      <c r="F173" s="35" t="str">
        <f>_xlfn.IFNA(VLOOKUP(G173,效果查询!$A:$B,2,FALSE),"")</f>
        <v>行军加速</v>
      </c>
      <c r="G173" s="7">
        <v>13</v>
      </c>
      <c r="H173" s="7">
        <v>1</v>
      </c>
      <c r="I173" s="7">
        <v>0.08</v>
      </c>
      <c r="R173" s="7">
        <v>12260</v>
      </c>
      <c r="S173" s="7" t="s">
        <v>189</v>
      </c>
      <c r="T173" s="7">
        <v>140000</v>
      </c>
      <c r="U173" s="7" t="s">
        <v>190</v>
      </c>
      <c r="V173" s="7">
        <v>140000</v>
      </c>
      <c r="W173" s="7" t="s">
        <v>191</v>
      </c>
      <c r="X173" s="7">
        <v>140000</v>
      </c>
      <c r="Y173" s="7" t="s">
        <v>192</v>
      </c>
      <c r="Z173" s="7">
        <v>0</v>
      </c>
    </row>
    <row r="174" spans="1:26">
      <c r="A174" s="7">
        <v>171</v>
      </c>
      <c r="B174" s="7">
        <v>6102002</v>
      </c>
      <c r="C174" s="34" t="s">
        <v>187</v>
      </c>
      <c r="D174" s="7">
        <v>9</v>
      </c>
      <c r="E174" s="7"/>
      <c r="F174" s="35" t="str">
        <f>_xlfn.IFNA(VLOOKUP(G174,效果查询!$A:$B,2,FALSE),"")</f>
        <v>行军加速</v>
      </c>
      <c r="G174" s="7">
        <v>13</v>
      </c>
      <c r="H174" s="7">
        <v>1</v>
      </c>
      <c r="I174" s="7">
        <v>0.09</v>
      </c>
      <c r="R174" s="7">
        <v>17060</v>
      </c>
      <c r="S174" s="7" t="s">
        <v>189</v>
      </c>
      <c r="T174" s="7">
        <v>160000</v>
      </c>
      <c r="U174" s="7" t="s">
        <v>190</v>
      </c>
      <c r="V174" s="7">
        <v>160000</v>
      </c>
      <c r="W174" s="7" t="s">
        <v>191</v>
      </c>
      <c r="X174" s="7">
        <v>160000</v>
      </c>
      <c r="Y174" s="7" t="s">
        <v>192</v>
      </c>
      <c r="Z174" s="7">
        <v>0</v>
      </c>
    </row>
    <row r="175" spans="1:26">
      <c r="A175" s="7">
        <v>172</v>
      </c>
      <c r="B175" s="7">
        <v>6102002</v>
      </c>
      <c r="C175" s="34" t="s">
        <v>187</v>
      </c>
      <c r="D175" s="7">
        <v>10</v>
      </c>
      <c r="E175" s="7"/>
      <c r="F175" s="35" t="str">
        <f>_xlfn.IFNA(VLOOKUP(G175,效果查询!$A:$B,2,FALSE),"")</f>
        <v>行军加速</v>
      </c>
      <c r="G175" s="7">
        <v>13</v>
      </c>
      <c r="H175" s="7">
        <v>1</v>
      </c>
      <c r="I175" s="7">
        <v>0.1</v>
      </c>
      <c r="R175" s="7">
        <v>23040</v>
      </c>
      <c r="S175" s="7" t="s">
        <v>189</v>
      </c>
      <c r="T175" s="7">
        <v>180000</v>
      </c>
      <c r="U175" s="7" t="s">
        <v>190</v>
      </c>
      <c r="V175" s="7">
        <v>180000</v>
      </c>
      <c r="W175" s="7" t="s">
        <v>191</v>
      </c>
      <c r="X175" s="7">
        <v>180000</v>
      </c>
      <c r="Y175" s="7" t="s">
        <v>192</v>
      </c>
      <c r="Z175" s="7">
        <v>0</v>
      </c>
    </row>
    <row r="176" spans="1:26">
      <c r="A176" s="7">
        <v>173</v>
      </c>
      <c r="B176" s="7">
        <v>6102003</v>
      </c>
      <c r="C176" s="34" t="s">
        <v>187</v>
      </c>
      <c r="D176" s="7">
        <v>1</v>
      </c>
      <c r="E176" s="7"/>
      <c r="F176" s="35" t="str">
        <f>_xlfn.IFNA(VLOOKUP(G176,效果查询!$A:$B,2,FALSE),"")</f>
        <v>征募加速</v>
      </c>
      <c r="G176" s="7">
        <v>17</v>
      </c>
      <c r="H176" s="7">
        <v>1</v>
      </c>
      <c r="I176" s="7">
        <v>0.01</v>
      </c>
      <c r="R176" s="7">
        <v>900</v>
      </c>
      <c r="S176" s="7" t="s">
        <v>189</v>
      </c>
      <c r="T176" s="7">
        <v>15000</v>
      </c>
      <c r="U176" s="7" t="s">
        <v>190</v>
      </c>
      <c r="V176" s="7">
        <v>15000</v>
      </c>
      <c r="W176" s="7" t="s">
        <v>191</v>
      </c>
      <c r="X176" s="7">
        <v>15000</v>
      </c>
      <c r="Y176" s="7" t="s">
        <v>192</v>
      </c>
      <c r="Z176" s="7">
        <v>0</v>
      </c>
    </row>
    <row r="177" spans="1:26">
      <c r="A177" s="7">
        <v>174</v>
      </c>
      <c r="B177" s="7">
        <v>6102003</v>
      </c>
      <c r="C177" s="34" t="s">
        <v>187</v>
      </c>
      <c r="D177" s="7">
        <v>2</v>
      </c>
      <c r="E177" s="7"/>
      <c r="F177" s="35" t="str">
        <f>_xlfn.IFNA(VLOOKUP(G177,效果查询!$A:$B,2,FALSE),"")</f>
        <v>征募加速</v>
      </c>
      <c r="G177" s="7">
        <v>17</v>
      </c>
      <c r="H177" s="7">
        <v>1</v>
      </c>
      <c r="I177" s="7">
        <v>0.02</v>
      </c>
      <c r="R177" s="7">
        <v>1070</v>
      </c>
      <c r="S177" s="7" t="s">
        <v>189</v>
      </c>
      <c r="T177" s="7">
        <v>20000</v>
      </c>
      <c r="U177" s="7" t="s">
        <v>190</v>
      </c>
      <c r="V177" s="7">
        <v>20000</v>
      </c>
      <c r="W177" s="7" t="s">
        <v>191</v>
      </c>
      <c r="X177" s="7">
        <v>20000</v>
      </c>
      <c r="Y177" s="7" t="s">
        <v>192</v>
      </c>
      <c r="Z177" s="7">
        <v>0</v>
      </c>
    </row>
    <row r="178" spans="1:26">
      <c r="A178" s="7">
        <v>175</v>
      </c>
      <c r="B178" s="7">
        <v>6102003</v>
      </c>
      <c r="C178" s="34" t="s">
        <v>187</v>
      </c>
      <c r="D178" s="7">
        <v>3</v>
      </c>
      <c r="E178" s="7"/>
      <c r="F178" s="35" t="str">
        <f>_xlfn.IFNA(VLOOKUP(G178,效果查询!$A:$B,2,FALSE),"")</f>
        <v>征募加速</v>
      </c>
      <c r="G178" s="7">
        <v>17</v>
      </c>
      <c r="H178" s="7">
        <v>1</v>
      </c>
      <c r="I178" s="7">
        <v>0.03</v>
      </c>
      <c r="R178" s="7">
        <v>1500</v>
      </c>
      <c r="S178" s="7" t="s">
        <v>189</v>
      </c>
      <c r="T178" s="7">
        <v>30000</v>
      </c>
      <c r="U178" s="7" t="s">
        <v>190</v>
      </c>
      <c r="V178" s="7">
        <v>30000</v>
      </c>
      <c r="W178" s="7" t="s">
        <v>191</v>
      </c>
      <c r="X178" s="7">
        <v>30000</v>
      </c>
      <c r="Y178" s="7" t="s">
        <v>192</v>
      </c>
      <c r="Z178" s="7">
        <v>0</v>
      </c>
    </row>
    <row r="179" spans="1:26">
      <c r="A179" s="7">
        <v>176</v>
      </c>
      <c r="B179" s="7">
        <v>6102003</v>
      </c>
      <c r="C179" s="34" t="s">
        <v>187</v>
      </c>
      <c r="D179" s="7">
        <v>4</v>
      </c>
      <c r="E179" s="7"/>
      <c r="F179" s="35" t="str">
        <f>_xlfn.IFNA(VLOOKUP(G179,效果查询!$A:$B,2,FALSE),"")</f>
        <v>征募加速</v>
      </c>
      <c r="G179" s="7">
        <v>17</v>
      </c>
      <c r="H179" s="7">
        <v>1</v>
      </c>
      <c r="I179" s="7">
        <v>0.04</v>
      </c>
      <c r="R179" s="7">
        <v>2340</v>
      </c>
      <c r="S179" s="7" t="s">
        <v>189</v>
      </c>
      <c r="T179" s="7">
        <v>40000</v>
      </c>
      <c r="U179" s="7" t="s">
        <v>190</v>
      </c>
      <c r="V179" s="7">
        <v>40000</v>
      </c>
      <c r="W179" s="7" t="s">
        <v>191</v>
      </c>
      <c r="X179" s="7">
        <v>40000</v>
      </c>
      <c r="Y179" s="7" t="s">
        <v>192</v>
      </c>
      <c r="Z179" s="7">
        <v>0</v>
      </c>
    </row>
    <row r="180" spans="1:26">
      <c r="A180" s="7">
        <v>177</v>
      </c>
      <c r="B180" s="7">
        <v>6102003</v>
      </c>
      <c r="C180" s="34" t="s">
        <v>187</v>
      </c>
      <c r="D180" s="7">
        <v>5</v>
      </c>
      <c r="E180" s="7"/>
      <c r="F180" s="35" t="str">
        <f>_xlfn.IFNA(VLOOKUP(G180,效果查询!$A:$B,2,FALSE),"")</f>
        <v>征募加速</v>
      </c>
      <c r="G180" s="7">
        <v>17</v>
      </c>
      <c r="H180" s="7">
        <v>1</v>
      </c>
      <c r="I180" s="7">
        <v>0.05</v>
      </c>
      <c r="R180" s="7">
        <v>3700</v>
      </c>
      <c r="S180" s="7" t="s">
        <v>189</v>
      </c>
      <c r="T180" s="7">
        <v>80000</v>
      </c>
      <c r="U180" s="7" t="s">
        <v>190</v>
      </c>
      <c r="V180" s="7">
        <v>80000</v>
      </c>
      <c r="W180" s="7" t="s">
        <v>191</v>
      </c>
      <c r="X180" s="7">
        <v>80000</v>
      </c>
      <c r="Y180" s="7" t="s">
        <v>192</v>
      </c>
      <c r="Z180" s="7">
        <v>0</v>
      </c>
    </row>
    <row r="181" spans="1:26">
      <c r="A181" s="7">
        <v>178</v>
      </c>
      <c r="B181" s="7">
        <v>6102003</v>
      </c>
      <c r="C181" s="34" t="s">
        <v>187</v>
      </c>
      <c r="D181" s="7">
        <v>6</v>
      </c>
      <c r="E181" s="7"/>
      <c r="F181" s="35" t="str">
        <f>_xlfn.IFNA(VLOOKUP(G181,效果查询!$A:$B,2,FALSE),"")</f>
        <v>征募加速</v>
      </c>
      <c r="G181" s="7">
        <v>17</v>
      </c>
      <c r="H181" s="7">
        <v>1</v>
      </c>
      <c r="I181" s="7">
        <v>0.06</v>
      </c>
      <c r="R181" s="7">
        <v>5720</v>
      </c>
      <c r="S181" s="7" t="s">
        <v>189</v>
      </c>
      <c r="T181" s="7">
        <v>100000</v>
      </c>
      <c r="U181" s="7" t="s">
        <v>190</v>
      </c>
      <c r="V181" s="7">
        <v>100000</v>
      </c>
      <c r="W181" s="7" t="s">
        <v>191</v>
      </c>
      <c r="X181" s="7">
        <v>100000</v>
      </c>
      <c r="Y181" s="7" t="s">
        <v>192</v>
      </c>
      <c r="Z181" s="7">
        <v>0</v>
      </c>
    </row>
    <row r="182" spans="1:26">
      <c r="A182" s="7">
        <v>179</v>
      </c>
      <c r="B182" s="7">
        <v>6102003</v>
      </c>
      <c r="C182" s="34" t="s">
        <v>187</v>
      </c>
      <c r="D182" s="7">
        <v>7</v>
      </c>
      <c r="E182" s="7"/>
      <c r="F182" s="35" t="str">
        <f>_xlfn.IFNA(VLOOKUP(G182,效果查询!$A:$B,2,FALSE),"")</f>
        <v>征募加速</v>
      </c>
      <c r="G182" s="7">
        <v>17</v>
      </c>
      <c r="H182" s="7">
        <v>1</v>
      </c>
      <c r="I182" s="7">
        <v>0.07</v>
      </c>
      <c r="R182" s="7">
        <v>8530</v>
      </c>
      <c r="S182" s="7" t="s">
        <v>189</v>
      </c>
      <c r="T182" s="7">
        <v>120000</v>
      </c>
      <c r="U182" s="7" t="s">
        <v>190</v>
      </c>
      <c r="V182" s="7">
        <v>120000</v>
      </c>
      <c r="W182" s="7" t="s">
        <v>191</v>
      </c>
      <c r="X182" s="7">
        <v>120000</v>
      </c>
      <c r="Y182" s="7" t="s">
        <v>192</v>
      </c>
      <c r="Z182" s="7">
        <v>0</v>
      </c>
    </row>
    <row r="183" spans="1:26">
      <c r="A183" s="7">
        <v>180</v>
      </c>
      <c r="B183" s="7">
        <v>6102003</v>
      </c>
      <c r="C183" s="34" t="s">
        <v>187</v>
      </c>
      <c r="D183" s="7">
        <v>8</v>
      </c>
      <c r="E183" s="7"/>
      <c r="F183" s="35" t="str">
        <f>_xlfn.IFNA(VLOOKUP(G183,效果查询!$A:$B,2,FALSE),"")</f>
        <v>征募加速</v>
      </c>
      <c r="G183" s="7">
        <v>17</v>
      </c>
      <c r="H183" s="7">
        <v>1</v>
      </c>
      <c r="I183" s="7">
        <v>0.08</v>
      </c>
      <c r="R183" s="7">
        <v>12260</v>
      </c>
      <c r="S183" s="7" t="s">
        <v>189</v>
      </c>
      <c r="T183" s="7">
        <v>140000</v>
      </c>
      <c r="U183" s="7" t="s">
        <v>190</v>
      </c>
      <c r="V183" s="7">
        <v>140000</v>
      </c>
      <c r="W183" s="7" t="s">
        <v>191</v>
      </c>
      <c r="X183" s="7">
        <v>140000</v>
      </c>
      <c r="Y183" s="7" t="s">
        <v>192</v>
      </c>
      <c r="Z183" s="7">
        <v>0</v>
      </c>
    </row>
    <row r="184" spans="1:26">
      <c r="A184" s="7">
        <v>181</v>
      </c>
      <c r="B184" s="7">
        <v>6102003</v>
      </c>
      <c r="C184" s="34" t="s">
        <v>187</v>
      </c>
      <c r="D184" s="7">
        <v>9</v>
      </c>
      <c r="E184" s="7"/>
      <c r="F184" s="35" t="str">
        <f>_xlfn.IFNA(VLOOKUP(G184,效果查询!$A:$B,2,FALSE),"")</f>
        <v>征募加速</v>
      </c>
      <c r="G184" s="7">
        <v>17</v>
      </c>
      <c r="H184" s="7">
        <v>1</v>
      </c>
      <c r="I184" s="7">
        <v>0.09</v>
      </c>
      <c r="R184" s="7">
        <v>17060</v>
      </c>
      <c r="S184" s="7" t="s">
        <v>189</v>
      </c>
      <c r="T184" s="7">
        <v>160000</v>
      </c>
      <c r="U184" s="7" t="s">
        <v>190</v>
      </c>
      <c r="V184" s="7">
        <v>160000</v>
      </c>
      <c r="W184" s="7" t="s">
        <v>191</v>
      </c>
      <c r="X184" s="7">
        <v>160000</v>
      </c>
      <c r="Y184" s="7" t="s">
        <v>192</v>
      </c>
      <c r="Z184" s="7">
        <v>0</v>
      </c>
    </row>
    <row r="185" spans="1:26">
      <c r="A185" s="7">
        <v>182</v>
      </c>
      <c r="B185" s="7">
        <v>6102003</v>
      </c>
      <c r="C185" s="34" t="s">
        <v>187</v>
      </c>
      <c r="D185" s="7">
        <v>10</v>
      </c>
      <c r="E185" s="7"/>
      <c r="F185" s="35" t="str">
        <f>_xlfn.IFNA(VLOOKUP(G185,效果查询!$A:$B,2,FALSE),"")</f>
        <v>征募加速</v>
      </c>
      <c r="G185" s="7">
        <v>17</v>
      </c>
      <c r="H185" s="7">
        <v>1</v>
      </c>
      <c r="I185" s="7">
        <v>0.1</v>
      </c>
      <c r="R185" s="7">
        <v>23040</v>
      </c>
      <c r="S185" s="7" t="s">
        <v>189</v>
      </c>
      <c r="T185" s="7">
        <v>180000</v>
      </c>
      <c r="U185" s="7" t="s">
        <v>190</v>
      </c>
      <c r="V185" s="7">
        <v>180000</v>
      </c>
      <c r="W185" s="7" t="s">
        <v>191</v>
      </c>
      <c r="X185" s="7">
        <v>180000</v>
      </c>
      <c r="Y185" s="7" t="s">
        <v>192</v>
      </c>
      <c r="Z185" s="7">
        <v>0</v>
      </c>
    </row>
    <row r="186" spans="1:26">
      <c r="A186" s="7">
        <v>183</v>
      </c>
      <c r="B186" s="7">
        <v>6102004</v>
      </c>
      <c r="C186" s="34" t="s">
        <v>187</v>
      </c>
      <c r="D186" s="7">
        <v>1</v>
      </c>
      <c r="E186" s="7"/>
      <c r="F186" s="35" t="str">
        <f>_xlfn.IFNA(VLOOKUP(G186,效果查询!$A:$B,2,FALSE),"")</f>
        <v>征募消耗降低</v>
      </c>
      <c r="G186" s="7">
        <v>31</v>
      </c>
      <c r="H186" s="7">
        <v>1</v>
      </c>
      <c r="I186" s="7">
        <v>0.01</v>
      </c>
      <c r="R186" s="7">
        <v>900</v>
      </c>
      <c r="S186" s="7" t="s">
        <v>189</v>
      </c>
      <c r="T186" s="7">
        <v>15000</v>
      </c>
      <c r="U186" s="7" t="s">
        <v>190</v>
      </c>
      <c r="V186" s="7">
        <v>15000</v>
      </c>
      <c r="W186" s="7" t="s">
        <v>191</v>
      </c>
      <c r="X186" s="7">
        <v>15000</v>
      </c>
      <c r="Y186" s="7" t="s">
        <v>192</v>
      </c>
      <c r="Z186" s="7">
        <v>0</v>
      </c>
    </row>
    <row r="187" spans="1:26">
      <c r="A187" s="7">
        <v>184</v>
      </c>
      <c r="B187" s="7">
        <v>6102004</v>
      </c>
      <c r="C187" s="34" t="s">
        <v>187</v>
      </c>
      <c r="D187" s="7">
        <v>2</v>
      </c>
      <c r="E187" s="7"/>
      <c r="F187" s="35" t="str">
        <f>_xlfn.IFNA(VLOOKUP(G187,效果查询!$A:$B,2,FALSE),"")</f>
        <v>征募消耗降低</v>
      </c>
      <c r="G187" s="7">
        <v>31</v>
      </c>
      <c r="H187" s="7">
        <v>1</v>
      </c>
      <c r="I187" s="7">
        <v>0.02</v>
      </c>
      <c r="R187" s="7">
        <v>1070</v>
      </c>
      <c r="S187" s="7" t="s">
        <v>189</v>
      </c>
      <c r="T187" s="7">
        <v>20000</v>
      </c>
      <c r="U187" s="7" t="s">
        <v>190</v>
      </c>
      <c r="V187" s="7">
        <v>20000</v>
      </c>
      <c r="W187" s="7" t="s">
        <v>191</v>
      </c>
      <c r="X187" s="7">
        <v>20000</v>
      </c>
      <c r="Y187" s="7" t="s">
        <v>192</v>
      </c>
      <c r="Z187" s="7">
        <v>0</v>
      </c>
    </row>
    <row r="188" spans="1:26">
      <c r="A188" s="7">
        <v>185</v>
      </c>
      <c r="B188" s="7">
        <v>6102004</v>
      </c>
      <c r="C188" s="34" t="s">
        <v>187</v>
      </c>
      <c r="D188" s="7">
        <v>3</v>
      </c>
      <c r="E188" s="7"/>
      <c r="F188" s="35" t="str">
        <f>_xlfn.IFNA(VLOOKUP(G188,效果查询!$A:$B,2,FALSE),"")</f>
        <v>征募消耗降低</v>
      </c>
      <c r="G188" s="7">
        <v>31</v>
      </c>
      <c r="H188" s="7">
        <v>1</v>
      </c>
      <c r="I188" s="7">
        <v>0.03</v>
      </c>
      <c r="R188" s="7">
        <v>1500</v>
      </c>
      <c r="S188" s="7" t="s">
        <v>189</v>
      </c>
      <c r="T188" s="7">
        <v>30000</v>
      </c>
      <c r="U188" s="7" t="s">
        <v>190</v>
      </c>
      <c r="V188" s="7">
        <v>30000</v>
      </c>
      <c r="W188" s="7" t="s">
        <v>191</v>
      </c>
      <c r="X188" s="7">
        <v>30000</v>
      </c>
      <c r="Y188" s="7" t="s">
        <v>192</v>
      </c>
      <c r="Z188" s="7">
        <v>0</v>
      </c>
    </row>
    <row r="189" spans="1:26">
      <c r="A189" s="7">
        <v>186</v>
      </c>
      <c r="B189" s="7">
        <v>6102004</v>
      </c>
      <c r="C189" s="34" t="s">
        <v>187</v>
      </c>
      <c r="D189" s="7">
        <v>4</v>
      </c>
      <c r="E189" s="7"/>
      <c r="F189" s="35" t="str">
        <f>_xlfn.IFNA(VLOOKUP(G189,效果查询!$A:$B,2,FALSE),"")</f>
        <v>征募消耗降低</v>
      </c>
      <c r="G189" s="7">
        <v>31</v>
      </c>
      <c r="H189" s="7">
        <v>1</v>
      </c>
      <c r="I189" s="7">
        <v>0.04</v>
      </c>
      <c r="R189" s="7">
        <v>2340</v>
      </c>
      <c r="S189" s="7" t="s">
        <v>189</v>
      </c>
      <c r="T189" s="7">
        <v>40000</v>
      </c>
      <c r="U189" s="7" t="s">
        <v>190</v>
      </c>
      <c r="V189" s="7">
        <v>40000</v>
      </c>
      <c r="W189" s="7" t="s">
        <v>191</v>
      </c>
      <c r="X189" s="7">
        <v>40000</v>
      </c>
      <c r="Y189" s="7" t="s">
        <v>192</v>
      </c>
      <c r="Z189" s="7">
        <v>0</v>
      </c>
    </row>
    <row r="190" spans="1:26">
      <c r="A190" s="7">
        <v>187</v>
      </c>
      <c r="B190" s="7">
        <v>6102004</v>
      </c>
      <c r="C190" s="34" t="s">
        <v>187</v>
      </c>
      <c r="D190" s="7">
        <v>5</v>
      </c>
      <c r="E190" s="7"/>
      <c r="F190" s="35" t="str">
        <f>_xlfn.IFNA(VLOOKUP(G190,效果查询!$A:$B,2,FALSE),"")</f>
        <v>征募消耗降低</v>
      </c>
      <c r="G190" s="7">
        <v>31</v>
      </c>
      <c r="H190" s="7">
        <v>1</v>
      </c>
      <c r="I190" s="7">
        <v>0.05</v>
      </c>
      <c r="R190" s="7">
        <v>3700</v>
      </c>
      <c r="S190" s="7" t="s">
        <v>189</v>
      </c>
      <c r="T190" s="7">
        <v>80000</v>
      </c>
      <c r="U190" s="7" t="s">
        <v>190</v>
      </c>
      <c r="V190" s="7">
        <v>80000</v>
      </c>
      <c r="W190" s="7" t="s">
        <v>191</v>
      </c>
      <c r="X190" s="7">
        <v>80000</v>
      </c>
      <c r="Y190" s="7" t="s">
        <v>192</v>
      </c>
      <c r="Z190" s="7">
        <v>0</v>
      </c>
    </row>
    <row r="191" spans="1:26">
      <c r="A191" s="7">
        <v>188</v>
      </c>
      <c r="B191" s="7">
        <v>6102004</v>
      </c>
      <c r="C191" s="34" t="s">
        <v>187</v>
      </c>
      <c r="D191" s="7">
        <v>6</v>
      </c>
      <c r="E191" s="7"/>
      <c r="F191" s="35" t="str">
        <f>_xlfn.IFNA(VLOOKUP(G191,效果查询!$A:$B,2,FALSE),"")</f>
        <v>征募消耗降低</v>
      </c>
      <c r="G191" s="7">
        <v>31</v>
      </c>
      <c r="H191" s="7">
        <v>1</v>
      </c>
      <c r="I191" s="7">
        <v>0.06</v>
      </c>
      <c r="R191" s="7">
        <v>5720</v>
      </c>
      <c r="S191" s="7" t="s">
        <v>189</v>
      </c>
      <c r="T191" s="7">
        <v>100000</v>
      </c>
      <c r="U191" s="7" t="s">
        <v>190</v>
      </c>
      <c r="V191" s="7">
        <v>100000</v>
      </c>
      <c r="W191" s="7" t="s">
        <v>191</v>
      </c>
      <c r="X191" s="7">
        <v>100000</v>
      </c>
      <c r="Y191" s="7" t="s">
        <v>192</v>
      </c>
      <c r="Z191" s="7">
        <v>0</v>
      </c>
    </row>
    <row r="192" spans="1:26">
      <c r="A192" s="7">
        <v>189</v>
      </c>
      <c r="B192" s="7">
        <v>6102004</v>
      </c>
      <c r="C192" s="34" t="s">
        <v>187</v>
      </c>
      <c r="D192" s="7">
        <v>7</v>
      </c>
      <c r="E192" s="7"/>
      <c r="F192" s="35" t="str">
        <f>_xlfn.IFNA(VLOOKUP(G192,效果查询!$A:$B,2,FALSE),"")</f>
        <v>征募消耗降低</v>
      </c>
      <c r="G192" s="7">
        <v>31</v>
      </c>
      <c r="H192" s="7">
        <v>1</v>
      </c>
      <c r="I192" s="7">
        <v>0.07</v>
      </c>
      <c r="R192" s="7">
        <v>8530</v>
      </c>
      <c r="S192" s="7" t="s">
        <v>189</v>
      </c>
      <c r="T192" s="7">
        <v>120000</v>
      </c>
      <c r="U192" s="7" t="s">
        <v>190</v>
      </c>
      <c r="V192" s="7">
        <v>120000</v>
      </c>
      <c r="W192" s="7" t="s">
        <v>191</v>
      </c>
      <c r="X192" s="7">
        <v>120000</v>
      </c>
      <c r="Y192" s="7" t="s">
        <v>192</v>
      </c>
      <c r="Z192" s="7">
        <v>0</v>
      </c>
    </row>
    <row r="193" spans="1:26">
      <c r="A193" s="7">
        <v>190</v>
      </c>
      <c r="B193" s="7">
        <v>6102004</v>
      </c>
      <c r="C193" s="34" t="s">
        <v>187</v>
      </c>
      <c r="D193" s="7">
        <v>8</v>
      </c>
      <c r="E193" s="7"/>
      <c r="F193" s="35" t="str">
        <f>_xlfn.IFNA(VLOOKUP(G193,效果查询!$A:$B,2,FALSE),"")</f>
        <v>征募消耗降低</v>
      </c>
      <c r="G193" s="7">
        <v>31</v>
      </c>
      <c r="H193" s="7">
        <v>1</v>
      </c>
      <c r="I193" s="7">
        <v>0.08</v>
      </c>
      <c r="R193" s="7">
        <v>12260</v>
      </c>
      <c r="S193" s="7" t="s">
        <v>189</v>
      </c>
      <c r="T193" s="7">
        <v>140000</v>
      </c>
      <c r="U193" s="7" t="s">
        <v>190</v>
      </c>
      <c r="V193" s="7">
        <v>140000</v>
      </c>
      <c r="W193" s="7" t="s">
        <v>191</v>
      </c>
      <c r="X193" s="7">
        <v>140000</v>
      </c>
      <c r="Y193" s="7" t="s">
        <v>192</v>
      </c>
      <c r="Z193" s="7">
        <v>0</v>
      </c>
    </row>
    <row r="194" spans="1:26">
      <c r="A194" s="7">
        <v>191</v>
      </c>
      <c r="B194" s="7">
        <v>6102004</v>
      </c>
      <c r="C194" s="34" t="s">
        <v>187</v>
      </c>
      <c r="D194" s="7">
        <v>9</v>
      </c>
      <c r="E194" s="7"/>
      <c r="F194" s="35" t="str">
        <f>_xlfn.IFNA(VLOOKUP(G194,效果查询!$A:$B,2,FALSE),"")</f>
        <v>征募消耗降低</v>
      </c>
      <c r="G194" s="7">
        <v>31</v>
      </c>
      <c r="H194" s="7">
        <v>1</v>
      </c>
      <c r="I194" s="7">
        <v>0.09</v>
      </c>
      <c r="R194" s="7">
        <v>17060</v>
      </c>
      <c r="S194" s="7" t="s">
        <v>189</v>
      </c>
      <c r="T194" s="7">
        <v>160000</v>
      </c>
      <c r="U194" s="7" t="s">
        <v>190</v>
      </c>
      <c r="V194" s="7">
        <v>160000</v>
      </c>
      <c r="W194" s="7" t="s">
        <v>191</v>
      </c>
      <c r="X194" s="7">
        <v>160000</v>
      </c>
      <c r="Y194" s="7" t="s">
        <v>192</v>
      </c>
      <c r="Z194" s="7">
        <v>0</v>
      </c>
    </row>
    <row r="195" spans="1:26">
      <c r="A195" s="7">
        <v>192</v>
      </c>
      <c r="B195" s="7">
        <v>6102004</v>
      </c>
      <c r="C195" s="34" t="s">
        <v>187</v>
      </c>
      <c r="D195" s="7">
        <v>10</v>
      </c>
      <c r="E195" s="7"/>
      <c r="F195" s="35" t="str">
        <f>_xlfn.IFNA(VLOOKUP(G195,效果查询!$A:$B,2,FALSE),"")</f>
        <v>征募消耗降低</v>
      </c>
      <c r="G195" s="7">
        <v>31</v>
      </c>
      <c r="H195" s="7">
        <v>1</v>
      </c>
      <c r="I195" s="7">
        <v>0.1</v>
      </c>
      <c r="R195" s="7">
        <v>23040</v>
      </c>
      <c r="S195" s="7" t="s">
        <v>189</v>
      </c>
      <c r="T195" s="7">
        <v>180000</v>
      </c>
      <c r="U195" s="7" t="s">
        <v>190</v>
      </c>
      <c r="V195" s="7">
        <v>180000</v>
      </c>
      <c r="W195" s="7" t="s">
        <v>191</v>
      </c>
      <c r="X195" s="7">
        <v>180000</v>
      </c>
      <c r="Y195" s="7" t="s">
        <v>192</v>
      </c>
      <c r="Z195" s="7">
        <v>0</v>
      </c>
    </row>
    <row r="196" spans="1:26">
      <c r="A196" s="7">
        <v>193</v>
      </c>
      <c r="B196" s="7">
        <v>6102005</v>
      </c>
      <c r="C196" s="34" t="s">
        <v>187</v>
      </c>
      <c r="D196" s="7">
        <v>1</v>
      </c>
      <c r="E196" s="7"/>
      <c r="F196" s="35" t="str">
        <f>_xlfn.IFNA(VLOOKUP(G196,效果查询!$A:$B,2,FALSE),"")</f>
        <v>采集解锁</v>
      </c>
      <c r="G196" s="7">
        <v>25</v>
      </c>
      <c r="H196" s="7">
        <v>2</v>
      </c>
      <c r="I196" s="7">
        <v>1</v>
      </c>
      <c r="R196" s="7">
        <v>3600</v>
      </c>
      <c r="S196" s="7" t="s">
        <v>189</v>
      </c>
      <c r="T196" s="27">
        <v>280000</v>
      </c>
      <c r="U196" s="7" t="s">
        <v>190</v>
      </c>
      <c r="V196" s="27">
        <v>280000</v>
      </c>
      <c r="W196" s="7" t="s">
        <v>191</v>
      </c>
      <c r="X196" s="27">
        <v>520000</v>
      </c>
      <c r="Y196" s="7" t="s">
        <v>192</v>
      </c>
      <c r="Z196" s="27">
        <v>0</v>
      </c>
    </row>
    <row r="197" spans="1:26">
      <c r="A197" s="7">
        <v>194</v>
      </c>
      <c r="B197" s="7">
        <v>6102006</v>
      </c>
      <c r="C197" s="34" t="s">
        <v>187</v>
      </c>
      <c r="D197" s="7">
        <v>1</v>
      </c>
      <c r="E197" s="7"/>
      <c r="F197" s="35" t="str">
        <f>_xlfn.IFNA(VLOOKUP(G197,效果查询!$A:$B,2,FALSE),"")</f>
        <v>驻守解锁</v>
      </c>
      <c r="G197" s="7">
        <v>24</v>
      </c>
      <c r="H197" s="7">
        <v>2</v>
      </c>
      <c r="I197" s="7">
        <v>1</v>
      </c>
      <c r="R197" s="7">
        <v>3600</v>
      </c>
      <c r="S197" s="7" t="s">
        <v>189</v>
      </c>
      <c r="T197" s="27">
        <v>280000</v>
      </c>
      <c r="U197" s="7" t="s">
        <v>190</v>
      </c>
      <c r="V197" s="27">
        <v>280000</v>
      </c>
      <c r="W197" s="7" t="s">
        <v>191</v>
      </c>
      <c r="X197" s="27">
        <v>520000</v>
      </c>
      <c r="Y197" s="7" t="s">
        <v>192</v>
      </c>
      <c r="Z197" s="27">
        <v>0</v>
      </c>
    </row>
    <row r="198" spans="1:26">
      <c r="A198" s="7">
        <v>195</v>
      </c>
      <c r="B198" s="7">
        <v>6102007</v>
      </c>
      <c r="C198" s="34" t="s">
        <v>187</v>
      </c>
      <c r="D198" s="7">
        <v>1</v>
      </c>
      <c r="E198" s="7"/>
      <c r="F198" s="35" t="str">
        <f>_xlfn.IFNA(VLOOKUP(G198,效果查询!$A:$B,2,FALSE),"")</f>
        <v>军力上限</v>
      </c>
      <c r="G198" s="7">
        <v>18</v>
      </c>
      <c r="H198" s="7">
        <v>2</v>
      </c>
      <c r="I198" s="7">
        <v>200</v>
      </c>
      <c r="R198" s="7">
        <v>3600</v>
      </c>
      <c r="S198" s="7" t="s">
        <v>189</v>
      </c>
      <c r="T198" s="7">
        <v>20000</v>
      </c>
      <c r="U198" s="7" t="s">
        <v>190</v>
      </c>
      <c r="V198" s="7">
        <v>20000</v>
      </c>
      <c r="W198" s="7" t="s">
        <v>191</v>
      </c>
      <c r="X198" s="7">
        <v>40000</v>
      </c>
      <c r="Y198" s="7" t="s">
        <v>192</v>
      </c>
      <c r="Z198" s="7">
        <v>0</v>
      </c>
    </row>
    <row r="199" spans="1:26">
      <c r="A199" s="7">
        <v>196</v>
      </c>
      <c r="B199" s="7">
        <v>6102007</v>
      </c>
      <c r="C199" s="34" t="s">
        <v>187</v>
      </c>
      <c r="D199" s="7">
        <v>2</v>
      </c>
      <c r="E199" s="7"/>
      <c r="F199" s="35" t="str">
        <f>_xlfn.IFNA(VLOOKUP(G199,效果查询!$A:$B,2,FALSE),"")</f>
        <v>军力上限</v>
      </c>
      <c r="G199" s="7">
        <v>18</v>
      </c>
      <c r="H199" s="7">
        <v>2</v>
      </c>
      <c r="I199" s="7">
        <v>400</v>
      </c>
      <c r="R199" s="7">
        <v>7200</v>
      </c>
      <c r="S199" s="7" t="s">
        <v>189</v>
      </c>
      <c r="T199" s="7">
        <v>22500</v>
      </c>
      <c r="U199" s="7" t="s">
        <v>190</v>
      </c>
      <c r="V199" s="7">
        <v>22500</v>
      </c>
      <c r="W199" s="7" t="s">
        <v>191</v>
      </c>
      <c r="X199" s="7">
        <v>45000</v>
      </c>
      <c r="Y199" s="7" t="s">
        <v>192</v>
      </c>
      <c r="Z199" s="7">
        <v>0</v>
      </c>
    </row>
    <row r="200" spans="1:26">
      <c r="A200" s="7">
        <v>197</v>
      </c>
      <c r="B200" s="7">
        <v>6102007</v>
      </c>
      <c r="C200" s="34" t="s">
        <v>187</v>
      </c>
      <c r="D200" s="7">
        <v>3</v>
      </c>
      <c r="E200" s="7"/>
      <c r="F200" s="35" t="str">
        <f>_xlfn.IFNA(VLOOKUP(G200,效果查询!$A:$B,2,FALSE),"")</f>
        <v>军力上限</v>
      </c>
      <c r="G200" s="7">
        <v>18</v>
      </c>
      <c r="H200" s="7">
        <v>2</v>
      </c>
      <c r="I200" s="7">
        <v>600</v>
      </c>
      <c r="R200" s="7">
        <v>10800</v>
      </c>
      <c r="S200" s="7" t="s">
        <v>189</v>
      </c>
      <c r="T200" s="7">
        <v>25000</v>
      </c>
      <c r="U200" s="7" t="s">
        <v>190</v>
      </c>
      <c r="V200" s="7">
        <v>25000</v>
      </c>
      <c r="W200" s="7" t="s">
        <v>191</v>
      </c>
      <c r="X200" s="7">
        <v>50000</v>
      </c>
      <c r="Y200" s="7" t="s">
        <v>192</v>
      </c>
      <c r="Z200" s="7">
        <v>0</v>
      </c>
    </row>
    <row r="201" spans="1:26">
      <c r="A201" s="7">
        <v>198</v>
      </c>
      <c r="B201" s="7">
        <v>6102007</v>
      </c>
      <c r="C201" s="34" t="s">
        <v>187</v>
      </c>
      <c r="D201" s="7">
        <v>4</v>
      </c>
      <c r="E201" s="7"/>
      <c r="F201" s="35" t="str">
        <f>_xlfn.IFNA(VLOOKUP(G201,效果查询!$A:$B,2,FALSE),"")</f>
        <v>军力上限</v>
      </c>
      <c r="G201" s="7">
        <v>18</v>
      </c>
      <c r="H201" s="7">
        <v>2</v>
      </c>
      <c r="I201" s="7">
        <v>800</v>
      </c>
      <c r="R201" s="7">
        <v>14400</v>
      </c>
      <c r="S201" s="7" t="s">
        <v>189</v>
      </c>
      <c r="T201" s="7">
        <v>27500</v>
      </c>
      <c r="U201" s="7" t="s">
        <v>190</v>
      </c>
      <c r="V201" s="7">
        <v>27500</v>
      </c>
      <c r="W201" s="7" t="s">
        <v>191</v>
      </c>
      <c r="X201" s="7">
        <v>55000</v>
      </c>
      <c r="Y201" s="7" t="s">
        <v>192</v>
      </c>
      <c r="Z201" s="7">
        <v>0</v>
      </c>
    </row>
    <row r="202" spans="1:26">
      <c r="A202" s="7">
        <v>199</v>
      </c>
      <c r="B202" s="7">
        <v>6102007</v>
      </c>
      <c r="C202" s="34" t="s">
        <v>187</v>
      </c>
      <c r="D202" s="7">
        <v>5</v>
      </c>
      <c r="E202" s="7"/>
      <c r="F202" s="35" t="str">
        <f>_xlfn.IFNA(VLOOKUP(G202,效果查询!$A:$B,2,FALSE),"")</f>
        <v>军力上限</v>
      </c>
      <c r="G202" s="7">
        <v>18</v>
      </c>
      <c r="H202" s="7">
        <v>2</v>
      </c>
      <c r="I202" s="7">
        <v>1000</v>
      </c>
      <c r="R202" s="7">
        <v>18000</v>
      </c>
      <c r="S202" s="7" t="s">
        <v>189</v>
      </c>
      <c r="T202" s="7">
        <v>30000</v>
      </c>
      <c r="U202" s="7" t="s">
        <v>190</v>
      </c>
      <c r="V202" s="7">
        <v>30000</v>
      </c>
      <c r="W202" s="7" t="s">
        <v>191</v>
      </c>
      <c r="X202" s="7">
        <v>60000</v>
      </c>
      <c r="Y202" s="7" t="s">
        <v>192</v>
      </c>
      <c r="Z202" s="7">
        <v>0</v>
      </c>
    </row>
    <row r="203" spans="1:26">
      <c r="A203" s="7">
        <v>200</v>
      </c>
      <c r="B203" s="7">
        <v>6102007</v>
      </c>
      <c r="C203" s="34" t="s">
        <v>187</v>
      </c>
      <c r="D203" s="7">
        <v>6</v>
      </c>
      <c r="E203" s="7"/>
      <c r="F203" s="35" t="str">
        <f>_xlfn.IFNA(VLOOKUP(G203,效果查询!$A:$B,2,FALSE),"")</f>
        <v>军力上限</v>
      </c>
      <c r="G203" s="7">
        <v>18</v>
      </c>
      <c r="H203" s="7">
        <v>2</v>
      </c>
      <c r="I203" s="7">
        <v>1200</v>
      </c>
      <c r="R203" s="7">
        <v>21600</v>
      </c>
      <c r="S203" s="7" t="s">
        <v>189</v>
      </c>
      <c r="T203" s="7">
        <v>35000</v>
      </c>
      <c r="U203" s="7" t="s">
        <v>190</v>
      </c>
      <c r="V203" s="7">
        <v>35000</v>
      </c>
      <c r="W203" s="7" t="s">
        <v>191</v>
      </c>
      <c r="X203" s="7">
        <v>70000</v>
      </c>
      <c r="Y203" s="7" t="s">
        <v>192</v>
      </c>
      <c r="Z203" s="7">
        <v>0</v>
      </c>
    </row>
    <row r="204" spans="1:26">
      <c r="A204" s="7">
        <v>201</v>
      </c>
      <c r="B204" s="7">
        <v>6102007</v>
      </c>
      <c r="C204" s="34" t="s">
        <v>187</v>
      </c>
      <c r="D204" s="7">
        <v>7</v>
      </c>
      <c r="E204" s="7"/>
      <c r="F204" s="35" t="str">
        <f>_xlfn.IFNA(VLOOKUP(G204,效果查询!$A:$B,2,FALSE),"")</f>
        <v>军力上限</v>
      </c>
      <c r="G204" s="7">
        <v>18</v>
      </c>
      <c r="H204" s="7">
        <v>2</v>
      </c>
      <c r="I204" s="7">
        <v>1400</v>
      </c>
      <c r="R204" s="7">
        <v>25200</v>
      </c>
      <c r="S204" s="7" t="s">
        <v>189</v>
      </c>
      <c r="T204" s="7">
        <v>40000</v>
      </c>
      <c r="U204" s="7" t="s">
        <v>190</v>
      </c>
      <c r="V204" s="7">
        <v>40000</v>
      </c>
      <c r="W204" s="7" t="s">
        <v>191</v>
      </c>
      <c r="X204" s="7">
        <v>80000</v>
      </c>
      <c r="Y204" s="7" t="s">
        <v>192</v>
      </c>
      <c r="Z204" s="7">
        <v>0</v>
      </c>
    </row>
    <row r="205" spans="1:26">
      <c r="A205" s="7">
        <v>202</v>
      </c>
      <c r="B205" s="7">
        <v>6102007</v>
      </c>
      <c r="C205" s="34" t="s">
        <v>187</v>
      </c>
      <c r="D205" s="7">
        <v>8</v>
      </c>
      <c r="E205" s="7"/>
      <c r="F205" s="35" t="str">
        <f>_xlfn.IFNA(VLOOKUP(G205,效果查询!$A:$B,2,FALSE),"")</f>
        <v>军力上限</v>
      </c>
      <c r="G205" s="7">
        <v>18</v>
      </c>
      <c r="H205" s="7">
        <v>2</v>
      </c>
      <c r="I205" s="7">
        <v>1600</v>
      </c>
      <c r="R205" s="7">
        <v>28800</v>
      </c>
      <c r="S205" s="7" t="s">
        <v>189</v>
      </c>
      <c r="T205" s="7">
        <v>50000</v>
      </c>
      <c r="U205" s="7" t="s">
        <v>190</v>
      </c>
      <c r="V205" s="7">
        <v>50000</v>
      </c>
      <c r="W205" s="7" t="s">
        <v>191</v>
      </c>
      <c r="X205" s="7">
        <v>100000</v>
      </c>
      <c r="Y205" s="7" t="s">
        <v>192</v>
      </c>
      <c r="Z205" s="7">
        <v>0</v>
      </c>
    </row>
    <row r="206" spans="1:26">
      <c r="A206" s="7">
        <v>203</v>
      </c>
      <c r="B206" s="7">
        <v>6102007</v>
      </c>
      <c r="C206" s="34" t="s">
        <v>187</v>
      </c>
      <c r="D206" s="7">
        <v>9</v>
      </c>
      <c r="E206" s="7"/>
      <c r="F206" s="35" t="str">
        <f>_xlfn.IFNA(VLOOKUP(G206,效果查询!$A:$B,2,FALSE),"")</f>
        <v>军力上限</v>
      </c>
      <c r="G206" s="7">
        <v>18</v>
      </c>
      <c r="H206" s="7">
        <v>2</v>
      </c>
      <c r="I206" s="7">
        <v>1800</v>
      </c>
      <c r="R206" s="7">
        <v>32400</v>
      </c>
      <c r="S206" s="7" t="s">
        <v>189</v>
      </c>
      <c r="T206" s="7">
        <v>70000</v>
      </c>
      <c r="U206" s="7" t="s">
        <v>190</v>
      </c>
      <c r="V206" s="7">
        <v>70000</v>
      </c>
      <c r="W206" s="7" t="s">
        <v>191</v>
      </c>
      <c r="X206" s="7">
        <v>140000</v>
      </c>
      <c r="Y206" s="7" t="s">
        <v>192</v>
      </c>
      <c r="Z206" s="7">
        <v>0</v>
      </c>
    </row>
    <row r="207" spans="1:26">
      <c r="A207" s="7">
        <v>204</v>
      </c>
      <c r="B207" s="7">
        <v>6102007</v>
      </c>
      <c r="C207" s="34" t="s">
        <v>187</v>
      </c>
      <c r="D207" s="7">
        <v>10</v>
      </c>
      <c r="E207" s="7"/>
      <c r="F207" s="35" t="str">
        <f>_xlfn.IFNA(VLOOKUP(G207,效果查询!$A:$B,2,FALSE),"")</f>
        <v>军力上限</v>
      </c>
      <c r="G207" s="7">
        <v>18</v>
      </c>
      <c r="H207" s="7">
        <v>2</v>
      </c>
      <c r="I207" s="7">
        <v>2000</v>
      </c>
      <c r="R207" s="7">
        <v>36000</v>
      </c>
      <c r="S207" s="7" t="s">
        <v>189</v>
      </c>
      <c r="T207" s="7">
        <v>100000</v>
      </c>
      <c r="U207" s="7" t="s">
        <v>190</v>
      </c>
      <c r="V207" s="7">
        <v>100000</v>
      </c>
      <c r="W207" s="7" t="s">
        <v>191</v>
      </c>
      <c r="X207" s="7">
        <v>200000</v>
      </c>
      <c r="Y207" s="7" t="s">
        <v>192</v>
      </c>
      <c r="Z207" s="7">
        <v>0</v>
      </c>
    </row>
    <row r="208" spans="1:26">
      <c r="A208" s="7">
        <v>205</v>
      </c>
      <c r="B208" s="7">
        <v>6102008</v>
      </c>
      <c r="C208" s="34" t="s">
        <v>187</v>
      </c>
      <c r="D208" s="7">
        <v>1</v>
      </c>
      <c r="E208" s="7">
        <v>2</v>
      </c>
      <c r="F208" s="35" t="str">
        <f>_xlfn.IFNA(VLOOKUP(G208,效果查询!$A:$B,2,FALSE),"")</f>
        <v>虎豹王骑-强化</v>
      </c>
      <c r="G208" s="7">
        <v>45</v>
      </c>
      <c r="H208" s="7">
        <v>1</v>
      </c>
      <c r="I208" s="7">
        <v>0.005</v>
      </c>
      <c r="J208" s="7" t="s">
        <v>195</v>
      </c>
      <c r="K208" s="7">
        <v>36</v>
      </c>
      <c r="L208" s="7">
        <v>1</v>
      </c>
      <c r="M208" s="7">
        <v>0.005</v>
      </c>
      <c r="R208" s="7">
        <v>900</v>
      </c>
      <c r="S208" s="7" t="s">
        <v>189</v>
      </c>
      <c r="T208" s="7">
        <v>6500</v>
      </c>
      <c r="U208" s="7" t="s">
        <v>190</v>
      </c>
      <c r="V208" s="7">
        <v>6500</v>
      </c>
      <c r="W208" s="7" t="s">
        <v>191</v>
      </c>
      <c r="X208" s="7">
        <v>11750</v>
      </c>
      <c r="Y208" s="7" t="s">
        <v>192</v>
      </c>
      <c r="Z208" s="7">
        <v>6500</v>
      </c>
    </row>
    <row r="209" spans="1:26">
      <c r="A209" s="7">
        <v>206</v>
      </c>
      <c r="B209" s="7">
        <v>6102008</v>
      </c>
      <c r="C209" s="34" t="s">
        <v>187</v>
      </c>
      <c r="D209" s="7">
        <v>2</v>
      </c>
      <c r="E209" s="7">
        <v>2</v>
      </c>
      <c r="F209" s="35" t="str">
        <f>_xlfn.IFNA(VLOOKUP(G209,效果查询!$A:$B,2,FALSE),"")</f>
        <v>虎豹王骑-强化</v>
      </c>
      <c r="G209" s="7">
        <v>45</v>
      </c>
      <c r="H209" s="7">
        <v>1</v>
      </c>
      <c r="I209" s="7">
        <v>0.01</v>
      </c>
      <c r="J209" s="7" t="s">
        <v>195</v>
      </c>
      <c r="K209" s="7">
        <v>36</v>
      </c>
      <c r="L209" s="7">
        <v>1</v>
      </c>
      <c r="M209" s="7">
        <v>0.01</v>
      </c>
      <c r="R209" s="7">
        <v>1070</v>
      </c>
      <c r="S209" s="7" t="s">
        <v>189</v>
      </c>
      <c r="T209" s="7">
        <v>19000</v>
      </c>
      <c r="U209" s="7" t="s">
        <v>190</v>
      </c>
      <c r="V209" s="7">
        <v>19000</v>
      </c>
      <c r="W209" s="7" t="s">
        <v>191</v>
      </c>
      <c r="X209" s="7">
        <v>35000</v>
      </c>
      <c r="Y209" s="7" t="s">
        <v>192</v>
      </c>
      <c r="Z209" s="7">
        <v>19000</v>
      </c>
    </row>
    <row r="210" spans="1:26">
      <c r="A210" s="7">
        <v>207</v>
      </c>
      <c r="B210" s="7">
        <v>6102008</v>
      </c>
      <c r="C210" s="34" t="s">
        <v>187</v>
      </c>
      <c r="D210" s="7">
        <v>3</v>
      </c>
      <c r="E210" s="7">
        <v>2</v>
      </c>
      <c r="F210" s="35" t="str">
        <f>_xlfn.IFNA(VLOOKUP(G210,效果查询!$A:$B,2,FALSE),"")</f>
        <v>虎豹王骑-强化</v>
      </c>
      <c r="G210" s="7">
        <v>45</v>
      </c>
      <c r="H210" s="7">
        <v>1</v>
      </c>
      <c r="I210" s="7">
        <v>0.015</v>
      </c>
      <c r="J210" s="7" t="s">
        <v>195</v>
      </c>
      <c r="K210" s="7">
        <v>36</v>
      </c>
      <c r="L210" s="7">
        <v>1</v>
      </c>
      <c r="M210" s="7">
        <v>0.015</v>
      </c>
      <c r="R210" s="7">
        <v>1500</v>
      </c>
      <c r="S210" s="7" t="s">
        <v>189</v>
      </c>
      <c r="T210" s="7">
        <v>32000</v>
      </c>
      <c r="U210" s="7" t="s">
        <v>190</v>
      </c>
      <c r="V210" s="7">
        <v>32000</v>
      </c>
      <c r="W210" s="7" t="s">
        <v>191</v>
      </c>
      <c r="X210" s="7">
        <v>58000</v>
      </c>
      <c r="Y210" s="7" t="s">
        <v>192</v>
      </c>
      <c r="Z210" s="7">
        <v>32000</v>
      </c>
    </row>
    <row r="211" spans="1:26">
      <c r="A211" s="7">
        <v>208</v>
      </c>
      <c r="B211" s="7">
        <v>6102008</v>
      </c>
      <c r="C211" s="34" t="s">
        <v>187</v>
      </c>
      <c r="D211" s="7">
        <v>4</v>
      </c>
      <c r="E211" s="7">
        <v>2</v>
      </c>
      <c r="F211" s="35" t="str">
        <f>_xlfn.IFNA(VLOOKUP(G211,效果查询!$A:$B,2,FALSE),"")</f>
        <v>虎豹王骑-强化</v>
      </c>
      <c r="G211" s="7">
        <v>45</v>
      </c>
      <c r="H211" s="7">
        <v>1</v>
      </c>
      <c r="I211" s="7">
        <v>0.02</v>
      </c>
      <c r="J211" s="7" t="s">
        <v>195</v>
      </c>
      <c r="K211" s="7">
        <v>36</v>
      </c>
      <c r="L211" s="7">
        <v>1</v>
      </c>
      <c r="M211" s="7">
        <v>0.02</v>
      </c>
      <c r="R211" s="7">
        <v>2340</v>
      </c>
      <c r="S211" s="7" t="s">
        <v>189</v>
      </c>
      <c r="T211" s="7">
        <v>45000</v>
      </c>
      <c r="U211" s="7" t="s">
        <v>190</v>
      </c>
      <c r="V211" s="7">
        <v>45000</v>
      </c>
      <c r="W211" s="7" t="s">
        <v>191</v>
      </c>
      <c r="X211" s="7">
        <v>82000</v>
      </c>
      <c r="Y211" s="7" t="s">
        <v>192</v>
      </c>
      <c r="Z211" s="7">
        <v>45000</v>
      </c>
    </row>
    <row r="212" spans="1:26">
      <c r="A212" s="7">
        <v>209</v>
      </c>
      <c r="B212" s="7">
        <v>6102008</v>
      </c>
      <c r="C212" s="34" t="s">
        <v>187</v>
      </c>
      <c r="D212" s="7">
        <v>5</v>
      </c>
      <c r="E212" s="7">
        <v>2</v>
      </c>
      <c r="F212" s="35" t="str">
        <f>_xlfn.IFNA(VLOOKUP(G212,效果查询!$A:$B,2,FALSE),"")</f>
        <v>虎豹王骑-强化</v>
      </c>
      <c r="G212" s="7">
        <v>45</v>
      </c>
      <c r="H212" s="7">
        <v>1</v>
      </c>
      <c r="I212" s="7">
        <v>0.025</v>
      </c>
      <c r="J212" s="7" t="s">
        <v>195</v>
      </c>
      <c r="K212" s="7">
        <v>36</v>
      </c>
      <c r="L212" s="7">
        <v>1</v>
      </c>
      <c r="M212" s="7">
        <v>0.025</v>
      </c>
      <c r="R212" s="7">
        <v>3700</v>
      </c>
      <c r="S212" s="7" t="s">
        <v>189</v>
      </c>
      <c r="T212" s="7">
        <v>57000</v>
      </c>
      <c r="U212" s="7" t="s">
        <v>190</v>
      </c>
      <c r="V212" s="7">
        <v>57000</v>
      </c>
      <c r="W212" s="7" t="s">
        <v>191</v>
      </c>
      <c r="X212" s="7">
        <v>105000</v>
      </c>
      <c r="Y212" s="7" t="s">
        <v>192</v>
      </c>
      <c r="Z212" s="7">
        <v>57000</v>
      </c>
    </row>
    <row r="213" spans="1:26">
      <c r="A213" s="7">
        <v>210</v>
      </c>
      <c r="B213" s="7">
        <v>6102008</v>
      </c>
      <c r="C213" s="34" t="s">
        <v>187</v>
      </c>
      <c r="D213" s="7">
        <v>6</v>
      </c>
      <c r="E213" s="7">
        <v>2</v>
      </c>
      <c r="F213" s="35" t="str">
        <f>_xlfn.IFNA(VLOOKUP(G213,效果查询!$A:$B,2,FALSE),"")</f>
        <v>虎豹王骑-强化</v>
      </c>
      <c r="G213" s="7">
        <v>45</v>
      </c>
      <c r="H213" s="7">
        <v>1</v>
      </c>
      <c r="I213" s="7">
        <v>0.03</v>
      </c>
      <c r="J213" s="7" t="s">
        <v>195</v>
      </c>
      <c r="K213" s="7">
        <v>36</v>
      </c>
      <c r="L213" s="7">
        <v>1</v>
      </c>
      <c r="M213" s="7">
        <v>0.03</v>
      </c>
      <c r="R213" s="7">
        <v>5720</v>
      </c>
      <c r="S213" s="7" t="s">
        <v>189</v>
      </c>
      <c r="T213" s="7">
        <v>76000</v>
      </c>
      <c r="U213" s="7" t="s">
        <v>190</v>
      </c>
      <c r="V213" s="7">
        <v>76000</v>
      </c>
      <c r="W213" s="7" t="s">
        <v>191</v>
      </c>
      <c r="X213" s="7">
        <v>140000</v>
      </c>
      <c r="Y213" s="7" t="s">
        <v>192</v>
      </c>
      <c r="Z213" s="7">
        <v>76000</v>
      </c>
    </row>
    <row r="214" spans="1:26">
      <c r="A214" s="7">
        <v>211</v>
      </c>
      <c r="B214" s="7">
        <v>6102008</v>
      </c>
      <c r="C214" s="34" t="s">
        <v>187</v>
      </c>
      <c r="D214" s="7">
        <v>7</v>
      </c>
      <c r="E214" s="7">
        <v>2</v>
      </c>
      <c r="F214" s="35" t="str">
        <f>_xlfn.IFNA(VLOOKUP(G214,效果查询!$A:$B,2,FALSE),"")</f>
        <v>虎豹王骑-强化</v>
      </c>
      <c r="G214" s="7">
        <v>45</v>
      </c>
      <c r="H214" s="7">
        <v>1</v>
      </c>
      <c r="I214" s="7">
        <v>0.035</v>
      </c>
      <c r="J214" s="7" t="s">
        <v>195</v>
      </c>
      <c r="K214" s="7">
        <v>36</v>
      </c>
      <c r="L214" s="7">
        <v>1</v>
      </c>
      <c r="M214" s="7">
        <v>0.035</v>
      </c>
      <c r="R214" s="7">
        <v>8530</v>
      </c>
      <c r="S214" s="7" t="s">
        <v>189</v>
      </c>
      <c r="T214" s="7">
        <v>89000</v>
      </c>
      <c r="U214" s="7" t="s">
        <v>190</v>
      </c>
      <c r="V214" s="7">
        <v>89000</v>
      </c>
      <c r="W214" s="7" t="s">
        <v>191</v>
      </c>
      <c r="X214" s="7">
        <v>165000</v>
      </c>
      <c r="Y214" s="7" t="s">
        <v>192</v>
      </c>
      <c r="Z214" s="7">
        <v>89000</v>
      </c>
    </row>
    <row r="215" spans="1:26">
      <c r="A215" s="7">
        <v>212</v>
      </c>
      <c r="B215" s="7">
        <v>6102008</v>
      </c>
      <c r="C215" s="34" t="s">
        <v>187</v>
      </c>
      <c r="D215" s="7">
        <v>8</v>
      </c>
      <c r="E215" s="7">
        <v>2</v>
      </c>
      <c r="F215" s="35" t="str">
        <f>_xlfn.IFNA(VLOOKUP(G215,效果查询!$A:$B,2,FALSE),"")</f>
        <v>虎豹王骑-强化</v>
      </c>
      <c r="G215" s="7">
        <v>45</v>
      </c>
      <c r="H215" s="7">
        <v>1</v>
      </c>
      <c r="I215" s="7">
        <v>0.04</v>
      </c>
      <c r="J215" s="7" t="s">
        <v>195</v>
      </c>
      <c r="K215" s="7">
        <v>36</v>
      </c>
      <c r="L215" s="7">
        <v>1</v>
      </c>
      <c r="M215" s="7">
        <v>0.04</v>
      </c>
      <c r="R215" s="7">
        <v>12260</v>
      </c>
      <c r="S215" s="7" t="s">
        <v>189</v>
      </c>
      <c r="T215" s="7">
        <v>96000</v>
      </c>
      <c r="U215" s="7" t="s">
        <v>190</v>
      </c>
      <c r="V215" s="7">
        <v>96000</v>
      </c>
      <c r="W215" s="7" t="s">
        <v>191</v>
      </c>
      <c r="X215" s="7">
        <v>176000</v>
      </c>
      <c r="Y215" s="7" t="s">
        <v>192</v>
      </c>
      <c r="Z215" s="7">
        <v>96000</v>
      </c>
    </row>
    <row r="216" spans="1:26">
      <c r="A216" s="7">
        <v>213</v>
      </c>
      <c r="B216" s="7">
        <v>6102008</v>
      </c>
      <c r="C216" s="34" t="s">
        <v>187</v>
      </c>
      <c r="D216" s="7">
        <v>9</v>
      </c>
      <c r="E216" s="7">
        <v>2</v>
      </c>
      <c r="F216" s="35" t="str">
        <f>_xlfn.IFNA(VLOOKUP(G216,效果查询!$A:$B,2,FALSE),"")</f>
        <v>虎豹王骑-强化</v>
      </c>
      <c r="G216" s="7">
        <v>45</v>
      </c>
      <c r="H216" s="7">
        <v>1</v>
      </c>
      <c r="I216" s="7">
        <v>0.045</v>
      </c>
      <c r="J216" s="7" t="s">
        <v>195</v>
      </c>
      <c r="K216" s="7">
        <v>36</v>
      </c>
      <c r="L216" s="7">
        <v>1</v>
      </c>
      <c r="M216" s="7">
        <v>0.045</v>
      </c>
      <c r="R216" s="7">
        <v>17060</v>
      </c>
      <c r="S216" s="7" t="s">
        <v>189</v>
      </c>
      <c r="T216" s="7">
        <v>102000</v>
      </c>
      <c r="U216" s="7" t="s">
        <v>190</v>
      </c>
      <c r="V216" s="7">
        <v>102000</v>
      </c>
      <c r="W216" s="7" t="s">
        <v>191</v>
      </c>
      <c r="X216" s="7">
        <v>188000</v>
      </c>
      <c r="Y216" s="7" t="s">
        <v>192</v>
      </c>
      <c r="Z216" s="7">
        <v>102000</v>
      </c>
    </row>
    <row r="217" spans="1:26">
      <c r="A217" s="7">
        <v>214</v>
      </c>
      <c r="B217" s="7">
        <v>6102008</v>
      </c>
      <c r="C217" s="34" t="s">
        <v>187</v>
      </c>
      <c r="D217" s="7">
        <v>10</v>
      </c>
      <c r="E217" s="7">
        <v>2</v>
      </c>
      <c r="F217" s="35" t="str">
        <f>_xlfn.IFNA(VLOOKUP(G217,效果查询!$A:$B,2,FALSE),"")</f>
        <v>虎豹王骑-强化</v>
      </c>
      <c r="G217" s="7">
        <v>45</v>
      </c>
      <c r="H217" s="7">
        <v>1</v>
      </c>
      <c r="I217" s="7">
        <v>0.05</v>
      </c>
      <c r="J217" s="7" t="s">
        <v>195</v>
      </c>
      <c r="K217" s="7">
        <v>36</v>
      </c>
      <c r="L217" s="7">
        <v>1</v>
      </c>
      <c r="M217" s="7">
        <v>0.05</v>
      </c>
      <c r="R217" s="7">
        <v>23040</v>
      </c>
      <c r="S217" s="7" t="s">
        <v>189</v>
      </c>
      <c r="T217" s="7">
        <v>115000</v>
      </c>
      <c r="U217" s="7" t="s">
        <v>190</v>
      </c>
      <c r="V217" s="7">
        <v>115000</v>
      </c>
      <c r="W217" s="7" t="s">
        <v>191</v>
      </c>
      <c r="X217" s="7">
        <v>211000</v>
      </c>
      <c r="Y217" s="7" t="s">
        <v>192</v>
      </c>
      <c r="Z217" s="7">
        <v>115000</v>
      </c>
    </row>
    <row r="218" spans="1:26">
      <c r="A218" s="7">
        <v>215</v>
      </c>
      <c r="B218" s="7">
        <v>6102009</v>
      </c>
      <c r="C218" s="34" t="s">
        <v>187</v>
      </c>
      <c r="D218" s="7">
        <v>1</v>
      </c>
      <c r="E218" s="7">
        <v>3</v>
      </c>
      <c r="F218" s="35" t="str">
        <f>_xlfn.IFNA(VLOOKUP(G218,效果查询!$A:$B,2,FALSE),"")</f>
        <v>车下灵卫-强化</v>
      </c>
      <c r="G218" s="7">
        <v>46</v>
      </c>
      <c r="H218" s="7">
        <v>1</v>
      </c>
      <c r="I218" s="7">
        <v>0.005</v>
      </c>
      <c r="J218" s="7" t="s">
        <v>195</v>
      </c>
      <c r="K218" s="7">
        <v>36</v>
      </c>
      <c r="L218" s="7">
        <v>1</v>
      </c>
      <c r="M218" s="7">
        <v>0.005</v>
      </c>
      <c r="R218" s="7">
        <v>900</v>
      </c>
      <c r="S218" s="7" t="s">
        <v>189</v>
      </c>
      <c r="T218" s="7">
        <v>6500</v>
      </c>
      <c r="U218" s="7" t="s">
        <v>190</v>
      </c>
      <c r="V218" s="7">
        <v>6500</v>
      </c>
      <c r="W218" s="7" t="s">
        <v>191</v>
      </c>
      <c r="X218" s="7">
        <v>11750</v>
      </c>
      <c r="Y218" s="7" t="s">
        <v>192</v>
      </c>
      <c r="Z218" s="7">
        <v>6500</v>
      </c>
    </row>
    <row r="219" spans="1:26">
      <c r="A219" s="7">
        <v>216</v>
      </c>
      <c r="B219" s="7">
        <v>6102009</v>
      </c>
      <c r="C219" s="34" t="s">
        <v>187</v>
      </c>
      <c r="D219" s="7">
        <v>2</v>
      </c>
      <c r="E219" s="7">
        <v>3</v>
      </c>
      <c r="F219" s="35" t="str">
        <f>_xlfn.IFNA(VLOOKUP(G219,效果查询!$A:$B,2,FALSE),"")</f>
        <v>车下灵卫-强化</v>
      </c>
      <c r="G219" s="7">
        <v>46</v>
      </c>
      <c r="H219" s="7">
        <v>1</v>
      </c>
      <c r="I219" s="7">
        <v>0.01</v>
      </c>
      <c r="J219" s="7" t="s">
        <v>195</v>
      </c>
      <c r="K219" s="7">
        <v>36</v>
      </c>
      <c r="L219" s="7">
        <v>1</v>
      </c>
      <c r="M219" s="7">
        <v>0.01</v>
      </c>
      <c r="R219" s="7">
        <v>1070</v>
      </c>
      <c r="S219" s="7" t="s">
        <v>189</v>
      </c>
      <c r="T219" s="7">
        <v>19000</v>
      </c>
      <c r="U219" s="7" t="s">
        <v>190</v>
      </c>
      <c r="V219" s="7">
        <v>19000</v>
      </c>
      <c r="W219" s="7" t="s">
        <v>191</v>
      </c>
      <c r="X219" s="7">
        <v>35000</v>
      </c>
      <c r="Y219" s="7" t="s">
        <v>192</v>
      </c>
      <c r="Z219" s="7">
        <v>19000</v>
      </c>
    </row>
    <row r="220" spans="1:26">
      <c r="A220" s="7">
        <v>217</v>
      </c>
      <c r="B220" s="7">
        <v>6102009</v>
      </c>
      <c r="C220" s="34" t="s">
        <v>187</v>
      </c>
      <c r="D220" s="7">
        <v>3</v>
      </c>
      <c r="E220" s="7">
        <v>3</v>
      </c>
      <c r="F220" s="35" t="str">
        <f>_xlfn.IFNA(VLOOKUP(G220,效果查询!$A:$B,2,FALSE),"")</f>
        <v>车下灵卫-强化</v>
      </c>
      <c r="G220" s="7">
        <v>46</v>
      </c>
      <c r="H220" s="7">
        <v>1</v>
      </c>
      <c r="I220" s="7">
        <v>0.015</v>
      </c>
      <c r="J220" s="7" t="s">
        <v>195</v>
      </c>
      <c r="K220" s="7">
        <v>36</v>
      </c>
      <c r="L220" s="7">
        <v>1</v>
      </c>
      <c r="M220" s="7">
        <v>0.015</v>
      </c>
      <c r="R220" s="7">
        <v>1500</v>
      </c>
      <c r="S220" s="7" t="s">
        <v>189</v>
      </c>
      <c r="T220" s="7">
        <v>32000</v>
      </c>
      <c r="U220" s="7" t="s">
        <v>190</v>
      </c>
      <c r="V220" s="7">
        <v>32000</v>
      </c>
      <c r="W220" s="7" t="s">
        <v>191</v>
      </c>
      <c r="X220" s="7">
        <v>58000</v>
      </c>
      <c r="Y220" s="7" t="s">
        <v>192</v>
      </c>
      <c r="Z220" s="7">
        <v>32000</v>
      </c>
    </row>
    <row r="221" spans="1:26">
      <c r="A221" s="7">
        <v>218</v>
      </c>
      <c r="B221" s="7">
        <v>6102009</v>
      </c>
      <c r="C221" s="34" t="s">
        <v>187</v>
      </c>
      <c r="D221" s="7">
        <v>4</v>
      </c>
      <c r="E221" s="7">
        <v>3</v>
      </c>
      <c r="F221" s="35" t="str">
        <f>_xlfn.IFNA(VLOOKUP(G221,效果查询!$A:$B,2,FALSE),"")</f>
        <v>车下灵卫-强化</v>
      </c>
      <c r="G221" s="7">
        <v>46</v>
      </c>
      <c r="H221" s="7">
        <v>1</v>
      </c>
      <c r="I221" s="7">
        <v>0.02</v>
      </c>
      <c r="J221" s="7" t="s">
        <v>195</v>
      </c>
      <c r="K221" s="7">
        <v>36</v>
      </c>
      <c r="L221" s="7">
        <v>1</v>
      </c>
      <c r="M221" s="7">
        <v>0.02</v>
      </c>
      <c r="R221" s="7">
        <v>2340</v>
      </c>
      <c r="S221" s="7" t="s">
        <v>189</v>
      </c>
      <c r="T221" s="7">
        <v>45000</v>
      </c>
      <c r="U221" s="7" t="s">
        <v>190</v>
      </c>
      <c r="V221" s="7">
        <v>45000</v>
      </c>
      <c r="W221" s="7" t="s">
        <v>191</v>
      </c>
      <c r="X221" s="7">
        <v>82000</v>
      </c>
      <c r="Y221" s="7" t="s">
        <v>192</v>
      </c>
      <c r="Z221" s="7">
        <v>45000</v>
      </c>
    </row>
    <row r="222" spans="1:26">
      <c r="A222" s="7">
        <v>219</v>
      </c>
      <c r="B222" s="7">
        <v>6102009</v>
      </c>
      <c r="C222" s="34" t="s">
        <v>187</v>
      </c>
      <c r="D222" s="7">
        <v>5</v>
      </c>
      <c r="E222" s="7">
        <v>3</v>
      </c>
      <c r="F222" s="35" t="str">
        <f>_xlfn.IFNA(VLOOKUP(G222,效果查询!$A:$B,2,FALSE),"")</f>
        <v>车下灵卫-强化</v>
      </c>
      <c r="G222" s="7">
        <v>46</v>
      </c>
      <c r="H222" s="7">
        <v>1</v>
      </c>
      <c r="I222" s="7">
        <v>0.025</v>
      </c>
      <c r="J222" s="7" t="s">
        <v>195</v>
      </c>
      <c r="K222" s="7">
        <v>36</v>
      </c>
      <c r="L222" s="7">
        <v>1</v>
      </c>
      <c r="M222" s="7">
        <v>0.025</v>
      </c>
      <c r="R222" s="7">
        <v>3700</v>
      </c>
      <c r="S222" s="7" t="s">
        <v>189</v>
      </c>
      <c r="T222" s="7">
        <v>57000</v>
      </c>
      <c r="U222" s="7" t="s">
        <v>190</v>
      </c>
      <c r="V222" s="7">
        <v>57000</v>
      </c>
      <c r="W222" s="7" t="s">
        <v>191</v>
      </c>
      <c r="X222" s="7">
        <v>105000</v>
      </c>
      <c r="Y222" s="7" t="s">
        <v>192</v>
      </c>
      <c r="Z222" s="7">
        <v>57000</v>
      </c>
    </row>
    <row r="223" spans="1:26">
      <c r="A223" s="7">
        <v>220</v>
      </c>
      <c r="B223" s="7">
        <v>6102009</v>
      </c>
      <c r="C223" s="34" t="s">
        <v>187</v>
      </c>
      <c r="D223" s="7">
        <v>6</v>
      </c>
      <c r="E223" s="7">
        <v>3</v>
      </c>
      <c r="F223" s="35" t="str">
        <f>_xlfn.IFNA(VLOOKUP(G223,效果查询!$A:$B,2,FALSE),"")</f>
        <v>车下灵卫-强化</v>
      </c>
      <c r="G223" s="7">
        <v>46</v>
      </c>
      <c r="H223" s="7">
        <v>1</v>
      </c>
      <c r="I223" s="7">
        <v>0.03</v>
      </c>
      <c r="J223" s="7" t="s">
        <v>195</v>
      </c>
      <c r="K223" s="7">
        <v>36</v>
      </c>
      <c r="L223" s="7">
        <v>1</v>
      </c>
      <c r="M223" s="7">
        <v>0.03</v>
      </c>
      <c r="R223" s="7">
        <v>5720</v>
      </c>
      <c r="S223" s="7" t="s">
        <v>189</v>
      </c>
      <c r="T223" s="7">
        <v>76000</v>
      </c>
      <c r="U223" s="7" t="s">
        <v>190</v>
      </c>
      <c r="V223" s="7">
        <v>76000</v>
      </c>
      <c r="W223" s="7" t="s">
        <v>191</v>
      </c>
      <c r="X223" s="7">
        <v>140000</v>
      </c>
      <c r="Y223" s="7" t="s">
        <v>192</v>
      </c>
      <c r="Z223" s="7">
        <v>76000</v>
      </c>
    </row>
    <row r="224" spans="1:26">
      <c r="A224" s="7">
        <v>221</v>
      </c>
      <c r="B224" s="7">
        <v>6102009</v>
      </c>
      <c r="C224" s="34" t="s">
        <v>187</v>
      </c>
      <c r="D224" s="7">
        <v>7</v>
      </c>
      <c r="E224" s="7">
        <v>3</v>
      </c>
      <c r="F224" s="35" t="str">
        <f>_xlfn.IFNA(VLOOKUP(G224,效果查询!$A:$B,2,FALSE),"")</f>
        <v>车下灵卫-强化</v>
      </c>
      <c r="G224" s="7">
        <v>46</v>
      </c>
      <c r="H224" s="7">
        <v>1</v>
      </c>
      <c r="I224" s="7">
        <v>0.035</v>
      </c>
      <c r="J224" s="7" t="s">
        <v>195</v>
      </c>
      <c r="K224" s="7">
        <v>36</v>
      </c>
      <c r="L224" s="7">
        <v>1</v>
      </c>
      <c r="M224" s="7">
        <v>0.035</v>
      </c>
      <c r="R224" s="7">
        <v>8530</v>
      </c>
      <c r="S224" s="7" t="s">
        <v>189</v>
      </c>
      <c r="T224" s="7">
        <v>89000</v>
      </c>
      <c r="U224" s="7" t="s">
        <v>190</v>
      </c>
      <c r="V224" s="7">
        <v>89000</v>
      </c>
      <c r="W224" s="7" t="s">
        <v>191</v>
      </c>
      <c r="X224" s="7">
        <v>165000</v>
      </c>
      <c r="Y224" s="7" t="s">
        <v>192</v>
      </c>
      <c r="Z224" s="7">
        <v>89000</v>
      </c>
    </row>
    <row r="225" spans="1:26">
      <c r="A225" s="7">
        <v>222</v>
      </c>
      <c r="B225" s="7">
        <v>6102009</v>
      </c>
      <c r="C225" s="34" t="s">
        <v>187</v>
      </c>
      <c r="D225" s="7">
        <v>8</v>
      </c>
      <c r="E225" s="7">
        <v>3</v>
      </c>
      <c r="F225" s="35" t="str">
        <f>_xlfn.IFNA(VLOOKUP(G225,效果查询!$A:$B,2,FALSE),"")</f>
        <v>车下灵卫-强化</v>
      </c>
      <c r="G225" s="7">
        <v>46</v>
      </c>
      <c r="H225" s="7">
        <v>1</v>
      </c>
      <c r="I225" s="7">
        <v>0.04</v>
      </c>
      <c r="J225" s="7" t="s">
        <v>195</v>
      </c>
      <c r="K225" s="7">
        <v>36</v>
      </c>
      <c r="L225" s="7">
        <v>1</v>
      </c>
      <c r="M225" s="7">
        <v>0.04</v>
      </c>
      <c r="R225" s="7">
        <v>12260</v>
      </c>
      <c r="S225" s="7" t="s">
        <v>189</v>
      </c>
      <c r="T225" s="7">
        <v>96000</v>
      </c>
      <c r="U225" s="7" t="s">
        <v>190</v>
      </c>
      <c r="V225" s="7">
        <v>96000</v>
      </c>
      <c r="W225" s="7" t="s">
        <v>191</v>
      </c>
      <c r="X225" s="7">
        <v>176000</v>
      </c>
      <c r="Y225" s="7" t="s">
        <v>192</v>
      </c>
      <c r="Z225" s="7">
        <v>96000</v>
      </c>
    </row>
    <row r="226" spans="1:26">
      <c r="A226" s="7">
        <v>223</v>
      </c>
      <c r="B226" s="7">
        <v>6102009</v>
      </c>
      <c r="C226" s="34" t="s">
        <v>187</v>
      </c>
      <c r="D226" s="7">
        <v>9</v>
      </c>
      <c r="E226" s="7">
        <v>3</v>
      </c>
      <c r="F226" s="35" t="str">
        <f>_xlfn.IFNA(VLOOKUP(G226,效果查询!$A:$B,2,FALSE),"")</f>
        <v>车下灵卫-强化</v>
      </c>
      <c r="G226" s="7">
        <v>46</v>
      </c>
      <c r="H226" s="7">
        <v>1</v>
      </c>
      <c r="I226" s="7">
        <v>0.045</v>
      </c>
      <c r="J226" s="7" t="s">
        <v>195</v>
      </c>
      <c r="K226" s="7">
        <v>36</v>
      </c>
      <c r="L226" s="7">
        <v>1</v>
      </c>
      <c r="M226" s="7">
        <v>0.045</v>
      </c>
      <c r="R226" s="7">
        <v>17060</v>
      </c>
      <c r="S226" s="7" t="s">
        <v>189</v>
      </c>
      <c r="T226" s="7">
        <v>102000</v>
      </c>
      <c r="U226" s="7" t="s">
        <v>190</v>
      </c>
      <c r="V226" s="7">
        <v>102000</v>
      </c>
      <c r="W226" s="7" t="s">
        <v>191</v>
      </c>
      <c r="X226" s="7">
        <v>188000</v>
      </c>
      <c r="Y226" s="7" t="s">
        <v>192</v>
      </c>
      <c r="Z226" s="7">
        <v>102000</v>
      </c>
    </row>
    <row r="227" spans="1:26">
      <c r="A227" s="7">
        <v>224</v>
      </c>
      <c r="B227" s="7">
        <v>6102009</v>
      </c>
      <c r="C227" s="34" t="s">
        <v>187</v>
      </c>
      <c r="D227" s="7">
        <v>10</v>
      </c>
      <c r="E227" s="7">
        <v>3</v>
      </c>
      <c r="F227" s="35" t="str">
        <f>_xlfn.IFNA(VLOOKUP(G227,效果查询!$A:$B,2,FALSE),"")</f>
        <v>车下灵卫-强化</v>
      </c>
      <c r="G227" s="7">
        <v>46</v>
      </c>
      <c r="H227" s="7">
        <v>1</v>
      </c>
      <c r="I227" s="7">
        <v>0.05</v>
      </c>
      <c r="J227" s="7" t="s">
        <v>195</v>
      </c>
      <c r="K227" s="7">
        <v>36</v>
      </c>
      <c r="L227" s="7">
        <v>1</v>
      </c>
      <c r="M227" s="7">
        <v>0.05</v>
      </c>
      <c r="R227" s="7">
        <v>23040</v>
      </c>
      <c r="S227" s="7" t="s">
        <v>189</v>
      </c>
      <c r="T227" s="7">
        <v>115000</v>
      </c>
      <c r="U227" s="7" t="s">
        <v>190</v>
      </c>
      <c r="V227" s="7">
        <v>115000</v>
      </c>
      <c r="W227" s="7" t="s">
        <v>191</v>
      </c>
      <c r="X227" s="7">
        <v>211000</v>
      </c>
      <c r="Y227" s="7" t="s">
        <v>192</v>
      </c>
      <c r="Z227" s="7">
        <v>115000</v>
      </c>
    </row>
    <row r="228" spans="1:26">
      <c r="A228" s="7">
        <v>225</v>
      </c>
      <c r="B228" s="7">
        <v>6102010</v>
      </c>
      <c r="C228" s="34" t="s">
        <v>187</v>
      </c>
      <c r="D228" s="7">
        <v>1</v>
      </c>
      <c r="E228" s="7">
        <v>4</v>
      </c>
      <c r="F228" s="35" t="str">
        <f>_xlfn.IFNA(VLOOKUP(G228,效果查询!$A:$B,2,FALSE),"")</f>
        <v>无当玄军-强化</v>
      </c>
      <c r="G228" s="7">
        <v>47</v>
      </c>
      <c r="H228" s="7">
        <v>1</v>
      </c>
      <c r="I228" s="7">
        <v>0.005</v>
      </c>
      <c r="J228" s="7" t="s">
        <v>195</v>
      </c>
      <c r="K228" s="7">
        <v>36</v>
      </c>
      <c r="L228" s="7">
        <v>1</v>
      </c>
      <c r="M228" s="7">
        <v>0.005</v>
      </c>
      <c r="R228" s="7">
        <v>900</v>
      </c>
      <c r="S228" s="7" t="s">
        <v>189</v>
      </c>
      <c r="T228" s="7">
        <v>6500</v>
      </c>
      <c r="U228" s="7" t="s">
        <v>190</v>
      </c>
      <c r="V228" s="7">
        <v>6500</v>
      </c>
      <c r="W228" s="7" t="s">
        <v>191</v>
      </c>
      <c r="X228" s="7">
        <v>11750</v>
      </c>
      <c r="Y228" s="7" t="s">
        <v>192</v>
      </c>
      <c r="Z228" s="7">
        <v>6500</v>
      </c>
    </row>
    <row r="229" spans="1:26">
      <c r="A229" s="7">
        <v>226</v>
      </c>
      <c r="B229" s="7">
        <v>6102010</v>
      </c>
      <c r="C229" s="34" t="s">
        <v>187</v>
      </c>
      <c r="D229" s="7">
        <v>2</v>
      </c>
      <c r="E229" s="7">
        <v>4</v>
      </c>
      <c r="F229" s="35" t="str">
        <f>_xlfn.IFNA(VLOOKUP(G229,效果查询!$A:$B,2,FALSE),"")</f>
        <v>无当玄军-强化</v>
      </c>
      <c r="G229" s="7">
        <v>47</v>
      </c>
      <c r="H229" s="7">
        <v>1</v>
      </c>
      <c r="I229" s="7">
        <v>0.01</v>
      </c>
      <c r="J229" s="7" t="s">
        <v>195</v>
      </c>
      <c r="K229" s="7">
        <v>36</v>
      </c>
      <c r="L229" s="7">
        <v>1</v>
      </c>
      <c r="M229" s="7">
        <v>0.01</v>
      </c>
      <c r="R229" s="7">
        <v>1070</v>
      </c>
      <c r="S229" s="7" t="s">
        <v>189</v>
      </c>
      <c r="T229" s="7">
        <v>19000</v>
      </c>
      <c r="U229" s="7" t="s">
        <v>190</v>
      </c>
      <c r="V229" s="7">
        <v>19000</v>
      </c>
      <c r="W229" s="7" t="s">
        <v>191</v>
      </c>
      <c r="X229" s="7">
        <v>35000</v>
      </c>
      <c r="Y229" s="7" t="s">
        <v>192</v>
      </c>
      <c r="Z229" s="7">
        <v>19000</v>
      </c>
    </row>
    <row r="230" spans="1:26">
      <c r="A230" s="7">
        <v>227</v>
      </c>
      <c r="B230" s="7">
        <v>6102010</v>
      </c>
      <c r="C230" s="34" t="s">
        <v>187</v>
      </c>
      <c r="D230" s="7">
        <v>3</v>
      </c>
      <c r="E230" s="7">
        <v>4</v>
      </c>
      <c r="F230" s="35" t="str">
        <f>_xlfn.IFNA(VLOOKUP(G230,效果查询!$A:$B,2,FALSE),"")</f>
        <v>无当玄军-强化</v>
      </c>
      <c r="G230" s="7">
        <v>47</v>
      </c>
      <c r="H230" s="7">
        <v>1</v>
      </c>
      <c r="I230" s="7">
        <v>0.015</v>
      </c>
      <c r="J230" s="7" t="s">
        <v>195</v>
      </c>
      <c r="K230" s="7">
        <v>36</v>
      </c>
      <c r="L230" s="7">
        <v>1</v>
      </c>
      <c r="M230" s="7">
        <v>0.015</v>
      </c>
      <c r="R230" s="7">
        <v>1500</v>
      </c>
      <c r="S230" s="7" t="s">
        <v>189</v>
      </c>
      <c r="T230" s="7">
        <v>32000</v>
      </c>
      <c r="U230" s="7" t="s">
        <v>190</v>
      </c>
      <c r="V230" s="7">
        <v>32000</v>
      </c>
      <c r="W230" s="7" t="s">
        <v>191</v>
      </c>
      <c r="X230" s="7">
        <v>58000</v>
      </c>
      <c r="Y230" s="7" t="s">
        <v>192</v>
      </c>
      <c r="Z230" s="7">
        <v>32000</v>
      </c>
    </row>
    <row r="231" spans="1:26">
      <c r="A231" s="7">
        <v>228</v>
      </c>
      <c r="B231" s="7">
        <v>6102010</v>
      </c>
      <c r="C231" s="34" t="s">
        <v>187</v>
      </c>
      <c r="D231" s="7">
        <v>4</v>
      </c>
      <c r="E231" s="7">
        <v>4</v>
      </c>
      <c r="F231" s="35" t="str">
        <f>_xlfn.IFNA(VLOOKUP(G231,效果查询!$A:$B,2,FALSE),"")</f>
        <v>无当玄军-强化</v>
      </c>
      <c r="G231" s="7">
        <v>47</v>
      </c>
      <c r="H231" s="7">
        <v>1</v>
      </c>
      <c r="I231" s="7">
        <v>0.02</v>
      </c>
      <c r="J231" s="7" t="s">
        <v>195</v>
      </c>
      <c r="K231" s="7">
        <v>36</v>
      </c>
      <c r="L231" s="7">
        <v>1</v>
      </c>
      <c r="M231" s="7">
        <v>0.02</v>
      </c>
      <c r="R231" s="7">
        <v>2340</v>
      </c>
      <c r="S231" s="7" t="s">
        <v>189</v>
      </c>
      <c r="T231" s="7">
        <v>45000</v>
      </c>
      <c r="U231" s="7" t="s">
        <v>190</v>
      </c>
      <c r="V231" s="7">
        <v>45000</v>
      </c>
      <c r="W231" s="7" t="s">
        <v>191</v>
      </c>
      <c r="X231" s="7">
        <v>82000</v>
      </c>
      <c r="Y231" s="7" t="s">
        <v>192</v>
      </c>
      <c r="Z231" s="7">
        <v>45000</v>
      </c>
    </row>
    <row r="232" spans="1:26">
      <c r="A232" s="7">
        <v>229</v>
      </c>
      <c r="B232" s="7">
        <v>6102010</v>
      </c>
      <c r="C232" s="34" t="s">
        <v>187</v>
      </c>
      <c r="D232" s="7">
        <v>5</v>
      </c>
      <c r="E232" s="7">
        <v>4</v>
      </c>
      <c r="F232" s="35" t="str">
        <f>_xlfn.IFNA(VLOOKUP(G232,效果查询!$A:$B,2,FALSE),"")</f>
        <v>无当玄军-强化</v>
      </c>
      <c r="G232" s="7">
        <v>47</v>
      </c>
      <c r="H232" s="7">
        <v>1</v>
      </c>
      <c r="I232" s="7">
        <v>0.025</v>
      </c>
      <c r="J232" s="7" t="s">
        <v>195</v>
      </c>
      <c r="K232" s="7">
        <v>36</v>
      </c>
      <c r="L232" s="7">
        <v>1</v>
      </c>
      <c r="M232" s="7">
        <v>0.025</v>
      </c>
      <c r="R232" s="7">
        <v>3700</v>
      </c>
      <c r="S232" s="7" t="s">
        <v>189</v>
      </c>
      <c r="T232" s="7">
        <v>57000</v>
      </c>
      <c r="U232" s="7" t="s">
        <v>190</v>
      </c>
      <c r="V232" s="7">
        <v>57000</v>
      </c>
      <c r="W232" s="7" t="s">
        <v>191</v>
      </c>
      <c r="X232" s="7">
        <v>105000</v>
      </c>
      <c r="Y232" s="7" t="s">
        <v>192</v>
      </c>
      <c r="Z232" s="7">
        <v>57000</v>
      </c>
    </row>
    <row r="233" spans="1:26">
      <c r="A233" s="7">
        <v>230</v>
      </c>
      <c r="B233" s="7">
        <v>6102010</v>
      </c>
      <c r="C233" s="34" t="s">
        <v>187</v>
      </c>
      <c r="D233" s="7">
        <v>6</v>
      </c>
      <c r="E233" s="7">
        <v>4</v>
      </c>
      <c r="F233" s="35" t="str">
        <f>_xlfn.IFNA(VLOOKUP(G233,效果查询!$A:$B,2,FALSE),"")</f>
        <v>无当玄军-强化</v>
      </c>
      <c r="G233" s="7">
        <v>47</v>
      </c>
      <c r="H233" s="7">
        <v>1</v>
      </c>
      <c r="I233" s="7">
        <v>0.03</v>
      </c>
      <c r="J233" s="7" t="s">
        <v>195</v>
      </c>
      <c r="K233" s="7">
        <v>36</v>
      </c>
      <c r="L233" s="7">
        <v>1</v>
      </c>
      <c r="M233" s="7">
        <v>0.03</v>
      </c>
      <c r="R233" s="7">
        <v>5720</v>
      </c>
      <c r="S233" s="7" t="s">
        <v>189</v>
      </c>
      <c r="T233" s="7">
        <v>76000</v>
      </c>
      <c r="U233" s="7" t="s">
        <v>190</v>
      </c>
      <c r="V233" s="7">
        <v>76000</v>
      </c>
      <c r="W233" s="7" t="s">
        <v>191</v>
      </c>
      <c r="X233" s="7">
        <v>140000</v>
      </c>
      <c r="Y233" s="7" t="s">
        <v>192</v>
      </c>
      <c r="Z233" s="7">
        <v>76000</v>
      </c>
    </row>
    <row r="234" spans="1:26">
      <c r="A234" s="7">
        <v>231</v>
      </c>
      <c r="B234" s="7">
        <v>6102010</v>
      </c>
      <c r="C234" s="34" t="s">
        <v>187</v>
      </c>
      <c r="D234" s="7">
        <v>7</v>
      </c>
      <c r="E234" s="7">
        <v>4</v>
      </c>
      <c r="F234" s="35" t="str">
        <f>_xlfn.IFNA(VLOOKUP(G234,效果查询!$A:$B,2,FALSE),"")</f>
        <v>无当玄军-强化</v>
      </c>
      <c r="G234" s="7">
        <v>47</v>
      </c>
      <c r="H234" s="7">
        <v>1</v>
      </c>
      <c r="I234" s="7">
        <v>0.035</v>
      </c>
      <c r="J234" s="7" t="s">
        <v>195</v>
      </c>
      <c r="K234" s="7">
        <v>36</v>
      </c>
      <c r="L234" s="7">
        <v>1</v>
      </c>
      <c r="M234" s="7">
        <v>0.035</v>
      </c>
      <c r="R234" s="7">
        <v>8530</v>
      </c>
      <c r="S234" s="7" t="s">
        <v>189</v>
      </c>
      <c r="T234" s="7">
        <v>89000</v>
      </c>
      <c r="U234" s="7" t="s">
        <v>190</v>
      </c>
      <c r="V234" s="7">
        <v>89000</v>
      </c>
      <c r="W234" s="7" t="s">
        <v>191</v>
      </c>
      <c r="X234" s="7">
        <v>165000</v>
      </c>
      <c r="Y234" s="7" t="s">
        <v>192</v>
      </c>
      <c r="Z234" s="7">
        <v>89000</v>
      </c>
    </row>
    <row r="235" spans="1:26">
      <c r="A235" s="7">
        <v>232</v>
      </c>
      <c r="B235" s="7">
        <v>6102010</v>
      </c>
      <c r="C235" s="34" t="s">
        <v>187</v>
      </c>
      <c r="D235" s="7">
        <v>8</v>
      </c>
      <c r="E235" s="7">
        <v>4</v>
      </c>
      <c r="F235" s="35" t="str">
        <f>_xlfn.IFNA(VLOOKUP(G235,效果查询!$A:$B,2,FALSE),"")</f>
        <v>无当玄军-强化</v>
      </c>
      <c r="G235" s="7">
        <v>47</v>
      </c>
      <c r="H235" s="7">
        <v>1</v>
      </c>
      <c r="I235" s="7">
        <v>0.04</v>
      </c>
      <c r="J235" s="7" t="s">
        <v>195</v>
      </c>
      <c r="K235" s="7">
        <v>36</v>
      </c>
      <c r="L235" s="7">
        <v>1</v>
      </c>
      <c r="M235" s="7">
        <v>0.04</v>
      </c>
      <c r="R235" s="7">
        <v>12260</v>
      </c>
      <c r="S235" s="7" t="s">
        <v>189</v>
      </c>
      <c r="T235" s="7">
        <v>96000</v>
      </c>
      <c r="U235" s="7" t="s">
        <v>190</v>
      </c>
      <c r="V235" s="7">
        <v>96000</v>
      </c>
      <c r="W235" s="7" t="s">
        <v>191</v>
      </c>
      <c r="X235" s="7">
        <v>176000</v>
      </c>
      <c r="Y235" s="7" t="s">
        <v>192</v>
      </c>
      <c r="Z235" s="7">
        <v>96000</v>
      </c>
    </row>
    <row r="236" spans="1:26">
      <c r="A236" s="7">
        <v>233</v>
      </c>
      <c r="B236" s="7">
        <v>6102010</v>
      </c>
      <c r="C236" s="34" t="s">
        <v>187</v>
      </c>
      <c r="D236" s="7">
        <v>9</v>
      </c>
      <c r="E236" s="7">
        <v>4</v>
      </c>
      <c r="F236" s="35" t="str">
        <f>_xlfn.IFNA(VLOOKUP(G236,效果查询!$A:$B,2,FALSE),"")</f>
        <v>无当玄军-强化</v>
      </c>
      <c r="G236" s="7">
        <v>47</v>
      </c>
      <c r="H236" s="7">
        <v>1</v>
      </c>
      <c r="I236" s="7">
        <v>0.045</v>
      </c>
      <c r="J236" s="7" t="s">
        <v>195</v>
      </c>
      <c r="K236" s="7">
        <v>36</v>
      </c>
      <c r="L236" s="7">
        <v>1</v>
      </c>
      <c r="M236" s="7">
        <v>0.045</v>
      </c>
      <c r="R236" s="7">
        <v>17060</v>
      </c>
      <c r="S236" s="7" t="s">
        <v>189</v>
      </c>
      <c r="T236" s="7">
        <v>102000</v>
      </c>
      <c r="U236" s="7" t="s">
        <v>190</v>
      </c>
      <c r="V236" s="7">
        <v>102000</v>
      </c>
      <c r="W236" s="7" t="s">
        <v>191</v>
      </c>
      <c r="X236" s="7">
        <v>188000</v>
      </c>
      <c r="Y236" s="7" t="s">
        <v>192</v>
      </c>
      <c r="Z236" s="7">
        <v>102000</v>
      </c>
    </row>
    <row r="237" spans="1:26">
      <c r="A237" s="7">
        <v>234</v>
      </c>
      <c r="B237" s="7">
        <v>6102010</v>
      </c>
      <c r="C237" s="34" t="s">
        <v>187</v>
      </c>
      <c r="D237" s="7">
        <v>10</v>
      </c>
      <c r="E237" s="7">
        <v>4</v>
      </c>
      <c r="F237" s="35" t="str">
        <f>_xlfn.IFNA(VLOOKUP(G237,效果查询!$A:$B,2,FALSE),"")</f>
        <v>无当玄军-强化</v>
      </c>
      <c r="G237" s="7">
        <v>47</v>
      </c>
      <c r="H237" s="7">
        <v>1</v>
      </c>
      <c r="I237" s="7">
        <v>0.05</v>
      </c>
      <c r="J237" s="7" t="s">
        <v>195</v>
      </c>
      <c r="K237" s="7">
        <v>36</v>
      </c>
      <c r="L237" s="7">
        <v>1</v>
      </c>
      <c r="M237" s="7">
        <v>0.05</v>
      </c>
      <c r="R237" s="7">
        <v>23040</v>
      </c>
      <c r="S237" s="7" t="s">
        <v>189</v>
      </c>
      <c r="T237" s="7">
        <v>115000</v>
      </c>
      <c r="U237" s="7" t="s">
        <v>190</v>
      </c>
      <c r="V237" s="7">
        <v>115000</v>
      </c>
      <c r="W237" s="7" t="s">
        <v>191</v>
      </c>
      <c r="X237" s="7">
        <v>211000</v>
      </c>
      <c r="Y237" s="7" t="s">
        <v>192</v>
      </c>
      <c r="Z237" s="7">
        <v>115000</v>
      </c>
    </row>
    <row r="238" spans="1:26">
      <c r="A238" s="7">
        <v>235</v>
      </c>
      <c r="B238" s="7">
        <v>6102011</v>
      </c>
      <c r="C238" s="34" t="s">
        <v>187</v>
      </c>
      <c r="D238" s="7">
        <v>1</v>
      </c>
      <c r="E238" s="7">
        <v>5</v>
      </c>
      <c r="F238" s="35" t="str">
        <f>_xlfn.IFNA(VLOOKUP(G238,效果查询!$A:$B,2,FALSE),"")</f>
        <v>魔导军团-强化</v>
      </c>
      <c r="G238" s="7">
        <v>48</v>
      </c>
      <c r="H238" s="7">
        <v>2</v>
      </c>
      <c r="I238" s="7">
        <v>1</v>
      </c>
      <c r="J238" s="7" t="s">
        <v>195</v>
      </c>
      <c r="K238" s="7">
        <v>36</v>
      </c>
      <c r="L238" s="7">
        <v>1</v>
      </c>
      <c r="M238" s="7">
        <v>0.005</v>
      </c>
      <c r="R238" s="7">
        <v>900</v>
      </c>
      <c r="S238" s="7" t="s">
        <v>189</v>
      </c>
      <c r="T238" s="7">
        <v>6500</v>
      </c>
      <c r="U238" s="7" t="s">
        <v>190</v>
      </c>
      <c r="V238" s="7">
        <v>6500</v>
      </c>
      <c r="W238" s="7" t="s">
        <v>191</v>
      </c>
      <c r="X238" s="7">
        <v>11750</v>
      </c>
      <c r="Y238" s="7" t="s">
        <v>192</v>
      </c>
      <c r="Z238" s="7">
        <v>6500</v>
      </c>
    </row>
    <row r="239" spans="1:26">
      <c r="A239" s="7">
        <v>236</v>
      </c>
      <c r="B239" s="7">
        <v>6102011</v>
      </c>
      <c r="C239" s="34" t="s">
        <v>187</v>
      </c>
      <c r="D239" s="7">
        <v>2</v>
      </c>
      <c r="E239" s="7">
        <v>5</v>
      </c>
      <c r="F239" s="35" t="str">
        <f>_xlfn.IFNA(VLOOKUP(G239,效果查询!$A:$B,2,FALSE),"")</f>
        <v>魔导军团-强化</v>
      </c>
      <c r="G239" s="7">
        <v>48</v>
      </c>
      <c r="H239" s="7">
        <v>2</v>
      </c>
      <c r="I239" s="7">
        <v>2</v>
      </c>
      <c r="J239" s="7" t="s">
        <v>195</v>
      </c>
      <c r="K239" s="7">
        <v>36</v>
      </c>
      <c r="L239" s="7">
        <v>1</v>
      </c>
      <c r="M239" s="7">
        <v>0.01</v>
      </c>
      <c r="R239" s="7">
        <v>1070</v>
      </c>
      <c r="S239" s="7" t="s">
        <v>189</v>
      </c>
      <c r="T239" s="7">
        <v>19000</v>
      </c>
      <c r="U239" s="7" t="s">
        <v>190</v>
      </c>
      <c r="V239" s="7">
        <v>19000</v>
      </c>
      <c r="W239" s="7" t="s">
        <v>191</v>
      </c>
      <c r="X239" s="7">
        <v>35000</v>
      </c>
      <c r="Y239" s="7" t="s">
        <v>192</v>
      </c>
      <c r="Z239" s="7">
        <v>19000</v>
      </c>
    </row>
    <row r="240" spans="1:26">
      <c r="A240" s="7">
        <v>237</v>
      </c>
      <c r="B240" s="7">
        <v>6102011</v>
      </c>
      <c r="C240" s="34" t="s">
        <v>187</v>
      </c>
      <c r="D240" s="7">
        <v>3</v>
      </c>
      <c r="E240" s="7">
        <v>5</v>
      </c>
      <c r="F240" s="35" t="str">
        <f>_xlfn.IFNA(VLOOKUP(G240,效果查询!$A:$B,2,FALSE),"")</f>
        <v>魔导军团-强化</v>
      </c>
      <c r="G240" s="7">
        <v>48</v>
      </c>
      <c r="H240" s="7">
        <v>2</v>
      </c>
      <c r="I240" s="7">
        <v>3</v>
      </c>
      <c r="J240" s="7" t="s">
        <v>195</v>
      </c>
      <c r="K240" s="7">
        <v>36</v>
      </c>
      <c r="L240" s="7">
        <v>1</v>
      </c>
      <c r="M240" s="7">
        <v>0.015</v>
      </c>
      <c r="R240" s="7">
        <v>1500</v>
      </c>
      <c r="S240" s="7" t="s">
        <v>189</v>
      </c>
      <c r="T240" s="7">
        <v>32000</v>
      </c>
      <c r="U240" s="7" t="s">
        <v>190</v>
      </c>
      <c r="V240" s="7">
        <v>32000</v>
      </c>
      <c r="W240" s="7" t="s">
        <v>191</v>
      </c>
      <c r="X240" s="7">
        <v>58000</v>
      </c>
      <c r="Y240" s="7" t="s">
        <v>192</v>
      </c>
      <c r="Z240" s="7">
        <v>32000</v>
      </c>
    </row>
    <row r="241" spans="1:26">
      <c r="A241" s="7">
        <v>238</v>
      </c>
      <c r="B241" s="7">
        <v>6102011</v>
      </c>
      <c r="C241" s="34" t="s">
        <v>187</v>
      </c>
      <c r="D241" s="7">
        <v>4</v>
      </c>
      <c r="E241" s="7">
        <v>5</v>
      </c>
      <c r="F241" s="35" t="str">
        <f>_xlfn.IFNA(VLOOKUP(G241,效果查询!$A:$B,2,FALSE),"")</f>
        <v>魔导军团-强化</v>
      </c>
      <c r="G241" s="7">
        <v>48</v>
      </c>
      <c r="H241" s="7">
        <v>2</v>
      </c>
      <c r="I241" s="7">
        <v>4</v>
      </c>
      <c r="J241" s="7" t="s">
        <v>195</v>
      </c>
      <c r="K241" s="7">
        <v>36</v>
      </c>
      <c r="L241" s="7">
        <v>1</v>
      </c>
      <c r="M241" s="7">
        <v>0.02</v>
      </c>
      <c r="R241" s="7">
        <v>2340</v>
      </c>
      <c r="S241" s="7" t="s">
        <v>189</v>
      </c>
      <c r="T241" s="7">
        <v>45000</v>
      </c>
      <c r="U241" s="7" t="s">
        <v>190</v>
      </c>
      <c r="V241" s="7">
        <v>45000</v>
      </c>
      <c r="W241" s="7" t="s">
        <v>191</v>
      </c>
      <c r="X241" s="7">
        <v>82000</v>
      </c>
      <c r="Y241" s="7" t="s">
        <v>192</v>
      </c>
      <c r="Z241" s="7">
        <v>45000</v>
      </c>
    </row>
    <row r="242" spans="1:26">
      <c r="A242" s="7">
        <v>239</v>
      </c>
      <c r="B242" s="7">
        <v>6102011</v>
      </c>
      <c r="C242" s="34" t="s">
        <v>187</v>
      </c>
      <c r="D242" s="7">
        <v>5</v>
      </c>
      <c r="E242" s="7">
        <v>5</v>
      </c>
      <c r="F242" s="35" t="str">
        <f>_xlfn.IFNA(VLOOKUP(G242,效果查询!$A:$B,2,FALSE),"")</f>
        <v>魔导军团-强化</v>
      </c>
      <c r="G242" s="7">
        <v>48</v>
      </c>
      <c r="H242" s="7">
        <v>2</v>
      </c>
      <c r="I242" s="7">
        <v>5</v>
      </c>
      <c r="J242" s="7" t="s">
        <v>195</v>
      </c>
      <c r="K242" s="7">
        <v>36</v>
      </c>
      <c r="L242" s="7">
        <v>1</v>
      </c>
      <c r="M242" s="7">
        <v>0.025</v>
      </c>
      <c r="R242" s="7">
        <v>3700</v>
      </c>
      <c r="S242" s="7" t="s">
        <v>189</v>
      </c>
      <c r="T242" s="7">
        <v>57000</v>
      </c>
      <c r="U242" s="7" t="s">
        <v>190</v>
      </c>
      <c r="V242" s="7">
        <v>57000</v>
      </c>
      <c r="W242" s="7" t="s">
        <v>191</v>
      </c>
      <c r="X242" s="7">
        <v>105000</v>
      </c>
      <c r="Y242" s="7" t="s">
        <v>192</v>
      </c>
      <c r="Z242" s="7">
        <v>57000</v>
      </c>
    </row>
    <row r="243" spans="1:26">
      <c r="A243" s="7">
        <v>240</v>
      </c>
      <c r="B243" s="7">
        <v>6102011</v>
      </c>
      <c r="C243" s="34" t="s">
        <v>187</v>
      </c>
      <c r="D243" s="7">
        <v>6</v>
      </c>
      <c r="E243" s="7">
        <v>5</v>
      </c>
      <c r="F243" s="35" t="str">
        <f>_xlfn.IFNA(VLOOKUP(G243,效果查询!$A:$B,2,FALSE),"")</f>
        <v>魔导军团-强化</v>
      </c>
      <c r="G243" s="7">
        <v>48</v>
      </c>
      <c r="H243" s="7">
        <v>2</v>
      </c>
      <c r="I243" s="7">
        <v>6</v>
      </c>
      <c r="J243" s="7" t="s">
        <v>195</v>
      </c>
      <c r="K243" s="7">
        <v>36</v>
      </c>
      <c r="L243" s="7">
        <v>1</v>
      </c>
      <c r="M243" s="7">
        <v>0.03</v>
      </c>
      <c r="R243" s="7">
        <v>5720</v>
      </c>
      <c r="S243" s="7" t="s">
        <v>189</v>
      </c>
      <c r="T243" s="7">
        <v>76000</v>
      </c>
      <c r="U243" s="7" t="s">
        <v>190</v>
      </c>
      <c r="V243" s="7">
        <v>76000</v>
      </c>
      <c r="W243" s="7" t="s">
        <v>191</v>
      </c>
      <c r="X243" s="7">
        <v>140000</v>
      </c>
      <c r="Y243" s="7" t="s">
        <v>192</v>
      </c>
      <c r="Z243" s="7">
        <v>76000</v>
      </c>
    </row>
    <row r="244" spans="1:26">
      <c r="A244" s="7">
        <v>241</v>
      </c>
      <c r="B244" s="7">
        <v>6102011</v>
      </c>
      <c r="C244" s="34" t="s">
        <v>187</v>
      </c>
      <c r="D244" s="7">
        <v>7</v>
      </c>
      <c r="E244" s="7">
        <v>5</v>
      </c>
      <c r="F244" s="35" t="str">
        <f>_xlfn.IFNA(VLOOKUP(G244,效果查询!$A:$B,2,FALSE),"")</f>
        <v>魔导军团-强化</v>
      </c>
      <c r="G244" s="7">
        <v>48</v>
      </c>
      <c r="H244" s="7">
        <v>2</v>
      </c>
      <c r="I244" s="7">
        <v>7</v>
      </c>
      <c r="J244" s="7" t="s">
        <v>195</v>
      </c>
      <c r="K244" s="7">
        <v>36</v>
      </c>
      <c r="L244" s="7">
        <v>1</v>
      </c>
      <c r="M244" s="7">
        <v>0.035</v>
      </c>
      <c r="R244" s="7">
        <v>8530</v>
      </c>
      <c r="S244" s="7" t="s">
        <v>189</v>
      </c>
      <c r="T244" s="7">
        <v>89000</v>
      </c>
      <c r="U244" s="7" t="s">
        <v>190</v>
      </c>
      <c r="V244" s="7">
        <v>89000</v>
      </c>
      <c r="W244" s="7" t="s">
        <v>191</v>
      </c>
      <c r="X244" s="7">
        <v>165000</v>
      </c>
      <c r="Y244" s="7" t="s">
        <v>192</v>
      </c>
      <c r="Z244" s="7">
        <v>89000</v>
      </c>
    </row>
    <row r="245" spans="1:26">
      <c r="A245" s="7">
        <v>242</v>
      </c>
      <c r="B245" s="7">
        <v>6102011</v>
      </c>
      <c r="C245" s="34" t="s">
        <v>187</v>
      </c>
      <c r="D245" s="7">
        <v>8</v>
      </c>
      <c r="E245" s="7">
        <v>5</v>
      </c>
      <c r="F245" s="35" t="str">
        <f>_xlfn.IFNA(VLOOKUP(G245,效果查询!$A:$B,2,FALSE),"")</f>
        <v>魔导军团-强化</v>
      </c>
      <c r="G245" s="7">
        <v>48</v>
      </c>
      <c r="H245" s="7">
        <v>2</v>
      </c>
      <c r="I245" s="7">
        <v>8</v>
      </c>
      <c r="J245" s="7" t="s">
        <v>195</v>
      </c>
      <c r="K245" s="7">
        <v>36</v>
      </c>
      <c r="L245" s="7">
        <v>1</v>
      </c>
      <c r="M245" s="7">
        <v>0.04</v>
      </c>
      <c r="R245" s="7">
        <v>12260</v>
      </c>
      <c r="S245" s="7" t="s">
        <v>189</v>
      </c>
      <c r="T245" s="7">
        <v>96000</v>
      </c>
      <c r="U245" s="7" t="s">
        <v>190</v>
      </c>
      <c r="V245" s="7">
        <v>96000</v>
      </c>
      <c r="W245" s="7" t="s">
        <v>191</v>
      </c>
      <c r="X245" s="7">
        <v>176000</v>
      </c>
      <c r="Y245" s="7" t="s">
        <v>192</v>
      </c>
      <c r="Z245" s="7">
        <v>96000</v>
      </c>
    </row>
    <row r="246" spans="1:26">
      <c r="A246" s="7">
        <v>243</v>
      </c>
      <c r="B246" s="7">
        <v>6102011</v>
      </c>
      <c r="C246" s="34" t="s">
        <v>187</v>
      </c>
      <c r="D246" s="7">
        <v>9</v>
      </c>
      <c r="E246" s="7">
        <v>5</v>
      </c>
      <c r="F246" s="35" t="str">
        <f>_xlfn.IFNA(VLOOKUP(G246,效果查询!$A:$B,2,FALSE),"")</f>
        <v>魔导军团-强化</v>
      </c>
      <c r="G246" s="7">
        <v>48</v>
      </c>
      <c r="H246" s="7">
        <v>2</v>
      </c>
      <c r="I246" s="7">
        <v>9</v>
      </c>
      <c r="J246" s="7" t="s">
        <v>195</v>
      </c>
      <c r="K246" s="7">
        <v>36</v>
      </c>
      <c r="L246" s="7">
        <v>1</v>
      </c>
      <c r="M246" s="7">
        <v>0.045</v>
      </c>
      <c r="R246" s="7">
        <v>17060</v>
      </c>
      <c r="S246" s="7" t="s">
        <v>189</v>
      </c>
      <c r="T246" s="7">
        <v>102000</v>
      </c>
      <c r="U246" s="7" t="s">
        <v>190</v>
      </c>
      <c r="V246" s="7">
        <v>102000</v>
      </c>
      <c r="W246" s="7" t="s">
        <v>191</v>
      </c>
      <c r="X246" s="7">
        <v>188000</v>
      </c>
      <c r="Y246" s="7" t="s">
        <v>192</v>
      </c>
      <c r="Z246" s="7">
        <v>102000</v>
      </c>
    </row>
    <row r="247" spans="1:26">
      <c r="A247" s="7">
        <v>244</v>
      </c>
      <c r="B247" s="7">
        <v>6102011</v>
      </c>
      <c r="C247" s="34" t="s">
        <v>187</v>
      </c>
      <c r="D247" s="7">
        <v>10</v>
      </c>
      <c r="E247" s="7">
        <v>5</v>
      </c>
      <c r="F247" s="35" t="str">
        <f>_xlfn.IFNA(VLOOKUP(G247,效果查询!$A:$B,2,FALSE),"")</f>
        <v>魔导军团-强化</v>
      </c>
      <c r="G247" s="7">
        <v>48</v>
      </c>
      <c r="H247" s="7">
        <v>2</v>
      </c>
      <c r="I247" s="7">
        <v>10</v>
      </c>
      <c r="J247" s="7" t="s">
        <v>195</v>
      </c>
      <c r="K247" s="7">
        <v>36</v>
      </c>
      <c r="L247" s="7">
        <v>1</v>
      </c>
      <c r="M247" s="7">
        <v>0.05</v>
      </c>
      <c r="R247" s="7">
        <v>23040</v>
      </c>
      <c r="S247" s="7" t="s">
        <v>189</v>
      </c>
      <c r="T247" s="7">
        <v>115000</v>
      </c>
      <c r="U247" s="7" t="s">
        <v>190</v>
      </c>
      <c r="V247" s="7">
        <v>115000</v>
      </c>
      <c r="W247" s="7" t="s">
        <v>191</v>
      </c>
      <c r="X247" s="7">
        <v>211000</v>
      </c>
      <c r="Y247" s="7" t="s">
        <v>192</v>
      </c>
      <c r="Z247" s="7">
        <v>115000</v>
      </c>
    </row>
    <row r="248" spans="1:26">
      <c r="A248" s="7">
        <v>245</v>
      </c>
      <c r="B248" s="7">
        <v>6102012</v>
      </c>
      <c r="C248" s="34" t="s">
        <v>187</v>
      </c>
      <c r="D248" s="7">
        <v>1</v>
      </c>
      <c r="E248" s="7">
        <v>6</v>
      </c>
      <c r="F248" s="35" t="str">
        <f>_xlfn.IFNA(VLOOKUP(G248,效果查询!$A:$B,2,FALSE),"")</f>
        <v>天罡武灵-强化</v>
      </c>
      <c r="G248" s="7">
        <v>49</v>
      </c>
      <c r="H248" s="7">
        <v>1</v>
      </c>
      <c r="I248" s="7">
        <v>0.01</v>
      </c>
      <c r="R248" s="7">
        <v>900</v>
      </c>
      <c r="S248" s="7" t="s">
        <v>189</v>
      </c>
      <c r="T248" s="7">
        <v>6500</v>
      </c>
      <c r="U248" s="7" t="s">
        <v>190</v>
      </c>
      <c r="V248" s="7">
        <v>6500</v>
      </c>
      <c r="W248" s="7" t="s">
        <v>191</v>
      </c>
      <c r="X248" s="7">
        <v>11750</v>
      </c>
      <c r="Y248" s="7" t="s">
        <v>192</v>
      </c>
      <c r="Z248" s="7">
        <v>6500</v>
      </c>
    </row>
    <row r="249" spans="1:26">
      <c r="A249" s="7">
        <v>246</v>
      </c>
      <c r="B249" s="7">
        <v>6102012</v>
      </c>
      <c r="C249" s="34" t="s">
        <v>187</v>
      </c>
      <c r="D249" s="7">
        <v>2</v>
      </c>
      <c r="E249" s="7">
        <v>6</v>
      </c>
      <c r="F249" s="35" t="str">
        <f>_xlfn.IFNA(VLOOKUP(G249,效果查询!$A:$B,2,FALSE),"")</f>
        <v>天罡武灵-强化</v>
      </c>
      <c r="G249" s="7">
        <v>49</v>
      </c>
      <c r="H249" s="7">
        <v>1</v>
      </c>
      <c r="I249" s="7">
        <v>0.02</v>
      </c>
      <c r="R249" s="7">
        <v>1070</v>
      </c>
      <c r="S249" s="7" t="s">
        <v>189</v>
      </c>
      <c r="T249" s="7">
        <v>19000</v>
      </c>
      <c r="U249" s="7" t="s">
        <v>190</v>
      </c>
      <c r="V249" s="7">
        <v>19000</v>
      </c>
      <c r="W249" s="7" t="s">
        <v>191</v>
      </c>
      <c r="X249" s="7">
        <v>35000</v>
      </c>
      <c r="Y249" s="7" t="s">
        <v>192</v>
      </c>
      <c r="Z249" s="7">
        <v>19000</v>
      </c>
    </row>
    <row r="250" spans="1:26">
      <c r="A250" s="7">
        <v>247</v>
      </c>
      <c r="B250" s="7">
        <v>6102012</v>
      </c>
      <c r="C250" s="34" t="s">
        <v>187</v>
      </c>
      <c r="D250" s="7">
        <v>3</v>
      </c>
      <c r="E250" s="7">
        <v>6</v>
      </c>
      <c r="F250" s="35" t="str">
        <f>_xlfn.IFNA(VLOOKUP(G250,效果查询!$A:$B,2,FALSE),"")</f>
        <v>天罡武灵-强化</v>
      </c>
      <c r="G250" s="7">
        <v>49</v>
      </c>
      <c r="H250" s="7">
        <v>1</v>
      </c>
      <c r="I250" s="7">
        <v>0.03</v>
      </c>
      <c r="R250" s="7">
        <v>1500</v>
      </c>
      <c r="S250" s="7" t="s">
        <v>189</v>
      </c>
      <c r="T250" s="7">
        <v>32000</v>
      </c>
      <c r="U250" s="7" t="s">
        <v>190</v>
      </c>
      <c r="V250" s="7">
        <v>32000</v>
      </c>
      <c r="W250" s="7" t="s">
        <v>191</v>
      </c>
      <c r="X250" s="7">
        <v>58000</v>
      </c>
      <c r="Y250" s="7" t="s">
        <v>192</v>
      </c>
      <c r="Z250" s="7">
        <v>32000</v>
      </c>
    </row>
    <row r="251" spans="1:26">
      <c r="A251" s="7">
        <v>248</v>
      </c>
      <c r="B251" s="7">
        <v>6102012</v>
      </c>
      <c r="C251" s="34" t="s">
        <v>187</v>
      </c>
      <c r="D251" s="7">
        <v>4</v>
      </c>
      <c r="E251" s="7">
        <v>6</v>
      </c>
      <c r="F251" s="35" t="str">
        <f>_xlfn.IFNA(VLOOKUP(G251,效果查询!$A:$B,2,FALSE),"")</f>
        <v>天罡武灵-强化</v>
      </c>
      <c r="G251" s="7">
        <v>49</v>
      </c>
      <c r="H251" s="7">
        <v>1</v>
      </c>
      <c r="I251" s="7">
        <v>0.04</v>
      </c>
      <c r="R251" s="7">
        <v>2340</v>
      </c>
      <c r="S251" s="7" t="s">
        <v>189</v>
      </c>
      <c r="T251" s="7">
        <v>45000</v>
      </c>
      <c r="U251" s="7" t="s">
        <v>190</v>
      </c>
      <c r="V251" s="7">
        <v>45000</v>
      </c>
      <c r="W251" s="7" t="s">
        <v>191</v>
      </c>
      <c r="X251" s="7">
        <v>82000</v>
      </c>
      <c r="Y251" s="7" t="s">
        <v>192</v>
      </c>
      <c r="Z251" s="7">
        <v>45000</v>
      </c>
    </row>
    <row r="252" spans="1:26">
      <c r="A252" s="7">
        <v>249</v>
      </c>
      <c r="B252" s="7">
        <v>6102012</v>
      </c>
      <c r="C252" s="34" t="s">
        <v>187</v>
      </c>
      <c r="D252" s="7">
        <v>5</v>
      </c>
      <c r="E252" s="7">
        <v>6</v>
      </c>
      <c r="F252" s="35" t="str">
        <f>_xlfn.IFNA(VLOOKUP(G252,效果查询!$A:$B,2,FALSE),"")</f>
        <v>天罡武灵-强化</v>
      </c>
      <c r="G252" s="7">
        <v>49</v>
      </c>
      <c r="H252" s="7">
        <v>1</v>
      </c>
      <c r="I252" s="7">
        <v>0.05</v>
      </c>
      <c r="R252" s="7">
        <v>3700</v>
      </c>
      <c r="S252" s="7" t="s">
        <v>189</v>
      </c>
      <c r="T252" s="7">
        <v>57000</v>
      </c>
      <c r="U252" s="7" t="s">
        <v>190</v>
      </c>
      <c r="V252" s="7">
        <v>57000</v>
      </c>
      <c r="W252" s="7" t="s">
        <v>191</v>
      </c>
      <c r="X252" s="7">
        <v>105000</v>
      </c>
      <c r="Y252" s="7" t="s">
        <v>192</v>
      </c>
      <c r="Z252" s="7">
        <v>57000</v>
      </c>
    </row>
    <row r="253" spans="1:26">
      <c r="A253" s="7">
        <v>250</v>
      </c>
      <c r="B253" s="7">
        <v>6102012</v>
      </c>
      <c r="C253" s="34" t="s">
        <v>187</v>
      </c>
      <c r="D253" s="7">
        <v>6</v>
      </c>
      <c r="E253" s="7">
        <v>6</v>
      </c>
      <c r="F253" s="35" t="str">
        <f>_xlfn.IFNA(VLOOKUP(G253,效果查询!$A:$B,2,FALSE),"")</f>
        <v>天罡武灵-强化</v>
      </c>
      <c r="G253" s="7">
        <v>49</v>
      </c>
      <c r="H253" s="7">
        <v>1</v>
      </c>
      <c r="I253" s="7">
        <v>0.06</v>
      </c>
      <c r="R253" s="7">
        <v>5720</v>
      </c>
      <c r="S253" s="7" t="s">
        <v>189</v>
      </c>
      <c r="T253" s="7">
        <v>76000</v>
      </c>
      <c r="U253" s="7" t="s">
        <v>190</v>
      </c>
      <c r="V253" s="7">
        <v>76000</v>
      </c>
      <c r="W253" s="7" t="s">
        <v>191</v>
      </c>
      <c r="X253" s="7">
        <v>140000</v>
      </c>
      <c r="Y253" s="7" t="s">
        <v>192</v>
      </c>
      <c r="Z253" s="7">
        <v>76000</v>
      </c>
    </row>
    <row r="254" spans="1:26">
      <c r="A254" s="7">
        <v>251</v>
      </c>
      <c r="B254" s="7">
        <v>6102012</v>
      </c>
      <c r="C254" s="34" t="s">
        <v>187</v>
      </c>
      <c r="D254" s="7">
        <v>7</v>
      </c>
      <c r="E254" s="7">
        <v>6</v>
      </c>
      <c r="F254" s="35" t="str">
        <f>_xlfn.IFNA(VLOOKUP(G254,效果查询!$A:$B,2,FALSE),"")</f>
        <v>天罡武灵-强化</v>
      </c>
      <c r="G254" s="7">
        <v>49</v>
      </c>
      <c r="H254" s="7">
        <v>1</v>
      </c>
      <c r="I254" s="7">
        <v>0.07</v>
      </c>
      <c r="R254" s="7">
        <v>8530</v>
      </c>
      <c r="S254" s="7" t="s">
        <v>189</v>
      </c>
      <c r="T254" s="7">
        <v>89000</v>
      </c>
      <c r="U254" s="7" t="s">
        <v>190</v>
      </c>
      <c r="V254" s="7">
        <v>89000</v>
      </c>
      <c r="W254" s="7" t="s">
        <v>191</v>
      </c>
      <c r="X254" s="7">
        <v>165000</v>
      </c>
      <c r="Y254" s="7" t="s">
        <v>192</v>
      </c>
      <c r="Z254" s="7">
        <v>89000</v>
      </c>
    </row>
    <row r="255" spans="1:26">
      <c r="A255" s="7">
        <v>252</v>
      </c>
      <c r="B255" s="7">
        <v>6102012</v>
      </c>
      <c r="C255" s="34" t="s">
        <v>187</v>
      </c>
      <c r="D255" s="7">
        <v>8</v>
      </c>
      <c r="E255" s="7">
        <v>6</v>
      </c>
      <c r="F255" s="35" t="str">
        <f>_xlfn.IFNA(VLOOKUP(G255,效果查询!$A:$B,2,FALSE),"")</f>
        <v>天罡武灵-强化</v>
      </c>
      <c r="G255" s="7">
        <v>49</v>
      </c>
      <c r="H255" s="7">
        <v>1</v>
      </c>
      <c r="I255" s="7">
        <v>0.08</v>
      </c>
      <c r="R255" s="7">
        <v>12260</v>
      </c>
      <c r="S255" s="7" t="s">
        <v>189</v>
      </c>
      <c r="T255" s="7">
        <v>96000</v>
      </c>
      <c r="U255" s="7" t="s">
        <v>190</v>
      </c>
      <c r="V255" s="7">
        <v>96000</v>
      </c>
      <c r="W255" s="7" t="s">
        <v>191</v>
      </c>
      <c r="X255" s="7">
        <v>176000</v>
      </c>
      <c r="Y255" s="7" t="s">
        <v>192</v>
      </c>
      <c r="Z255" s="7">
        <v>96000</v>
      </c>
    </row>
    <row r="256" spans="1:26">
      <c r="A256" s="7">
        <v>253</v>
      </c>
      <c r="B256" s="7">
        <v>6102012</v>
      </c>
      <c r="C256" s="34" t="s">
        <v>187</v>
      </c>
      <c r="D256" s="7">
        <v>9</v>
      </c>
      <c r="E256" s="7">
        <v>6</v>
      </c>
      <c r="F256" s="35" t="str">
        <f>_xlfn.IFNA(VLOOKUP(G256,效果查询!$A:$B,2,FALSE),"")</f>
        <v>天罡武灵-强化</v>
      </c>
      <c r="G256" s="7">
        <v>49</v>
      </c>
      <c r="H256" s="7">
        <v>1</v>
      </c>
      <c r="I256" s="7">
        <v>0.09</v>
      </c>
      <c r="R256" s="7">
        <v>17060</v>
      </c>
      <c r="S256" s="7" t="s">
        <v>189</v>
      </c>
      <c r="T256" s="7">
        <v>102000</v>
      </c>
      <c r="U256" s="7" t="s">
        <v>190</v>
      </c>
      <c r="V256" s="7">
        <v>102000</v>
      </c>
      <c r="W256" s="7" t="s">
        <v>191</v>
      </c>
      <c r="X256" s="7">
        <v>188000</v>
      </c>
      <c r="Y256" s="7" t="s">
        <v>192</v>
      </c>
      <c r="Z256" s="7">
        <v>102000</v>
      </c>
    </row>
    <row r="257" spans="1:26">
      <c r="A257" s="7">
        <v>254</v>
      </c>
      <c r="B257" s="7">
        <v>6102012</v>
      </c>
      <c r="C257" s="34" t="s">
        <v>187</v>
      </c>
      <c r="D257" s="7">
        <v>10</v>
      </c>
      <c r="E257" s="7">
        <v>6</v>
      </c>
      <c r="F257" s="35" t="str">
        <f>_xlfn.IFNA(VLOOKUP(G257,效果查询!$A:$B,2,FALSE),"")</f>
        <v>天罡武灵-强化</v>
      </c>
      <c r="G257" s="7">
        <v>49</v>
      </c>
      <c r="H257" s="7">
        <v>1</v>
      </c>
      <c r="I257" s="7">
        <v>0.1</v>
      </c>
      <c r="R257" s="7">
        <v>23040</v>
      </c>
      <c r="S257" s="7" t="s">
        <v>189</v>
      </c>
      <c r="T257" s="7">
        <v>115000</v>
      </c>
      <c r="U257" s="7" t="s">
        <v>190</v>
      </c>
      <c r="V257" s="7">
        <v>115000</v>
      </c>
      <c r="W257" s="7" t="s">
        <v>191</v>
      </c>
      <c r="X257" s="7">
        <v>211000</v>
      </c>
      <c r="Y257" s="7" t="s">
        <v>192</v>
      </c>
      <c r="Z257" s="7">
        <v>115000</v>
      </c>
    </row>
    <row r="258" spans="1:26">
      <c r="A258" s="7">
        <v>255</v>
      </c>
      <c r="B258" s="7">
        <v>6102013</v>
      </c>
      <c r="C258" s="34" t="s">
        <v>187</v>
      </c>
      <c r="D258" s="7">
        <v>1</v>
      </c>
      <c r="E258" s="7">
        <v>7</v>
      </c>
      <c r="F258" s="35" t="str">
        <f>_xlfn.IFNA(VLOOKUP(G258,效果查询!$A:$B,2,FALSE),"")</f>
        <v>隐灵甲士-强化</v>
      </c>
      <c r="G258" s="7">
        <v>50</v>
      </c>
      <c r="H258" s="7">
        <v>1</v>
      </c>
      <c r="I258" s="7">
        <v>0.01</v>
      </c>
      <c r="J258" s="7" t="s">
        <v>195</v>
      </c>
      <c r="K258" s="7">
        <v>36</v>
      </c>
      <c r="L258" s="7">
        <v>1</v>
      </c>
      <c r="M258" s="7">
        <v>0.005</v>
      </c>
      <c r="R258" s="7">
        <v>900</v>
      </c>
      <c r="S258" s="7" t="s">
        <v>189</v>
      </c>
      <c r="T258" s="7">
        <v>6500</v>
      </c>
      <c r="U258" s="7" t="s">
        <v>190</v>
      </c>
      <c r="V258" s="7">
        <v>6500</v>
      </c>
      <c r="W258" s="7" t="s">
        <v>191</v>
      </c>
      <c r="X258" s="7">
        <v>11750</v>
      </c>
      <c r="Y258" s="7" t="s">
        <v>192</v>
      </c>
      <c r="Z258" s="7">
        <v>6500</v>
      </c>
    </row>
    <row r="259" spans="1:26">
      <c r="A259" s="7">
        <v>256</v>
      </c>
      <c r="B259" s="7">
        <v>6102013</v>
      </c>
      <c r="C259" s="34" t="s">
        <v>187</v>
      </c>
      <c r="D259" s="7">
        <v>2</v>
      </c>
      <c r="E259" s="7">
        <v>7</v>
      </c>
      <c r="F259" s="35" t="str">
        <f>_xlfn.IFNA(VLOOKUP(G259,效果查询!$A:$B,2,FALSE),"")</f>
        <v>隐灵甲士-强化</v>
      </c>
      <c r="G259" s="7">
        <v>50</v>
      </c>
      <c r="H259" s="7">
        <v>1</v>
      </c>
      <c r="I259" s="7">
        <v>0.02</v>
      </c>
      <c r="J259" s="7" t="s">
        <v>195</v>
      </c>
      <c r="K259" s="7">
        <v>36</v>
      </c>
      <c r="L259" s="7">
        <v>1</v>
      </c>
      <c r="M259" s="7">
        <v>0.01</v>
      </c>
      <c r="R259" s="7">
        <v>1070</v>
      </c>
      <c r="S259" s="7" t="s">
        <v>189</v>
      </c>
      <c r="T259" s="7">
        <v>19000</v>
      </c>
      <c r="U259" s="7" t="s">
        <v>190</v>
      </c>
      <c r="V259" s="7">
        <v>19000</v>
      </c>
      <c r="W259" s="7" t="s">
        <v>191</v>
      </c>
      <c r="X259" s="7">
        <v>35000</v>
      </c>
      <c r="Y259" s="7" t="s">
        <v>192</v>
      </c>
      <c r="Z259" s="7">
        <v>19000</v>
      </c>
    </row>
    <row r="260" spans="1:26">
      <c r="A260" s="7">
        <v>257</v>
      </c>
      <c r="B260" s="7">
        <v>6102013</v>
      </c>
      <c r="C260" s="34" t="s">
        <v>187</v>
      </c>
      <c r="D260" s="7">
        <v>3</v>
      </c>
      <c r="E260" s="7">
        <v>7</v>
      </c>
      <c r="F260" s="35" t="str">
        <f>_xlfn.IFNA(VLOOKUP(G260,效果查询!$A:$B,2,FALSE),"")</f>
        <v>隐灵甲士-强化</v>
      </c>
      <c r="G260" s="7">
        <v>50</v>
      </c>
      <c r="H260" s="7">
        <v>1</v>
      </c>
      <c r="I260" s="7">
        <v>0.03</v>
      </c>
      <c r="J260" s="7" t="s">
        <v>195</v>
      </c>
      <c r="K260" s="7">
        <v>36</v>
      </c>
      <c r="L260" s="7">
        <v>1</v>
      </c>
      <c r="M260" s="7">
        <v>0.015</v>
      </c>
      <c r="R260" s="7">
        <v>1500</v>
      </c>
      <c r="S260" s="7" t="s">
        <v>189</v>
      </c>
      <c r="T260" s="7">
        <v>32000</v>
      </c>
      <c r="U260" s="7" t="s">
        <v>190</v>
      </c>
      <c r="V260" s="7">
        <v>32000</v>
      </c>
      <c r="W260" s="7" t="s">
        <v>191</v>
      </c>
      <c r="X260" s="7">
        <v>58000</v>
      </c>
      <c r="Y260" s="7" t="s">
        <v>192</v>
      </c>
      <c r="Z260" s="7">
        <v>32000</v>
      </c>
    </row>
    <row r="261" spans="1:26">
      <c r="A261" s="7">
        <v>258</v>
      </c>
      <c r="B261" s="7">
        <v>6102013</v>
      </c>
      <c r="C261" s="34" t="s">
        <v>187</v>
      </c>
      <c r="D261" s="7">
        <v>4</v>
      </c>
      <c r="E261" s="7">
        <v>7</v>
      </c>
      <c r="F261" s="35" t="str">
        <f>_xlfn.IFNA(VLOOKUP(G261,效果查询!$A:$B,2,FALSE),"")</f>
        <v>隐灵甲士-强化</v>
      </c>
      <c r="G261" s="7">
        <v>50</v>
      </c>
      <c r="H261" s="7">
        <v>1</v>
      </c>
      <c r="I261" s="7">
        <v>0.04</v>
      </c>
      <c r="J261" s="7" t="s">
        <v>195</v>
      </c>
      <c r="K261" s="7">
        <v>36</v>
      </c>
      <c r="L261" s="7">
        <v>1</v>
      </c>
      <c r="M261" s="7">
        <v>0.02</v>
      </c>
      <c r="R261" s="7">
        <v>2340</v>
      </c>
      <c r="S261" s="7" t="s">
        <v>189</v>
      </c>
      <c r="T261" s="7">
        <v>45000</v>
      </c>
      <c r="U261" s="7" t="s">
        <v>190</v>
      </c>
      <c r="V261" s="7">
        <v>45000</v>
      </c>
      <c r="W261" s="7" t="s">
        <v>191</v>
      </c>
      <c r="X261" s="7">
        <v>82000</v>
      </c>
      <c r="Y261" s="7" t="s">
        <v>192</v>
      </c>
      <c r="Z261" s="7">
        <v>45000</v>
      </c>
    </row>
    <row r="262" spans="1:26">
      <c r="A262" s="7">
        <v>259</v>
      </c>
      <c r="B262" s="7">
        <v>6102013</v>
      </c>
      <c r="C262" s="34" t="s">
        <v>187</v>
      </c>
      <c r="D262" s="7">
        <v>5</v>
      </c>
      <c r="E262" s="7">
        <v>7</v>
      </c>
      <c r="F262" s="35" t="str">
        <f>_xlfn.IFNA(VLOOKUP(G262,效果查询!$A:$B,2,FALSE),"")</f>
        <v>隐灵甲士-强化</v>
      </c>
      <c r="G262" s="7">
        <v>50</v>
      </c>
      <c r="H262" s="7">
        <v>1</v>
      </c>
      <c r="I262" s="7">
        <v>0.05</v>
      </c>
      <c r="J262" s="7" t="s">
        <v>195</v>
      </c>
      <c r="K262" s="7">
        <v>36</v>
      </c>
      <c r="L262" s="7">
        <v>1</v>
      </c>
      <c r="M262" s="7">
        <v>0.025</v>
      </c>
      <c r="R262" s="7">
        <v>3700</v>
      </c>
      <c r="S262" s="7" t="s">
        <v>189</v>
      </c>
      <c r="T262" s="7">
        <v>57000</v>
      </c>
      <c r="U262" s="7" t="s">
        <v>190</v>
      </c>
      <c r="V262" s="7">
        <v>57000</v>
      </c>
      <c r="W262" s="7" t="s">
        <v>191</v>
      </c>
      <c r="X262" s="7">
        <v>105000</v>
      </c>
      <c r="Y262" s="7" t="s">
        <v>192</v>
      </c>
      <c r="Z262" s="7">
        <v>57000</v>
      </c>
    </row>
    <row r="263" spans="1:26">
      <c r="A263" s="7">
        <v>260</v>
      </c>
      <c r="B263" s="7">
        <v>6102013</v>
      </c>
      <c r="C263" s="34" t="s">
        <v>187</v>
      </c>
      <c r="D263" s="7">
        <v>6</v>
      </c>
      <c r="E263" s="7">
        <v>7</v>
      </c>
      <c r="F263" s="35" t="str">
        <f>_xlfn.IFNA(VLOOKUP(G263,效果查询!$A:$B,2,FALSE),"")</f>
        <v>隐灵甲士-强化</v>
      </c>
      <c r="G263" s="7">
        <v>50</v>
      </c>
      <c r="H263" s="7">
        <v>1</v>
      </c>
      <c r="I263" s="7">
        <v>0.06</v>
      </c>
      <c r="J263" s="7" t="s">
        <v>195</v>
      </c>
      <c r="K263" s="7">
        <v>36</v>
      </c>
      <c r="L263" s="7">
        <v>1</v>
      </c>
      <c r="M263" s="7">
        <v>0.03</v>
      </c>
      <c r="R263" s="7">
        <v>5720</v>
      </c>
      <c r="S263" s="7" t="s">
        <v>189</v>
      </c>
      <c r="T263" s="7">
        <v>76000</v>
      </c>
      <c r="U263" s="7" t="s">
        <v>190</v>
      </c>
      <c r="V263" s="7">
        <v>76000</v>
      </c>
      <c r="W263" s="7" t="s">
        <v>191</v>
      </c>
      <c r="X263" s="7">
        <v>140000</v>
      </c>
      <c r="Y263" s="7" t="s">
        <v>192</v>
      </c>
      <c r="Z263" s="7">
        <v>76000</v>
      </c>
    </row>
    <row r="264" spans="1:26">
      <c r="A264" s="7">
        <v>261</v>
      </c>
      <c r="B264" s="7">
        <v>6102013</v>
      </c>
      <c r="C264" s="34" t="s">
        <v>187</v>
      </c>
      <c r="D264" s="7">
        <v>7</v>
      </c>
      <c r="E264" s="7">
        <v>7</v>
      </c>
      <c r="F264" s="35" t="str">
        <f>_xlfn.IFNA(VLOOKUP(G264,效果查询!$A:$B,2,FALSE),"")</f>
        <v>隐灵甲士-强化</v>
      </c>
      <c r="G264" s="7">
        <v>50</v>
      </c>
      <c r="H264" s="7">
        <v>1</v>
      </c>
      <c r="I264" s="7">
        <v>0.07</v>
      </c>
      <c r="J264" s="7" t="s">
        <v>195</v>
      </c>
      <c r="K264" s="7">
        <v>36</v>
      </c>
      <c r="L264" s="7">
        <v>1</v>
      </c>
      <c r="M264" s="7">
        <v>0.035</v>
      </c>
      <c r="R264" s="7">
        <v>8530</v>
      </c>
      <c r="S264" s="7" t="s">
        <v>189</v>
      </c>
      <c r="T264" s="7">
        <v>89000</v>
      </c>
      <c r="U264" s="7" t="s">
        <v>190</v>
      </c>
      <c r="V264" s="7">
        <v>89000</v>
      </c>
      <c r="W264" s="7" t="s">
        <v>191</v>
      </c>
      <c r="X264" s="7">
        <v>165000</v>
      </c>
      <c r="Y264" s="7" t="s">
        <v>192</v>
      </c>
      <c r="Z264" s="7">
        <v>89000</v>
      </c>
    </row>
    <row r="265" spans="1:26">
      <c r="A265" s="7">
        <v>262</v>
      </c>
      <c r="B265" s="7">
        <v>6102013</v>
      </c>
      <c r="C265" s="34" t="s">
        <v>187</v>
      </c>
      <c r="D265" s="7">
        <v>8</v>
      </c>
      <c r="E265" s="7">
        <v>7</v>
      </c>
      <c r="F265" s="35" t="str">
        <f>_xlfn.IFNA(VLOOKUP(G265,效果查询!$A:$B,2,FALSE),"")</f>
        <v>隐灵甲士-强化</v>
      </c>
      <c r="G265" s="7">
        <v>50</v>
      </c>
      <c r="H265" s="7">
        <v>1</v>
      </c>
      <c r="I265" s="7">
        <v>0.08</v>
      </c>
      <c r="J265" s="7" t="s">
        <v>195</v>
      </c>
      <c r="K265" s="7">
        <v>36</v>
      </c>
      <c r="L265" s="7">
        <v>1</v>
      </c>
      <c r="M265" s="7">
        <v>0.04</v>
      </c>
      <c r="R265" s="7">
        <v>12260</v>
      </c>
      <c r="S265" s="7" t="s">
        <v>189</v>
      </c>
      <c r="T265" s="7">
        <v>96000</v>
      </c>
      <c r="U265" s="7" t="s">
        <v>190</v>
      </c>
      <c r="V265" s="7">
        <v>96000</v>
      </c>
      <c r="W265" s="7" t="s">
        <v>191</v>
      </c>
      <c r="X265" s="7">
        <v>176000</v>
      </c>
      <c r="Y265" s="7" t="s">
        <v>192</v>
      </c>
      <c r="Z265" s="7">
        <v>96000</v>
      </c>
    </row>
    <row r="266" spans="1:26">
      <c r="A266" s="7">
        <v>263</v>
      </c>
      <c r="B266" s="7">
        <v>6102013</v>
      </c>
      <c r="C266" s="34" t="s">
        <v>187</v>
      </c>
      <c r="D266" s="7">
        <v>9</v>
      </c>
      <c r="E266" s="7">
        <v>7</v>
      </c>
      <c r="F266" s="35" t="str">
        <f>_xlfn.IFNA(VLOOKUP(G266,效果查询!$A:$B,2,FALSE),"")</f>
        <v>隐灵甲士-强化</v>
      </c>
      <c r="G266" s="7">
        <v>50</v>
      </c>
      <c r="H266" s="7">
        <v>1</v>
      </c>
      <c r="I266" s="7">
        <v>0.09</v>
      </c>
      <c r="J266" s="7" t="s">
        <v>195</v>
      </c>
      <c r="K266" s="7">
        <v>36</v>
      </c>
      <c r="L266" s="7">
        <v>1</v>
      </c>
      <c r="M266" s="7">
        <v>0.045</v>
      </c>
      <c r="R266" s="7">
        <v>17060</v>
      </c>
      <c r="S266" s="7" t="s">
        <v>189</v>
      </c>
      <c r="T266" s="7">
        <v>102000</v>
      </c>
      <c r="U266" s="7" t="s">
        <v>190</v>
      </c>
      <c r="V266" s="7">
        <v>102000</v>
      </c>
      <c r="W266" s="7" t="s">
        <v>191</v>
      </c>
      <c r="X266" s="7">
        <v>188000</v>
      </c>
      <c r="Y266" s="7" t="s">
        <v>192</v>
      </c>
      <c r="Z266" s="7">
        <v>102000</v>
      </c>
    </row>
    <row r="267" spans="1:26">
      <c r="A267" s="7">
        <v>264</v>
      </c>
      <c r="B267" s="7">
        <v>6102013</v>
      </c>
      <c r="C267" s="34" t="s">
        <v>187</v>
      </c>
      <c r="D267" s="7">
        <v>10</v>
      </c>
      <c r="E267" s="7">
        <v>7</v>
      </c>
      <c r="F267" s="35" t="str">
        <f>_xlfn.IFNA(VLOOKUP(G267,效果查询!$A:$B,2,FALSE),"")</f>
        <v>隐灵甲士-强化</v>
      </c>
      <c r="G267" s="7">
        <v>50</v>
      </c>
      <c r="H267" s="7">
        <v>1</v>
      </c>
      <c r="I267" s="7">
        <v>0.1</v>
      </c>
      <c r="J267" s="7" t="s">
        <v>195</v>
      </c>
      <c r="K267" s="7">
        <v>36</v>
      </c>
      <c r="L267" s="7">
        <v>1</v>
      </c>
      <c r="M267" s="7">
        <v>0.05</v>
      </c>
      <c r="R267" s="7">
        <v>23040</v>
      </c>
      <c r="S267" s="7" t="s">
        <v>189</v>
      </c>
      <c r="T267" s="7">
        <v>115000</v>
      </c>
      <c r="U267" s="7" t="s">
        <v>190</v>
      </c>
      <c r="V267" s="7">
        <v>115000</v>
      </c>
      <c r="W267" s="7" t="s">
        <v>191</v>
      </c>
      <c r="X267" s="7">
        <v>211000</v>
      </c>
      <c r="Y267" s="7" t="s">
        <v>192</v>
      </c>
      <c r="Z267" s="7">
        <v>115000</v>
      </c>
    </row>
    <row r="268" spans="1:26">
      <c r="A268" s="7">
        <v>265</v>
      </c>
      <c r="B268" s="7">
        <v>6102014</v>
      </c>
      <c r="C268" s="34" t="s">
        <v>187</v>
      </c>
      <c r="D268" s="7">
        <v>1</v>
      </c>
      <c r="E268" s="7"/>
      <c r="F268" s="7" t="s">
        <v>131</v>
      </c>
      <c r="G268" s="7">
        <v>53</v>
      </c>
      <c r="H268" s="7">
        <v>2</v>
      </c>
      <c r="I268" s="7">
        <v>1</v>
      </c>
      <c r="R268" s="7">
        <v>900</v>
      </c>
      <c r="S268" s="7" t="s">
        <v>189</v>
      </c>
      <c r="T268" s="7">
        <v>6000</v>
      </c>
      <c r="U268" s="7" t="s">
        <v>190</v>
      </c>
      <c r="V268" s="7">
        <v>6000</v>
      </c>
      <c r="W268" s="7" t="s">
        <v>191</v>
      </c>
      <c r="X268" s="7">
        <v>8000</v>
      </c>
      <c r="Y268" s="7" t="s">
        <v>192</v>
      </c>
      <c r="Z268" s="7">
        <v>0</v>
      </c>
    </row>
    <row r="269" spans="1:26">
      <c r="A269" s="7">
        <v>266</v>
      </c>
      <c r="B269" s="7">
        <v>6102014</v>
      </c>
      <c r="C269" s="34" t="s">
        <v>187</v>
      </c>
      <c r="D269" s="7">
        <v>2</v>
      </c>
      <c r="E269" s="7"/>
      <c r="F269" s="7" t="s">
        <v>131</v>
      </c>
      <c r="G269" s="7">
        <v>53</v>
      </c>
      <c r="H269" s="7">
        <v>2</v>
      </c>
      <c r="I269" s="7">
        <v>2</v>
      </c>
      <c r="R269" s="7">
        <v>3600</v>
      </c>
      <c r="S269" s="7" t="s">
        <v>189</v>
      </c>
      <c r="T269" s="7">
        <v>24000</v>
      </c>
      <c r="U269" s="7" t="s">
        <v>190</v>
      </c>
      <c r="V269" s="7">
        <v>24000</v>
      </c>
      <c r="W269" s="7" t="s">
        <v>191</v>
      </c>
      <c r="X269" s="7">
        <v>32000</v>
      </c>
      <c r="Y269" s="7" t="s">
        <v>192</v>
      </c>
      <c r="Z269" s="7">
        <v>0</v>
      </c>
    </row>
    <row r="270" spans="1:26">
      <c r="A270" s="7">
        <v>267</v>
      </c>
      <c r="B270" s="7">
        <v>6102014</v>
      </c>
      <c r="C270" s="34" t="s">
        <v>187</v>
      </c>
      <c r="D270" s="7">
        <v>3</v>
      </c>
      <c r="E270" s="7"/>
      <c r="F270" s="7" t="s">
        <v>131</v>
      </c>
      <c r="G270" s="7">
        <v>53</v>
      </c>
      <c r="H270" s="7">
        <v>2</v>
      </c>
      <c r="I270" s="7">
        <v>3</v>
      </c>
      <c r="R270" s="7">
        <v>7200</v>
      </c>
      <c r="S270" s="7" t="s">
        <v>189</v>
      </c>
      <c r="T270" s="7">
        <v>54000</v>
      </c>
      <c r="U270" s="7" t="s">
        <v>190</v>
      </c>
      <c r="V270" s="7">
        <v>54000</v>
      </c>
      <c r="W270" s="7" t="s">
        <v>191</v>
      </c>
      <c r="X270" s="7">
        <v>72000</v>
      </c>
      <c r="Y270" s="7" t="s">
        <v>192</v>
      </c>
      <c r="Z270" s="7">
        <v>0</v>
      </c>
    </row>
    <row r="271" spans="1:26">
      <c r="A271" s="7">
        <v>268</v>
      </c>
      <c r="B271" s="7">
        <v>6102014</v>
      </c>
      <c r="C271" s="34" t="s">
        <v>187</v>
      </c>
      <c r="D271" s="7">
        <v>4</v>
      </c>
      <c r="E271" s="7"/>
      <c r="F271" s="7" t="s">
        <v>131</v>
      </c>
      <c r="G271" s="7">
        <v>53</v>
      </c>
      <c r="H271" s="7">
        <v>2</v>
      </c>
      <c r="I271" s="7">
        <v>4</v>
      </c>
      <c r="R271" s="7">
        <v>14400</v>
      </c>
      <c r="S271" s="7" t="s">
        <v>189</v>
      </c>
      <c r="T271" s="7">
        <v>78000</v>
      </c>
      <c r="U271" s="7" t="s">
        <v>190</v>
      </c>
      <c r="V271" s="7">
        <v>78000</v>
      </c>
      <c r="W271" s="7" t="s">
        <v>191</v>
      </c>
      <c r="X271" s="7">
        <v>104000</v>
      </c>
      <c r="Y271" s="7" t="s">
        <v>192</v>
      </c>
      <c r="Z271" s="7">
        <v>0</v>
      </c>
    </row>
    <row r="272" spans="1:26">
      <c r="A272" s="7">
        <v>269</v>
      </c>
      <c r="B272" s="7">
        <v>6102014</v>
      </c>
      <c r="C272" s="34" t="s">
        <v>187</v>
      </c>
      <c r="D272" s="7">
        <v>5</v>
      </c>
      <c r="E272" s="7"/>
      <c r="F272" s="7" t="s">
        <v>131</v>
      </c>
      <c r="G272" s="7">
        <v>53</v>
      </c>
      <c r="H272" s="7">
        <v>2</v>
      </c>
      <c r="I272" s="7">
        <v>5</v>
      </c>
      <c r="R272" s="7">
        <v>28800</v>
      </c>
      <c r="S272" s="7" t="s">
        <v>189</v>
      </c>
      <c r="T272" s="7">
        <v>125000</v>
      </c>
      <c r="U272" s="7" t="s">
        <v>190</v>
      </c>
      <c r="V272" s="7">
        <v>125000</v>
      </c>
      <c r="W272" s="7" t="s">
        <v>191</v>
      </c>
      <c r="X272" s="7">
        <v>150000</v>
      </c>
      <c r="Y272" s="7" t="s">
        <v>192</v>
      </c>
      <c r="Z272" s="7">
        <v>0</v>
      </c>
    </row>
    <row r="273" spans="1:26">
      <c r="A273" s="7">
        <v>270</v>
      </c>
      <c r="B273" s="7">
        <v>6102015</v>
      </c>
      <c r="C273" s="34" t="s">
        <v>187</v>
      </c>
      <c r="D273" s="7">
        <v>1</v>
      </c>
      <c r="E273" s="7"/>
      <c r="F273" s="7" t="s">
        <v>196</v>
      </c>
      <c r="G273" s="7">
        <v>52</v>
      </c>
      <c r="H273" s="7">
        <v>2</v>
      </c>
      <c r="I273" s="7">
        <v>2</v>
      </c>
      <c r="R273" s="7">
        <f>3600*5</f>
        <v>18000</v>
      </c>
      <c r="S273" s="7" t="s">
        <v>189</v>
      </c>
      <c r="T273" s="7">
        <v>50000</v>
      </c>
      <c r="U273" s="7" t="s">
        <v>190</v>
      </c>
      <c r="V273" s="7">
        <v>50000</v>
      </c>
      <c r="W273" s="7" t="s">
        <v>191</v>
      </c>
      <c r="X273" s="7">
        <v>150000</v>
      </c>
      <c r="Y273" s="7" t="s">
        <v>192</v>
      </c>
      <c r="Z273" s="7">
        <v>0</v>
      </c>
    </row>
    <row r="274" spans="1:26">
      <c r="A274" s="7">
        <v>271</v>
      </c>
      <c r="B274" s="7">
        <v>6102015</v>
      </c>
      <c r="C274" s="34" t="s">
        <v>187</v>
      </c>
      <c r="D274" s="7">
        <v>2</v>
      </c>
      <c r="E274" s="7"/>
      <c r="F274" s="7" t="s">
        <v>196</v>
      </c>
      <c r="G274" s="7">
        <v>52</v>
      </c>
      <c r="H274" s="7">
        <v>2</v>
      </c>
      <c r="I274" s="7">
        <v>4</v>
      </c>
      <c r="R274" s="7">
        <v>36000</v>
      </c>
      <c r="S274" s="7" t="s">
        <v>189</v>
      </c>
      <c r="T274" s="7">
        <v>100000</v>
      </c>
      <c r="U274" s="7" t="s">
        <v>190</v>
      </c>
      <c r="V274" s="7">
        <v>100000</v>
      </c>
      <c r="W274" s="7" t="s">
        <v>191</v>
      </c>
      <c r="X274" s="7">
        <v>200000</v>
      </c>
      <c r="Y274" s="7" t="s">
        <v>192</v>
      </c>
      <c r="Z274" s="7">
        <v>0</v>
      </c>
    </row>
    <row r="275" spans="1:26">
      <c r="A275" s="7">
        <v>272</v>
      </c>
      <c r="B275" s="7">
        <v>6102015</v>
      </c>
      <c r="C275" s="34" t="s">
        <v>187</v>
      </c>
      <c r="D275" s="7">
        <v>3</v>
      </c>
      <c r="E275" s="7"/>
      <c r="F275" s="7" t="s">
        <v>196</v>
      </c>
      <c r="G275" s="7">
        <v>52</v>
      </c>
      <c r="H275" s="7">
        <v>2</v>
      </c>
      <c r="I275" s="7">
        <v>6</v>
      </c>
      <c r="R275" s="7">
        <v>72000</v>
      </c>
      <c r="S275" s="7" t="s">
        <v>189</v>
      </c>
      <c r="T275" s="7">
        <v>200000</v>
      </c>
      <c r="U275" s="7" t="s">
        <v>190</v>
      </c>
      <c r="V275" s="7">
        <v>200000</v>
      </c>
      <c r="W275" s="7" t="s">
        <v>191</v>
      </c>
      <c r="X275" s="7">
        <v>300000</v>
      </c>
      <c r="Y275" s="7" t="s">
        <v>192</v>
      </c>
      <c r="Z275" s="7">
        <v>0</v>
      </c>
    </row>
    <row r="276" spans="3:6">
      <c r="C276" s="7"/>
      <c r="D276" s="7"/>
      <c r="E276" s="7"/>
      <c r="F276" s="7"/>
    </row>
    <row r="277" spans="3:6">
      <c r="C277" s="7"/>
      <c r="D277" s="7"/>
      <c r="E277" s="7"/>
      <c r="F277" s="7"/>
    </row>
    <row r="278" spans="3:6">
      <c r="C278" s="7"/>
      <c r="D278" s="7"/>
      <c r="E278" s="7"/>
      <c r="F278" s="7"/>
    </row>
    <row r="279" spans="3:6">
      <c r="C279" s="7"/>
      <c r="D279" s="7"/>
      <c r="E279" s="7"/>
      <c r="F279" s="7"/>
    </row>
    <row r="280" spans="3:6">
      <c r="C280" s="7"/>
      <c r="D280" s="7"/>
      <c r="E280" s="7"/>
      <c r="F280" s="7"/>
    </row>
    <row r="281" spans="3:6">
      <c r="C281" s="7"/>
      <c r="D281" s="7"/>
      <c r="E281" s="7"/>
      <c r="F281" s="7"/>
    </row>
    <row r="282" spans="3:6">
      <c r="C282" s="7"/>
      <c r="D282" s="7"/>
      <c r="E282" s="7"/>
      <c r="F282" s="7"/>
    </row>
    <row r="283" spans="3:6">
      <c r="C283" s="7"/>
      <c r="D283" s="7"/>
      <c r="E283" s="7"/>
      <c r="F283" s="7"/>
    </row>
    <row r="284" spans="3:6">
      <c r="C284" s="7"/>
      <c r="D284" s="7"/>
      <c r="E284" s="7"/>
      <c r="F284" s="7"/>
    </row>
    <row r="285" spans="3:6">
      <c r="C285" s="7"/>
      <c r="D285" s="7"/>
      <c r="E285" s="7"/>
      <c r="F285" s="7"/>
    </row>
    <row r="286" spans="3:6">
      <c r="C286" s="7"/>
      <c r="D286" s="7"/>
      <c r="E286" s="7"/>
      <c r="F286" s="7"/>
    </row>
    <row r="287" spans="3:6">
      <c r="C287" s="7"/>
      <c r="D287" s="7"/>
      <c r="E287" s="7"/>
      <c r="F287" s="7"/>
    </row>
    <row r="288" spans="3:6">
      <c r="C288" s="7"/>
      <c r="D288" s="7"/>
      <c r="E288" s="7"/>
      <c r="F288" s="7"/>
    </row>
    <row r="289" spans="3:6">
      <c r="C289" s="7"/>
      <c r="D289" s="7"/>
      <c r="E289" s="7"/>
      <c r="F289" s="7"/>
    </row>
    <row r="290" spans="3:6">
      <c r="C290" s="7"/>
      <c r="D290" s="7"/>
      <c r="E290" s="7"/>
      <c r="F290" s="7"/>
    </row>
    <row r="291" spans="3:6">
      <c r="C291" s="7"/>
      <c r="D291" s="7"/>
      <c r="E291" s="7"/>
      <c r="F291" s="7"/>
    </row>
    <row r="292" spans="3:6">
      <c r="C292" s="7"/>
      <c r="D292" s="7"/>
      <c r="E292" s="7"/>
      <c r="F292" s="7"/>
    </row>
    <row r="293" spans="3:6">
      <c r="C293" s="7"/>
      <c r="D293" s="7"/>
      <c r="E293" s="7"/>
      <c r="F293" s="7"/>
    </row>
    <row r="294" spans="3:6">
      <c r="C294" s="7"/>
      <c r="D294" s="7"/>
      <c r="E294" s="7"/>
      <c r="F294" s="7"/>
    </row>
    <row r="295" spans="3:6">
      <c r="C295" s="7"/>
      <c r="D295" s="7"/>
      <c r="E295" s="7"/>
      <c r="F295" s="7"/>
    </row>
    <row r="296" spans="3:6">
      <c r="C296" s="7"/>
      <c r="D296" s="7"/>
      <c r="E296" s="7"/>
      <c r="F296" s="7"/>
    </row>
    <row r="297" spans="3:6">
      <c r="C297" s="7"/>
      <c r="D297" s="7"/>
      <c r="E297" s="7"/>
      <c r="F297" s="7"/>
    </row>
    <row r="298" spans="3:6">
      <c r="C298" s="7"/>
      <c r="D298" s="7"/>
      <c r="E298" s="7"/>
      <c r="F298" s="7"/>
    </row>
    <row r="299" spans="3:6">
      <c r="C299" s="7"/>
      <c r="D299" s="7"/>
      <c r="E299" s="7"/>
      <c r="F299" s="7"/>
    </row>
    <row r="300" spans="3:6">
      <c r="C300" s="7"/>
      <c r="D300" s="7"/>
      <c r="E300" s="7"/>
      <c r="F300" s="7"/>
    </row>
    <row r="301" spans="3:6">
      <c r="C301" s="7"/>
      <c r="D301" s="7"/>
      <c r="E301" s="7"/>
      <c r="F301" s="7"/>
    </row>
    <row r="302" spans="3:6">
      <c r="C302" s="7"/>
      <c r="D302" s="7"/>
      <c r="E302" s="7"/>
      <c r="F302" s="7"/>
    </row>
    <row r="303" spans="3:6">
      <c r="C303" s="7"/>
      <c r="D303" s="7"/>
      <c r="E303" s="7"/>
      <c r="F303" s="7"/>
    </row>
    <row r="304" spans="3:6">
      <c r="C304" s="7"/>
      <c r="D304" s="7"/>
      <c r="E304" s="7"/>
      <c r="F304" s="7"/>
    </row>
    <row r="305" spans="3:6">
      <c r="C305" s="7"/>
      <c r="D305" s="7"/>
      <c r="E305" s="7"/>
      <c r="F305" s="7"/>
    </row>
    <row r="306" spans="3:6">
      <c r="C306" s="7"/>
      <c r="D306" s="7"/>
      <c r="E306" s="7"/>
      <c r="F306" s="7"/>
    </row>
    <row r="307" spans="3:6">
      <c r="C307" s="7"/>
      <c r="D307" s="7"/>
      <c r="E307" s="7"/>
      <c r="F307" s="7"/>
    </row>
    <row r="308" spans="3:6">
      <c r="C308" s="7"/>
      <c r="D308" s="7"/>
      <c r="E308" s="7"/>
      <c r="F308" s="7"/>
    </row>
    <row r="309" spans="3:6">
      <c r="C309" s="7"/>
      <c r="D309" s="7"/>
      <c r="E309" s="7"/>
      <c r="F309" s="7"/>
    </row>
    <row r="310" spans="3:6">
      <c r="C310" s="7"/>
      <c r="D310" s="7"/>
      <c r="E310" s="7"/>
      <c r="F310" s="7"/>
    </row>
    <row r="311" spans="3:6">
      <c r="C311" s="7"/>
      <c r="D311" s="7"/>
      <c r="E311" s="7"/>
      <c r="F311" s="7"/>
    </row>
    <row r="312" spans="3:6">
      <c r="C312" s="7"/>
      <c r="D312" s="7"/>
      <c r="E312" s="7"/>
      <c r="F312" s="7"/>
    </row>
    <row r="313" spans="3:6">
      <c r="C313" s="7"/>
      <c r="D313" s="7"/>
      <c r="E313" s="7"/>
      <c r="F313" s="7"/>
    </row>
    <row r="314" spans="3:6">
      <c r="C314" s="7"/>
      <c r="D314" s="7"/>
      <c r="E314" s="7"/>
      <c r="F314" s="7"/>
    </row>
    <row r="315" spans="3:6">
      <c r="C315" s="7"/>
      <c r="D315" s="7"/>
      <c r="E315" s="7"/>
      <c r="F315" s="7"/>
    </row>
    <row r="316" spans="3:6">
      <c r="C316" s="7"/>
      <c r="D316" s="7"/>
      <c r="E316" s="7"/>
      <c r="F316" s="7"/>
    </row>
    <row r="317" spans="3:6">
      <c r="C317" s="7"/>
      <c r="D317" s="7"/>
      <c r="E317" s="7"/>
      <c r="F317" s="7"/>
    </row>
    <row r="318" spans="3:6">
      <c r="C318" s="7"/>
      <c r="D318" s="7"/>
      <c r="E318" s="7"/>
      <c r="F318" s="7"/>
    </row>
    <row r="319" spans="3:6">
      <c r="C319" s="7"/>
      <c r="D319" s="7"/>
      <c r="E319" s="7"/>
      <c r="F319" s="7"/>
    </row>
    <row r="320" spans="3:6">
      <c r="C320" s="7"/>
      <c r="D320" s="7"/>
      <c r="E320" s="7"/>
      <c r="F320" s="7"/>
    </row>
    <row r="321" spans="3:6">
      <c r="C321" s="7"/>
      <c r="D321" s="7"/>
      <c r="E321" s="7"/>
      <c r="F321" s="7"/>
    </row>
    <row r="322" spans="3:6">
      <c r="C322" s="7"/>
      <c r="D322" s="7"/>
      <c r="E322" s="7"/>
      <c r="F322" s="7"/>
    </row>
    <row r="323" spans="3:6">
      <c r="C323" s="7"/>
      <c r="D323" s="7"/>
      <c r="E323" s="7"/>
      <c r="F323" s="7"/>
    </row>
    <row r="324" spans="3:6">
      <c r="C324" s="7"/>
      <c r="D324" s="7"/>
      <c r="E324" s="7"/>
      <c r="F324" s="7"/>
    </row>
    <row r="325" spans="3:6">
      <c r="C325" s="7"/>
      <c r="D325" s="7"/>
      <c r="E325" s="7"/>
      <c r="F325" s="7"/>
    </row>
    <row r="326" spans="3:6">
      <c r="C326" s="7"/>
      <c r="D326" s="7"/>
      <c r="E326" s="7"/>
      <c r="F326" s="7"/>
    </row>
    <row r="327" spans="3:6">
      <c r="C327" s="7"/>
      <c r="D327" s="7"/>
      <c r="E327" s="7"/>
      <c r="F327" s="7"/>
    </row>
    <row r="328" spans="3:6">
      <c r="C328" s="7"/>
      <c r="D328" s="7"/>
      <c r="E328" s="7"/>
      <c r="F328" s="7"/>
    </row>
    <row r="329" spans="3:6">
      <c r="C329" s="7"/>
      <c r="D329" s="7"/>
      <c r="E329" s="7"/>
      <c r="F329" s="7"/>
    </row>
    <row r="330" spans="3:6">
      <c r="C330" s="7"/>
      <c r="D330" s="7"/>
      <c r="E330" s="7"/>
      <c r="F330" s="7"/>
    </row>
    <row r="331" spans="3:6">
      <c r="C331" s="7"/>
      <c r="D331" s="7"/>
      <c r="E331" s="7"/>
      <c r="F331" s="7"/>
    </row>
    <row r="332" spans="3:6">
      <c r="C332" s="7"/>
      <c r="D332" s="7"/>
      <c r="E332" s="7"/>
      <c r="F332" s="7"/>
    </row>
    <row r="333" spans="3:6">
      <c r="C333" s="7"/>
      <c r="D333" s="7"/>
      <c r="E333" s="7"/>
      <c r="F333" s="7"/>
    </row>
    <row r="334" spans="3:6">
      <c r="C334" s="7"/>
      <c r="D334" s="7"/>
      <c r="E334" s="7"/>
      <c r="F334" s="7"/>
    </row>
    <row r="335" spans="3:6">
      <c r="C335" s="7"/>
      <c r="D335" s="7"/>
      <c r="E335" s="7"/>
      <c r="F335" s="7"/>
    </row>
    <row r="336" spans="3:6">
      <c r="C336" s="7"/>
      <c r="D336" s="7"/>
      <c r="E336" s="7"/>
      <c r="F336" s="7"/>
    </row>
    <row r="337" spans="3:6">
      <c r="C337" s="7"/>
      <c r="D337" s="7"/>
      <c r="E337" s="7"/>
      <c r="F337" s="7"/>
    </row>
    <row r="338" spans="3:6">
      <c r="C338" s="7"/>
      <c r="D338" s="7"/>
      <c r="E338" s="7"/>
      <c r="F338" s="7"/>
    </row>
    <row r="339" spans="3:6">
      <c r="C339" s="7"/>
      <c r="D339" s="7"/>
      <c r="E339" s="7"/>
      <c r="F339" s="7"/>
    </row>
    <row r="340" spans="3:6">
      <c r="C340" s="7"/>
      <c r="D340" s="7"/>
      <c r="E340" s="7"/>
      <c r="F340" s="7"/>
    </row>
    <row r="341" spans="3:6">
      <c r="C341" s="7"/>
      <c r="D341" s="7"/>
      <c r="E341" s="7"/>
      <c r="F341" s="7"/>
    </row>
    <row r="342" spans="3:6">
      <c r="C342" s="7"/>
      <c r="D342" s="7"/>
      <c r="E342" s="7"/>
      <c r="F342" s="7"/>
    </row>
    <row r="343" spans="3:6">
      <c r="C343" s="7"/>
      <c r="D343" s="7"/>
      <c r="E343" s="7"/>
      <c r="F343" s="7"/>
    </row>
    <row r="344" spans="3:6">
      <c r="C344" s="7"/>
      <c r="D344" s="7"/>
      <c r="E344" s="7"/>
      <c r="F344" s="7"/>
    </row>
    <row r="345" spans="3:6">
      <c r="C345" s="7"/>
      <c r="D345" s="7"/>
      <c r="E345" s="7"/>
      <c r="F345" s="7"/>
    </row>
    <row r="346" spans="3:6">
      <c r="C346" s="7"/>
      <c r="D346" s="7"/>
      <c r="E346" s="7"/>
      <c r="F346" s="7"/>
    </row>
    <row r="347" spans="3:6">
      <c r="C347" s="7"/>
      <c r="D347" s="7"/>
      <c r="E347" s="7"/>
      <c r="F347" s="7"/>
    </row>
    <row r="348" spans="3:6">
      <c r="C348" s="7"/>
      <c r="D348" s="7"/>
      <c r="E348" s="7"/>
      <c r="F348" s="7"/>
    </row>
    <row r="349" spans="3:6">
      <c r="C349" s="7"/>
      <c r="D349" s="7"/>
      <c r="E349" s="7"/>
      <c r="F349" s="7"/>
    </row>
    <row r="350" spans="3:6">
      <c r="C350" s="7"/>
      <c r="D350" s="7"/>
      <c r="E350" s="7"/>
      <c r="F350" s="7"/>
    </row>
    <row r="351" spans="3:6">
      <c r="C351" s="7"/>
      <c r="D351" s="7"/>
      <c r="E351" s="7"/>
      <c r="F351" s="7"/>
    </row>
    <row r="352" spans="3:6">
      <c r="C352" s="7"/>
      <c r="D352" s="7"/>
      <c r="E352" s="7"/>
      <c r="F352" s="7"/>
    </row>
    <row r="353" spans="3:6">
      <c r="C353" s="7"/>
      <c r="D353" s="7"/>
      <c r="E353" s="7"/>
      <c r="F353" s="7"/>
    </row>
    <row r="354" spans="3:6">
      <c r="C354" s="7"/>
      <c r="D354" s="7"/>
      <c r="E354" s="7"/>
      <c r="F354" s="7"/>
    </row>
    <row r="355" spans="3:6">
      <c r="C355" s="7"/>
      <c r="D355" s="7"/>
      <c r="E355" s="7"/>
      <c r="F355" s="7"/>
    </row>
    <row r="356" spans="3:6">
      <c r="C356" s="7"/>
      <c r="D356" s="7"/>
      <c r="E356" s="7"/>
      <c r="F356" s="7"/>
    </row>
    <row r="357" spans="3:6">
      <c r="C357" s="7"/>
      <c r="D357" s="7"/>
      <c r="E357" s="7"/>
      <c r="F357" s="7"/>
    </row>
    <row r="358" spans="3:6">
      <c r="C358" s="7"/>
      <c r="D358" s="7"/>
      <c r="E358" s="7"/>
      <c r="F358" s="7"/>
    </row>
    <row r="359" spans="3:6">
      <c r="C359" s="7"/>
      <c r="D359" s="7"/>
      <c r="E359" s="7"/>
      <c r="F359" s="7"/>
    </row>
    <row r="360" spans="3:6">
      <c r="C360" s="7"/>
      <c r="D360" s="7"/>
      <c r="E360" s="7"/>
      <c r="F360" s="7"/>
    </row>
    <row r="361" spans="3:6">
      <c r="C361" s="7"/>
      <c r="D361" s="7"/>
      <c r="E361" s="7"/>
      <c r="F361" s="7"/>
    </row>
    <row r="362" spans="3:6">
      <c r="C362" s="7"/>
      <c r="D362" s="7"/>
      <c r="E362" s="7"/>
      <c r="F362" s="7"/>
    </row>
    <row r="363" spans="3:6">
      <c r="C363" s="7"/>
      <c r="D363" s="7"/>
      <c r="E363" s="7"/>
      <c r="F363" s="7"/>
    </row>
    <row r="364" spans="3:6">
      <c r="C364" s="7"/>
      <c r="D364" s="7"/>
      <c r="E364" s="7"/>
      <c r="F364" s="7"/>
    </row>
    <row r="365" spans="3:6">
      <c r="C365" s="7"/>
      <c r="D365" s="7"/>
      <c r="E365" s="7"/>
      <c r="F365" s="7"/>
    </row>
    <row r="366" spans="3:6">
      <c r="C366" s="7"/>
      <c r="D366" s="7"/>
      <c r="E366" s="7"/>
      <c r="F366" s="7"/>
    </row>
    <row r="367" spans="3:6">
      <c r="C367" s="7"/>
      <c r="D367" s="7"/>
      <c r="E367" s="7"/>
      <c r="F367" s="7"/>
    </row>
    <row r="368" spans="3:6">
      <c r="C368" s="7"/>
      <c r="D368" s="7"/>
      <c r="E368" s="7"/>
      <c r="F368" s="7"/>
    </row>
    <row r="369" spans="3:6">
      <c r="C369" s="7"/>
      <c r="D369" s="7"/>
      <c r="E369" s="7"/>
      <c r="F369" s="7"/>
    </row>
    <row r="370" spans="3:6">
      <c r="C370" s="7"/>
      <c r="D370" s="7"/>
      <c r="E370" s="7"/>
      <c r="F370" s="7"/>
    </row>
    <row r="371" spans="3:6">
      <c r="C371" s="7"/>
      <c r="D371" s="7"/>
      <c r="E371" s="7"/>
      <c r="F371" s="7"/>
    </row>
    <row r="372" spans="3:6">
      <c r="C372" s="7"/>
      <c r="D372" s="7"/>
      <c r="E372" s="7"/>
      <c r="F372" s="7"/>
    </row>
    <row r="373" spans="3:6">
      <c r="C373" s="7"/>
      <c r="D373" s="7"/>
      <c r="E373" s="7"/>
      <c r="F373" s="7"/>
    </row>
    <row r="374" spans="3:6">
      <c r="C374" s="7"/>
      <c r="D374" s="7"/>
      <c r="E374" s="7"/>
      <c r="F374" s="7"/>
    </row>
    <row r="375" spans="3:6">
      <c r="C375" s="7"/>
      <c r="D375" s="7"/>
      <c r="E375" s="7"/>
      <c r="F375" s="7"/>
    </row>
    <row r="376" spans="3:6">
      <c r="C376" s="7"/>
      <c r="D376" s="7"/>
      <c r="E376" s="7"/>
      <c r="F376" s="7"/>
    </row>
    <row r="377" spans="3:6">
      <c r="C377" s="7"/>
      <c r="D377" s="7"/>
      <c r="E377" s="7"/>
      <c r="F377" s="7"/>
    </row>
    <row r="378" spans="3:6">
      <c r="C378" s="7"/>
      <c r="D378" s="7"/>
      <c r="E378" s="7"/>
      <c r="F378" s="7"/>
    </row>
    <row r="379" spans="3:6">
      <c r="C379" s="7"/>
      <c r="D379" s="7"/>
      <c r="E379" s="7"/>
      <c r="F379" s="7"/>
    </row>
    <row r="380" spans="3:6">
      <c r="C380" s="7"/>
      <c r="D380" s="7"/>
      <c r="E380" s="7"/>
      <c r="F380" s="7"/>
    </row>
    <row r="381" spans="3:6">
      <c r="C381" s="7"/>
      <c r="D381" s="7"/>
      <c r="E381" s="7"/>
      <c r="F381" s="7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topLeftCell="A10" workbookViewId="0">
      <selection activeCell="B56" sqref="B56"/>
    </sheetView>
  </sheetViews>
  <sheetFormatPr defaultColWidth="9" defaultRowHeight="16.5" outlineLevelCol="7"/>
  <cols>
    <col min="1" max="1" width="8.375" style="7" customWidth="1"/>
    <col min="2" max="2" width="28.5" style="7" customWidth="1"/>
    <col min="3" max="3" width="40.125" style="7" customWidth="1"/>
    <col min="4" max="4" width="9.25" style="7" customWidth="1"/>
    <col min="5" max="6" width="9" style="7"/>
    <col min="7" max="7" width="17.5" style="7" customWidth="1"/>
    <col min="8" max="8" width="97.375" style="7" customWidth="1"/>
    <col min="9" max="16384" width="9" style="7"/>
  </cols>
  <sheetData>
    <row r="1" spans="1:8">
      <c r="A1" s="8"/>
      <c r="B1" s="8"/>
      <c r="C1" s="8"/>
      <c r="D1" s="8"/>
      <c r="E1" s="9" t="s">
        <v>197</v>
      </c>
      <c r="F1" s="9"/>
      <c r="G1" s="9"/>
      <c r="H1" s="8"/>
    </row>
    <row r="2" ht="15" spans="1:8">
      <c r="A2" s="10" t="s">
        <v>198</v>
      </c>
      <c r="B2" s="10" t="s">
        <v>43</v>
      </c>
      <c r="C2" s="10" t="s">
        <v>199</v>
      </c>
      <c r="D2" s="10" t="s">
        <v>200</v>
      </c>
      <c r="E2" s="10" t="s">
        <v>201</v>
      </c>
      <c r="F2" s="10" t="s">
        <v>202</v>
      </c>
      <c r="G2" s="11" t="s">
        <v>203</v>
      </c>
      <c r="H2" s="10" t="s">
        <v>204</v>
      </c>
    </row>
    <row r="3" spans="1:8">
      <c r="A3" s="12">
        <v>1</v>
      </c>
      <c r="B3" s="13" t="s">
        <v>205</v>
      </c>
      <c r="C3" s="14" t="s">
        <v>66</v>
      </c>
      <c r="D3" s="14" t="s">
        <v>206</v>
      </c>
      <c r="E3" s="14" t="s">
        <v>207</v>
      </c>
      <c r="F3" s="14" t="s">
        <v>207</v>
      </c>
      <c r="G3" s="14"/>
      <c r="H3" s="15" t="s">
        <v>208</v>
      </c>
    </row>
    <row r="4" spans="1:8">
      <c r="A4" s="12">
        <v>2</v>
      </c>
      <c r="B4" s="13" t="s">
        <v>209</v>
      </c>
      <c r="C4" s="14" t="s">
        <v>69</v>
      </c>
      <c r="D4" s="14" t="s">
        <v>206</v>
      </c>
      <c r="E4" s="14" t="s">
        <v>207</v>
      </c>
      <c r="F4" s="14" t="s">
        <v>207</v>
      </c>
      <c r="G4" s="14"/>
      <c r="H4" s="16"/>
    </row>
    <row r="5" spans="1:8">
      <c r="A5" s="12">
        <v>3</v>
      </c>
      <c r="B5" s="13" t="s">
        <v>210</v>
      </c>
      <c r="C5" s="14" t="s">
        <v>72</v>
      </c>
      <c r="D5" s="14" t="s">
        <v>206</v>
      </c>
      <c r="E5" s="14" t="s">
        <v>207</v>
      </c>
      <c r="F5" s="14" t="s">
        <v>207</v>
      </c>
      <c r="G5" s="14"/>
      <c r="H5" s="16"/>
    </row>
    <row r="6" spans="1:8">
      <c r="A6" s="12">
        <v>4</v>
      </c>
      <c r="B6" s="13" t="s">
        <v>211</v>
      </c>
      <c r="C6" s="14" t="s">
        <v>75</v>
      </c>
      <c r="D6" s="14" t="s">
        <v>206</v>
      </c>
      <c r="E6" s="14" t="s">
        <v>207</v>
      </c>
      <c r="F6" s="14" t="s">
        <v>207</v>
      </c>
      <c r="G6" s="14"/>
      <c r="H6" s="16"/>
    </row>
    <row r="7" spans="1:8">
      <c r="A7" s="12">
        <v>5</v>
      </c>
      <c r="B7" s="13" t="s">
        <v>212</v>
      </c>
      <c r="C7" s="14" t="s">
        <v>213</v>
      </c>
      <c r="D7" s="14" t="s">
        <v>206</v>
      </c>
      <c r="E7" s="14" t="s">
        <v>207</v>
      </c>
      <c r="F7" s="14" t="s">
        <v>207</v>
      </c>
      <c r="G7" s="14"/>
      <c r="H7" s="17"/>
    </row>
    <row r="8" spans="1:8">
      <c r="A8" s="18">
        <v>6</v>
      </c>
      <c r="B8" s="13" t="s">
        <v>214</v>
      </c>
      <c r="C8" s="14" t="s">
        <v>78</v>
      </c>
      <c r="D8" s="14" t="s">
        <v>215</v>
      </c>
      <c r="E8" s="14" t="s">
        <v>207</v>
      </c>
      <c r="F8" s="14" t="s">
        <v>207</v>
      </c>
      <c r="G8" s="14"/>
      <c r="H8" s="14" t="s">
        <v>216</v>
      </c>
    </row>
    <row r="9" spans="1:8">
      <c r="A9" s="18">
        <v>7</v>
      </c>
      <c r="B9" s="13" t="s">
        <v>217</v>
      </c>
      <c r="C9" s="14" t="s">
        <v>82</v>
      </c>
      <c r="D9" s="14" t="s">
        <v>206</v>
      </c>
      <c r="E9" s="14" t="s">
        <v>207</v>
      </c>
      <c r="F9" s="14" t="s">
        <v>218</v>
      </c>
      <c r="G9" s="14"/>
      <c r="H9" s="15" t="s">
        <v>219</v>
      </c>
    </row>
    <row r="10" spans="1:8">
      <c r="A10" s="18">
        <v>8</v>
      </c>
      <c r="B10" s="13" t="s">
        <v>220</v>
      </c>
      <c r="C10" s="14" t="s">
        <v>85</v>
      </c>
      <c r="D10" s="14" t="s">
        <v>206</v>
      </c>
      <c r="E10" s="14" t="s">
        <v>207</v>
      </c>
      <c r="F10" s="14" t="s">
        <v>218</v>
      </c>
      <c r="G10" s="14"/>
      <c r="H10" s="16"/>
    </row>
    <row r="11" spans="1:8">
      <c r="A11" s="18">
        <v>9</v>
      </c>
      <c r="B11" s="13" t="s">
        <v>194</v>
      </c>
      <c r="C11" s="14" t="s">
        <v>91</v>
      </c>
      <c r="D11" s="14" t="s">
        <v>206</v>
      </c>
      <c r="E11" s="14" t="s">
        <v>207</v>
      </c>
      <c r="F11" s="14" t="s">
        <v>218</v>
      </c>
      <c r="G11" s="14"/>
      <c r="H11" s="16"/>
    </row>
    <row r="12" spans="1:8">
      <c r="A12" s="18">
        <v>10</v>
      </c>
      <c r="B12" s="13" t="s">
        <v>193</v>
      </c>
      <c r="C12" s="14" t="s">
        <v>88</v>
      </c>
      <c r="D12" s="14" t="s">
        <v>206</v>
      </c>
      <c r="E12" s="14" t="s">
        <v>207</v>
      </c>
      <c r="F12" s="14" t="s">
        <v>218</v>
      </c>
      <c r="G12" s="14"/>
      <c r="H12" s="17"/>
    </row>
    <row r="13" spans="1:8">
      <c r="A13" s="18">
        <v>11</v>
      </c>
      <c r="B13" s="13" t="s">
        <v>221</v>
      </c>
      <c r="C13" s="14" t="s">
        <v>94</v>
      </c>
      <c r="D13" s="14" t="s">
        <v>206</v>
      </c>
      <c r="E13" s="14" t="s">
        <v>207</v>
      </c>
      <c r="F13" s="14" t="s">
        <v>218</v>
      </c>
      <c r="G13" s="14"/>
      <c r="H13" s="14" t="s">
        <v>222</v>
      </c>
    </row>
    <row r="14" spans="1:8">
      <c r="A14" s="12">
        <v>12</v>
      </c>
      <c r="B14" s="13" t="s">
        <v>223</v>
      </c>
      <c r="C14" s="14" t="s">
        <v>224</v>
      </c>
      <c r="D14" s="14" t="s">
        <v>206</v>
      </c>
      <c r="E14" s="14" t="s">
        <v>207</v>
      </c>
      <c r="F14" s="14" t="s">
        <v>218</v>
      </c>
      <c r="G14" s="14" t="s">
        <v>225</v>
      </c>
      <c r="H14" s="14" t="s">
        <v>226</v>
      </c>
    </row>
    <row r="15" spans="1:8">
      <c r="A15" s="12">
        <v>13</v>
      </c>
      <c r="B15" s="13" t="s">
        <v>227</v>
      </c>
      <c r="C15" s="14" t="s">
        <v>100</v>
      </c>
      <c r="D15" s="14" t="s">
        <v>206</v>
      </c>
      <c r="E15" s="14" t="s">
        <v>207</v>
      </c>
      <c r="F15" s="14" t="s">
        <v>207</v>
      </c>
      <c r="G15" s="14" t="s">
        <v>225</v>
      </c>
      <c r="H15" s="14" t="s">
        <v>228</v>
      </c>
    </row>
    <row r="16" spans="1:8">
      <c r="A16" s="12">
        <v>14</v>
      </c>
      <c r="B16" s="13" t="s">
        <v>229</v>
      </c>
      <c r="C16" s="14" t="s">
        <v>230</v>
      </c>
      <c r="D16" s="14" t="s">
        <v>206</v>
      </c>
      <c r="E16" s="14" t="s">
        <v>207</v>
      </c>
      <c r="F16" s="14" t="s">
        <v>207</v>
      </c>
      <c r="G16" s="14"/>
      <c r="H16" s="14" t="s">
        <v>231</v>
      </c>
    </row>
    <row r="17" spans="1:8">
      <c r="A17" s="12">
        <v>15</v>
      </c>
      <c r="B17" s="13" t="s">
        <v>232</v>
      </c>
      <c r="C17" s="14" t="s">
        <v>233</v>
      </c>
      <c r="D17" s="14" t="s">
        <v>215</v>
      </c>
      <c r="E17" s="14" t="s">
        <v>207</v>
      </c>
      <c r="F17" s="14" t="s">
        <v>234</v>
      </c>
      <c r="G17" s="14" t="s">
        <v>225</v>
      </c>
      <c r="H17" s="14" t="s">
        <v>235</v>
      </c>
    </row>
    <row r="18" spans="1:8">
      <c r="A18" s="12">
        <v>16</v>
      </c>
      <c r="B18" s="13" t="s">
        <v>236</v>
      </c>
      <c r="C18" s="14" t="s">
        <v>237</v>
      </c>
      <c r="D18" s="14" t="s">
        <v>206</v>
      </c>
      <c r="E18" s="14" t="s">
        <v>207</v>
      </c>
      <c r="F18" s="14" t="s">
        <v>234</v>
      </c>
      <c r="G18" s="14"/>
      <c r="H18" s="14" t="s">
        <v>238</v>
      </c>
    </row>
    <row r="19" spans="1:8">
      <c r="A19" s="12">
        <v>17</v>
      </c>
      <c r="B19" s="13" t="s">
        <v>239</v>
      </c>
      <c r="C19" s="14" t="s">
        <v>104</v>
      </c>
      <c r="D19" s="14" t="s">
        <v>206</v>
      </c>
      <c r="E19" s="14" t="s">
        <v>207</v>
      </c>
      <c r="F19" s="14" t="s">
        <v>207</v>
      </c>
      <c r="G19" s="14" t="s">
        <v>225</v>
      </c>
      <c r="H19" s="14" t="s">
        <v>240</v>
      </c>
    </row>
    <row r="20" spans="1:8">
      <c r="A20" s="12">
        <v>18</v>
      </c>
      <c r="B20" s="13" t="s">
        <v>241</v>
      </c>
      <c r="C20" s="14" t="s">
        <v>116</v>
      </c>
      <c r="D20" s="14" t="s">
        <v>215</v>
      </c>
      <c r="E20" s="14" t="s">
        <v>207</v>
      </c>
      <c r="F20" s="14" t="s">
        <v>234</v>
      </c>
      <c r="G20" s="14"/>
      <c r="H20" s="14" t="s">
        <v>242</v>
      </c>
    </row>
    <row r="21" spans="1:8">
      <c r="A21" s="12">
        <v>19</v>
      </c>
      <c r="B21" s="13" t="s">
        <v>243</v>
      </c>
      <c r="C21" s="14" t="s">
        <v>244</v>
      </c>
      <c r="D21" s="14" t="s">
        <v>215</v>
      </c>
      <c r="E21" s="14" t="s">
        <v>207</v>
      </c>
      <c r="F21" s="14"/>
      <c r="G21" s="14"/>
      <c r="H21" s="14" t="s">
        <v>245</v>
      </c>
    </row>
    <row r="22" spans="1:8">
      <c r="A22" s="12">
        <v>20</v>
      </c>
      <c r="B22" s="13" t="s">
        <v>246</v>
      </c>
      <c r="C22" s="14" t="s">
        <v>247</v>
      </c>
      <c r="D22" s="14" t="s">
        <v>206</v>
      </c>
      <c r="E22" s="14" t="s">
        <v>207</v>
      </c>
      <c r="F22" s="14"/>
      <c r="G22" s="14"/>
      <c r="H22" s="14" t="s">
        <v>248</v>
      </c>
    </row>
    <row r="23" spans="1:8">
      <c r="A23" s="12">
        <v>21</v>
      </c>
      <c r="B23" s="13" t="s">
        <v>249</v>
      </c>
      <c r="C23" s="14" t="s">
        <v>250</v>
      </c>
      <c r="D23" s="14" t="s">
        <v>215</v>
      </c>
      <c r="E23" s="14" t="s">
        <v>207</v>
      </c>
      <c r="F23" s="14"/>
      <c r="G23" s="14"/>
      <c r="H23" s="14" t="s">
        <v>251</v>
      </c>
    </row>
    <row r="24" spans="1:8">
      <c r="A24" s="18">
        <v>22</v>
      </c>
      <c r="B24" s="13" t="s">
        <v>195</v>
      </c>
      <c r="C24" s="14" t="s">
        <v>252</v>
      </c>
      <c r="D24" s="14" t="s">
        <v>206</v>
      </c>
      <c r="E24" s="14" t="s">
        <v>207</v>
      </c>
      <c r="F24" s="14" t="s">
        <v>207</v>
      </c>
      <c r="G24" s="14"/>
      <c r="H24" s="14"/>
    </row>
    <row r="25" spans="1:8">
      <c r="A25" s="18">
        <v>23</v>
      </c>
      <c r="B25" s="13" t="s">
        <v>253</v>
      </c>
      <c r="C25" s="14" t="s">
        <v>254</v>
      </c>
      <c r="D25" s="14" t="s">
        <v>206</v>
      </c>
      <c r="E25" s="14" t="s">
        <v>207</v>
      </c>
      <c r="F25" s="14" t="s">
        <v>207</v>
      </c>
      <c r="G25" s="14"/>
      <c r="H25" s="14"/>
    </row>
    <row r="26" spans="1:8">
      <c r="A26" s="18">
        <v>24</v>
      </c>
      <c r="B26" s="13" t="s">
        <v>112</v>
      </c>
      <c r="C26" s="14" t="s">
        <v>113</v>
      </c>
      <c r="D26" s="14" t="s">
        <v>215</v>
      </c>
      <c r="E26" s="14" t="s">
        <v>207</v>
      </c>
      <c r="F26" s="14"/>
      <c r="G26" s="14"/>
      <c r="H26" s="14" t="s">
        <v>255</v>
      </c>
    </row>
    <row r="27" spans="1:8">
      <c r="A27" s="18">
        <v>25</v>
      </c>
      <c r="B27" s="14" t="s">
        <v>109</v>
      </c>
      <c r="C27" s="14" t="s">
        <v>110</v>
      </c>
      <c r="D27" s="14" t="s">
        <v>256</v>
      </c>
      <c r="E27" s="14" t="s">
        <v>207</v>
      </c>
      <c r="F27" s="14"/>
      <c r="G27" s="14"/>
      <c r="H27" s="14" t="s">
        <v>255</v>
      </c>
    </row>
    <row r="28" spans="1:8">
      <c r="A28" s="18">
        <v>26</v>
      </c>
      <c r="B28" s="13" t="s">
        <v>257</v>
      </c>
      <c r="C28" s="14" t="s">
        <v>66</v>
      </c>
      <c r="D28" s="14" t="s">
        <v>215</v>
      </c>
      <c r="E28" s="14" t="s">
        <v>207</v>
      </c>
      <c r="F28" s="14" t="s">
        <v>207</v>
      </c>
      <c r="G28" s="14"/>
      <c r="H28" s="15" t="s">
        <v>208</v>
      </c>
    </row>
    <row r="29" spans="1:8">
      <c r="A29" s="18">
        <v>27</v>
      </c>
      <c r="B29" s="13" t="s">
        <v>258</v>
      </c>
      <c r="C29" s="14" t="s">
        <v>69</v>
      </c>
      <c r="D29" s="14" t="s">
        <v>215</v>
      </c>
      <c r="E29" s="14" t="s">
        <v>207</v>
      </c>
      <c r="F29" s="14" t="s">
        <v>207</v>
      </c>
      <c r="G29" s="14"/>
      <c r="H29" s="16"/>
    </row>
    <row r="30" spans="1:8">
      <c r="A30" s="18">
        <v>28</v>
      </c>
      <c r="B30" s="13" t="s">
        <v>259</v>
      </c>
      <c r="C30" s="14" t="s">
        <v>72</v>
      </c>
      <c r="D30" s="14" t="s">
        <v>215</v>
      </c>
      <c r="E30" s="14" t="s">
        <v>207</v>
      </c>
      <c r="F30" s="14" t="s">
        <v>207</v>
      </c>
      <c r="G30" s="14"/>
      <c r="H30" s="16"/>
    </row>
    <row r="31" spans="1:8">
      <c r="A31" s="18">
        <v>29</v>
      </c>
      <c r="B31" s="13" t="s">
        <v>260</v>
      </c>
      <c r="C31" s="14" t="s">
        <v>75</v>
      </c>
      <c r="D31" s="14" t="s">
        <v>215</v>
      </c>
      <c r="E31" s="14" t="s">
        <v>207</v>
      </c>
      <c r="F31" s="14" t="s">
        <v>207</v>
      </c>
      <c r="G31" s="14"/>
      <c r="H31" s="16"/>
    </row>
    <row r="32" spans="1:8">
      <c r="A32" s="18">
        <v>30</v>
      </c>
      <c r="B32" s="13" t="s">
        <v>261</v>
      </c>
      <c r="C32" s="14" t="s">
        <v>213</v>
      </c>
      <c r="D32" s="14" t="s">
        <v>215</v>
      </c>
      <c r="E32" s="14" t="s">
        <v>207</v>
      </c>
      <c r="F32" s="14" t="s">
        <v>207</v>
      </c>
      <c r="G32" s="14"/>
      <c r="H32" s="17"/>
    </row>
    <row r="33" spans="1:8">
      <c r="A33" s="19">
        <v>31</v>
      </c>
      <c r="B33" s="13" t="s">
        <v>262</v>
      </c>
      <c r="C33" s="13" t="s">
        <v>107</v>
      </c>
      <c r="D33" s="14" t="s">
        <v>206</v>
      </c>
      <c r="E33" s="14" t="s">
        <v>207</v>
      </c>
      <c r="F33" s="13" t="s">
        <v>234</v>
      </c>
      <c r="G33" s="14" t="s">
        <v>225</v>
      </c>
      <c r="H33" s="14" t="s">
        <v>263</v>
      </c>
    </row>
    <row r="34" spans="1:8">
      <c r="A34" s="19">
        <v>32</v>
      </c>
      <c r="B34" s="13" t="s">
        <v>264</v>
      </c>
      <c r="C34" s="13" t="s">
        <v>100</v>
      </c>
      <c r="D34" s="14" t="s">
        <v>206</v>
      </c>
      <c r="E34" s="14" t="s">
        <v>207</v>
      </c>
      <c r="F34" s="14"/>
      <c r="G34" s="14" t="s">
        <v>225</v>
      </c>
      <c r="H34" s="14"/>
    </row>
    <row r="35" spans="1:8">
      <c r="A35" s="19">
        <v>33</v>
      </c>
      <c r="B35" s="13" t="s">
        <v>265</v>
      </c>
      <c r="C35" s="13" t="s">
        <v>100</v>
      </c>
      <c r="D35" s="14" t="s">
        <v>206</v>
      </c>
      <c r="E35" s="14" t="s">
        <v>207</v>
      </c>
      <c r="F35" s="14"/>
      <c r="G35" s="14" t="s">
        <v>225</v>
      </c>
      <c r="H35" s="14"/>
    </row>
    <row r="36" spans="1:8">
      <c r="A36" s="19">
        <v>34</v>
      </c>
      <c r="B36" s="13" t="s">
        <v>227</v>
      </c>
      <c r="C36" s="14" t="s">
        <v>100</v>
      </c>
      <c r="D36" s="14" t="s">
        <v>206</v>
      </c>
      <c r="E36" s="13"/>
      <c r="F36" s="13" t="s">
        <v>218</v>
      </c>
      <c r="G36" s="13"/>
      <c r="H36" s="14" t="s">
        <v>266</v>
      </c>
    </row>
    <row r="37" spans="1:8">
      <c r="A37" s="19">
        <v>35</v>
      </c>
      <c r="B37" s="13" t="s">
        <v>239</v>
      </c>
      <c r="C37" s="14" t="s">
        <v>104</v>
      </c>
      <c r="D37" s="14" t="s">
        <v>206</v>
      </c>
      <c r="E37" s="13"/>
      <c r="F37" s="13" t="s">
        <v>234</v>
      </c>
      <c r="G37" s="13"/>
      <c r="H37" s="14" t="s">
        <v>267</v>
      </c>
    </row>
    <row r="38" spans="1:8">
      <c r="A38" s="20">
        <v>36</v>
      </c>
      <c r="B38" s="13" t="s">
        <v>195</v>
      </c>
      <c r="C38" s="14" t="s">
        <v>252</v>
      </c>
      <c r="D38" s="14" t="s">
        <v>206</v>
      </c>
      <c r="E38" s="13"/>
      <c r="F38" s="13" t="s">
        <v>234</v>
      </c>
      <c r="G38" s="13"/>
      <c r="H38" s="13"/>
    </row>
    <row r="39" spans="1:8">
      <c r="A39" s="20">
        <v>37</v>
      </c>
      <c r="B39" s="13" t="s">
        <v>253</v>
      </c>
      <c r="C39" s="14" t="s">
        <v>254</v>
      </c>
      <c r="D39" s="14" t="s">
        <v>206</v>
      </c>
      <c r="E39" s="13"/>
      <c r="F39" s="13" t="s">
        <v>234</v>
      </c>
      <c r="G39" s="13"/>
      <c r="H39" s="13"/>
    </row>
    <row r="40" spans="1:8">
      <c r="A40" s="19">
        <v>38</v>
      </c>
      <c r="B40" s="13" t="s">
        <v>268</v>
      </c>
      <c r="C40" s="13" t="s">
        <v>269</v>
      </c>
      <c r="D40" s="14" t="s">
        <v>206</v>
      </c>
      <c r="E40" s="13"/>
      <c r="F40" s="13" t="s">
        <v>234</v>
      </c>
      <c r="G40" s="13"/>
      <c r="H40" s="13" t="s">
        <v>270</v>
      </c>
    </row>
    <row r="41" spans="1:8">
      <c r="A41" s="20">
        <v>39</v>
      </c>
      <c r="B41" s="13" t="s">
        <v>271</v>
      </c>
      <c r="C41" s="13"/>
      <c r="D41" s="14" t="s">
        <v>206</v>
      </c>
      <c r="E41" s="13"/>
      <c r="F41" s="13"/>
      <c r="G41" s="14" t="s">
        <v>225</v>
      </c>
      <c r="H41" s="13"/>
    </row>
    <row r="42" spans="1:8">
      <c r="A42" s="19">
        <v>40</v>
      </c>
      <c r="B42" s="13" t="s">
        <v>272</v>
      </c>
      <c r="C42" s="13"/>
      <c r="D42" s="14" t="s">
        <v>206</v>
      </c>
      <c r="E42" s="13"/>
      <c r="F42" s="13"/>
      <c r="G42" s="14" t="s">
        <v>225</v>
      </c>
      <c r="H42" s="13" t="s">
        <v>273</v>
      </c>
    </row>
    <row r="43" spans="1:8">
      <c r="A43" s="19">
        <v>41</v>
      </c>
      <c r="B43" s="13" t="s">
        <v>274</v>
      </c>
      <c r="C43" s="13"/>
      <c r="D43" s="14" t="s">
        <v>206</v>
      </c>
      <c r="E43" s="13"/>
      <c r="F43" s="13"/>
      <c r="G43" s="14" t="s">
        <v>225</v>
      </c>
      <c r="H43" s="13" t="s">
        <v>275</v>
      </c>
    </row>
    <row r="44" spans="1:8">
      <c r="A44" s="20">
        <v>42</v>
      </c>
      <c r="B44" s="13" t="s">
        <v>276</v>
      </c>
      <c r="C44" s="13"/>
      <c r="D44" s="14" t="s">
        <v>206</v>
      </c>
      <c r="E44" s="13"/>
      <c r="F44" s="13"/>
      <c r="G44" s="14" t="s">
        <v>225</v>
      </c>
      <c r="H44" s="13"/>
    </row>
    <row r="45" spans="1:8">
      <c r="A45" s="20">
        <v>43</v>
      </c>
      <c r="B45" s="13" t="s">
        <v>277</v>
      </c>
      <c r="C45" s="13"/>
      <c r="D45" s="14" t="s">
        <v>206</v>
      </c>
      <c r="E45" s="13"/>
      <c r="F45" s="13"/>
      <c r="G45" s="14" t="s">
        <v>225</v>
      </c>
      <c r="H45" s="13"/>
    </row>
    <row r="46" spans="1:8">
      <c r="A46" s="21">
        <v>44</v>
      </c>
      <c r="B46" s="22" t="s">
        <v>278</v>
      </c>
      <c r="C46" s="22" t="s">
        <v>279</v>
      </c>
      <c r="D46" s="22" t="s">
        <v>215</v>
      </c>
      <c r="E46" s="22" t="s">
        <v>207</v>
      </c>
      <c r="F46" s="22"/>
      <c r="G46" s="22"/>
      <c r="H46" s="22" t="s">
        <v>280</v>
      </c>
    </row>
    <row r="47" spans="1:8">
      <c r="A47" s="20">
        <v>45</v>
      </c>
      <c r="B47" s="23" t="s">
        <v>281</v>
      </c>
      <c r="C47" s="23" t="s">
        <v>282</v>
      </c>
      <c r="D47" s="23" t="s">
        <v>206</v>
      </c>
      <c r="E47" s="22" t="s">
        <v>207</v>
      </c>
      <c r="F47" s="23"/>
      <c r="G47" s="23"/>
      <c r="H47" s="23"/>
    </row>
    <row r="48" spans="1:8">
      <c r="A48" s="21">
        <v>46</v>
      </c>
      <c r="B48" s="24" t="s">
        <v>283</v>
      </c>
      <c r="C48" s="23" t="s">
        <v>284</v>
      </c>
      <c r="D48" s="23" t="s">
        <v>206</v>
      </c>
      <c r="E48" s="22" t="s">
        <v>207</v>
      </c>
      <c r="F48" s="23"/>
      <c r="G48" s="23"/>
      <c r="H48" s="23"/>
    </row>
    <row r="49" spans="1:8">
      <c r="A49" s="19">
        <v>47</v>
      </c>
      <c r="B49" s="24" t="s">
        <v>285</v>
      </c>
      <c r="C49" s="23" t="s">
        <v>286</v>
      </c>
      <c r="D49" s="23" t="s">
        <v>206</v>
      </c>
      <c r="E49" s="22" t="s">
        <v>207</v>
      </c>
      <c r="F49" s="23"/>
      <c r="G49" s="23"/>
      <c r="H49" s="23"/>
    </row>
    <row r="50" spans="1:8">
      <c r="A50" s="21">
        <v>48</v>
      </c>
      <c r="B50" s="24" t="s">
        <v>287</v>
      </c>
      <c r="C50" s="23" t="s">
        <v>288</v>
      </c>
      <c r="D50" s="23" t="s">
        <v>206</v>
      </c>
      <c r="E50" s="22" t="s">
        <v>207</v>
      </c>
      <c r="F50" s="23"/>
      <c r="G50" s="23"/>
      <c r="H50" s="23"/>
    </row>
    <row r="51" spans="1:8">
      <c r="A51" s="20">
        <v>49</v>
      </c>
      <c r="B51" s="24" t="s">
        <v>289</v>
      </c>
      <c r="C51" s="23" t="s">
        <v>128</v>
      </c>
      <c r="D51" s="23" t="s">
        <v>206</v>
      </c>
      <c r="E51" s="22" t="s">
        <v>207</v>
      </c>
      <c r="F51" s="23"/>
      <c r="G51" s="23"/>
      <c r="H51" s="23"/>
    </row>
    <row r="52" spans="1:8">
      <c r="A52" s="21">
        <v>50</v>
      </c>
      <c r="B52" s="24" t="s">
        <v>290</v>
      </c>
      <c r="C52" s="23" t="s">
        <v>291</v>
      </c>
      <c r="D52" s="23" t="s">
        <v>206</v>
      </c>
      <c r="E52" s="22" t="s">
        <v>207</v>
      </c>
      <c r="F52" s="23"/>
      <c r="G52" s="23"/>
      <c r="H52" s="23"/>
    </row>
    <row r="53" spans="1:8">
      <c r="A53" s="25">
        <v>51</v>
      </c>
      <c r="B53" s="7" t="s">
        <v>96</v>
      </c>
      <c r="C53" s="7" t="s">
        <v>292</v>
      </c>
      <c r="D53" s="7" t="s">
        <v>215</v>
      </c>
      <c r="E53" s="22" t="s">
        <v>207</v>
      </c>
      <c r="H53" s="7" t="s">
        <v>293</v>
      </c>
    </row>
    <row r="54" spans="1:5">
      <c r="A54" s="7">
        <v>52</v>
      </c>
      <c r="B54" s="7" t="s">
        <v>294</v>
      </c>
      <c r="C54" s="7" t="s">
        <v>294</v>
      </c>
      <c r="D54" s="7" t="s">
        <v>215</v>
      </c>
      <c r="E54" s="22" t="s">
        <v>207</v>
      </c>
    </row>
    <row r="55" spans="1:5">
      <c r="A55" s="7">
        <v>53</v>
      </c>
      <c r="B55" s="7" t="s">
        <v>295</v>
      </c>
      <c r="C55" s="7" t="s">
        <v>296</v>
      </c>
      <c r="E55" s="22" t="s">
        <v>207</v>
      </c>
    </row>
    <row r="56" spans="5:5">
      <c r="E56" s="13"/>
    </row>
    <row r="58" spans="1:4">
      <c r="A58" s="26" t="s">
        <v>297</v>
      </c>
      <c r="B58" s="27" t="s">
        <v>298</v>
      </c>
      <c r="C58" s="27" t="s">
        <v>299</v>
      </c>
      <c r="D58" s="27"/>
    </row>
    <row r="59" spans="1:4">
      <c r="A59" s="28"/>
      <c r="B59" s="27"/>
      <c r="C59" s="27"/>
      <c r="D59" s="27"/>
    </row>
    <row r="60" spans="1:4">
      <c r="A60" s="26" t="s">
        <v>119</v>
      </c>
      <c r="B60" s="29" t="s">
        <v>300</v>
      </c>
      <c r="C60" s="27">
        <v>15</v>
      </c>
      <c r="D60" s="27"/>
    </row>
    <row r="61" spans="1:4">
      <c r="A61" s="28"/>
      <c r="B61" s="27" t="s">
        <v>301</v>
      </c>
      <c r="C61" s="27"/>
      <c r="D61" s="27"/>
    </row>
    <row r="62" spans="1:4">
      <c r="A62" s="28"/>
      <c r="B62" s="27"/>
      <c r="C62" s="27"/>
      <c r="D62" s="27"/>
    </row>
    <row r="63" spans="1:4">
      <c r="A63" s="26" t="s">
        <v>121</v>
      </c>
      <c r="B63" s="27" t="s">
        <v>302</v>
      </c>
      <c r="C63" s="27">
        <v>20</v>
      </c>
      <c r="D63" s="27"/>
    </row>
    <row r="64" spans="1:4">
      <c r="A64" s="28"/>
      <c r="B64" s="27" t="s">
        <v>303</v>
      </c>
      <c r="C64" s="27"/>
      <c r="D64" s="27"/>
    </row>
    <row r="65" spans="1:4">
      <c r="A65" s="28"/>
      <c r="B65" s="27"/>
      <c r="C65" s="27"/>
      <c r="D65" s="27"/>
    </row>
    <row r="66" spans="1:4">
      <c r="A66" s="26" t="s">
        <v>123</v>
      </c>
      <c r="B66" s="27" t="s">
        <v>304</v>
      </c>
      <c r="C66" s="27">
        <v>20</v>
      </c>
      <c r="D66" s="27"/>
    </row>
    <row r="67" spans="1:4">
      <c r="A67" s="28"/>
      <c r="B67" s="27" t="s">
        <v>305</v>
      </c>
      <c r="C67" s="27"/>
      <c r="D67" s="27"/>
    </row>
    <row r="68" spans="1:4">
      <c r="A68" s="28"/>
      <c r="B68" s="27"/>
      <c r="C68" s="27"/>
      <c r="D68" s="27"/>
    </row>
    <row r="69" spans="1:4">
      <c r="A69" s="26" t="s">
        <v>125</v>
      </c>
      <c r="B69" s="27" t="s">
        <v>306</v>
      </c>
      <c r="C69" s="27">
        <v>20</v>
      </c>
      <c r="D69" s="27"/>
    </row>
    <row r="70" spans="1:4">
      <c r="A70" s="28"/>
      <c r="B70" s="27" t="s">
        <v>307</v>
      </c>
      <c r="C70" s="27"/>
      <c r="D70" s="27"/>
    </row>
    <row r="71" spans="1:4">
      <c r="A71" s="28"/>
      <c r="B71" s="27"/>
      <c r="C71" s="27"/>
      <c r="D71" s="27"/>
    </row>
    <row r="72" spans="1:4">
      <c r="A72" s="26" t="s">
        <v>127</v>
      </c>
      <c r="B72" s="27" t="s">
        <v>308</v>
      </c>
      <c r="C72" s="27"/>
      <c r="D72" s="27"/>
    </row>
    <row r="73" spans="1:4">
      <c r="A73" s="28"/>
      <c r="B73" s="27" t="s">
        <v>309</v>
      </c>
      <c r="C73" s="27">
        <v>15</v>
      </c>
      <c r="D73" s="27"/>
    </row>
    <row r="74" spans="1:4">
      <c r="A74" s="28"/>
      <c r="B74" s="27"/>
      <c r="C74" s="27"/>
      <c r="D74" s="27"/>
    </row>
    <row r="75" spans="1:4">
      <c r="A75" s="26" t="s">
        <v>129</v>
      </c>
      <c r="B75" s="27" t="s">
        <v>310</v>
      </c>
      <c r="C75" s="27">
        <v>30</v>
      </c>
      <c r="D75" s="27"/>
    </row>
    <row r="76" spans="1:4">
      <c r="A76" s="27"/>
      <c r="B76" s="27" t="s">
        <v>311</v>
      </c>
      <c r="C76" s="27"/>
      <c r="D76" s="27"/>
    </row>
    <row r="77" spans="3:3">
      <c r="C77" s="27"/>
    </row>
  </sheetData>
  <mergeCells count="4">
    <mergeCell ref="E1:G1"/>
    <mergeCell ref="H3:H7"/>
    <mergeCell ref="H9:H12"/>
    <mergeCell ref="H28:H32"/>
  </mergeCells>
  <conditionalFormatting sqref="E$1:G$1048576">
    <cfRule type="containsBlanks" dxfId="0" priority="1">
      <formula>LEN(TRIM(E1))=0</formula>
    </cfRule>
    <cfRule type="cellIs" dxfId="1" priority="2" operator="equal">
      <formula>"使用该军团的队伍"</formula>
    </cfRule>
    <cfRule type="cellIs" dxfId="2" priority="3" operator="equal">
      <formula>"卡牌自身"</formula>
    </cfRule>
    <cfRule type="cellIs" dxfId="3" priority="4" operator="equal">
      <formula>"所在队伍"</formula>
    </cfRule>
    <cfRule type="cellIs" dxfId="4" priority="5" operator="equal">
      <formula>"全局"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N35"/>
  <sheetViews>
    <sheetView workbookViewId="0">
      <selection activeCell="E24" sqref="E24"/>
    </sheetView>
  </sheetViews>
  <sheetFormatPr defaultColWidth="9" defaultRowHeight="14.25"/>
  <sheetData>
    <row r="8" ht="16.5" spans="5:11">
      <c r="E8" s="1"/>
      <c r="F8" s="2"/>
      <c r="G8" s="2"/>
      <c r="H8" s="2" t="s">
        <v>62</v>
      </c>
      <c r="I8" s="2"/>
      <c r="J8" s="2"/>
      <c r="K8" s="5"/>
    </row>
    <row r="9" ht="16.5" spans="5:11">
      <c r="E9" s="3"/>
      <c r="F9" s="4" t="s">
        <v>312</v>
      </c>
      <c r="G9" s="4"/>
      <c r="H9" s="4"/>
      <c r="I9" s="4"/>
      <c r="J9" s="4" t="s">
        <v>313</v>
      </c>
      <c r="K9" s="6"/>
    </row>
    <row r="10" ht="16.5" spans="5:11">
      <c r="E10" s="3"/>
      <c r="F10" s="4"/>
      <c r="G10" s="4"/>
      <c r="H10" s="4"/>
      <c r="I10" s="4"/>
      <c r="J10" s="4"/>
      <c r="K10" s="6"/>
    </row>
    <row r="11" ht="16.5" spans="5:11">
      <c r="E11" s="3" t="s">
        <v>314</v>
      </c>
      <c r="F11" s="4"/>
      <c r="G11" s="4" t="s">
        <v>315</v>
      </c>
      <c r="H11" s="4"/>
      <c r="I11" s="4"/>
      <c r="J11" s="4" t="s">
        <v>96</v>
      </c>
      <c r="K11" s="6"/>
    </row>
    <row r="12" ht="16.5" spans="5:11">
      <c r="E12" s="3" t="s">
        <v>316</v>
      </c>
      <c r="F12" s="4"/>
      <c r="G12" s="4" t="s">
        <v>317</v>
      </c>
      <c r="H12" s="4"/>
      <c r="I12" s="4"/>
      <c r="J12" s="4" t="s">
        <v>99</v>
      </c>
      <c r="K12" s="6"/>
    </row>
    <row r="13" ht="16.5" spans="5:11">
      <c r="E13" s="3"/>
      <c r="F13" s="4" t="s">
        <v>77</v>
      </c>
      <c r="G13" s="4"/>
      <c r="H13" s="4"/>
      <c r="I13" s="4" t="s">
        <v>103</v>
      </c>
      <c r="J13" s="4"/>
      <c r="K13" s="6" t="s">
        <v>106</v>
      </c>
    </row>
    <row r="14" ht="16.5" spans="5:11">
      <c r="E14" s="3" t="s">
        <v>318</v>
      </c>
      <c r="F14" s="4"/>
      <c r="G14" s="4" t="s">
        <v>319</v>
      </c>
      <c r="H14" s="4"/>
      <c r="I14" s="4" t="s">
        <v>320</v>
      </c>
      <c r="J14" s="4"/>
      <c r="K14" s="6" t="s">
        <v>321</v>
      </c>
    </row>
    <row r="15" ht="16.5" spans="5:11">
      <c r="E15" s="3" t="s">
        <v>322</v>
      </c>
      <c r="F15" s="4"/>
      <c r="G15" s="4" t="s">
        <v>323</v>
      </c>
      <c r="H15" s="4"/>
      <c r="I15" s="4"/>
      <c r="J15" s="4" t="s">
        <v>324</v>
      </c>
      <c r="K15" s="6"/>
    </row>
    <row r="16" ht="16.5" spans="5:11">
      <c r="E16" s="3"/>
      <c r="F16" s="4" t="s">
        <v>93</v>
      </c>
      <c r="G16" s="4"/>
      <c r="H16" s="4"/>
      <c r="I16" s="4" t="s">
        <v>281</v>
      </c>
      <c r="J16" s="4"/>
      <c r="K16" s="6" t="s">
        <v>283</v>
      </c>
    </row>
    <row r="17" ht="16.5" spans="5:11">
      <c r="E17" s="3"/>
      <c r="F17" s="4"/>
      <c r="G17" s="4"/>
      <c r="H17" s="4"/>
      <c r="I17" s="4" t="s">
        <v>285</v>
      </c>
      <c r="J17" s="4"/>
      <c r="K17" s="6" t="s">
        <v>287</v>
      </c>
    </row>
    <row r="18" ht="16.5" spans="5:11">
      <c r="E18" s="3"/>
      <c r="F18" s="4"/>
      <c r="G18" s="4"/>
      <c r="H18" s="4"/>
      <c r="I18" s="4" t="s">
        <v>289</v>
      </c>
      <c r="J18" s="4"/>
      <c r="K18" s="6" t="s">
        <v>290</v>
      </c>
    </row>
    <row r="26" spans="6:6">
      <c r="F26" t="s">
        <v>325</v>
      </c>
    </row>
    <row r="27" spans="6:13">
      <c r="F27">
        <v>1</v>
      </c>
      <c r="G27">
        <v>2</v>
      </c>
      <c r="H27">
        <v>3</v>
      </c>
      <c r="I27">
        <v>4</v>
      </c>
      <c r="J27">
        <v>5</v>
      </c>
      <c r="K27">
        <v>6</v>
      </c>
      <c r="L27">
        <v>7</v>
      </c>
      <c r="M27">
        <v>8</v>
      </c>
    </row>
    <row r="29" ht="16.5" spans="4:11">
      <c r="D29" t="s">
        <v>326</v>
      </c>
      <c r="E29">
        <v>1</v>
      </c>
      <c r="G29" s="3" t="s">
        <v>314</v>
      </c>
      <c r="H29" s="3" t="s">
        <v>316</v>
      </c>
      <c r="J29" s="3" t="s">
        <v>318</v>
      </c>
      <c r="K29" s="3" t="s">
        <v>322</v>
      </c>
    </row>
    <row r="30" ht="16.5" spans="5:12">
      <c r="E30">
        <v>2</v>
      </c>
      <c r="I30" s="4" t="s">
        <v>77</v>
      </c>
      <c r="L30" s="4" t="s">
        <v>93</v>
      </c>
    </row>
    <row r="31" ht="16.5" spans="5:11">
      <c r="E31">
        <v>3</v>
      </c>
      <c r="G31" s="4" t="s">
        <v>315</v>
      </c>
      <c r="H31" s="4" t="s">
        <v>317</v>
      </c>
      <c r="J31" s="4" t="s">
        <v>319</v>
      </c>
      <c r="K31" s="4" t="s">
        <v>323</v>
      </c>
    </row>
    <row r="32" ht="16.5" spans="5:6">
      <c r="E32">
        <v>4</v>
      </c>
      <c r="F32" s="2" t="s">
        <v>62</v>
      </c>
    </row>
    <row r="33" ht="16.5" spans="5:14">
      <c r="E33">
        <v>5</v>
      </c>
      <c r="I33" s="4" t="s">
        <v>103</v>
      </c>
      <c r="J33" s="4" t="s">
        <v>320</v>
      </c>
      <c r="L33" s="4" t="s">
        <v>281</v>
      </c>
      <c r="M33" s="4" t="s">
        <v>285</v>
      </c>
      <c r="N33" s="4" t="s">
        <v>289</v>
      </c>
    </row>
    <row r="34" ht="16.5" spans="5:11">
      <c r="E34">
        <v>6</v>
      </c>
      <c r="G34" s="4" t="s">
        <v>96</v>
      </c>
      <c r="H34" s="4" t="s">
        <v>99</v>
      </c>
      <c r="K34" s="4" t="s">
        <v>324</v>
      </c>
    </row>
    <row r="35" ht="16.5" spans="5:14">
      <c r="E35">
        <v>7</v>
      </c>
      <c r="I35" s="6" t="s">
        <v>106</v>
      </c>
      <c r="J35" s="6" t="s">
        <v>321</v>
      </c>
      <c r="L35" s="6" t="s">
        <v>283</v>
      </c>
      <c r="M35" s="6" t="s">
        <v>287</v>
      </c>
      <c r="N35" s="6" t="s">
        <v>290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科技主表</vt:lpstr>
      <vt:lpstr>科技等级效果表</vt:lpstr>
      <vt:lpstr>效果查询</vt:lpstr>
      <vt:lpstr>坐标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2019-11-08T02:21:57Z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