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tabRatio="907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路径计算" sheetId="9" r:id="rId13"/>
    <sheet name="剿匪宝箱-废弃" sheetId="11" r:id="rId14"/>
    <sheet name="检索目录" sheetId="16" r:id="rId15"/>
  </sheets>
  <externalReferences>
    <externalReference r:id="rId16"/>
  </externalReference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44525"/>
</workbook>
</file>

<file path=xl/sharedStrings.xml><?xml version="1.0" encoding="utf-8"?>
<sst xmlns="http://schemas.openxmlformats.org/spreadsheetml/2006/main" count="887">
  <si>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</si>
  <si>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</si>
  <si>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</si>
  <si>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</si>
  <si>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</si>
  <si>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</si>
  <si>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</si>
  <si>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</si>
  <si>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</si>
  <si>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域属表</t>
  </si>
  <si>
    <t>national_ascription.lua</t>
  </si>
  <si>
    <t>Id</t>
  </si>
  <si>
    <t>大地图</t>
  </si>
  <si>
    <t>BuildId2TypeData</t>
  </si>
  <si>
    <t>national_ascription.txt</t>
  </si>
  <si>
    <t>接战区</t>
  </si>
  <si>
    <t>BattleZoneIdData</t>
  </si>
  <si>
    <t>national_map.lua</t>
  </si>
  <si>
    <t>BuildId</t>
  </si>
  <si>
    <t>接战区建筑本身</t>
  </si>
  <si>
    <t>BuildingIdData</t>
  </si>
  <si>
    <t>剿匪空间</t>
  </si>
  <si>
    <t>BuildId,HelpCol,Loc</t>
  </si>
  <si>
    <t>后端用路径计算</t>
  </si>
  <si>
    <t>BuildingMsg</t>
  </si>
  <si>
    <t>national_map.txt</t>
  </si>
  <si>
    <t>national_wipe_out.txt</t>
  </si>
  <si>
    <t>资源区地图</t>
  </si>
  <si>
    <t>BuildId,HelpCol,ResId</t>
  </si>
  <si>
    <t>national_res_map.txt</t>
  </si>
  <si>
    <t>资源点信息</t>
  </si>
  <si>
    <t>national_res_info.lua</t>
  </si>
  <si>
    <t>national_res_info.txt</t>
  </si>
  <si>
    <t>讨伐区地图</t>
  </si>
  <si>
    <t>BuildId,HelpCol,CrusadeId</t>
  </si>
  <si>
    <t>national_crusade_map.txt</t>
  </si>
  <si>
    <t>讨伐区信息</t>
  </si>
  <si>
    <t>national_crusade_info.lua</t>
  </si>
  <si>
    <t>national_crusade_info.txt</t>
  </si>
  <si>
    <t>national_battle_zone.lua</t>
  </si>
  <si>
    <t>national_battle_zone.txt</t>
  </si>
  <si>
    <t>national_build_zone.lua</t>
  </si>
  <si>
    <t>national_build_zone.txt</t>
  </si>
  <si>
    <t>攻城战占领奖励</t>
  </si>
  <si>
    <t>BuildId,HelpCol</t>
  </si>
  <si>
    <t>national_occupied_award.txt</t>
  </si>
  <si>
    <t>攻城战排行奖励</t>
  </si>
  <si>
    <t>national_rank_award.lua</t>
  </si>
  <si>
    <t>GroupId,Loc</t>
  </si>
  <si>
    <t>national_rank_award.txt</t>
  </si>
  <si>
    <t>路径计算</t>
  </si>
  <si>
    <t>national_road_cost.lua</t>
  </si>
  <si>
    <t>RoadId</t>
  </si>
  <si>
    <t>national_road_cost.txt</t>
  </si>
  <si>
    <t>Name</t>
  </si>
  <si>
    <t>Des</t>
  </si>
  <si>
    <t>Born</t>
  </si>
  <si>
    <t>Delay</t>
  </si>
  <si>
    <t>int:&lt;&gt;</t>
  </si>
  <si>
    <t>string:&lt;&gt;</t>
  </si>
  <si>
    <t>int:&gt;</t>
  </si>
  <si>
    <t>域Id
1.出生域1
2.出生域2
3.出生域3
4.出生域4
5.出生域5
6.出生域6
7.中心域7</t>
  </si>
  <si>
    <t>名称</t>
  </si>
  <si>
    <t>描述</t>
  </si>
  <si>
    <t>是否可选为出生域
1.可选
0.不可选</t>
  </si>
  <si>
    <t>是否延迟开放
1.延迟
0.不延迟
(初始不开放，当有任意出生域爆满后自动开放,可以不配置)</t>
  </si>
  <si>
    <t>域1</t>
  </si>
  <si>
    <t>选我选我选我</t>
  </si>
  <si>
    <t>域2</t>
  </si>
  <si>
    <t>域3</t>
  </si>
  <si>
    <t>域4</t>
  </si>
  <si>
    <t>域5</t>
  </si>
  <si>
    <t>域6</t>
  </si>
  <si>
    <t>中心域</t>
  </si>
  <si>
    <t>别选我</t>
  </si>
  <si>
    <t>Type</t>
  </si>
  <si>
    <t>SubType</t>
  </si>
  <si>
    <t>Territory</t>
  </si>
  <si>
    <t>Terrain</t>
  </si>
  <si>
    <t>Submap</t>
  </si>
  <si>
    <t>CrusadeMin</t>
  </si>
  <si>
    <t>BuildLv</t>
  </si>
  <si>
    <t>ReserveForce</t>
  </si>
  <si>
    <t>Duration</t>
  </si>
  <si>
    <t>Power</t>
  </si>
  <si>
    <t>AlliancePower</t>
  </si>
  <si>
    <t>Prop[1].Id</t>
  </si>
  <si>
    <t>Prop[1].Val</t>
  </si>
  <si>
    <t>Prop[2].Id</t>
  </si>
  <si>
    <t>Prop[2].Val</t>
  </si>
  <si>
    <t>Prop[3].Id</t>
  </si>
  <si>
    <t>Prop[3].Val</t>
  </si>
  <si>
    <t>Prop[4].Id</t>
  </si>
  <si>
    <t>Prop[4].Val</t>
  </si>
  <si>
    <t>OtherProp[1].Id</t>
  </si>
  <si>
    <t>OtherProp[1].Val</t>
  </si>
  <si>
    <t>OtherProp[2].Id</t>
  </si>
  <si>
    <t>OtherProp[2].Val</t>
  </si>
  <si>
    <t>OtherProp[3].Id</t>
  </si>
  <si>
    <t>OtherProp[3].Val</t>
  </si>
  <si>
    <t>OtherProp[4].Id</t>
  </si>
  <si>
    <t>OtherProp[4].Val</t>
  </si>
  <si>
    <t>SiegeWarType</t>
  </si>
  <si>
    <t>SiegeWarBegin</t>
  </si>
  <si>
    <t>SiegeWarEnd</t>
  </si>
  <si>
    <t>KillingRounds</t>
  </si>
  <si>
    <t>ReadyTime</t>
  </si>
  <si>
    <t>RunningTime</t>
  </si>
  <si>
    <t>int:&lt;</t>
  </si>
  <si>
    <t>string:e&lt;</t>
  </si>
  <si>
    <t>int:e&lt;&gt;</t>
  </si>
  <si>
    <t>attr_id:e&lt;&gt;</t>
  </si>
  <si>
    <t>float:e&lt;&gt;</t>
  </si>
  <si>
    <t>item_id:e&lt;&gt;</t>
  </si>
  <si>
    <t xml:space="preserve">int:e&lt;&gt; </t>
  </si>
  <si>
    <t xml:space="preserve">int:ae&lt;&gt; </t>
  </si>
  <si>
    <t>id</t>
  </si>
  <si>
    <t>建筑id</t>
  </si>
  <si>
    <t xml:space="preserve">类型
1.域都
2.卫都
3.关隘
4.城镇
5.资源区
6.讨伐区
</t>
  </si>
  <si>
    <t>二级类型
1.出生点</t>
  </si>
  <si>
    <t>所属域
1.出生域1
2.出生域2
3.出生域3
4.出生域4
5.出生域5
6.出生域6
7.中心域7</t>
  </si>
  <si>
    <r>
      <rPr>
        <b/>
        <sz val="11"/>
        <color theme="1"/>
        <rFont val="微软雅黑"/>
        <charset val="134"/>
      </rPr>
      <t>地形(</t>
    </r>
    <r>
      <rPr>
        <b/>
        <sz val="11"/>
        <color rgb="FFC00000"/>
        <rFont val="微软雅黑"/>
        <charset val="134"/>
      </rPr>
      <t>现阶段无用</t>
    </r>
    <r>
      <rPr>
        <b/>
        <sz val="11"/>
        <color theme="1"/>
        <rFont val="微软雅黑"/>
        <charset val="134"/>
      </rPr>
      <t>)
1.冰原
2.丘陵
3.现代
4.森林
5.荒原
6.古城
7.中心
8.常规/无地形</t>
    </r>
  </si>
  <si>
    <t>子地图页数
只用于资源区和讨伐区</t>
  </si>
  <si>
    <t>讨伐区下限怪物数量
低于该下限数量则强制刷新</t>
  </si>
  <si>
    <t>等级</t>
  </si>
  <si>
    <t>储备军力</t>
  </si>
  <si>
    <t>耐久</t>
  </si>
  <si>
    <t>增加个人势力值-激活城镇后增加
本条只配置城镇</t>
  </si>
  <si>
    <t>增加联盟势力值-
联盟占领后增加
本条只配置攻城战建筑</t>
  </si>
  <si>
    <t>属性类加成1
无效，但不填会报错</t>
  </si>
  <si>
    <t>加成1数值</t>
  </si>
  <si>
    <t>属性类加成2</t>
  </si>
  <si>
    <t>加成2数值</t>
  </si>
  <si>
    <t>属性类加成3</t>
  </si>
  <si>
    <t>加成3数值</t>
  </si>
  <si>
    <t>属性类加成4</t>
  </si>
  <si>
    <t>加成4数值</t>
  </si>
  <si>
    <t>其他类加成1</t>
  </si>
  <si>
    <t>其他类加成2</t>
  </si>
  <si>
    <t>其他类加成3</t>
  </si>
  <si>
    <t>其他类加成4</t>
  </si>
  <si>
    <t>攻城战开始时间
类型1：
填1-7(对应周一到周日)
类型2：
填200：为每天
类型3：
填300，每天的n个时间段</t>
  </si>
  <si>
    <t>攻城战开始时间
小时1，小时2，小时3…</t>
  </si>
  <si>
    <t>攻城战结束时间
小时1，小时2，小时3…</t>
  </si>
  <si>
    <t>杀敌层轮次</t>
  </si>
  <si>
    <t>每轮准备时间(秒)</t>
  </si>
  <si>
    <t>每轮进行时间(秒)</t>
  </si>
  <si>
    <t>木</t>
  </si>
  <si>
    <t>铁</t>
  </si>
  <si>
    <t>石</t>
  </si>
  <si>
    <t>粮</t>
  </si>
  <si>
    <t>9#12#15#18</t>
  </si>
  <si>
    <t>10#13#16#19</t>
  </si>
  <si>
    <t>HelpCol</t>
  </si>
  <si>
    <t>FAward[1].Id</t>
  </si>
  <si>
    <t>FAward[1].Val</t>
  </si>
  <si>
    <t>FAward[2].Id</t>
  </si>
  <si>
    <t>FAward[2].Val</t>
  </si>
  <si>
    <t>FAward[3].Id</t>
  </si>
  <si>
    <t>FAward[3].Val</t>
  </si>
  <si>
    <t>KillRankAwardId</t>
  </si>
  <si>
    <t>BrokeRankAwardId</t>
  </si>
  <si>
    <t>NAward[1].Id</t>
  </si>
  <si>
    <t>NAward[1].Val</t>
  </si>
  <si>
    <t>NAward[2].Id</t>
  </si>
  <si>
    <t>NAward[2].Val</t>
  </si>
  <si>
    <t>NAward[3].Id</t>
  </si>
  <si>
    <t>NAward[3].Val</t>
  </si>
  <si>
    <t>DAward[1].Id</t>
  </si>
  <si>
    <t>DAward[1].Val</t>
  </si>
  <si>
    <t>DAward[2].Id</t>
  </si>
  <si>
    <t>DAward[2].Val</t>
  </si>
  <si>
    <t>string:&lt;</t>
  </si>
  <si>
    <t>关联建筑id</t>
  </si>
  <si>
    <t>辅助列</t>
  </si>
  <si>
    <t>全体首占奖励1</t>
  </si>
  <si>
    <t>奖励值1</t>
  </si>
  <si>
    <t>全体首占奖励2</t>
  </si>
  <si>
    <t>奖励值2</t>
  </si>
  <si>
    <t>全体首占奖励3</t>
  </si>
  <si>
    <t>奖励值3</t>
  </si>
  <si>
    <t>杀敌排行首占奖励</t>
  </si>
  <si>
    <t>破城排行首占奖励</t>
  </si>
  <si>
    <t>全体占领奖励1</t>
  </si>
  <si>
    <t>全体占领奖励2</t>
  </si>
  <si>
    <t>全体占领奖励3</t>
  </si>
  <si>
    <t>防守成功奖励1</t>
  </si>
  <si>
    <t>防守成功奖励2</t>
  </si>
  <si>
    <t>OccupiedAwd</t>
  </si>
  <si>
    <t>GroupId</t>
  </si>
  <si>
    <t>Loc</t>
  </si>
  <si>
    <t>#note</t>
  </si>
  <si>
    <t>Up</t>
  </si>
  <si>
    <t>Down</t>
  </si>
  <si>
    <t>RankAward[1].Id</t>
  </si>
  <si>
    <t>RankAward[1].Val</t>
  </si>
  <si>
    <t>int:</t>
  </si>
  <si>
    <t>行id</t>
  </si>
  <si>
    <t>组id</t>
  </si>
  <si>
    <t>辅助定位</t>
  </si>
  <si>
    <t>备注</t>
  </si>
  <si>
    <t>排名上限</t>
  </si>
  <si>
    <t>排名下限</t>
  </si>
  <si>
    <t>奖励</t>
  </si>
  <si>
    <t>奖励值</t>
  </si>
  <si>
    <t>杀敌排行首占</t>
  </si>
  <si>
    <t>破城排行首占</t>
  </si>
  <si>
    <t>PointId</t>
  </si>
  <si>
    <t>PointLv</t>
  </si>
  <si>
    <t>Pic</t>
  </si>
  <si>
    <t>GuardId</t>
  </si>
  <si>
    <t>DropShow[1]</t>
  </si>
  <si>
    <t>DropShow[2]</t>
  </si>
  <si>
    <t>DropShow[3]</t>
  </si>
  <si>
    <t>DropShow[4]</t>
  </si>
  <si>
    <t>DropShow[5]</t>
  </si>
  <si>
    <t>DominanceExp</t>
  </si>
  <si>
    <t>AllianceContribute</t>
  </si>
  <si>
    <t>RandomDrop[1]</t>
  </si>
  <si>
    <t>item_id:e&lt;</t>
  </si>
  <si>
    <t>drop_id:e&gt;</t>
  </si>
  <si>
    <t>关联城镇id</t>
  </si>
  <si>
    <t>怪点id</t>
  </si>
  <si>
    <t>怪点等级</t>
  </si>
  <si>
    <t>怪点资源</t>
  </si>
  <si>
    <t>守军id</t>
  </si>
  <si>
    <t>掉落展示1</t>
  </si>
  <si>
    <t>掉落展示2</t>
  </si>
  <si>
    <t>掉落展示3</t>
  </si>
  <si>
    <t>掉落展示4</t>
  </si>
  <si>
    <t>掉落展示5</t>
  </si>
  <si>
    <t>掉落统御经验</t>
  </si>
  <si>
    <t>掉落联盟贡献</t>
  </si>
  <si>
    <t>随机掉落</t>
  </si>
  <si>
    <t>WipeOut</t>
  </si>
  <si>
    <t>悍匪</t>
  </si>
  <si>
    <t>ui_t_c2_636</t>
  </si>
  <si>
    <t>钻石</t>
  </si>
  <si>
    <t>城镇8</t>
  </si>
  <si>
    <t>城镇9</t>
  </si>
  <si>
    <t>城镇10</t>
  </si>
  <si>
    <t>城镇11</t>
  </si>
  <si>
    <t>ui_t_c2_637</t>
  </si>
  <si>
    <t>经验</t>
  </si>
  <si>
    <t>目标点等级(匪、怪、资源)</t>
  </si>
  <si>
    <t>联盟经验</t>
  </si>
  <si>
    <t>匪怪经验</t>
  </si>
  <si>
    <t>单怪经验</t>
  </si>
  <si>
    <t>单点经验</t>
  </si>
  <si>
    <t>城镇12</t>
  </si>
  <si>
    <t>ui_t_c2_638</t>
  </si>
  <si>
    <t>城镇13</t>
  </si>
  <si>
    <t>城镇14</t>
  </si>
  <si>
    <t>城镇15</t>
  </si>
  <si>
    <t>城镇16</t>
  </si>
  <si>
    <t>城镇17</t>
  </si>
  <si>
    <t>城镇18</t>
  </si>
  <si>
    <t>城镇19</t>
  </si>
  <si>
    <t>城镇20</t>
  </si>
  <si>
    <t>城镇21</t>
  </si>
  <si>
    <t>城镇22</t>
  </si>
  <si>
    <t>城镇23</t>
  </si>
  <si>
    <t>城镇24</t>
  </si>
  <si>
    <t>城镇25</t>
  </si>
  <si>
    <t>城镇26</t>
  </si>
  <si>
    <t>城镇27</t>
  </si>
  <si>
    <t>城镇28</t>
  </si>
  <si>
    <t>城镇29</t>
  </si>
  <si>
    <t>城镇30</t>
  </si>
  <si>
    <t>城镇31</t>
  </si>
  <si>
    <t>城镇32</t>
  </si>
  <si>
    <t>城镇33</t>
  </si>
  <si>
    <t>城镇34</t>
  </si>
  <si>
    <t>城镇35</t>
  </si>
  <si>
    <t>城镇36</t>
  </si>
  <si>
    <t>城镇37</t>
  </si>
  <si>
    <t>城镇38</t>
  </si>
  <si>
    <t>城镇39</t>
  </si>
  <si>
    <t>城镇40</t>
  </si>
  <si>
    <t>城镇41</t>
  </si>
  <si>
    <t>城镇42</t>
  </si>
  <si>
    <t>城镇43</t>
  </si>
  <si>
    <t>城镇44</t>
  </si>
  <si>
    <t>城镇45</t>
  </si>
  <si>
    <t>城镇46</t>
  </si>
  <si>
    <t>城镇47</t>
  </si>
  <si>
    <t>城镇48</t>
  </si>
  <si>
    <t>城镇49</t>
  </si>
  <si>
    <t>城镇50</t>
  </si>
  <si>
    <t>城镇51</t>
  </si>
  <si>
    <t>城镇52</t>
  </si>
  <si>
    <t>城镇53</t>
  </si>
  <si>
    <t>城镇54</t>
  </si>
  <si>
    <t>城镇55</t>
  </si>
  <si>
    <t>城镇56</t>
  </si>
  <si>
    <t>城镇57</t>
  </si>
  <si>
    <t>城镇58</t>
  </si>
  <si>
    <t>城镇59</t>
  </si>
  <si>
    <t>城镇60</t>
  </si>
  <si>
    <t>城镇61</t>
  </si>
  <si>
    <t>城镇62</t>
  </si>
  <si>
    <t>城镇63</t>
  </si>
  <si>
    <t>城镇64</t>
  </si>
  <si>
    <t>城镇65</t>
  </si>
  <si>
    <t>城镇66</t>
  </si>
  <si>
    <t>城镇67</t>
  </si>
  <si>
    <t>城镇68</t>
  </si>
  <si>
    <t>城镇69</t>
  </si>
  <si>
    <t>ui_t_c2_639</t>
  </si>
  <si>
    <t>ui_t_c2_640</t>
  </si>
  <si>
    <t>城镇70</t>
  </si>
  <si>
    <t>ui_t_c2_641</t>
  </si>
  <si>
    <t>ui_t_c2_642</t>
  </si>
  <si>
    <t>ResId</t>
  </si>
  <si>
    <t>Nums</t>
  </si>
  <si>
    <t>Pos[1]</t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</si>
  <si>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</si>
  <si>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</si>
  <si>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</si>
  <si>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</si>
  <si>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</si>
  <si>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</si>
  <si>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</si>
  <si>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</si>
  <si>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</si>
  <si>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</si>
  <si>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</si>
  <si>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</si>
  <si>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</si>
  <si>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</si>
  <si>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</si>
  <si>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</si>
  <si>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</si>
  <si>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</si>
  <si>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</si>
  <si>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</si>
  <si>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</si>
  <si>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</si>
  <si>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</si>
  <si>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</si>
  <si>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</si>
  <si>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</si>
  <si>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</si>
  <si>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</si>
  <si>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</si>
  <si>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</si>
  <si>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</si>
  <si>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</si>
  <si>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</si>
  <si>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</si>
  <si>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</si>
  <si>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</si>
  <si>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</si>
  <si>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</si>
  <si>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</si>
  <si>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</si>
  <si>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</si>
  <si>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</si>
  <si>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</si>
  <si>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</si>
  <si>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</si>
  <si>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</si>
  <si>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</si>
  <si>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</si>
  <si>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</si>
  <si>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int:e&lt;</t>
  </si>
  <si>
    <t>资源区建筑Id</t>
  </si>
  <si>
    <t xml:space="preserve">资源点Id
</t>
  </si>
  <si>
    <t>数量</t>
  </si>
  <si>
    <t>坐标1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</si>
  <si>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</si>
  <si>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</si>
  <si>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</si>
  <si>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</si>
  <si>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</si>
  <si>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</si>
  <si>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</si>
  <si>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</si>
  <si>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</si>
  <si>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</si>
  <si>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</si>
  <si>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</si>
  <si>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</si>
  <si>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</si>
  <si>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</si>
  <si>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</si>
  <si>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</si>
  <si>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</si>
  <si>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</si>
  <si>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</si>
  <si>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</si>
  <si>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</si>
  <si>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</si>
  <si>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</si>
  <si>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</si>
  <si>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</si>
  <si>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</si>
  <si>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</si>
  <si>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</si>
  <si>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</si>
  <si>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</si>
  <si>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</si>
  <si>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</si>
  <si>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</si>
  <si>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</si>
  <si>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</si>
  <si>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</si>
  <si>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</si>
  <si>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</si>
  <si>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</si>
  <si>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</si>
  <si>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</si>
  <si>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</si>
  <si>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</si>
  <si>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</si>
  <si>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</si>
  <si>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</si>
  <si>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</si>
  <si>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</si>
  <si>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ResMap</t>
  </si>
  <si>
    <t>level</t>
  </si>
  <si>
    <t>addition[1].Id</t>
  </si>
  <si>
    <t>addition[1].val</t>
  </si>
  <si>
    <t>addition[2].Id</t>
  </si>
  <si>
    <t>addition[2].val</t>
  </si>
  <si>
    <t>addition[3].Id</t>
  </si>
  <si>
    <t>addition[3].val</t>
  </si>
  <si>
    <t>Collect[1].Id</t>
  </si>
  <si>
    <t>Collect[1].val</t>
  </si>
  <si>
    <t>Collect[2].Id</t>
  </si>
  <si>
    <t>Collect[2].val</t>
  </si>
  <si>
    <t>Collect[3].Id</t>
  </si>
  <si>
    <t>Collect[3].val</t>
  </si>
  <si>
    <t>RandomDrop</t>
  </si>
  <si>
    <t>资源点类型
1.木
2.铁
3.石
4.粮
5.复合矿</t>
  </si>
  <si>
    <t>属性1</t>
  </si>
  <si>
    <t>数值</t>
  </si>
  <si>
    <t>属性2</t>
  </si>
  <si>
    <t>属性3</t>
  </si>
  <si>
    <t>采集获得-属性1</t>
  </si>
  <si>
    <t>采集获得-数值1</t>
  </si>
  <si>
    <t>采集获得-属性2</t>
  </si>
  <si>
    <t>采集获得-数值2</t>
  </si>
  <si>
    <t>采集获得-属性3</t>
  </si>
  <si>
    <t>采集获得-数值3</t>
  </si>
  <si>
    <t>资源图片</t>
  </si>
  <si>
    <t>增加个人势力值</t>
  </si>
  <si>
    <t>ui_dtex_Nationwar_010</t>
  </si>
  <si>
    <t>ui_dtex_Nationwar_012</t>
  </si>
  <si>
    <t>ui_dtex_Nationwar_011</t>
  </si>
  <si>
    <t>ui_dtex_Nationwar_009</t>
  </si>
  <si>
    <t>ui_dtex_Nationwar_008</t>
  </si>
  <si>
    <t>CrusadeId</t>
  </si>
  <si>
    <t>int:e&gt;</t>
  </si>
  <si>
    <t>讨伐区建筑Id</t>
  </si>
  <si>
    <t xml:space="preserve">讨伐区怪点Id
</t>
  </si>
  <si>
    <t>CrusadeMap</t>
  </si>
  <si>
    <t>Level</t>
  </si>
  <si>
    <t>野怪</t>
  </si>
  <si>
    <t>draw_dw_1102003</t>
  </si>
  <si>
    <t>掉落可根据实际需求配置，如不配置，则需让程序取消掉落显示</t>
  </si>
  <si>
    <t>Circles</t>
  </si>
  <si>
    <t>BuildPic</t>
  </si>
  <si>
    <t>PaintingWidth</t>
  </si>
  <si>
    <t>PaintingHeight</t>
  </si>
  <si>
    <t>PaintingPos.x</t>
  </si>
  <si>
    <t>PaintingPos.y</t>
  </si>
  <si>
    <t>float:&lt;</t>
  </si>
  <si>
    <t xml:space="preserve">类型
1.接战区外圈
2.接战区内圈
3.建筑本身
4.接战区阻碍区块
</t>
  </si>
  <si>
    <t>圈数</t>
  </si>
  <si>
    <t>地形
1.冰原
2.丘陵
3.现代
4.森林
5.荒原
6.古城
7.中心
8.常规/无地形</t>
  </si>
  <si>
    <t>图片</t>
  </si>
  <si>
    <t>图片宽度</t>
  </si>
  <si>
    <t>图片高度</t>
  </si>
  <si>
    <t>图片位置信息X</t>
  </si>
  <si>
    <t>图片位置信息Y</t>
  </si>
  <si>
    <t>nw_build_73000002</t>
  </si>
  <si>
    <t>nw_build_73000003</t>
  </si>
  <si>
    <t>PointA</t>
  </si>
  <si>
    <t>PointB</t>
  </si>
  <si>
    <t>CostP0</t>
  </si>
  <si>
    <t>CostP1</t>
  </si>
  <si>
    <t>CostP2</t>
  </si>
  <si>
    <t>CostP3</t>
  </si>
  <si>
    <t>float:a&lt;</t>
  </si>
  <si>
    <t>路径id</t>
  </si>
  <si>
    <t>A点</t>
  </si>
  <si>
    <t>B点</t>
  </si>
  <si>
    <t>p0</t>
  </si>
  <si>
    <t>p1</t>
  </si>
  <si>
    <t>p2</t>
  </si>
  <si>
    <t>p3</t>
  </si>
  <si>
    <t>61#119</t>
  </si>
  <si>
    <t>0#-6.5</t>
  </si>
  <si>
    <t>3#-7</t>
  </si>
  <si>
    <t>3#-13.5</t>
  </si>
  <si>
    <t>55#58</t>
  </si>
  <si>
    <t>-1.5#-4.75</t>
  </si>
  <si>
    <t>-4.5#-6.25</t>
  </si>
  <si>
    <t>-8#-13</t>
  </si>
  <si>
    <t>38#29.5</t>
  </si>
  <si>
    <t>3#4.5</t>
  </si>
  <si>
    <t>-1.457213#-3.54827</t>
  </si>
  <si>
    <t>9#15.5</t>
  </si>
  <si>
    <t>37#48</t>
  </si>
  <si>
    <t>-1#-4</t>
  </si>
  <si>
    <t>2.5#-7.75</t>
  </si>
  <si>
    <t>1#-18.5</t>
  </si>
  <si>
    <t>18#29.5</t>
  </si>
  <si>
    <t>6.5#0.25</t>
  </si>
  <si>
    <t>10#0</t>
  </si>
  <si>
    <t>20#0</t>
  </si>
  <si>
    <t>29#40</t>
  </si>
  <si>
    <t>5.5#-7.75</t>
  </si>
  <si>
    <t>6#-3.5</t>
  </si>
  <si>
    <t>9#-10.5</t>
  </si>
  <si>
    <t>16#37.5</t>
  </si>
  <si>
    <t>3.5#-1.25</t>
  </si>
  <si>
    <t>8.5#-3.75</t>
  </si>
  <si>
    <t>22#-8</t>
  </si>
  <si>
    <t>-1#30</t>
  </si>
  <si>
    <t>8.5#-0.75</t>
  </si>
  <si>
    <t>3.5#0.75</t>
  </si>
  <si>
    <t>19#-0.5</t>
  </si>
  <si>
    <t>-52#69.5</t>
  </si>
  <si>
    <t>4#-5</t>
  </si>
  <si>
    <t>3#-7.5</t>
  </si>
  <si>
    <t>4#-12</t>
  </si>
  <si>
    <t>-26#55.5</t>
  </si>
  <si>
    <t>4.5#1.75</t>
  </si>
  <si>
    <t>7.5#5.75</t>
  </si>
  <si>
    <t>12#9</t>
  </si>
  <si>
    <t>-14#64.5</t>
  </si>
  <si>
    <t>7.5#3.75</t>
  </si>
  <si>
    <t>12.5#9.25</t>
  </si>
  <si>
    <t>19#10.5</t>
  </si>
  <si>
    <t>5#75</t>
  </si>
  <si>
    <t>8.5#1.25</t>
  </si>
  <si>
    <t>11.5#2.75</t>
  </si>
  <si>
    <t>18#3</t>
  </si>
  <si>
    <t>23#78</t>
  </si>
  <si>
    <t>3.5#2.25</t>
  </si>
  <si>
    <t>9#2</t>
  </si>
  <si>
    <t>14#5</t>
  </si>
  <si>
    <t>37#83</t>
  </si>
  <si>
    <t>4#-0.5</t>
  </si>
  <si>
    <t>7#-2</t>
  </si>
  <si>
    <t>11#-3.5</t>
  </si>
  <si>
    <t>48#79.5</t>
  </si>
  <si>
    <t>-8#-6.5</t>
  </si>
  <si>
    <t>-3#-5.5</t>
  </si>
  <si>
    <t>-12#-13</t>
  </si>
  <si>
    <t>3.5#-7.75</t>
  </si>
  <si>
    <t>7.5#-11.25</t>
  </si>
  <si>
    <t>11#-18.5</t>
  </si>
  <si>
    <t>6#0</t>
  </si>
  <si>
    <t>9#-3.5</t>
  </si>
  <si>
    <t>16#-4</t>
  </si>
  <si>
    <t>2#60.5</t>
  </si>
  <si>
    <t>5#-1</t>
  </si>
  <si>
    <t>11.5#-2.75</t>
  </si>
  <si>
    <t>15#-4.5</t>
  </si>
  <si>
    <t>-0.5#-5.25</t>
  </si>
  <si>
    <t>-3.5#-5.75</t>
  </si>
  <si>
    <t>-3#-10.5</t>
  </si>
  <si>
    <t>7#-5</t>
  </si>
  <si>
    <t>8.5#-8.75</t>
  </si>
  <si>
    <t>13#-11.5</t>
  </si>
  <si>
    <t>-3#46</t>
  </si>
  <si>
    <t>8#-1</t>
  </si>
  <si>
    <t>9#2.5</t>
  </si>
  <si>
    <t>15#0.5</t>
  </si>
  <si>
    <t>12#46.5</t>
  </si>
  <si>
    <t>3.5#-5.25</t>
  </si>
  <si>
    <t>-1.5#-3.25</t>
  </si>
  <si>
    <t>4#-9</t>
  </si>
  <si>
    <t>7#-1.5</t>
  </si>
  <si>
    <t>10#-4</t>
  </si>
  <si>
    <t>17#-6.5</t>
  </si>
  <si>
    <t>17#56</t>
  </si>
  <si>
    <t>-2.5#-3.25</t>
  </si>
  <si>
    <t>-0.5#-3.25</t>
  </si>
  <si>
    <t>-5#-9.5</t>
  </si>
  <si>
    <t>6#-6</t>
  </si>
  <si>
    <t>6#-9.5</t>
  </si>
  <si>
    <t>12#-16</t>
  </si>
  <si>
    <t>6#1</t>
  </si>
  <si>
    <t>9#-1</t>
  </si>
  <si>
    <t>14#0</t>
  </si>
  <si>
    <t>31#56</t>
  </si>
  <si>
    <t>2.5#-3.75</t>
  </si>
  <si>
    <t>3#-2</t>
  </si>
  <si>
    <t>6#-7</t>
  </si>
  <si>
    <t>-1.5#-7.25</t>
  </si>
  <si>
    <t>-2#-16</t>
  </si>
  <si>
    <t>20#67.5</t>
  </si>
  <si>
    <t>-3.5#-6.25</t>
  </si>
  <si>
    <t>-1#-7.5</t>
  </si>
  <si>
    <t>-3#-11.5</t>
  </si>
  <si>
    <t>36#66.5</t>
  </si>
  <si>
    <t>-3#-3.5</t>
  </si>
  <si>
    <t>-5#-10.5</t>
  </si>
  <si>
    <t>-0.1190434#-6.565008</t>
  </si>
  <si>
    <t>5#-6</t>
  </si>
  <si>
    <t>2#-8</t>
  </si>
  <si>
    <t>-3#-5</t>
  </si>
  <si>
    <t>1.5#-5.25</t>
  </si>
  <si>
    <t>-2#-8</t>
  </si>
  <si>
    <t>21#67</t>
  </si>
  <si>
    <t>-0.3482208#-3.12859</t>
  </si>
  <si>
    <t>8.256834#-1.289968</t>
  </si>
  <si>
    <t>6#-3</t>
  </si>
  <si>
    <t>1.904105#-0.5740223</t>
  </si>
  <si>
    <t>-2.975768#-2.927757</t>
  </si>
  <si>
    <t>0#-7</t>
  </si>
  <si>
    <t>-25#55</t>
  </si>
  <si>
    <t>4.5#-1.25</t>
  </si>
  <si>
    <t>8#-5</t>
  </si>
  <si>
    <t>-61#64</t>
  </si>
  <si>
    <t>4.038696#-9.62532</t>
  </si>
  <si>
    <t>1.5#-1.25</t>
  </si>
  <si>
    <t>-57#52</t>
  </si>
  <si>
    <t>4.5#-4.25</t>
  </si>
  <si>
    <t>6#-9</t>
  </si>
  <si>
    <t>3.5#3.75</t>
  </si>
  <si>
    <t>8#2.5</t>
  </si>
  <si>
    <t>9#4.5</t>
  </si>
  <si>
    <t>65#74</t>
  </si>
  <si>
    <t>-2.5#-6.25</t>
  </si>
  <si>
    <t>-3#-2.5</t>
  </si>
  <si>
    <t>-4#-9</t>
  </si>
  <si>
    <t>61#65</t>
  </si>
  <si>
    <t>-2.5#-0.75</t>
  </si>
  <si>
    <t>-0.5#-2.75</t>
  </si>
  <si>
    <t>-6#-7</t>
  </si>
  <si>
    <t>48#78.5</t>
  </si>
  <si>
    <t>1.5#-4.75</t>
  </si>
  <si>
    <t>4#-10</t>
  </si>
  <si>
    <t>52#68.5</t>
  </si>
  <si>
    <t>-0.5#-4.25</t>
  </si>
  <si>
    <t>4.5#-5.75</t>
  </si>
  <si>
    <t>-52#43.5</t>
  </si>
  <si>
    <t>6#2</t>
  </si>
  <si>
    <t>9.5#6.25</t>
  </si>
  <si>
    <t>13#6.5</t>
  </si>
  <si>
    <t>-39#50</t>
  </si>
  <si>
    <t>5#1</t>
  </si>
  <si>
    <t>9.5#2.75</t>
  </si>
  <si>
    <t>12#5</t>
  </si>
  <si>
    <t>11.5#4.25</t>
  </si>
  <si>
    <t>3.882296#2.027406</t>
  </si>
  <si>
    <t>11#5.5</t>
  </si>
  <si>
    <t>48#88.5</t>
  </si>
  <si>
    <t>4.360506#1.363479</t>
  </si>
  <si>
    <t>3.039844#-0.6154881</t>
  </si>
  <si>
    <t>9#9.5</t>
  </si>
  <si>
    <t>57#98</t>
  </si>
  <si>
    <t>3#2.5</t>
  </si>
  <si>
    <t>5#2</t>
  </si>
  <si>
    <t>7#7.5</t>
  </si>
  <si>
    <t>51#109</t>
  </si>
  <si>
    <t>-5#-1.5</t>
  </si>
  <si>
    <t>-2#-5</t>
  </si>
  <si>
    <t>-7#-8.5</t>
  </si>
  <si>
    <t>44#100.5</t>
  </si>
  <si>
    <t>-5.5#-2.25</t>
  </si>
  <si>
    <t>-7#-0.5</t>
  </si>
  <si>
    <t>-14#-4</t>
  </si>
  <si>
    <t>-5.5#-3.25</t>
  </si>
  <si>
    <t>-6#-6</t>
  </si>
  <si>
    <t>-10#-10</t>
  </si>
  <si>
    <t>30#96.5</t>
  </si>
  <si>
    <t>7#-4.5</t>
  </si>
  <si>
    <t>7.5#-4.75</t>
  </si>
  <si>
    <t>7#-13.5</t>
  </si>
  <si>
    <t>-4#-4.5</t>
  </si>
  <si>
    <t>-6#-6.5</t>
  </si>
  <si>
    <t>-35#64.5</t>
  </si>
  <si>
    <t>-5#-4</t>
  </si>
  <si>
    <t>-1.5#-4.25</t>
  </si>
  <si>
    <t>-13#-7.5</t>
  </si>
  <si>
    <t>7#-7.5</t>
  </si>
  <si>
    <t>3.5#-5.75</t>
  </si>
  <si>
    <t>9#-9.5</t>
  </si>
  <si>
    <t>5#3.5</t>
  </si>
  <si>
    <t>7.5#2.75</t>
  </si>
  <si>
    <t>15#9.5</t>
  </si>
  <si>
    <t>-20#74</t>
  </si>
  <si>
    <t>1.5#-6.25</t>
  </si>
  <si>
    <t>5.5#-5.25</t>
  </si>
  <si>
    <t>6#-10</t>
  </si>
  <si>
    <t>4#4.5</t>
  </si>
  <si>
    <t>8.5#4.75</t>
  </si>
  <si>
    <t>16#10</t>
  </si>
  <si>
    <t>-4#84</t>
  </si>
  <si>
    <t>12.5#6.75</t>
  </si>
  <si>
    <t>4#0</t>
  </si>
  <si>
    <t>17#5.5</t>
  </si>
  <si>
    <t>13#89.5</t>
  </si>
  <si>
    <t>5.5#1.75</t>
  </si>
  <si>
    <t>8#5.5</t>
  </si>
  <si>
    <t>17#6.5</t>
  </si>
  <si>
    <t>23#77.5</t>
  </si>
  <si>
    <t>-5#6.5</t>
  </si>
  <si>
    <t>-1.5#3.75</t>
  </si>
  <si>
    <t>-10#12</t>
  </si>
  <si>
    <t>65#74.5</t>
  </si>
  <si>
    <t>-1.5#5.25</t>
  </si>
  <si>
    <t>-4.5#3.75</t>
  </si>
  <si>
    <t>-4#9</t>
  </si>
  <si>
    <t>48#79</t>
  </si>
  <si>
    <t>5#0</t>
  </si>
  <si>
    <t>7#4</t>
  </si>
  <si>
    <t>13#4.5</t>
  </si>
  <si>
    <t>-26#55</t>
  </si>
  <si>
    <t>1#-7</t>
  </si>
  <si>
    <t>1#-4.5</t>
  </si>
  <si>
    <t>2#-12</t>
  </si>
  <si>
    <t>-24#43</t>
  </si>
  <si>
    <t>9.752893#1.475572</t>
  </si>
  <si>
    <t>9.268398#1.108581</t>
  </si>
  <si>
    <t>21#2.5</t>
  </si>
  <si>
    <t>-2#30</t>
  </si>
  <si>
    <t>-4.5#4.75</t>
  </si>
  <si>
    <t>-6.5#3.75</t>
  </si>
  <si>
    <t>-12#8</t>
  </si>
  <si>
    <t>-14#38</t>
  </si>
  <si>
    <t>-1.5#2.25</t>
  </si>
  <si>
    <t>-4.193274#-0.07426357</t>
  </si>
  <si>
    <t>-10#5</t>
  </si>
  <si>
    <t>-24#107</t>
  </si>
  <si>
    <t>4.5#0.75</t>
  </si>
  <si>
    <t>13#3.5</t>
  </si>
  <si>
    <t>6.5#-3.75</t>
  </si>
  <si>
    <t>7.5#-1.25</t>
  </si>
  <si>
    <t>10#-3</t>
  </si>
  <si>
    <t>-11#110.5</t>
  </si>
  <si>
    <t>0#-3</t>
  </si>
  <si>
    <t>-2#-4.5</t>
  </si>
  <si>
    <t>-3#-6.5</t>
  </si>
  <si>
    <t>-7.5#-2.25</t>
  </si>
  <si>
    <t>-7#-5</t>
  </si>
  <si>
    <t>-15#-8.5</t>
  </si>
  <si>
    <t>-39#98.5</t>
  </si>
  <si>
    <t>-4#-4</t>
  </si>
  <si>
    <t>-5.5#-3.75</t>
  </si>
  <si>
    <t>-11#-11.5</t>
  </si>
  <si>
    <t>-20#86</t>
  </si>
  <si>
    <t>-1.5#-6.25</t>
  </si>
  <si>
    <t>1#-4</t>
  </si>
  <si>
    <t>0#-12</t>
  </si>
  <si>
    <t>-19#96.5</t>
  </si>
  <si>
    <t>0.5#-5.75</t>
  </si>
  <si>
    <t>-1#-10.5</t>
  </si>
  <si>
    <t>2.5#1.25</t>
  </si>
  <si>
    <t>8#0</t>
  </si>
  <si>
    <t>15#5.5</t>
  </si>
  <si>
    <t>-4#102</t>
  </si>
  <si>
    <t>3#-2.5</t>
  </si>
  <si>
    <t>5.5#-4.75</t>
  </si>
  <si>
    <t>2#96</t>
  </si>
  <si>
    <t>4.5#-2.25</t>
  </si>
  <si>
    <t>7.927715#-3.301233</t>
  </si>
  <si>
    <t>11#-6.5</t>
  </si>
  <si>
    <t>-52#69</t>
  </si>
  <si>
    <t>2.5#1.75</t>
  </si>
  <si>
    <t>6.5#6.25</t>
  </si>
  <si>
    <t>10#6</t>
  </si>
  <si>
    <t>-50#87</t>
  </si>
  <si>
    <t>-2#-2.5</t>
  </si>
  <si>
    <t>-6.5#-6.25</t>
  </si>
  <si>
    <t>-8#-10</t>
  </si>
  <si>
    <t>-58#77</t>
  </si>
  <si>
    <t>-1.5#-7.75</t>
  </si>
  <si>
    <t>-2#-5.5</t>
  </si>
  <si>
    <t>-3#-12.5</t>
  </si>
  <si>
    <t>-42#75</t>
  </si>
  <si>
    <t>1.5#3.25</t>
  </si>
  <si>
    <t>1.5#6.25</t>
  </si>
  <si>
    <t>5#7.5</t>
  </si>
  <si>
    <t>5.5#-5.75</t>
  </si>
  <si>
    <t>6.5#-5.75</t>
  </si>
  <si>
    <t>8#-9</t>
  </si>
  <si>
    <t>-37#82.5</t>
  </si>
  <si>
    <t>2.5#5.25</t>
  </si>
  <si>
    <t>5.5#3.75</t>
  </si>
  <si>
    <t>6#7</t>
  </si>
  <si>
    <t>-31#89.5</t>
  </si>
  <si>
    <t>4.5#3.25</t>
  </si>
  <si>
    <t>8#6.5</t>
  </si>
  <si>
    <t>12#7</t>
  </si>
  <si>
    <t>5#116.5</t>
  </si>
  <si>
    <t>1.5#-3.75</t>
  </si>
  <si>
    <t>6#-11</t>
  </si>
  <si>
    <t>10.5#5.25</t>
  </si>
  <si>
    <t>8.5#0.25</t>
  </si>
  <si>
    <t>16#6</t>
  </si>
  <si>
    <t>7.5#1.25</t>
  </si>
  <si>
    <t>10#4.5</t>
  </si>
  <si>
    <t>15#3.5</t>
  </si>
  <si>
    <t>11#105.5</t>
  </si>
  <si>
    <t>9.5#3.75</t>
  </si>
  <si>
    <t>7#1</t>
  </si>
  <si>
    <t>24#109</t>
  </si>
  <si>
    <t>3#1.5</t>
  </si>
  <si>
    <t>12#3</t>
  </si>
  <si>
    <t>36#112</t>
  </si>
  <si>
    <t>4#-1.5</t>
  </si>
  <si>
    <t>8.5#-1.25</t>
  </si>
  <si>
    <t>15#-3.5</t>
  </si>
  <si>
    <t>61#118.5</t>
  </si>
  <si>
    <t>-12#3</t>
  </si>
  <si>
    <t>-11#0.5</t>
  </si>
  <si>
    <t>-19#3.5</t>
  </si>
  <si>
    <t>42#122</t>
  </si>
  <si>
    <t>-5#0.5</t>
  </si>
  <si>
    <t>-12#0</t>
  </si>
  <si>
    <t>-18#-1</t>
  </si>
  <si>
    <t>9#4</t>
  </si>
  <si>
    <t>19#4.5</t>
  </si>
  <si>
    <t>0.5#-3.25</t>
  </si>
  <si>
    <t>2#-5</t>
  </si>
  <si>
    <t>1#-7.5</t>
  </si>
  <si>
    <t>1.5#-2.75</t>
  </si>
  <si>
    <t>1#-5</t>
  </si>
  <si>
    <t>4#-7</t>
  </si>
  <si>
    <t>4.5#0.25</t>
  </si>
  <si>
    <t>7.5#-2.75</t>
  </si>
  <si>
    <t>11#-1.5</t>
  </si>
  <si>
    <t>-3#45.5</t>
  </si>
  <si>
    <t>6#-5</t>
  </si>
  <si>
    <t>7#-8.5</t>
  </si>
  <si>
    <t>4#37</t>
  </si>
  <si>
    <t>4#-3</t>
  </si>
  <si>
    <t>8#-3</t>
  </si>
  <si>
    <t>14#-8</t>
  </si>
  <si>
    <t>36#66</t>
  </si>
  <si>
    <t>5.5#-1.25</t>
  </si>
  <si>
    <t>4.5#-3.25</t>
  </si>
  <si>
    <t>43#58.5</t>
  </si>
  <si>
    <t>3#-8</t>
  </si>
  <si>
    <t>0.5#-2.75</t>
  </si>
  <si>
    <t>4#-14</t>
  </si>
  <si>
    <t>24#121</t>
  </si>
  <si>
    <t>0#-3.5</t>
  </si>
  <si>
    <t>4#-2</t>
  </si>
  <si>
    <t>5#-8.5</t>
  </si>
  <si>
    <t>-6#0.5</t>
  </si>
  <si>
    <t>-10.5#-0.25</t>
  </si>
  <si>
    <t>-14#0</t>
  </si>
  <si>
    <t>-16#30</t>
  </si>
  <si>
    <t>-9#1.5</t>
  </si>
  <si>
    <t>-4.5#1.25</t>
  </si>
  <si>
    <t>-12#4</t>
  </si>
  <si>
    <t>-28#34</t>
  </si>
  <si>
    <t>-3#1.5</t>
  </si>
  <si>
    <t>-9#2.5</t>
  </si>
  <si>
    <t>-9#4.5</t>
  </si>
  <si>
    <t>-37#38.5</t>
  </si>
  <si>
    <t>0.05493069#-0.4230032</t>
  </si>
  <si>
    <t>10#4</t>
  </si>
  <si>
    <t>WipeId</t>
  </si>
  <si>
    <t>Kills</t>
  </si>
  <si>
    <t>Award[1].id</t>
  </si>
  <si>
    <t>Award[1].num</t>
  </si>
  <si>
    <t>Award[2].id</t>
  </si>
  <si>
    <t>Award[2].num</t>
  </si>
  <si>
    <t>Award[3].id</t>
  </si>
  <si>
    <t>Award[3].num</t>
  </si>
  <si>
    <t>item_id:&lt;&gt;</t>
  </si>
  <si>
    <t>宝箱ID</t>
  </si>
  <si>
    <t>剿匪空间ID</t>
  </si>
  <si>
    <t>位置</t>
  </si>
  <si>
    <t>杀怪数</t>
  </si>
  <si>
    <t>奖励道具1</t>
  </si>
  <si>
    <t>数量1</t>
  </si>
  <si>
    <t>奖励道具2</t>
  </si>
  <si>
    <t>数量2</t>
  </si>
  <si>
    <t>奖励道具3</t>
  </si>
  <si>
    <t>数量3</t>
  </si>
  <si>
    <t>KillsBox</t>
  </si>
  <si>
    <t>金币</t>
  </si>
  <si>
    <t>绿色基础材料</t>
  </si>
  <si>
    <t>寄灵人抽卡券</t>
  </si>
  <si>
    <t>守护灵抽卡券</t>
  </si>
  <si>
    <t>初级三才宝箱</t>
  </si>
  <si>
    <t>蓝色基础材料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</si>
</sst>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</font>
    <font>
      <sz val="10"/>
      <color rgb="FFFF0000"/>
      <name val="微软雅黑"/>
      <charset val="134"/>
    </font>
    <font>
      <sz val="11"/>
      <color theme="0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C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2" fillId="0" borderId="0">
      <alignment horizontal="center"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" fillId="0" borderId="1">
      <alignment vertical="top" wrapText="1"/>
    </xf>
    <xf numFmtId="0" fontId="24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>
      <alignment horizontal="center" vertical="top" wrapText="1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2" fillId="0" borderId="0" xfId="14">
      <alignment horizontal="center" vertical="center"/>
    </xf>
    <xf numFmtId="0" fontId="2" fillId="2" borderId="0" xfId="51">
      <alignment horizontal="center" vertical="top" wrapText="1"/>
    </xf>
    <xf numFmtId="0" fontId="1" fillId="0" borderId="1" xfId="31">
      <alignment vertical="top" wrapText="1"/>
    </xf>
    <xf numFmtId="0" fontId="1" fillId="0" borderId="0" xfId="0" applyFont="1" applyAlignment="1">
      <alignment vertical="center"/>
    </xf>
    <xf numFmtId="0" fontId="1" fillId="0" borderId="1" xfId="31" applyFont="1">
      <alignment vertical="top" wrapText="1"/>
    </xf>
    <xf numFmtId="176" fontId="1" fillId="0" borderId="0" xfId="0" applyNumberFormat="1" applyFont="1"/>
    <xf numFmtId="0" fontId="0" fillId="0" borderId="0" xfId="0" applyFill="1" applyAlignment="1">
      <alignment vertical="center"/>
    </xf>
    <xf numFmtId="176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2" borderId="0" xfId="5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14" applyFont="1">
      <alignment horizontal="center" vertical="center"/>
    </xf>
    <xf numFmtId="0" fontId="0" fillId="0" borderId="0" xfId="0" applyFill="1" applyAlignment="1"/>
    <xf numFmtId="0" fontId="1" fillId="3" borderId="1" xfId="31" applyFill="1">
      <alignment vertical="top" wrapText="1"/>
    </xf>
    <xf numFmtId="0" fontId="2" fillId="0" borderId="0" xfId="14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4" fillId="0" borderId="0" xfId="0" applyFont="1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51" applyBorder="1">
      <alignment horizontal="center" vertical="top" wrapText="1"/>
    </xf>
    <xf numFmtId="0" fontId="1" fillId="0" borderId="0" xfId="31" applyBorder="1">
      <alignment vertical="top" wrapText="1"/>
    </xf>
    <xf numFmtId="0" fontId="1" fillId="0" borderId="1" xfId="31" applyBorder="1">
      <alignment vertical="top" wrapText="1"/>
    </xf>
    <xf numFmtId="0" fontId="2" fillId="2" borderId="1" xfId="5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0" xfId="31" applyFont="1" applyBorder="1">
      <alignment vertical="top" wrapText="1"/>
    </xf>
    <xf numFmtId="58" fontId="1" fillId="0" borderId="0" xfId="0" applyNumberFormat="1" applyFont="1"/>
    <xf numFmtId="0" fontId="2" fillId="5" borderId="0" xfId="0" applyFont="1" applyFill="1"/>
    <xf numFmtId="0" fontId="1" fillId="5" borderId="0" xfId="0" applyFont="1" applyFill="1"/>
    <xf numFmtId="0" fontId="2" fillId="2" borderId="0" xfId="51" applyFont="1" applyAlignment="1">
      <alignment horizontal="center" vertical="top" wrapText="1"/>
    </xf>
    <xf numFmtId="0" fontId="6" fillId="5" borderId="0" xfId="0" applyFont="1" applyFill="1" applyAlignment="1">
      <alignment vertical="top" wrapText="1"/>
    </xf>
    <xf numFmtId="0" fontId="1" fillId="6" borderId="0" xfId="0" applyFont="1" applyFill="1"/>
    <xf numFmtId="0" fontId="2" fillId="5" borderId="0" xfId="0" applyFont="1" applyFill="1" applyAlignment="1">
      <alignment vertical="top"/>
    </xf>
    <xf numFmtId="10" fontId="1" fillId="0" borderId="0" xfId="31" applyNumberFormat="1" applyFont="1" applyBorder="1">
      <alignment vertical="top" wrapText="1"/>
    </xf>
    <xf numFmtId="0" fontId="0" fillId="0" borderId="0" xfId="0" applyFont="1" applyFill="1"/>
    <xf numFmtId="0" fontId="1" fillId="0" borderId="1" xfId="51" applyFont="1" applyFill="1" applyBorder="1">
      <alignment horizontal="center" vertical="top" wrapText="1"/>
    </xf>
    <xf numFmtId="0" fontId="1" fillId="0" borderId="1" xfId="51" applyFont="1" applyFill="1" applyBorder="1" applyAlignment="1">
      <alignment horizontal="center" vertical="top" wrapText="1"/>
    </xf>
    <xf numFmtId="0" fontId="1" fillId="6" borderId="1" xfId="31" applyFill="1">
      <alignment vertical="top" wrapText="1"/>
    </xf>
    <xf numFmtId="0" fontId="1" fillId="0" borderId="1" xfId="31" applyFill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>
            <v>1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12</v>
          </cell>
        </row>
        <row r="5">
          <cell r="B5">
            <v>12</v>
          </cell>
        </row>
        <row r="6">
          <cell r="B6">
            <v>234</v>
          </cell>
        </row>
        <row r="7">
          <cell r="B7">
            <v>123</v>
          </cell>
        </row>
        <row r="8">
          <cell r="B8">
            <v>234</v>
          </cell>
        </row>
        <row r="9">
          <cell r="B9">
            <v>234</v>
          </cell>
        </row>
        <row r="10">
          <cell r="B10">
            <v>234</v>
          </cell>
        </row>
        <row r="11">
          <cell r="B11">
            <v>345</v>
          </cell>
        </row>
        <row r="12">
          <cell r="B12">
            <v>234</v>
          </cell>
        </row>
        <row r="13">
          <cell r="B13">
            <v>345</v>
          </cell>
        </row>
        <row r="14">
          <cell r="B14">
            <v>345</v>
          </cell>
        </row>
        <row r="15">
          <cell r="B15">
            <v>234</v>
          </cell>
        </row>
        <row r="16">
          <cell r="B16">
            <v>345</v>
          </cell>
        </row>
        <row r="17">
          <cell r="B17">
            <v>567</v>
          </cell>
        </row>
        <row r="18">
          <cell r="B18">
            <v>234</v>
          </cell>
        </row>
        <row r="19">
          <cell r="B19">
            <v>234</v>
          </cell>
        </row>
        <row r="20">
          <cell r="B20">
            <v>234</v>
          </cell>
        </row>
        <row r="21">
          <cell r="B21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B25" sqref="B25"/>
    </sheetView>
  </sheetViews>
  <sheetFormatPr defaultColWidth="9" defaultRowHeight="14.25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customWidth="1"/>
    <col min="7" max="8" width="9.25" customWidth="1"/>
    <col min="9" max="9" width="11.125" customWidth="1"/>
    <col min="11" max="11" width="14.875" customWidth="1"/>
    <col min="12" max="12" width="15.625" customWidth="1"/>
  </cols>
  <sheetData>
    <row r="1" ht="15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7" t="s">
        <v>7</v>
      </c>
      <c r="I1" s="7" t="s">
        <v>8</v>
      </c>
    </row>
    <row r="2" s="46" customFormat="1" ht="16.5" spans="1:12">
      <c r="A2" s="47" t="s">
        <v>9</v>
      </c>
      <c r="B2" s="47" t="s">
        <v>10</v>
      </c>
      <c r="C2" s="47"/>
      <c r="D2" s="8" t="s">
        <v>11</v>
      </c>
      <c r="E2" s="47"/>
      <c r="F2" s="47"/>
      <c r="G2" s="8" t="b">
        <v>1</v>
      </c>
      <c r="H2" s="48"/>
      <c r="I2" s="47"/>
      <c r="J2"/>
      <c r="K2" s="46" t="s">
        <v>12</v>
      </c>
      <c r="L2" t="s">
        <v>13</v>
      </c>
    </row>
    <row r="3" s="46" customFormat="1" ht="16.5" spans="1:12">
      <c r="A3" s="47" t="s">
        <v>9</v>
      </c>
      <c r="B3" s="47"/>
      <c r="C3" s="47" t="s">
        <v>14</v>
      </c>
      <c r="D3" s="8" t="s">
        <v>11</v>
      </c>
      <c r="E3" s="47"/>
      <c r="F3" s="47"/>
      <c r="G3" s="8" t="b">
        <v>1</v>
      </c>
      <c r="H3" s="48"/>
      <c r="I3" s="47"/>
      <c r="J3"/>
      <c r="K3" s="46" t="s">
        <v>15</v>
      </c>
      <c r="L3" t="s">
        <v>16</v>
      </c>
    </row>
    <row r="4" ht="16.5" spans="1:12">
      <c r="A4" s="49" t="s">
        <v>12</v>
      </c>
      <c r="B4" s="8" t="s">
        <v>17</v>
      </c>
      <c r="C4" s="8"/>
      <c r="D4" s="50" t="s">
        <v>18</v>
      </c>
      <c r="E4" s="8"/>
      <c r="F4" s="8"/>
      <c r="G4" s="8" t="b">
        <v>1</v>
      </c>
      <c r="H4" s="8"/>
      <c r="I4" s="8"/>
      <c r="K4" t="s">
        <v>19</v>
      </c>
      <c r="L4" t="s">
        <v>20</v>
      </c>
    </row>
    <row r="5" ht="16.5" spans="1:12">
      <c r="A5" s="49" t="s">
        <v>21</v>
      </c>
      <c r="B5" s="8" t="s">
        <v>17</v>
      </c>
      <c r="C5" s="8"/>
      <c r="D5" s="8" t="s">
        <v>22</v>
      </c>
      <c r="E5" s="8" t="s">
        <v>22</v>
      </c>
      <c r="F5" s="8"/>
      <c r="G5" s="8" t="b">
        <v>1</v>
      </c>
      <c r="H5" s="8"/>
      <c r="I5" s="8"/>
      <c r="K5" t="s">
        <v>23</v>
      </c>
      <c r="L5" t="s">
        <v>24</v>
      </c>
    </row>
    <row r="6" ht="16.5" spans="1:9">
      <c r="A6" s="49" t="s">
        <v>12</v>
      </c>
      <c r="B6" s="8"/>
      <c r="C6" s="8" t="s">
        <v>25</v>
      </c>
      <c r="D6" s="8" t="s">
        <v>11</v>
      </c>
      <c r="E6" s="8"/>
      <c r="F6" s="8"/>
      <c r="G6" s="8" t="b">
        <v>1</v>
      </c>
      <c r="H6" s="8"/>
      <c r="I6" s="8"/>
    </row>
    <row r="7" ht="16.5" spans="1:9">
      <c r="A7" s="49" t="s">
        <v>21</v>
      </c>
      <c r="B7" s="8"/>
      <c r="C7" s="8" t="s">
        <v>26</v>
      </c>
      <c r="D7" s="8" t="s">
        <v>11</v>
      </c>
      <c r="E7" s="8"/>
      <c r="F7" s="8"/>
      <c r="G7" s="8" t="b">
        <v>1</v>
      </c>
      <c r="H7" s="8"/>
      <c r="I7" s="8"/>
    </row>
    <row r="8" ht="16.5" spans="1:9">
      <c r="A8" s="50" t="s">
        <v>27</v>
      </c>
      <c r="B8" s="8" t="s">
        <v>17</v>
      </c>
      <c r="C8" s="8"/>
      <c r="D8" s="8" t="s">
        <v>28</v>
      </c>
      <c r="E8" s="8" t="s">
        <v>28</v>
      </c>
      <c r="F8" s="8"/>
      <c r="G8" s="8" t="b">
        <v>1</v>
      </c>
      <c r="H8" s="8"/>
      <c r="I8" s="8"/>
    </row>
    <row r="9" ht="16.5" spans="1:9">
      <c r="A9" s="50" t="s">
        <v>27</v>
      </c>
      <c r="B9" s="8"/>
      <c r="C9" s="8" t="s">
        <v>29</v>
      </c>
      <c r="D9" s="8" t="s">
        <v>11</v>
      </c>
      <c r="E9" s="8"/>
      <c r="F9" s="8"/>
      <c r="G9" s="8" t="b">
        <v>1</v>
      </c>
      <c r="H9" s="8"/>
      <c r="I9" s="8"/>
    </row>
    <row r="10" ht="16.5" spans="1:9">
      <c r="A10" s="50" t="s">
        <v>30</v>
      </c>
      <c r="B10" s="8" t="s">
        <v>31</v>
      </c>
      <c r="C10" s="8"/>
      <c r="D10" s="8" t="s">
        <v>11</v>
      </c>
      <c r="E10" s="8"/>
      <c r="F10" s="8"/>
      <c r="G10" s="8" t="b">
        <v>1</v>
      </c>
      <c r="H10" s="8"/>
      <c r="I10" s="8"/>
    </row>
    <row r="11" ht="16.5" spans="1:9">
      <c r="A11" s="50" t="s">
        <v>30</v>
      </c>
      <c r="B11" s="8"/>
      <c r="C11" s="8" t="s">
        <v>32</v>
      </c>
      <c r="D11" s="8" t="s">
        <v>11</v>
      </c>
      <c r="E11" s="8"/>
      <c r="F11" s="8"/>
      <c r="G11" s="8" t="b">
        <v>1</v>
      </c>
      <c r="H11" s="8"/>
      <c r="I11" s="8"/>
    </row>
    <row r="12" ht="16.5" spans="1:9">
      <c r="A12" s="50" t="s">
        <v>33</v>
      </c>
      <c r="B12" s="8" t="s">
        <v>17</v>
      </c>
      <c r="C12" s="8"/>
      <c r="D12" s="8" t="s">
        <v>34</v>
      </c>
      <c r="E12" s="8" t="s">
        <v>34</v>
      </c>
      <c r="F12" s="8"/>
      <c r="G12" s="8" t="b">
        <v>1</v>
      </c>
      <c r="H12" s="8"/>
      <c r="I12" s="8"/>
    </row>
    <row r="13" ht="16.5" spans="1:9">
      <c r="A13" s="50" t="s">
        <v>33</v>
      </c>
      <c r="B13" s="8"/>
      <c r="C13" s="8" t="s">
        <v>35</v>
      </c>
      <c r="D13" s="8" t="s">
        <v>11</v>
      </c>
      <c r="E13" s="8"/>
      <c r="F13" s="8"/>
      <c r="G13" s="8" t="b">
        <v>1</v>
      </c>
      <c r="H13" s="8"/>
      <c r="I13" s="8"/>
    </row>
    <row r="14" ht="16.5" spans="1:9">
      <c r="A14" s="50" t="s">
        <v>36</v>
      </c>
      <c r="B14" s="8" t="s">
        <v>37</v>
      </c>
      <c r="C14" s="8"/>
      <c r="D14" s="8" t="s">
        <v>11</v>
      </c>
      <c r="E14" s="8"/>
      <c r="F14" s="8"/>
      <c r="G14" s="8" t="b">
        <v>1</v>
      </c>
      <c r="H14" s="8"/>
      <c r="I14" s="8"/>
    </row>
    <row r="15" ht="16.5" spans="1:9">
      <c r="A15" s="50" t="s">
        <v>36</v>
      </c>
      <c r="B15" s="8"/>
      <c r="C15" s="8" t="s">
        <v>38</v>
      </c>
      <c r="D15" s="8" t="s">
        <v>11</v>
      </c>
      <c r="E15" s="8"/>
      <c r="F15" s="8"/>
      <c r="G15" s="8" t="b">
        <v>1</v>
      </c>
      <c r="H15" s="8"/>
      <c r="I15" s="8"/>
    </row>
    <row r="16" ht="16.5" spans="1:9">
      <c r="A16" s="8" t="s">
        <v>15</v>
      </c>
      <c r="B16" s="8" t="s">
        <v>39</v>
      </c>
      <c r="C16" s="8"/>
      <c r="D16" s="8" t="s">
        <v>11</v>
      </c>
      <c r="E16" s="8"/>
      <c r="F16" s="8"/>
      <c r="G16" s="8" t="b">
        <v>1</v>
      </c>
      <c r="H16" s="8"/>
      <c r="I16" s="8"/>
    </row>
    <row r="17" ht="16.5" spans="1:9">
      <c r="A17" s="8" t="s">
        <v>15</v>
      </c>
      <c r="B17" s="8"/>
      <c r="C17" s="8" t="s">
        <v>40</v>
      </c>
      <c r="D17" s="8" t="s">
        <v>11</v>
      </c>
      <c r="E17" s="8"/>
      <c r="F17" s="8"/>
      <c r="G17" s="8" t="b">
        <v>1</v>
      </c>
      <c r="H17" s="8"/>
      <c r="I17" s="8"/>
    </row>
    <row r="18" ht="16.5" spans="1:9">
      <c r="A18" s="8" t="s">
        <v>19</v>
      </c>
      <c r="B18" s="8" t="s">
        <v>41</v>
      </c>
      <c r="C18" s="8"/>
      <c r="D18" s="8" t="s">
        <v>11</v>
      </c>
      <c r="E18" s="8"/>
      <c r="F18" s="8"/>
      <c r="G18" s="8" t="b">
        <v>1</v>
      </c>
      <c r="H18" s="8"/>
      <c r="I18" s="8"/>
    </row>
    <row r="19" ht="16.5" spans="1:9">
      <c r="A19" s="8" t="s">
        <v>19</v>
      </c>
      <c r="B19" s="8"/>
      <c r="C19" s="8" t="s">
        <v>42</v>
      </c>
      <c r="D19" s="8" t="s">
        <v>11</v>
      </c>
      <c r="E19" s="8"/>
      <c r="F19" s="8"/>
      <c r="G19" s="8" t="b">
        <v>1</v>
      </c>
      <c r="H19" s="8"/>
      <c r="I19" s="8"/>
    </row>
    <row r="20" ht="16.5" spans="1:9">
      <c r="A20" s="8" t="s">
        <v>43</v>
      </c>
      <c r="B20" s="8" t="s">
        <v>17</v>
      </c>
      <c r="C20" s="8"/>
      <c r="D20" s="8" t="s">
        <v>44</v>
      </c>
      <c r="E20" s="8" t="s">
        <v>44</v>
      </c>
      <c r="F20" s="8"/>
      <c r="G20" s="8" t="b">
        <v>1</v>
      </c>
      <c r="H20" s="8"/>
      <c r="I20" s="8"/>
    </row>
    <row r="21" ht="16.5" spans="1:9">
      <c r="A21" s="8" t="s">
        <v>43</v>
      </c>
      <c r="B21" s="8"/>
      <c r="C21" s="8" t="s">
        <v>45</v>
      </c>
      <c r="D21" s="8" t="s">
        <v>11</v>
      </c>
      <c r="E21" s="8"/>
      <c r="F21" s="8"/>
      <c r="G21" s="8" t="b">
        <v>1</v>
      </c>
      <c r="H21" s="8"/>
      <c r="I21" s="8"/>
    </row>
    <row r="22" ht="16.5" spans="1:9">
      <c r="A22" s="8" t="s">
        <v>46</v>
      </c>
      <c r="B22" s="8" t="s">
        <v>47</v>
      </c>
      <c r="C22" s="8"/>
      <c r="D22" s="8" t="s">
        <v>48</v>
      </c>
      <c r="E22" s="8" t="s">
        <v>48</v>
      </c>
      <c r="F22" s="8"/>
      <c r="G22" s="8" t="b">
        <v>1</v>
      </c>
      <c r="H22" s="8"/>
      <c r="I22" s="8"/>
    </row>
    <row r="23" ht="16.5" spans="1:9">
      <c r="A23" s="8" t="s">
        <v>46</v>
      </c>
      <c r="B23" s="8"/>
      <c r="C23" s="8" t="s">
        <v>49</v>
      </c>
      <c r="D23" s="8" t="s">
        <v>11</v>
      </c>
      <c r="E23" s="8"/>
      <c r="F23" s="8"/>
      <c r="G23" s="8" t="b">
        <v>1</v>
      </c>
      <c r="H23" s="8"/>
      <c r="I23" s="8"/>
    </row>
    <row r="24" ht="16.5" spans="1:9">
      <c r="A24" s="8" t="s">
        <v>50</v>
      </c>
      <c r="B24" s="8" t="s">
        <v>51</v>
      </c>
      <c r="C24" s="8"/>
      <c r="D24" s="8" t="s">
        <v>52</v>
      </c>
      <c r="E24" s="8"/>
      <c r="F24" s="8"/>
      <c r="G24" s="8" t="b">
        <v>1</v>
      </c>
      <c r="H24" s="8"/>
      <c r="I24" s="8"/>
    </row>
    <row r="25" ht="16.5" spans="1:9">
      <c r="A25" s="8" t="s">
        <v>50</v>
      </c>
      <c r="B25" s="8"/>
      <c r="C25" s="8" t="s">
        <v>53</v>
      </c>
      <c r="D25" s="8" t="s">
        <v>11</v>
      </c>
      <c r="E25" s="8"/>
      <c r="F25" s="8"/>
      <c r="G25" s="8" t="b">
        <v>1</v>
      </c>
      <c r="H25" s="8"/>
      <c r="I25" s="8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6"/>
  <sheetViews>
    <sheetView workbookViewId="0">
      <selection activeCell="D18" sqref="D5:D18"/>
    </sheetView>
  </sheetViews>
  <sheetFormatPr defaultColWidth="9" defaultRowHeight="16.5"/>
  <cols>
    <col min="1" max="3" width="9" style="1"/>
    <col min="4" max="4" width="19.5" style="1" customWidth="1"/>
    <col min="5" max="9" width="14.875" customWidth="1"/>
    <col min="10" max="11" width="16.375" customWidth="1"/>
    <col min="12" max="12" width="20.75" customWidth="1"/>
    <col min="13" max="16384" width="9" style="1"/>
  </cols>
  <sheetData>
    <row r="1" ht="15" spans="1:12">
      <c r="A1" s="2" t="s">
        <v>11</v>
      </c>
      <c r="B1" s="2" t="s">
        <v>457</v>
      </c>
      <c r="C1" s="2" t="s">
        <v>54</v>
      </c>
      <c r="D1" s="2" t="s">
        <v>209</v>
      </c>
      <c r="E1" s="6" t="s">
        <v>211</v>
      </c>
      <c r="F1" s="6" t="s">
        <v>212</v>
      </c>
      <c r="G1" s="6" t="s">
        <v>213</v>
      </c>
      <c r="H1" s="6" t="s">
        <v>214</v>
      </c>
      <c r="I1" s="6" t="s">
        <v>215</v>
      </c>
      <c r="J1" s="6" t="s">
        <v>216</v>
      </c>
      <c r="K1" s="22" t="s">
        <v>217</v>
      </c>
      <c r="L1" s="6" t="s">
        <v>433</v>
      </c>
    </row>
    <row r="2" spans="1:12">
      <c r="A2" s="1" t="s">
        <v>58</v>
      </c>
      <c r="B2" s="1" t="s">
        <v>58</v>
      </c>
      <c r="C2" s="1" t="s">
        <v>172</v>
      </c>
      <c r="D2" s="1" t="s">
        <v>172</v>
      </c>
      <c r="E2" t="s">
        <v>219</v>
      </c>
      <c r="F2" t="s">
        <v>219</v>
      </c>
      <c r="G2" t="s">
        <v>219</v>
      </c>
      <c r="H2" t="s">
        <v>219</v>
      </c>
      <c r="I2" t="s">
        <v>219</v>
      </c>
      <c r="J2" t="s">
        <v>110</v>
      </c>
      <c r="K2" s="23" t="s">
        <v>110</v>
      </c>
      <c r="L2" t="s">
        <v>220</v>
      </c>
    </row>
    <row r="3" ht="89.25" customHeight="1" spans="1:12">
      <c r="A3" s="4" t="s">
        <v>116</v>
      </c>
      <c r="B3" s="3" t="s">
        <v>124</v>
      </c>
      <c r="C3" s="3" t="s">
        <v>62</v>
      </c>
      <c r="D3" s="3" t="s">
        <v>445</v>
      </c>
      <c r="E3" s="7" t="s">
        <v>226</v>
      </c>
      <c r="F3" s="7" t="s">
        <v>227</v>
      </c>
      <c r="G3" s="7" t="s">
        <v>228</v>
      </c>
      <c r="H3" s="7" t="s">
        <v>229</v>
      </c>
      <c r="I3" s="7" t="s">
        <v>230</v>
      </c>
      <c r="J3" s="7" t="s">
        <v>231</v>
      </c>
      <c r="K3" s="7" t="s">
        <v>232</v>
      </c>
      <c r="L3" s="17" t="s">
        <v>233</v>
      </c>
    </row>
    <row r="4" spans="1:14">
      <c r="A4" s="1">
        <v>1</v>
      </c>
      <c r="B4" s="1">
        <v>1</v>
      </c>
      <c r="C4" s="1" t="s">
        <v>458</v>
      </c>
      <c r="D4" s="1" t="s">
        <v>459</v>
      </c>
      <c r="E4" s="21" t="s">
        <v>237</v>
      </c>
      <c r="F4" s="21" t="s">
        <v>147</v>
      </c>
      <c r="G4" s="21" t="s">
        <v>148</v>
      </c>
      <c r="H4" s="21" t="s">
        <v>149</v>
      </c>
      <c r="I4" s="21" t="s">
        <v>150</v>
      </c>
      <c r="J4" s="24">
        <v>2000</v>
      </c>
      <c r="K4" s="8">
        <v>1</v>
      </c>
      <c r="L4" s="8"/>
      <c r="N4" s="25" t="s">
        <v>460</v>
      </c>
    </row>
    <row r="5" spans="1:12">
      <c r="A5" s="1">
        <v>2</v>
      </c>
      <c r="B5" s="1">
        <v>2</v>
      </c>
      <c r="C5" s="1" t="s">
        <v>458</v>
      </c>
      <c r="D5" s="1" t="s">
        <v>459</v>
      </c>
      <c r="E5" s="21" t="s">
        <v>237</v>
      </c>
      <c r="F5" s="21" t="s">
        <v>147</v>
      </c>
      <c r="G5" s="21" t="s">
        <v>148</v>
      </c>
      <c r="H5" s="21" t="s">
        <v>149</v>
      </c>
      <c r="I5" s="21" t="s">
        <v>150</v>
      </c>
      <c r="J5" s="24">
        <v>8800</v>
      </c>
      <c r="K5" s="8">
        <v>2</v>
      </c>
      <c r="L5" s="8"/>
    </row>
    <row r="6" spans="1:12">
      <c r="A6" s="1">
        <v>3</v>
      </c>
      <c r="B6" s="1">
        <v>3</v>
      </c>
      <c r="C6" s="1" t="s">
        <v>458</v>
      </c>
      <c r="D6" s="1" t="s">
        <v>459</v>
      </c>
      <c r="E6" s="21" t="s">
        <v>237</v>
      </c>
      <c r="F6" s="21" t="s">
        <v>147</v>
      </c>
      <c r="G6" s="21" t="s">
        <v>148</v>
      </c>
      <c r="H6" s="21" t="s">
        <v>149</v>
      </c>
      <c r="I6" s="21" t="s">
        <v>150</v>
      </c>
      <c r="J6" s="24">
        <v>21600</v>
      </c>
      <c r="K6" s="8">
        <v>4</v>
      </c>
      <c r="L6" s="8"/>
    </row>
    <row r="7" spans="1:12">
      <c r="A7" s="1">
        <v>4</v>
      </c>
      <c r="B7" s="1">
        <v>4</v>
      </c>
      <c r="C7" s="1" t="s">
        <v>458</v>
      </c>
      <c r="D7" s="1" t="s">
        <v>459</v>
      </c>
      <c r="E7" s="21" t="s">
        <v>237</v>
      </c>
      <c r="F7" s="21" t="s">
        <v>147</v>
      </c>
      <c r="G7" s="21" t="s">
        <v>148</v>
      </c>
      <c r="H7" s="21" t="s">
        <v>149</v>
      </c>
      <c r="I7" s="21" t="s">
        <v>150</v>
      </c>
      <c r="J7" s="24">
        <v>30600</v>
      </c>
      <c r="K7" s="8">
        <v>8</v>
      </c>
      <c r="L7" s="8"/>
    </row>
    <row r="8" spans="1:12">
      <c r="A8" s="1">
        <v>5</v>
      </c>
      <c r="B8" s="1">
        <v>5</v>
      </c>
      <c r="C8" s="1" t="s">
        <v>458</v>
      </c>
      <c r="D8" s="1" t="s">
        <v>459</v>
      </c>
      <c r="E8" s="21" t="s">
        <v>237</v>
      </c>
      <c r="F8" s="21" t="s">
        <v>147</v>
      </c>
      <c r="G8" s="21" t="s">
        <v>148</v>
      </c>
      <c r="H8" s="21" t="s">
        <v>149</v>
      </c>
      <c r="I8" s="21" t="s">
        <v>150</v>
      </c>
      <c r="J8" s="24">
        <v>33750</v>
      </c>
      <c r="K8" s="8">
        <v>12</v>
      </c>
      <c r="L8" s="8"/>
    </row>
    <row r="9" spans="1:12">
      <c r="A9" s="1">
        <v>6</v>
      </c>
      <c r="B9" s="1">
        <v>6</v>
      </c>
      <c r="C9" s="1" t="s">
        <v>458</v>
      </c>
      <c r="D9" s="1" t="s">
        <v>459</v>
      </c>
      <c r="E9" s="21" t="s">
        <v>237</v>
      </c>
      <c r="F9" s="21" t="s">
        <v>147</v>
      </c>
      <c r="G9" s="21" t="s">
        <v>148</v>
      </c>
      <c r="H9" s="21" t="s">
        <v>149</v>
      </c>
      <c r="I9" s="21" t="s">
        <v>150</v>
      </c>
      <c r="J9" s="24">
        <v>49000</v>
      </c>
      <c r="K9" s="8">
        <v>15</v>
      </c>
      <c r="L9" s="8"/>
    </row>
    <row r="10" spans="1:12">
      <c r="A10" s="1">
        <v>7</v>
      </c>
      <c r="B10" s="1">
        <v>7</v>
      </c>
      <c r="C10" s="1" t="s">
        <v>458</v>
      </c>
      <c r="D10" s="1" t="s">
        <v>459</v>
      </c>
      <c r="E10" s="21" t="s">
        <v>237</v>
      </c>
      <c r="F10" s="21" t="s">
        <v>147</v>
      </c>
      <c r="G10" s="21" t="s">
        <v>148</v>
      </c>
      <c r="H10" s="21" t="s">
        <v>149</v>
      </c>
      <c r="I10" s="21" t="s">
        <v>150</v>
      </c>
      <c r="J10" s="24">
        <v>53600</v>
      </c>
      <c r="K10" s="8">
        <v>18</v>
      </c>
      <c r="L10" s="8"/>
    </row>
    <row r="11" spans="1:12">
      <c r="A11" s="1">
        <v>8</v>
      </c>
      <c r="B11" s="1">
        <v>8</v>
      </c>
      <c r="C11" s="1" t="s">
        <v>458</v>
      </c>
      <c r="D11" s="1" t="s">
        <v>459</v>
      </c>
      <c r="E11" s="21" t="s">
        <v>237</v>
      </c>
      <c r="F11" s="21" t="s">
        <v>147</v>
      </c>
      <c r="G11" s="21" t="s">
        <v>148</v>
      </c>
      <c r="H11" s="21" t="s">
        <v>149</v>
      </c>
      <c r="I11" s="21" t="s">
        <v>150</v>
      </c>
      <c r="J11" s="24">
        <v>70200</v>
      </c>
      <c r="K11" s="8">
        <v>21</v>
      </c>
      <c r="L11" s="8"/>
    </row>
    <row r="12" spans="1:12">
      <c r="A12" s="1">
        <v>9</v>
      </c>
      <c r="B12" s="1">
        <v>9</v>
      </c>
      <c r="C12" s="1" t="s">
        <v>458</v>
      </c>
      <c r="D12" s="1" t="s">
        <v>459</v>
      </c>
      <c r="E12" s="21" t="s">
        <v>237</v>
      </c>
      <c r="F12" s="21" t="s">
        <v>147</v>
      </c>
      <c r="G12" s="21" t="s">
        <v>148</v>
      </c>
      <c r="H12" s="21" t="s">
        <v>149</v>
      </c>
      <c r="I12" s="21" t="s">
        <v>150</v>
      </c>
      <c r="J12" s="24">
        <v>99000</v>
      </c>
      <c r="K12" s="8">
        <v>24</v>
      </c>
      <c r="L12" s="8"/>
    </row>
    <row r="13" spans="1:12">
      <c r="A13" s="1">
        <v>10</v>
      </c>
      <c r="B13" s="1">
        <v>10</v>
      </c>
      <c r="C13" s="1" t="s">
        <v>458</v>
      </c>
      <c r="D13" s="1" t="s">
        <v>459</v>
      </c>
      <c r="E13" s="21" t="s">
        <v>237</v>
      </c>
      <c r="F13" s="21" t="s">
        <v>147</v>
      </c>
      <c r="G13" s="21" t="s">
        <v>148</v>
      </c>
      <c r="H13" s="21" t="s">
        <v>149</v>
      </c>
      <c r="I13" s="21" t="s">
        <v>150</v>
      </c>
      <c r="J13" s="24">
        <v>103727</v>
      </c>
      <c r="K13" s="8">
        <v>25</v>
      </c>
      <c r="L13" s="8"/>
    </row>
    <row r="14" spans="1:12">
      <c r="A14" s="1">
        <v>11</v>
      </c>
      <c r="B14" s="1">
        <v>11</v>
      </c>
      <c r="C14" s="1" t="s">
        <v>458</v>
      </c>
      <c r="D14" s="1" t="s">
        <v>459</v>
      </c>
      <c r="E14" s="21" t="s">
        <v>237</v>
      </c>
      <c r="F14" s="21" t="s">
        <v>147</v>
      </c>
      <c r="G14" s="21" t="s">
        <v>148</v>
      </c>
      <c r="H14" s="21" t="s">
        <v>149</v>
      </c>
      <c r="I14" s="21" t="s">
        <v>150</v>
      </c>
      <c r="J14" s="24">
        <v>110475</v>
      </c>
      <c r="K14" s="8">
        <v>26</v>
      </c>
      <c r="L14" s="8"/>
    </row>
    <row r="15" spans="1:12">
      <c r="A15" s="1">
        <v>12</v>
      </c>
      <c r="B15" s="1">
        <v>12</v>
      </c>
      <c r="C15" s="1" t="s">
        <v>458</v>
      </c>
      <c r="D15" s="1" t="s">
        <v>459</v>
      </c>
      <c r="E15" s="21" t="s">
        <v>237</v>
      </c>
      <c r="F15" s="21" t="s">
        <v>147</v>
      </c>
      <c r="G15" s="21" t="s">
        <v>148</v>
      </c>
      <c r="H15" s="21" t="s">
        <v>149</v>
      </c>
      <c r="I15" s="21" t="s">
        <v>150</v>
      </c>
      <c r="J15" s="24">
        <v>121517</v>
      </c>
      <c r="K15" s="8">
        <v>27</v>
      </c>
      <c r="L15" s="8"/>
    </row>
    <row r="16" spans="1:12">
      <c r="A16" s="1">
        <v>13</v>
      </c>
      <c r="B16" s="1">
        <v>13</v>
      </c>
      <c r="C16" s="1" t="s">
        <v>458</v>
      </c>
      <c r="D16" s="1" t="s">
        <v>459</v>
      </c>
      <c r="E16" s="21" t="s">
        <v>237</v>
      </c>
      <c r="F16" s="21" t="s">
        <v>147</v>
      </c>
      <c r="G16" s="21" t="s">
        <v>148</v>
      </c>
      <c r="H16" s="21" t="s">
        <v>149</v>
      </c>
      <c r="I16" s="21" t="s">
        <v>150</v>
      </c>
      <c r="J16" s="24">
        <v>136680</v>
      </c>
      <c r="K16" s="8">
        <v>28</v>
      </c>
      <c r="L16" s="8"/>
    </row>
    <row r="17" spans="1:12">
      <c r="A17" s="1">
        <v>14</v>
      </c>
      <c r="B17" s="1">
        <v>14</v>
      </c>
      <c r="C17" s="1" t="s">
        <v>458</v>
      </c>
      <c r="D17" s="1" t="s">
        <v>459</v>
      </c>
      <c r="E17" s="21" t="s">
        <v>237</v>
      </c>
      <c r="F17" s="21" t="s">
        <v>147</v>
      </c>
      <c r="G17" s="21" t="s">
        <v>148</v>
      </c>
      <c r="H17" s="21" t="s">
        <v>149</v>
      </c>
      <c r="I17" s="21" t="s">
        <v>150</v>
      </c>
      <c r="J17" s="24">
        <v>145731</v>
      </c>
      <c r="K17" s="8">
        <v>29</v>
      </c>
      <c r="L17" s="8"/>
    </row>
    <row r="18" spans="1:12">
      <c r="A18" s="1">
        <v>15</v>
      </c>
      <c r="B18" s="1">
        <v>15</v>
      </c>
      <c r="C18" s="1" t="s">
        <v>458</v>
      </c>
      <c r="D18" s="1" t="s">
        <v>459</v>
      </c>
      <c r="E18" s="21" t="s">
        <v>237</v>
      </c>
      <c r="F18" s="21" t="s">
        <v>147</v>
      </c>
      <c r="G18" s="21" t="s">
        <v>148</v>
      </c>
      <c r="H18" s="21" t="s">
        <v>149</v>
      </c>
      <c r="I18" s="21" t="s">
        <v>150</v>
      </c>
      <c r="J18" s="24">
        <v>150000</v>
      </c>
      <c r="K18" s="8">
        <v>30</v>
      </c>
      <c r="L18" s="8"/>
    </row>
    <row r="19" spans="4:13">
      <c r="D19"/>
      <c r="M19"/>
    </row>
    <row r="20" spans="4:13">
      <c r="D20"/>
      <c r="M20"/>
    </row>
    <row r="21" spans="4:13">
      <c r="D21"/>
      <c r="M21"/>
    </row>
    <row r="22" spans="4:13">
      <c r="D22"/>
      <c r="M22"/>
    </row>
    <row r="23" spans="4:13">
      <c r="D23"/>
      <c r="M23"/>
    </row>
    <row r="24" spans="4:13">
      <c r="D24"/>
      <c r="M24"/>
    </row>
    <row r="25" spans="4:13">
      <c r="D25"/>
      <c r="M25"/>
    </row>
    <row r="26" spans="4:13">
      <c r="D26"/>
      <c r="M26"/>
    </row>
    <row r="27" spans="4:13">
      <c r="D27"/>
      <c r="M27"/>
    </row>
    <row r="28" spans="4:13">
      <c r="D28"/>
      <c r="M28"/>
    </row>
    <row r="29" spans="4:13">
      <c r="D29"/>
      <c r="M29"/>
    </row>
    <row r="30" spans="4:13">
      <c r="D30"/>
      <c r="M30"/>
    </row>
    <row r="31" spans="4:13">
      <c r="D31"/>
      <c r="M31"/>
    </row>
    <row r="32" spans="4:13">
      <c r="D32"/>
      <c r="M32"/>
    </row>
    <row r="33" spans="4:13">
      <c r="D33"/>
      <c r="M33"/>
    </row>
    <row r="34" spans="4:13">
      <c r="D34"/>
      <c r="M34"/>
    </row>
    <row r="35" spans="4:13">
      <c r="D35"/>
      <c r="M35"/>
    </row>
    <row r="36" spans="4:13">
      <c r="D36"/>
      <c r="M36"/>
    </row>
    <row r="37" spans="4:13">
      <c r="D37"/>
      <c r="M37"/>
    </row>
    <row r="38" spans="4:13">
      <c r="D38"/>
      <c r="M38"/>
    </row>
    <row r="39" spans="4:13">
      <c r="D39"/>
      <c r="M39"/>
    </row>
    <row r="40" spans="4:13">
      <c r="D40"/>
      <c r="M40"/>
    </row>
    <row r="41" spans="4:13">
      <c r="D41"/>
      <c r="M41"/>
    </row>
    <row r="42" spans="4:13">
      <c r="D42"/>
      <c r="M42"/>
    </row>
    <row r="43" spans="4:13">
      <c r="D43"/>
      <c r="M43"/>
    </row>
    <row r="44" spans="4:13">
      <c r="D44"/>
      <c r="M44"/>
    </row>
    <row r="45" spans="4:13">
      <c r="D45"/>
      <c r="M45"/>
    </row>
    <row r="46" spans="4:13">
      <c r="D46"/>
      <c r="M46"/>
    </row>
    <row r="47" spans="4:13">
      <c r="D47"/>
      <c r="M47"/>
    </row>
    <row r="48" spans="4:13">
      <c r="D48"/>
      <c r="M48"/>
    </row>
    <row r="49" spans="4:13">
      <c r="D49"/>
      <c r="M49"/>
    </row>
    <row r="50" spans="4:13">
      <c r="D50"/>
      <c r="M50"/>
    </row>
    <row r="51" spans="4:13">
      <c r="D51"/>
      <c r="M51"/>
    </row>
    <row r="52" spans="4:13">
      <c r="D52"/>
      <c r="M52"/>
    </row>
    <row r="53" spans="4:13">
      <c r="D53"/>
      <c r="M53"/>
    </row>
    <row r="54" spans="4:13">
      <c r="D54"/>
      <c r="M54"/>
    </row>
    <row r="55" spans="4:13">
      <c r="D55"/>
      <c r="M55"/>
    </row>
    <row r="56" spans="4:13">
      <c r="D56"/>
      <c r="M56"/>
    </row>
    <row r="57" spans="4:13">
      <c r="D57"/>
      <c r="M57"/>
    </row>
    <row r="58" spans="4:13">
      <c r="D58"/>
      <c r="M58"/>
    </row>
    <row r="59" spans="4:13">
      <c r="D59"/>
      <c r="M59"/>
    </row>
    <row r="60" spans="4:13">
      <c r="D60"/>
      <c r="M60"/>
    </row>
    <row r="61" spans="4:13">
      <c r="D61"/>
      <c r="M61"/>
    </row>
    <row r="62" spans="4:13">
      <c r="D62"/>
      <c r="M62"/>
    </row>
    <row r="63" spans="4:13">
      <c r="D63"/>
      <c r="M63"/>
    </row>
    <row r="64" spans="4:13">
      <c r="D64"/>
      <c r="M64"/>
    </row>
    <row r="65" spans="4:13">
      <c r="D65"/>
      <c r="M65"/>
    </row>
    <row r="66" spans="4:13">
      <c r="D66"/>
      <c r="M66"/>
    </row>
    <row r="67" spans="4:13">
      <c r="D67"/>
      <c r="M67"/>
    </row>
    <row r="68" spans="4:13">
      <c r="D68"/>
      <c r="M68"/>
    </row>
    <row r="69" spans="4:13">
      <c r="D69"/>
      <c r="M69"/>
    </row>
    <row r="70" spans="4:13">
      <c r="D70"/>
      <c r="M70"/>
    </row>
    <row r="71" spans="4:13">
      <c r="D71"/>
      <c r="M71"/>
    </row>
    <row r="72" spans="4:13">
      <c r="D72"/>
      <c r="M72"/>
    </row>
    <row r="73" spans="4:13">
      <c r="D73"/>
      <c r="M73"/>
    </row>
    <row r="74" spans="4:13">
      <c r="D74"/>
      <c r="M74"/>
    </row>
    <row r="75" spans="4:13">
      <c r="D75"/>
      <c r="M75"/>
    </row>
    <row r="76" spans="4:13">
      <c r="D76"/>
      <c r="M76"/>
    </row>
    <row r="77" spans="4:13">
      <c r="D77"/>
      <c r="M77"/>
    </row>
    <row r="78" spans="4:13">
      <c r="D78"/>
      <c r="M78"/>
    </row>
    <row r="79" spans="4:13">
      <c r="D79"/>
      <c r="M79"/>
    </row>
    <row r="80" spans="4:13">
      <c r="D80"/>
      <c r="M80"/>
    </row>
    <row r="81" spans="4:13">
      <c r="D81"/>
      <c r="M81"/>
    </row>
    <row r="82" spans="4:13">
      <c r="D82"/>
      <c r="M82"/>
    </row>
    <row r="83" spans="4:13">
      <c r="D83"/>
      <c r="M83"/>
    </row>
    <row r="84" spans="4:13">
      <c r="D84"/>
      <c r="M84"/>
    </row>
    <row r="85" spans="4:13">
      <c r="D85"/>
      <c r="M85"/>
    </row>
    <row r="86" spans="4:13">
      <c r="D86"/>
      <c r="M86"/>
    </row>
    <row r="87" spans="4:13">
      <c r="D87"/>
      <c r="M87"/>
    </row>
    <row r="88" spans="4:13">
      <c r="D88"/>
      <c r="M88"/>
    </row>
    <row r="89" spans="4:13">
      <c r="D89"/>
      <c r="M89"/>
    </row>
    <row r="90" spans="4:13">
      <c r="D90"/>
      <c r="M90"/>
    </row>
    <row r="91" spans="4:13">
      <c r="D91"/>
      <c r="M91"/>
    </row>
    <row r="92" spans="4:13">
      <c r="D92"/>
      <c r="M92"/>
    </row>
    <row r="93" spans="4:13">
      <c r="D93"/>
      <c r="M93"/>
    </row>
    <row r="94" spans="4:13">
      <c r="D94"/>
      <c r="M94"/>
    </row>
    <row r="95" spans="4:13">
      <c r="D95"/>
      <c r="M95"/>
    </row>
    <row r="96" spans="4:13">
      <c r="D96"/>
      <c r="M96"/>
    </row>
    <row r="97" spans="4:13">
      <c r="D97"/>
      <c r="M97"/>
    </row>
    <row r="98" spans="4:13">
      <c r="D98"/>
      <c r="M98"/>
    </row>
    <row r="99" spans="4:13">
      <c r="D99"/>
      <c r="M99"/>
    </row>
    <row r="100" spans="4:13">
      <c r="D100"/>
      <c r="M100"/>
    </row>
    <row r="101" spans="4:13">
      <c r="D101"/>
      <c r="M101"/>
    </row>
    <row r="102" spans="4:13">
      <c r="D102"/>
      <c r="M102"/>
    </row>
    <row r="103" spans="4:13">
      <c r="D103"/>
      <c r="M103"/>
    </row>
    <row r="104" spans="4:13">
      <c r="D104"/>
      <c r="M104"/>
    </row>
    <row r="105" spans="4:13">
      <c r="D105"/>
      <c r="M105"/>
    </row>
    <row r="106" spans="4:13">
      <c r="D106"/>
      <c r="M106"/>
    </row>
    <row r="107" spans="4:13">
      <c r="D107"/>
      <c r="M107"/>
    </row>
    <row r="108" spans="4:13">
      <c r="D108"/>
      <c r="M108"/>
    </row>
    <row r="109" spans="4:13">
      <c r="D109"/>
      <c r="M109"/>
    </row>
    <row r="110" spans="4:13">
      <c r="D110"/>
      <c r="M110"/>
    </row>
    <row r="111" spans="4:13">
      <c r="D111"/>
      <c r="M111"/>
    </row>
    <row r="112" spans="4:13">
      <c r="D112"/>
      <c r="M112"/>
    </row>
    <row r="113" spans="4:13">
      <c r="D113"/>
      <c r="M113"/>
    </row>
    <row r="114" spans="4:13">
      <c r="D114"/>
      <c r="M114"/>
    </row>
    <row r="115" spans="4:13">
      <c r="D115"/>
      <c r="M115"/>
    </row>
    <row r="116" spans="4:13">
      <c r="D116"/>
      <c r="M116"/>
    </row>
    <row r="117" spans="4:13">
      <c r="D117"/>
      <c r="M117"/>
    </row>
    <row r="118" spans="4:13">
      <c r="D118"/>
      <c r="M118"/>
    </row>
    <row r="119" spans="4:13">
      <c r="D119"/>
      <c r="M119"/>
    </row>
    <row r="120" spans="4:13">
      <c r="D120"/>
      <c r="M120"/>
    </row>
    <row r="121" spans="4:13">
      <c r="D121"/>
      <c r="M121"/>
    </row>
    <row r="122" spans="4:13">
      <c r="D122"/>
      <c r="M122"/>
    </row>
    <row r="123" spans="4:13">
      <c r="D123"/>
      <c r="M123"/>
    </row>
    <row r="124" spans="4:13">
      <c r="D124"/>
      <c r="M124"/>
    </row>
    <row r="125" spans="4:13">
      <c r="D125"/>
      <c r="M125"/>
    </row>
    <row r="126" spans="4:13">
      <c r="D126"/>
      <c r="M126"/>
    </row>
    <row r="127" spans="4:13">
      <c r="D127"/>
      <c r="M127"/>
    </row>
    <row r="128" spans="4:13">
      <c r="D128"/>
      <c r="M128"/>
    </row>
    <row r="129" spans="4:13">
      <c r="D129"/>
      <c r="M129"/>
    </row>
    <row r="130" spans="4:13">
      <c r="D130"/>
      <c r="M130"/>
    </row>
    <row r="131" spans="4:13">
      <c r="D131"/>
      <c r="M131"/>
    </row>
    <row r="132" spans="4:13">
      <c r="D132"/>
      <c r="M132"/>
    </row>
    <row r="133" spans="4:13">
      <c r="D133"/>
      <c r="M133"/>
    </row>
    <row r="134" spans="4:13">
      <c r="D134"/>
      <c r="M134"/>
    </row>
    <row r="135" spans="4:13">
      <c r="D135"/>
      <c r="M135"/>
    </row>
    <row r="136" spans="4:13">
      <c r="D136"/>
      <c r="M136"/>
    </row>
    <row r="137" spans="4:13">
      <c r="D137"/>
      <c r="M137"/>
    </row>
    <row r="138" spans="4:13">
      <c r="D138"/>
      <c r="M138"/>
    </row>
    <row r="139" spans="4:13">
      <c r="D139"/>
      <c r="M139"/>
    </row>
    <row r="140" spans="4:13">
      <c r="D140"/>
      <c r="M140"/>
    </row>
    <row r="141" spans="4:13">
      <c r="D141"/>
      <c r="M141"/>
    </row>
    <row r="142" spans="4:13">
      <c r="D142"/>
      <c r="M142"/>
    </row>
    <row r="143" spans="4:13">
      <c r="D143"/>
      <c r="M143"/>
    </row>
    <row r="144" spans="4:13">
      <c r="D144"/>
      <c r="M144"/>
    </row>
    <row r="145" spans="4:13">
      <c r="D145"/>
      <c r="M145"/>
    </row>
    <row r="146" spans="4:13">
      <c r="D146"/>
      <c r="M146"/>
    </row>
    <row r="147" spans="4:13">
      <c r="D147"/>
      <c r="M147"/>
    </row>
    <row r="148" spans="4:13">
      <c r="D148"/>
      <c r="M148"/>
    </row>
    <row r="149" spans="4:13">
      <c r="D149"/>
      <c r="M149"/>
    </row>
    <row r="150" spans="4:13">
      <c r="D150"/>
      <c r="M150"/>
    </row>
    <row r="151" spans="4:13">
      <c r="D151"/>
      <c r="M151"/>
    </row>
    <row r="152" spans="4:13">
      <c r="D152"/>
      <c r="M152"/>
    </row>
    <row r="153" spans="4:13">
      <c r="D153"/>
      <c r="M153"/>
    </row>
    <row r="154" spans="4:13">
      <c r="D154"/>
      <c r="M154"/>
    </row>
    <row r="155" spans="4:13">
      <c r="D155"/>
      <c r="M155"/>
    </row>
    <row r="156" spans="4:13">
      <c r="D156"/>
      <c r="M156"/>
    </row>
    <row r="157" spans="4:13">
      <c r="D157"/>
      <c r="M157"/>
    </row>
    <row r="158" spans="4:13">
      <c r="D158"/>
      <c r="M158"/>
    </row>
    <row r="159" spans="4:13">
      <c r="D159"/>
      <c r="M159"/>
    </row>
    <row r="160" spans="4:13">
      <c r="D160"/>
      <c r="M160"/>
    </row>
    <row r="161" spans="4:13">
      <c r="D161"/>
      <c r="M161"/>
    </row>
    <row r="162" spans="4:13">
      <c r="D162"/>
      <c r="M162"/>
    </row>
    <row r="163" spans="4:13">
      <c r="D163"/>
      <c r="M163"/>
    </row>
    <row r="164" spans="4:13">
      <c r="D164"/>
      <c r="M164"/>
    </row>
    <row r="165" spans="4:13">
      <c r="D165"/>
      <c r="M165"/>
    </row>
    <row r="166" spans="4:13">
      <c r="D166"/>
      <c r="M166"/>
    </row>
    <row r="167" spans="4:13">
      <c r="D167"/>
      <c r="M167"/>
    </row>
    <row r="168" spans="4:13">
      <c r="D168"/>
      <c r="M168"/>
    </row>
    <row r="169" spans="4:13">
      <c r="D169"/>
      <c r="M169"/>
    </row>
    <row r="170" spans="4:13">
      <c r="D170"/>
      <c r="M170"/>
    </row>
    <row r="171" spans="4:13">
      <c r="D171"/>
      <c r="M171"/>
    </row>
    <row r="172" spans="4:13">
      <c r="D172"/>
      <c r="M172"/>
    </row>
    <row r="173" spans="4:13">
      <c r="D173"/>
      <c r="M173"/>
    </row>
    <row r="174" spans="4:13">
      <c r="D174"/>
      <c r="M174"/>
    </row>
    <row r="175" spans="4:13">
      <c r="D175"/>
      <c r="M175"/>
    </row>
    <row r="176" spans="4:13">
      <c r="D176"/>
      <c r="M176"/>
    </row>
    <row r="177" spans="4:13">
      <c r="D177"/>
      <c r="M177"/>
    </row>
    <row r="178" spans="4:13">
      <c r="D178"/>
      <c r="M178"/>
    </row>
    <row r="179" spans="4:13">
      <c r="D179"/>
      <c r="M179"/>
    </row>
    <row r="180" spans="4:13">
      <c r="D180"/>
      <c r="M180"/>
    </row>
    <row r="181" spans="4:13">
      <c r="D181"/>
      <c r="M181"/>
    </row>
    <row r="182" spans="4:13">
      <c r="D182"/>
      <c r="M182"/>
    </row>
    <row r="183" spans="4:13">
      <c r="D183"/>
      <c r="M183"/>
    </row>
    <row r="184" spans="4:13">
      <c r="D184"/>
      <c r="M184"/>
    </row>
    <row r="185" spans="4:13">
      <c r="D185"/>
      <c r="M185"/>
    </row>
    <row r="186" spans="4:13">
      <c r="D186"/>
      <c r="M186"/>
    </row>
    <row r="187" spans="4:13">
      <c r="D187"/>
      <c r="M187"/>
    </row>
    <row r="188" spans="4:13">
      <c r="D188"/>
      <c r="M188"/>
    </row>
    <row r="189" spans="4:13">
      <c r="D189"/>
      <c r="M189"/>
    </row>
    <row r="190" spans="4:13">
      <c r="D190"/>
      <c r="M190"/>
    </row>
    <row r="191" spans="4:13">
      <c r="D191"/>
      <c r="M191"/>
    </row>
    <row r="192" spans="4:13">
      <c r="D192"/>
      <c r="M192"/>
    </row>
    <row r="193" spans="4:13">
      <c r="D193"/>
      <c r="M193"/>
    </row>
    <row r="194" spans="4:13">
      <c r="D194"/>
      <c r="M194"/>
    </row>
    <row r="195" spans="4:13">
      <c r="D195"/>
      <c r="M195"/>
    </row>
    <row r="196" spans="4:13">
      <c r="D196"/>
      <c r="M196"/>
    </row>
    <row r="197" spans="4:13">
      <c r="D197"/>
      <c r="M197"/>
    </row>
    <row r="198" spans="4:13">
      <c r="D198"/>
      <c r="M198"/>
    </row>
    <row r="199" spans="4:13">
      <c r="D199"/>
      <c r="M199"/>
    </row>
    <row r="200" spans="4:13">
      <c r="D200"/>
      <c r="M200"/>
    </row>
    <row r="201" spans="4:13">
      <c r="D201"/>
      <c r="M201"/>
    </row>
    <row r="202" spans="4:13">
      <c r="D202"/>
      <c r="M202"/>
    </row>
    <row r="203" spans="4:13">
      <c r="D203"/>
      <c r="M203"/>
    </row>
    <row r="204" spans="4:13">
      <c r="D204"/>
      <c r="M204"/>
    </row>
    <row r="205" spans="4:13">
      <c r="D205"/>
      <c r="M205"/>
    </row>
    <row r="206" spans="4:13">
      <c r="D206"/>
      <c r="M206"/>
    </row>
    <row r="207" spans="4:13">
      <c r="D207"/>
      <c r="M207"/>
    </row>
    <row r="208" spans="4:13">
      <c r="D208"/>
      <c r="M208"/>
    </row>
    <row r="209" spans="4:13">
      <c r="D209"/>
      <c r="M209"/>
    </row>
    <row r="210" spans="4:13">
      <c r="D210"/>
      <c r="M210"/>
    </row>
    <row r="211" spans="4:13">
      <c r="D211"/>
      <c r="M211"/>
    </row>
    <row r="212" spans="4:13">
      <c r="D212"/>
      <c r="M212"/>
    </row>
    <row r="213" spans="4:13">
      <c r="D213"/>
      <c r="M213"/>
    </row>
    <row r="214" spans="4:13">
      <c r="D214"/>
      <c r="M214"/>
    </row>
    <row r="215" spans="4:13">
      <c r="D215"/>
      <c r="M215"/>
    </row>
    <row r="216" spans="4:13">
      <c r="D216"/>
      <c r="M216"/>
    </row>
    <row r="217" spans="4:13">
      <c r="D217"/>
      <c r="M217"/>
    </row>
    <row r="218" spans="4:13">
      <c r="D218"/>
      <c r="M218"/>
    </row>
    <row r="219" spans="4:13">
      <c r="D219"/>
      <c r="M219"/>
    </row>
    <row r="220" spans="4:13">
      <c r="D220"/>
      <c r="M220"/>
    </row>
    <row r="221" spans="4:13">
      <c r="D221"/>
      <c r="M221"/>
    </row>
    <row r="222" spans="4:13">
      <c r="D222"/>
      <c r="M222"/>
    </row>
    <row r="223" spans="4:13">
      <c r="D223"/>
      <c r="M223"/>
    </row>
    <row r="224" spans="4:13">
      <c r="D224"/>
      <c r="E224" s="8"/>
      <c r="F224" s="8"/>
      <c r="G224" s="8"/>
      <c r="H224" s="8"/>
      <c r="I224" s="8"/>
      <c r="M224"/>
    </row>
    <row r="225" spans="4:13">
      <c r="D225"/>
      <c r="E225" s="8"/>
      <c r="F225" s="8"/>
      <c r="G225" s="8"/>
      <c r="H225" s="8"/>
      <c r="I225" s="8"/>
      <c r="M225"/>
    </row>
    <row r="226" spans="4:13">
      <c r="D226"/>
      <c r="E226" s="8"/>
      <c r="F226" s="8"/>
      <c r="G226" s="8"/>
      <c r="H226" s="8"/>
      <c r="I226" s="8"/>
      <c r="M226"/>
    </row>
    <row r="227" spans="4:13">
      <c r="D227"/>
      <c r="E227" s="8"/>
      <c r="F227" s="8"/>
      <c r="G227" s="8"/>
      <c r="H227" s="8"/>
      <c r="I227" s="8"/>
      <c r="M227"/>
    </row>
    <row r="228" spans="4:13">
      <c r="D228"/>
      <c r="E228" s="8"/>
      <c r="F228" s="8"/>
      <c r="G228" s="8"/>
      <c r="H228" s="8"/>
      <c r="I228" s="8"/>
      <c r="M228"/>
    </row>
    <row r="229" spans="4:13">
      <c r="D229"/>
      <c r="E229" s="8"/>
      <c r="F229" s="8"/>
      <c r="G229" s="8"/>
      <c r="H229" s="8"/>
      <c r="I229" s="8"/>
      <c r="M229"/>
    </row>
    <row r="230" spans="4:13">
      <c r="D230"/>
      <c r="E230" s="8"/>
      <c r="F230" s="8"/>
      <c r="G230" s="8"/>
      <c r="H230" s="8"/>
      <c r="I230" s="8"/>
      <c r="M230"/>
    </row>
    <row r="231" spans="4:13">
      <c r="D231"/>
      <c r="E231" s="10"/>
      <c r="F231" s="10"/>
      <c r="G231" s="10"/>
      <c r="H231" s="10"/>
      <c r="I231" s="10"/>
      <c r="M231"/>
    </row>
    <row r="232" spans="4:13">
      <c r="D232"/>
      <c r="E232" s="8"/>
      <c r="F232" s="8"/>
      <c r="G232" s="8"/>
      <c r="H232" s="8"/>
      <c r="I232" s="8"/>
      <c r="M232"/>
    </row>
    <row r="233" spans="4:13">
      <c r="D233"/>
      <c r="E233" s="8"/>
      <c r="F233" s="8"/>
      <c r="G233" s="8"/>
      <c r="H233" s="8"/>
      <c r="I233" s="8"/>
      <c r="M233"/>
    </row>
    <row r="234" spans="4:13">
      <c r="D234"/>
      <c r="E234" s="10"/>
      <c r="F234" s="10"/>
      <c r="G234" s="10"/>
      <c r="H234" s="10"/>
      <c r="I234" s="10"/>
      <c r="M234"/>
    </row>
    <row r="235" spans="4:13">
      <c r="D235"/>
      <c r="E235" s="8"/>
      <c r="F235" s="8"/>
      <c r="G235" s="8"/>
      <c r="H235" s="8"/>
      <c r="I235" s="8"/>
      <c r="M235"/>
    </row>
    <row r="236" spans="4:13">
      <c r="D236"/>
      <c r="E236" s="8"/>
      <c r="F236" s="8"/>
      <c r="G236" s="8"/>
      <c r="H236" s="8"/>
      <c r="I236" s="8"/>
      <c r="M236"/>
    </row>
    <row r="237" spans="4:13">
      <c r="D237"/>
      <c r="E237" s="10"/>
      <c r="F237" s="10"/>
      <c r="G237" s="10"/>
      <c r="H237" s="10"/>
      <c r="I237" s="10"/>
      <c r="M237"/>
    </row>
    <row r="238" spans="4:13">
      <c r="D238"/>
      <c r="E238" s="8"/>
      <c r="F238" s="8"/>
      <c r="G238" s="8"/>
      <c r="H238" s="8"/>
      <c r="I238" s="8"/>
      <c r="M238"/>
    </row>
    <row r="239" spans="4:13">
      <c r="D239"/>
      <c r="E239" s="8"/>
      <c r="F239" s="8"/>
      <c r="G239" s="8"/>
      <c r="H239" s="8"/>
      <c r="I239" s="8"/>
      <c r="M239"/>
    </row>
    <row r="240" spans="4:13">
      <c r="D240"/>
      <c r="E240" s="10"/>
      <c r="F240" s="10"/>
      <c r="G240" s="10"/>
      <c r="H240" s="10"/>
      <c r="I240" s="10"/>
      <c r="M240"/>
    </row>
    <row r="241" spans="4:13">
      <c r="D241"/>
      <c r="E241" s="8"/>
      <c r="F241" s="8"/>
      <c r="G241" s="8"/>
      <c r="H241" s="8"/>
      <c r="I241" s="8"/>
      <c r="M241"/>
    </row>
    <row r="242" spans="4:13">
      <c r="D242"/>
      <c r="E242" s="8"/>
      <c r="F242" s="8"/>
      <c r="G242" s="8"/>
      <c r="H242" s="8"/>
      <c r="I242" s="8"/>
      <c r="M242"/>
    </row>
    <row r="243" spans="4:13">
      <c r="D243"/>
      <c r="E243" s="10"/>
      <c r="F243" s="10"/>
      <c r="G243" s="10"/>
      <c r="H243" s="10"/>
      <c r="I243" s="10"/>
      <c r="M243"/>
    </row>
    <row r="244" spans="4:13">
      <c r="D244"/>
      <c r="E244" s="8"/>
      <c r="F244" s="8"/>
      <c r="G244" s="8"/>
      <c r="H244" s="8"/>
      <c r="I244" s="8"/>
      <c r="M244"/>
    </row>
    <row r="245" spans="4:13">
      <c r="D245"/>
      <c r="E245" s="8"/>
      <c r="F245" s="8"/>
      <c r="G245" s="8"/>
      <c r="H245" s="8"/>
      <c r="I245" s="8"/>
      <c r="M245"/>
    </row>
    <row r="246" spans="4:13">
      <c r="D246"/>
      <c r="E246" s="10"/>
      <c r="F246" s="10"/>
      <c r="G246" s="10"/>
      <c r="H246" s="10"/>
      <c r="I246" s="10"/>
      <c r="M24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1"/>
  <sheetViews>
    <sheetView workbookViewId="0">
      <pane xSplit="1" ySplit="3" topLeftCell="B208" activePane="bottomRight" state="frozen"/>
      <selection/>
      <selection pane="topRight"/>
      <selection pane="bottomLeft"/>
      <selection pane="bottomRight" activeCell="E297" sqref="E297"/>
    </sheetView>
  </sheetViews>
  <sheetFormatPr defaultColWidth="9" defaultRowHeight="16.5"/>
  <cols>
    <col min="1" max="1" width="9.625" style="1" customWidth="1"/>
    <col min="2" max="2" width="10.5" style="1" customWidth="1"/>
    <col min="3" max="5" width="18" style="1" customWidth="1"/>
    <col min="6" max="6" width="11" style="1" customWidth="1"/>
    <col min="7" max="9" width="9" style="1"/>
    <col min="10" max="10" width="21.25" style="1" customWidth="1"/>
    <col min="11" max="14" width="9" style="1"/>
    <col min="15" max="15" width="24.375" style="1" customWidth="1"/>
    <col min="16" max="16" width="14.625" style="1" customWidth="1"/>
    <col min="17" max="17" width="17.5" style="1" customWidth="1"/>
    <col min="18" max="18" width="14" style="1" customWidth="1"/>
    <col min="19" max="19" width="15.375" style="1" customWidth="1"/>
    <col min="20" max="16384" width="9" style="1"/>
  </cols>
  <sheetData>
    <row r="1" s="2" customFormat="1" ht="15" spans="1:44">
      <c r="A1" s="2" t="s">
        <v>11</v>
      </c>
      <c r="B1" s="2" t="s">
        <v>18</v>
      </c>
      <c r="C1" s="2" t="s">
        <v>75</v>
      </c>
      <c r="D1" s="2" t="s">
        <v>461</v>
      </c>
      <c r="E1" s="2" t="s">
        <v>54</v>
      </c>
      <c r="F1" s="2" t="s">
        <v>55</v>
      </c>
      <c r="G1" s="2" t="s">
        <v>81</v>
      </c>
      <c r="H1" s="2" t="s">
        <v>83</v>
      </c>
      <c r="I1" s="2" t="s">
        <v>78</v>
      </c>
      <c r="J1" s="6" t="s">
        <v>84</v>
      </c>
      <c r="O1" s="15" t="s">
        <v>462</v>
      </c>
      <c r="P1" s="15" t="s">
        <v>463</v>
      </c>
      <c r="Q1" s="15" t="s">
        <v>464</v>
      </c>
      <c r="R1" s="6" t="s">
        <v>465</v>
      </c>
      <c r="S1" s="6" t="s">
        <v>466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19">
      <c r="A2" s="1" t="s">
        <v>58</v>
      </c>
      <c r="B2" s="1" t="s">
        <v>58</v>
      </c>
      <c r="C2" s="1" t="s">
        <v>58</v>
      </c>
      <c r="D2" s="1" t="s">
        <v>58</v>
      </c>
      <c r="E2" s="1" t="s">
        <v>172</v>
      </c>
      <c r="F2" s="1" t="s">
        <v>109</v>
      </c>
      <c r="G2" s="1" t="s">
        <v>110</v>
      </c>
      <c r="H2" s="1" t="s">
        <v>110</v>
      </c>
      <c r="I2" s="1" t="s">
        <v>110</v>
      </c>
      <c r="J2" t="s">
        <v>110</v>
      </c>
      <c r="O2" s="16" t="s">
        <v>109</v>
      </c>
      <c r="P2" s="16" t="s">
        <v>467</v>
      </c>
      <c r="Q2" s="16" t="s">
        <v>467</v>
      </c>
      <c r="R2" s="20" t="s">
        <v>467</v>
      </c>
      <c r="S2" s="20" t="s">
        <v>467</v>
      </c>
    </row>
    <row r="3" s="4" customFormat="1" ht="151.5" customHeight="1" spans="1:21">
      <c r="A3" s="4" t="s">
        <v>11</v>
      </c>
      <c r="B3" s="4" t="s">
        <v>173</v>
      </c>
      <c r="C3" s="3" t="s">
        <v>468</v>
      </c>
      <c r="D3" s="3" t="s">
        <v>469</v>
      </c>
      <c r="E3" s="3" t="s">
        <v>62</v>
      </c>
      <c r="F3" s="4" t="s">
        <v>63</v>
      </c>
      <c r="G3" s="4" t="s">
        <v>124</v>
      </c>
      <c r="H3" s="4" t="s">
        <v>126</v>
      </c>
      <c r="I3" s="3" t="s">
        <v>470</v>
      </c>
      <c r="J3" s="17" t="s">
        <v>446</v>
      </c>
      <c r="O3" s="18" t="s">
        <v>471</v>
      </c>
      <c r="P3" s="18" t="s">
        <v>472</v>
      </c>
      <c r="Q3" s="18" t="s">
        <v>473</v>
      </c>
      <c r="R3" s="18" t="s">
        <v>474</v>
      </c>
      <c r="S3" s="18" t="s">
        <v>475</v>
      </c>
      <c r="U3" s="3"/>
    </row>
    <row r="4" spans="1:19">
      <c r="A4" s="12">
        <v>340016</v>
      </c>
      <c r="B4" s="12">
        <v>380020</v>
      </c>
      <c r="C4" s="12">
        <v>1</v>
      </c>
      <c r="D4" s="12">
        <v>3</v>
      </c>
      <c r="E4" s="1" t="str">
        <f>IF(C4=1,"接战区外圈",IF(C4=2,"接战区内圈",IF(C4=4,"阻碍","建筑本身")))</f>
        <v>接战区外圈</v>
      </c>
      <c r="F4" s="1" t="str">
        <f>IF(C4=1,"接战区外圈",IF(C4=2,"接战区内圈",IF(C4=4,"阻碍","建筑本身")))</f>
        <v>接战区外圈</v>
      </c>
      <c r="G4" s="1">
        <f>IF(D4=1,6,IF(D4&lt;&gt;4,5))</f>
        <v>5</v>
      </c>
      <c r="H4" s="1">
        <f>IF(G4&lt;&gt;"",100,"")</f>
        <v>100</v>
      </c>
      <c r="I4" s="1">
        <v>1</v>
      </c>
      <c r="J4" s="1">
        <f>VLOOKUP(G4,$M$5:$N$13,2,FALSE)</f>
        <v>101</v>
      </c>
      <c r="K4" s="9"/>
      <c r="L4" s="9"/>
      <c r="M4" s="9"/>
      <c r="N4" s="9"/>
      <c r="O4" s="1" t="s">
        <v>476</v>
      </c>
      <c r="P4" s="1">
        <v>1024</v>
      </c>
      <c r="Q4" s="1">
        <v>1024</v>
      </c>
      <c r="R4" s="1">
        <v>0</v>
      </c>
      <c r="S4" s="1">
        <v>102</v>
      </c>
    </row>
    <row r="5" spans="1:19">
      <c r="A5" s="12">
        <v>350016</v>
      </c>
      <c r="B5" s="12">
        <v>380020</v>
      </c>
      <c r="C5" s="12">
        <v>1</v>
      </c>
      <c r="D5" s="12">
        <v>3</v>
      </c>
      <c r="E5" s="1" t="str">
        <f t="shared" ref="E5:E68" si="0">IF(C5=1,"接战区外圈",IF(C5=2,"接战区内圈",IF(C5=4,"阻碍","建筑本身")))</f>
        <v>接战区外圈</v>
      </c>
      <c r="F5" s="1" t="str">
        <f t="shared" ref="F5:F45" si="1">IF(C5=1,"接战区外圈",IF(C5=2,"接战区内圈",IF(C5=4,"阻碍","建筑本身")))</f>
        <v>接战区外圈</v>
      </c>
      <c r="G5" s="1">
        <f t="shared" ref="G5:G68" si="2">IF(D5=1,6,IF(D5&lt;&gt;4,5))</f>
        <v>5</v>
      </c>
      <c r="H5" s="1">
        <f t="shared" ref="H5:H68" si="3">IF(G5&lt;&gt;"",100,"")</f>
        <v>100</v>
      </c>
      <c r="I5" s="1">
        <v>1</v>
      </c>
      <c r="J5" s="1">
        <f t="shared" ref="J5:J68" si="4">VLOOKUP(G5,$M$5:$N$13,2,FALSE)</f>
        <v>101</v>
      </c>
      <c r="K5" s="9"/>
      <c r="L5" s="9"/>
      <c r="M5" s="9">
        <v>1</v>
      </c>
      <c r="N5" s="1">
        <v>3</v>
      </c>
      <c r="O5" s="1" t="s">
        <v>476</v>
      </c>
      <c r="P5" s="1">
        <v>1024</v>
      </c>
      <c r="Q5" s="1">
        <v>1024</v>
      </c>
      <c r="R5" s="1">
        <v>0</v>
      </c>
      <c r="S5" s="1">
        <v>102</v>
      </c>
    </row>
    <row r="6" spans="1:19">
      <c r="A6" s="12">
        <v>340017</v>
      </c>
      <c r="B6" s="12">
        <v>380020</v>
      </c>
      <c r="C6" s="12">
        <v>1</v>
      </c>
      <c r="D6" s="12">
        <v>3</v>
      </c>
      <c r="E6" s="1" t="str">
        <f t="shared" si="0"/>
        <v>接战区外圈</v>
      </c>
      <c r="F6" s="1" t="str">
        <f t="shared" si="1"/>
        <v>接战区外圈</v>
      </c>
      <c r="G6" s="1">
        <f t="shared" si="2"/>
        <v>5</v>
      </c>
      <c r="H6" s="1">
        <f t="shared" si="3"/>
        <v>100</v>
      </c>
      <c r="I6" s="1">
        <v>2</v>
      </c>
      <c r="J6" s="1">
        <f t="shared" si="4"/>
        <v>101</v>
      </c>
      <c r="K6" s="9"/>
      <c r="L6" s="9"/>
      <c r="M6" s="9">
        <v>2</v>
      </c>
      <c r="N6" s="1">
        <v>10</v>
      </c>
      <c r="O6" s="1" t="s">
        <v>476</v>
      </c>
      <c r="P6" s="1">
        <v>1024</v>
      </c>
      <c r="Q6" s="1">
        <v>1024</v>
      </c>
      <c r="R6" s="1">
        <v>0</v>
      </c>
      <c r="S6" s="1">
        <v>102</v>
      </c>
    </row>
    <row r="7" spans="1:19">
      <c r="A7" s="12">
        <v>340018</v>
      </c>
      <c r="B7" s="12">
        <v>380020</v>
      </c>
      <c r="C7" s="12">
        <v>1</v>
      </c>
      <c r="D7" s="12">
        <v>3</v>
      </c>
      <c r="E7" s="1" t="str">
        <f t="shared" si="0"/>
        <v>接战区外圈</v>
      </c>
      <c r="F7" s="1" t="str">
        <f t="shared" si="1"/>
        <v>接战区外圈</v>
      </c>
      <c r="G7" s="1">
        <f t="shared" si="2"/>
        <v>5</v>
      </c>
      <c r="H7" s="1">
        <f t="shared" si="3"/>
        <v>100</v>
      </c>
      <c r="I7" s="1">
        <v>4</v>
      </c>
      <c r="J7" s="1">
        <f t="shared" si="4"/>
        <v>101</v>
      </c>
      <c r="K7" s="9"/>
      <c r="L7" s="9"/>
      <c r="M7" s="9">
        <v>3</v>
      </c>
      <c r="N7" s="1">
        <v>22</v>
      </c>
      <c r="O7" s="1" t="s">
        <v>476</v>
      </c>
      <c r="P7" s="1">
        <v>1024</v>
      </c>
      <c r="Q7" s="1">
        <v>1024</v>
      </c>
      <c r="R7" s="1">
        <v>0</v>
      </c>
      <c r="S7" s="1">
        <v>102</v>
      </c>
    </row>
    <row r="8" spans="1:19">
      <c r="A8" s="12">
        <v>350017</v>
      </c>
      <c r="B8" s="12">
        <v>380020</v>
      </c>
      <c r="C8" s="12">
        <v>2</v>
      </c>
      <c r="D8" s="12">
        <v>2</v>
      </c>
      <c r="E8" s="1" t="str">
        <f t="shared" si="0"/>
        <v>接战区内圈</v>
      </c>
      <c r="F8" s="1" t="str">
        <f t="shared" si="1"/>
        <v>接战区内圈</v>
      </c>
      <c r="G8" s="1">
        <f t="shared" si="2"/>
        <v>5</v>
      </c>
      <c r="H8" s="1">
        <f t="shared" si="3"/>
        <v>100</v>
      </c>
      <c r="I8" s="1">
        <v>7</v>
      </c>
      <c r="J8" s="1">
        <f t="shared" si="4"/>
        <v>101</v>
      </c>
      <c r="K8" s="9"/>
      <c r="L8" s="9"/>
      <c r="M8" s="9">
        <v>4</v>
      </c>
      <c r="N8" s="1">
        <v>51</v>
      </c>
      <c r="O8" s="1" t="s">
        <v>476</v>
      </c>
      <c r="P8" s="1">
        <v>1024</v>
      </c>
      <c r="Q8" s="1">
        <v>1024</v>
      </c>
      <c r="R8" s="1">
        <v>0</v>
      </c>
      <c r="S8" s="1">
        <v>102</v>
      </c>
    </row>
    <row r="9" spans="1:19">
      <c r="A9" s="12">
        <v>360016</v>
      </c>
      <c r="B9" s="12">
        <v>380020</v>
      </c>
      <c r="C9" s="12">
        <v>1</v>
      </c>
      <c r="D9" s="12">
        <v>3</v>
      </c>
      <c r="E9" s="1" t="str">
        <f t="shared" si="0"/>
        <v>接战区外圈</v>
      </c>
      <c r="F9" s="1" t="str">
        <f t="shared" si="1"/>
        <v>接战区外圈</v>
      </c>
      <c r="G9" s="1">
        <f t="shared" si="2"/>
        <v>5</v>
      </c>
      <c r="H9" s="1">
        <f t="shared" si="3"/>
        <v>100</v>
      </c>
      <c r="I9" s="1">
        <v>3</v>
      </c>
      <c r="J9" s="1">
        <f t="shared" si="4"/>
        <v>101</v>
      </c>
      <c r="K9" s="9"/>
      <c r="L9" s="9"/>
      <c r="M9" s="9">
        <v>5</v>
      </c>
      <c r="N9" s="1">
        <v>101</v>
      </c>
      <c r="O9" s="1" t="s">
        <v>476</v>
      </c>
      <c r="P9" s="1">
        <v>1024</v>
      </c>
      <c r="Q9" s="1">
        <v>1024</v>
      </c>
      <c r="R9" s="1">
        <v>0</v>
      </c>
      <c r="S9" s="1">
        <v>102</v>
      </c>
    </row>
    <row r="10" spans="1:19">
      <c r="A10" s="12">
        <v>370016</v>
      </c>
      <c r="B10" s="12">
        <v>380020</v>
      </c>
      <c r="C10" s="12">
        <v>1</v>
      </c>
      <c r="D10" s="12">
        <v>3</v>
      </c>
      <c r="E10" s="1" t="str">
        <f t="shared" si="0"/>
        <v>接战区外圈</v>
      </c>
      <c r="F10" s="1" t="str">
        <f t="shared" si="1"/>
        <v>接战区外圈</v>
      </c>
      <c r="G10" s="1">
        <f t="shared" si="2"/>
        <v>5</v>
      </c>
      <c r="H10" s="1">
        <f t="shared" si="3"/>
        <v>100</v>
      </c>
      <c r="I10" s="1">
        <v>3</v>
      </c>
      <c r="J10" s="1">
        <f t="shared" si="4"/>
        <v>101</v>
      </c>
      <c r="K10" s="9"/>
      <c r="L10" s="9"/>
      <c r="M10" s="9">
        <v>6</v>
      </c>
      <c r="N10" s="1">
        <v>288</v>
      </c>
      <c r="O10" s="1" t="s">
        <v>476</v>
      </c>
      <c r="P10" s="1">
        <v>1024</v>
      </c>
      <c r="Q10" s="1">
        <v>1024</v>
      </c>
      <c r="R10" s="1">
        <v>0</v>
      </c>
      <c r="S10" s="1">
        <v>102</v>
      </c>
    </row>
    <row r="11" spans="1:19">
      <c r="A11" s="12">
        <v>360017</v>
      </c>
      <c r="B11" s="12">
        <v>380020</v>
      </c>
      <c r="C11" s="12">
        <v>2</v>
      </c>
      <c r="D11" s="12">
        <v>2</v>
      </c>
      <c r="E11" s="1" t="str">
        <f t="shared" si="0"/>
        <v>接战区内圈</v>
      </c>
      <c r="F11" s="1" t="str">
        <f t="shared" si="1"/>
        <v>接战区内圈</v>
      </c>
      <c r="G11" s="1">
        <f t="shared" si="2"/>
        <v>5</v>
      </c>
      <c r="H11" s="1">
        <f t="shared" si="3"/>
        <v>100</v>
      </c>
      <c r="I11" s="1">
        <v>2</v>
      </c>
      <c r="J11" s="1">
        <f t="shared" si="4"/>
        <v>101</v>
      </c>
      <c r="K11" s="9"/>
      <c r="L11" s="9"/>
      <c r="M11" s="9">
        <v>7</v>
      </c>
      <c r="N11" s="1">
        <v>399</v>
      </c>
      <c r="O11" s="1" t="s">
        <v>476</v>
      </c>
      <c r="P11" s="1">
        <v>1024</v>
      </c>
      <c r="Q11" s="1">
        <v>1024</v>
      </c>
      <c r="R11" s="1">
        <v>0</v>
      </c>
      <c r="S11" s="1">
        <v>102</v>
      </c>
    </row>
    <row r="12" spans="1:19">
      <c r="A12" s="12">
        <v>340019</v>
      </c>
      <c r="B12" s="12">
        <v>380020</v>
      </c>
      <c r="C12" s="12">
        <v>1</v>
      </c>
      <c r="D12" s="12">
        <v>3</v>
      </c>
      <c r="E12" s="1" t="str">
        <f t="shared" si="0"/>
        <v>接战区外圈</v>
      </c>
      <c r="F12" s="1" t="str">
        <f t="shared" si="1"/>
        <v>接战区外圈</v>
      </c>
      <c r="G12" s="1">
        <f t="shared" si="2"/>
        <v>5</v>
      </c>
      <c r="H12" s="1">
        <f t="shared" si="3"/>
        <v>100</v>
      </c>
      <c r="I12" s="1">
        <v>8</v>
      </c>
      <c r="J12" s="1">
        <f t="shared" si="4"/>
        <v>101</v>
      </c>
      <c r="K12" s="9"/>
      <c r="L12" s="9"/>
      <c r="M12" s="9">
        <v>8</v>
      </c>
      <c r="N12" s="1">
        <v>536</v>
      </c>
      <c r="O12" s="1" t="s">
        <v>476</v>
      </c>
      <c r="P12" s="1">
        <v>1024</v>
      </c>
      <c r="Q12" s="1">
        <v>1024</v>
      </c>
      <c r="R12" s="1">
        <v>0</v>
      </c>
      <c r="S12" s="1">
        <v>102</v>
      </c>
    </row>
    <row r="13" spans="1:19">
      <c r="A13" s="12">
        <v>350018</v>
      </c>
      <c r="B13" s="12">
        <v>380020</v>
      </c>
      <c r="C13" s="12">
        <v>2</v>
      </c>
      <c r="D13" s="12">
        <v>2</v>
      </c>
      <c r="E13" s="1" t="str">
        <f t="shared" si="0"/>
        <v>接战区内圈</v>
      </c>
      <c r="F13" s="1" t="str">
        <f t="shared" si="1"/>
        <v>接战区内圈</v>
      </c>
      <c r="G13" s="1">
        <f t="shared" si="2"/>
        <v>5</v>
      </c>
      <c r="H13" s="1">
        <f t="shared" si="3"/>
        <v>100</v>
      </c>
      <c r="I13" s="1">
        <v>2</v>
      </c>
      <c r="J13" s="1">
        <f t="shared" si="4"/>
        <v>101</v>
      </c>
      <c r="K13" s="9"/>
      <c r="L13" s="9"/>
      <c r="M13" s="9">
        <v>9</v>
      </c>
      <c r="N13" s="1">
        <v>678</v>
      </c>
      <c r="O13" s="1" t="s">
        <v>476</v>
      </c>
      <c r="P13" s="1">
        <v>1024</v>
      </c>
      <c r="Q13" s="1">
        <v>1024</v>
      </c>
      <c r="R13" s="1">
        <v>0</v>
      </c>
      <c r="S13" s="1">
        <v>102</v>
      </c>
    </row>
    <row r="14" spans="1:19">
      <c r="A14" s="12">
        <v>380016</v>
      </c>
      <c r="B14" s="12">
        <v>380020</v>
      </c>
      <c r="C14" s="12">
        <v>1</v>
      </c>
      <c r="D14" s="12">
        <v>3</v>
      </c>
      <c r="E14" s="1" t="str">
        <f t="shared" si="0"/>
        <v>接战区外圈</v>
      </c>
      <c r="F14" s="1" t="str">
        <f t="shared" si="1"/>
        <v>接战区外圈</v>
      </c>
      <c r="G14" s="1">
        <f t="shared" si="2"/>
        <v>5</v>
      </c>
      <c r="H14" s="1">
        <f t="shared" si="3"/>
        <v>100</v>
      </c>
      <c r="I14" s="1">
        <v>2</v>
      </c>
      <c r="J14" s="1">
        <f t="shared" si="4"/>
        <v>101</v>
      </c>
      <c r="K14" s="9"/>
      <c r="L14" s="9"/>
      <c r="M14" s="9"/>
      <c r="N14" s="9"/>
      <c r="O14" s="1" t="s">
        <v>476</v>
      </c>
      <c r="P14" s="1">
        <v>1024</v>
      </c>
      <c r="Q14" s="1">
        <v>1024</v>
      </c>
      <c r="R14" s="1">
        <v>0</v>
      </c>
      <c r="S14" s="1">
        <v>102</v>
      </c>
    </row>
    <row r="15" spans="1:19">
      <c r="A15" s="12">
        <v>350019</v>
      </c>
      <c r="B15" s="12">
        <v>380020</v>
      </c>
      <c r="C15" s="12">
        <v>2</v>
      </c>
      <c r="D15" s="12">
        <v>2</v>
      </c>
      <c r="E15" s="1" t="str">
        <f t="shared" si="0"/>
        <v>接战区内圈</v>
      </c>
      <c r="F15" s="1" t="str">
        <f t="shared" si="1"/>
        <v>接战区内圈</v>
      </c>
      <c r="G15" s="1">
        <f t="shared" si="2"/>
        <v>5</v>
      </c>
      <c r="H15" s="1">
        <f t="shared" si="3"/>
        <v>100</v>
      </c>
      <c r="I15" s="1">
        <v>7</v>
      </c>
      <c r="J15" s="1">
        <f t="shared" si="4"/>
        <v>101</v>
      </c>
      <c r="K15" s="9"/>
      <c r="L15" s="9"/>
      <c r="M15" s="9"/>
      <c r="N15" s="9"/>
      <c r="O15" s="1" t="s">
        <v>476</v>
      </c>
      <c r="P15" s="1">
        <v>1024</v>
      </c>
      <c r="Q15" s="1">
        <v>1024</v>
      </c>
      <c r="R15" s="1">
        <v>0</v>
      </c>
      <c r="S15" s="1">
        <v>102</v>
      </c>
    </row>
    <row r="16" spans="1:19">
      <c r="A16" s="12">
        <v>370017</v>
      </c>
      <c r="B16" s="12">
        <v>380020</v>
      </c>
      <c r="C16" s="12">
        <v>2</v>
      </c>
      <c r="D16" s="12">
        <v>2</v>
      </c>
      <c r="E16" s="1" t="str">
        <f t="shared" si="0"/>
        <v>接战区内圈</v>
      </c>
      <c r="F16" s="1" t="str">
        <f t="shared" si="1"/>
        <v>接战区内圈</v>
      </c>
      <c r="G16" s="1">
        <f t="shared" si="2"/>
        <v>5</v>
      </c>
      <c r="H16" s="1">
        <f t="shared" si="3"/>
        <v>100</v>
      </c>
      <c r="I16" s="1">
        <v>3</v>
      </c>
      <c r="J16" s="1">
        <f t="shared" si="4"/>
        <v>101</v>
      </c>
      <c r="K16" s="9"/>
      <c r="L16" s="9"/>
      <c r="M16" s="9"/>
      <c r="N16" s="9"/>
      <c r="O16" s="1" t="s">
        <v>476</v>
      </c>
      <c r="P16" s="1">
        <v>1024</v>
      </c>
      <c r="Q16" s="1">
        <v>1024</v>
      </c>
      <c r="R16" s="1">
        <v>0</v>
      </c>
      <c r="S16" s="1">
        <v>102</v>
      </c>
    </row>
    <row r="17" spans="1:19">
      <c r="A17" s="12">
        <v>360018</v>
      </c>
      <c r="B17" s="12">
        <v>380020</v>
      </c>
      <c r="C17" s="12">
        <v>2</v>
      </c>
      <c r="D17" s="12">
        <v>1</v>
      </c>
      <c r="E17" s="1" t="str">
        <f t="shared" si="0"/>
        <v>接战区内圈</v>
      </c>
      <c r="F17" s="1" t="str">
        <f t="shared" si="1"/>
        <v>接战区内圈</v>
      </c>
      <c r="G17" s="1">
        <f t="shared" si="2"/>
        <v>6</v>
      </c>
      <c r="H17" s="1">
        <f t="shared" si="3"/>
        <v>100</v>
      </c>
      <c r="I17" s="1">
        <v>2</v>
      </c>
      <c r="J17" s="1">
        <f t="shared" si="4"/>
        <v>288</v>
      </c>
      <c r="K17" s="9"/>
      <c r="L17" s="9"/>
      <c r="M17" s="9"/>
      <c r="N17" s="9"/>
      <c r="O17" s="1" t="s">
        <v>476</v>
      </c>
      <c r="P17" s="1">
        <v>1024</v>
      </c>
      <c r="Q17" s="1">
        <v>1024</v>
      </c>
      <c r="R17" s="1">
        <v>0</v>
      </c>
      <c r="S17" s="1">
        <v>102</v>
      </c>
    </row>
    <row r="18" spans="1:19">
      <c r="A18" s="12">
        <v>340020</v>
      </c>
      <c r="B18" s="12">
        <v>380020</v>
      </c>
      <c r="C18" s="12">
        <v>1</v>
      </c>
      <c r="D18" s="12">
        <v>3</v>
      </c>
      <c r="E18" s="1" t="str">
        <f t="shared" si="0"/>
        <v>接战区外圈</v>
      </c>
      <c r="F18" s="1" t="str">
        <f t="shared" si="1"/>
        <v>接战区外圈</v>
      </c>
      <c r="G18" s="1">
        <f t="shared" si="2"/>
        <v>5</v>
      </c>
      <c r="H18" s="1">
        <f t="shared" si="3"/>
        <v>100</v>
      </c>
      <c r="I18" s="1">
        <v>5</v>
      </c>
      <c r="J18" s="1">
        <f t="shared" si="4"/>
        <v>101</v>
      </c>
      <c r="K18" s="9"/>
      <c r="L18" s="9"/>
      <c r="M18" s="9"/>
      <c r="N18" s="9"/>
      <c r="O18" s="1" t="s">
        <v>476</v>
      </c>
      <c r="P18" s="1">
        <v>1024</v>
      </c>
      <c r="Q18" s="1">
        <v>1024</v>
      </c>
      <c r="R18" s="1">
        <v>0</v>
      </c>
      <c r="S18" s="1">
        <v>102</v>
      </c>
    </row>
    <row r="19" spans="1:19">
      <c r="A19" s="12">
        <v>350020</v>
      </c>
      <c r="B19" s="12">
        <v>380020</v>
      </c>
      <c r="C19" s="12">
        <v>2</v>
      </c>
      <c r="D19" s="12">
        <v>2</v>
      </c>
      <c r="E19" s="1" t="str">
        <f t="shared" si="0"/>
        <v>接战区内圈</v>
      </c>
      <c r="F19" s="1" t="str">
        <f t="shared" si="1"/>
        <v>接战区内圈</v>
      </c>
      <c r="G19" s="1">
        <f t="shared" si="2"/>
        <v>5</v>
      </c>
      <c r="H19" s="1">
        <f t="shared" si="3"/>
        <v>100</v>
      </c>
      <c r="I19" s="1">
        <v>8</v>
      </c>
      <c r="J19" s="1">
        <f t="shared" si="4"/>
        <v>101</v>
      </c>
      <c r="K19" s="9"/>
      <c r="L19" s="9"/>
      <c r="M19" s="9"/>
      <c r="N19" s="9"/>
      <c r="O19" s="1" t="s">
        <v>476</v>
      </c>
      <c r="P19" s="1">
        <v>1024</v>
      </c>
      <c r="Q19" s="1">
        <v>1024</v>
      </c>
      <c r="R19" s="1">
        <v>0</v>
      </c>
      <c r="S19" s="1">
        <v>102</v>
      </c>
    </row>
    <row r="20" spans="1:19">
      <c r="A20" s="12">
        <v>340021</v>
      </c>
      <c r="B20" s="12">
        <v>380020</v>
      </c>
      <c r="C20" s="12">
        <v>1</v>
      </c>
      <c r="D20" s="12">
        <v>3</v>
      </c>
      <c r="E20" s="1" t="str">
        <f t="shared" si="0"/>
        <v>接战区外圈</v>
      </c>
      <c r="F20" s="1" t="str">
        <f t="shared" si="1"/>
        <v>接战区外圈</v>
      </c>
      <c r="G20" s="1">
        <f t="shared" si="2"/>
        <v>5</v>
      </c>
      <c r="H20" s="1">
        <f t="shared" si="3"/>
        <v>100</v>
      </c>
      <c r="I20" s="1">
        <v>7</v>
      </c>
      <c r="J20" s="1">
        <f t="shared" si="4"/>
        <v>101</v>
      </c>
      <c r="K20" s="9"/>
      <c r="L20" s="9"/>
      <c r="M20" s="9"/>
      <c r="N20" s="9"/>
      <c r="O20" s="1" t="s">
        <v>476</v>
      </c>
      <c r="P20" s="1">
        <v>1024</v>
      </c>
      <c r="Q20" s="1">
        <v>1024</v>
      </c>
      <c r="R20" s="1">
        <v>0</v>
      </c>
      <c r="S20" s="1">
        <v>102</v>
      </c>
    </row>
    <row r="21" spans="1:19">
      <c r="A21" s="12">
        <v>370018</v>
      </c>
      <c r="B21" s="12">
        <v>380020</v>
      </c>
      <c r="C21" s="12">
        <v>2</v>
      </c>
      <c r="D21" s="12">
        <v>1</v>
      </c>
      <c r="E21" s="1" t="str">
        <f t="shared" si="0"/>
        <v>接战区内圈</v>
      </c>
      <c r="F21" s="1" t="str">
        <f t="shared" si="1"/>
        <v>接战区内圈</v>
      </c>
      <c r="G21" s="1">
        <f t="shared" si="2"/>
        <v>6</v>
      </c>
      <c r="H21" s="1">
        <f t="shared" si="3"/>
        <v>100</v>
      </c>
      <c r="I21" s="1">
        <v>3</v>
      </c>
      <c r="J21" s="1">
        <f t="shared" si="4"/>
        <v>288</v>
      </c>
      <c r="K21" s="9"/>
      <c r="L21" s="9"/>
      <c r="M21" s="9"/>
      <c r="N21" s="9"/>
      <c r="O21" s="1" t="s">
        <v>476</v>
      </c>
      <c r="P21" s="1">
        <v>1024</v>
      </c>
      <c r="Q21" s="1">
        <v>1024</v>
      </c>
      <c r="R21" s="1">
        <v>0</v>
      </c>
      <c r="S21" s="1">
        <v>102</v>
      </c>
    </row>
    <row r="22" spans="1:19">
      <c r="A22" s="12">
        <v>380017</v>
      </c>
      <c r="B22" s="12">
        <v>380020</v>
      </c>
      <c r="C22" s="12">
        <v>2</v>
      </c>
      <c r="D22" s="12">
        <v>2</v>
      </c>
      <c r="E22" s="1" t="str">
        <f t="shared" si="0"/>
        <v>接战区内圈</v>
      </c>
      <c r="F22" s="1" t="str">
        <f t="shared" si="1"/>
        <v>接战区内圈</v>
      </c>
      <c r="G22" s="1">
        <f t="shared" si="2"/>
        <v>5</v>
      </c>
      <c r="H22" s="1">
        <f t="shared" si="3"/>
        <v>100</v>
      </c>
      <c r="I22" s="1">
        <v>4</v>
      </c>
      <c r="J22" s="1">
        <f t="shared" si="4"/>
        <v>101</v>
      </c>
      <c r="K22" s="9"/>
      <c r="L22" s="9"/>
      <c r="M22" s="9"/>
      <c r="N22" s="9"/>
      <c r="O22" s="1" t="s">
        <v>476</v>
      </c>
      <c r="P22" s="1">
        <v>1024</v>
      </c>
      <c r="Q22" s="1">
        <v>1024</v>
      </c>
      <c r="R22" s="1">
        <v>0</v>
      </c>
      <c r="S22" s="1">
        <v>102</v>
      </c>
    </row>
    <row r="23" spans="1:19">
      <c r="A23" s="12">
        <v>360019</v>
      </c>
      <c r="B23" s="12">
        <v>380020</v>
      </c>
      <c r="C23" s="12">
        <v>2</v>
      </c>
      <c r="D23" s="12">
        <v>1</v>
      </c>
      <c r="E23" s="1" t="str">
        <f t="shared" si="0"/>
        <v>接战区内圈</v>
      </c>
      <c r="F23" s="1" t="str">
        <f t="shared" si="1"/>
        <v>接战区内圈</v>
      </c>
      <c r="G23" s="1">
        <f t="shared" si="2"/>
        <v>6</v>
      </c>
      <c r="H23" s="1">
        <f t="shared" si="3"/>
        <v>100</v>
      </c>
      <c r="I23" s="1">
        <v>2</v>
      </c>
      <c r="J23" s="1">
        <f t="shared" si="4"/>
        <v>288</v>
      </c>
      <c r="K23" s="9"/>
      <c r="L23" s="9"/>
      <c r="M23" s="9"/>
      <c r="N23" s="9"/>
      <c r="O23" s="1" t="s">
        <v>476</v>
      </c>
      <c r="P23" s="1">
        <v>1024</v>
      </c>
      <c r="Q23" s="1">
        <v>1024</v>
      </c>
      <c r="R23" s="1">
        <v>0</v>
      </c>
      <c r="S23" s="1">
        <v>102</v>
      </c>
    </row>
    <row r="24" spans="1:19">
      <c r="A24" s="12">
        <v>390016</v>
      </c>
      <c r="B24" s="12">
        <v>380020</v>
      </c>
      <c r="C24" s="12">
        <v>1</v>
      </c>
      <c r="D24" s="12">
        <v>3</v>
      </c>
      <c r="E24" s="1" t="str">
        <f t="shared" si="0"/>
        <v>接战区外圈</v>
      </c>
      <c r="F24" s="1" t="str">
        <f t="shared" si="1"/>
        <v>接战区外圈</v>
      </c>
      <c r="G24" s="1">
        <f t="shared" si="2"/>
        <v>5</v>
      </c>
      <c r="H24" s="1">
        <f t="shared" si="3"/>
        <v>100</v>
      </c>
      <c r="I24" s="1">
        <v>7</v>
      </c>
      <c r="J24" s="1">
        <f t="shared" si="4"/>
        <v>101</v>
      </c>
      <c r="K24" s="9"/>
      <c r="L24" s="9"/>
      <c r="M24" s="9"/>
      <c r="N24" s="9"/>
      <c r="O24" s="1" t="s">
        <v>476</v>
      </c>
      <c r="P24" s="1">
        <v>1024</v>
      </c>
      <c r="Q24" s="1">
        <v>1024</v>
      </c>
      <c r="R24" s="1">
        <v>0</v>
      </c>
      <c r="S24" s="1">
        <v>102</v>
      </c>
    </row>
    <row r="25" spans="1:19">
      <c r="A25" s="12">
        <v>350021</v>
      </c>
      <c r="B25" s="12">
        <v>380020</v>
      </c>
      <c r="C25" s="12">
        <v>2</v>
      </c>
      <c r="D25" s="12">
        <v>2</v>
      </c>
      <c r="E25" s="1" t="str">
        <f t="shared" si="0"/>
        <v>接战区内圈</v>
      </c>
      <c r="F25" s="1" t="str">
        <f t="shared" si="1"/>
        <v>接战区内圈</v>
      </c>
      <c r="G25" s="1">
        <f t="shared" si="2"/>
        <v>5</v>
      </c>
      <c r="H25" s="1">
        <f t="shared" si="3"/>
        <v>100</v>
      </c>
      <c r="I25" s="1">
        <v>7</v>
      </c>
      <c r="J25" s="1">
        <f t="shared" si="4"/>
        <v>101</v>
      </c>
      <c r="K25" s="9"/>
      <c r="L25" s="9"/>
      <c r="M25" s="9"/>
      <c r="N25" s="9"/>
      <c r="O25" s="1" t="s">
        <v>476</v>
      </c>
      <c r="P25" s="1">
        <v>1024</v>
      </c>
      <c r="Q25" s="1">
        <v>1024</v>
      </c>
      <c r="R25" s="1">
        <v>0</v>
      </c>
      <c r="S25" s="1">
        <v>102</v>
      </c>
    </row>
    <row r="26" spans="1:19">
      <c r="A26" s="12">
        <v>380018</v>
      </c>
      <c r="B26" s="12">
        <v>380020</v>
      </c>
      <c r="C26" s="12">
        <v>2</v>
      </c>
      <c r="D26" s="12">
        <v>1</v>
      </c>
      <c r="E26" s="1" t="str">
        <f t="shared" si="0"/>
        <v>接战区内圈</v>
      </c>
      <c r="F26" s="1" t="str">
        <f t="shared" si="1"/>
        <v>接战区内圈</v>
      </c>
      <c r="G26" s="1">
        <f t="shared" si="2"/>
        <v>6</v>
      </c>
      <c r="H26" s="1">
        <f t="shared" si="3"/>
        <v>100</v>
      </c>
      <c r="I26" s="1">
        <v>8</v>
      </c>
      <c r="J26" s="1">
        <f t="shared" si="4"/>
        <v>288</v>
      </c>
      <c r="K26" s="9"/>
      <c r="L26" s="9"/>
      <c r="M26" s="9"/>
      <c r="N26" s="9"/>
      <c r="O26" s="1" t="s">
        <v>476</v>
      </c>
      <c r="P26" s="1">
        <v>1024</v>
      </c>
      <c r="Q26" s="1">
        <v>1024</v>
      </c>
      <c r="R26" s="1">
        <v>0</v>
      </c>
      <c r="S26" s="1">
        <v>102</v>
      </c>
    </row>
    <row r="27" spans="1:19">
      <c r="A27" s="12">
        <v>400016</v>
      </c>
      <c r="B27" s="12">
        <v>380020</v>
      </c>
      <c r="C27" s="12">
        <v>1</v>
      </c>
      <c r="D27" s="12">
        <v>3</v>
      </c>
      <c r="E27" s="1" t="str">
        <f t="shared" si="0"/>
        <v>接战区外圈</v>
      </c>
      <c r="F27" s="1" t="str">
        <f t="shared" si="1"/>
        <v>接战区外圈</v>
      </c>
      <c r="G27" s="1">
        <f t="shared" si="2"/>
        <v>5</v>
      </c>
      <c r="H27" s="1">
        <f t="shared" si="3"/>
        <v>100</v>
      </c>
      <c r="I27" s="1">
        <v>7</v>
      </c>
      <c r="J27" s="1">
        <f t="shared" si="4"/>
        <v>101</v>
      </c>
      <c r="K27" s="9"/>
      <c r="L27" s="9"/>
      <c r="M27" s="9"/>
      <c r="N27" s="9"/>
      <c r="O27" s="1" t="s">
        <v>476</v>
      </c>
      <c r="P27" s="1">
        <v>1024</v>
      </c>
      <c r="Q27" s="1">
        <v>1024</v>
      </c>
      <c r="R27" s="1">
        <v>0</v>
      </c>
      <c r="S27" s="1">
        <v>102</v>
      </c>
    </row>
    <row r="28" spans="1:19">
      <c r="A28" s="12">
        <v>360020</v>
      </c>
      <c r="B28" s="12">
        <v>380020</v>
      </c>
      <c r="C28" s="12">
        <v>2</v>
      </c>
      <c r="D28" s="12">
        <v>1</v>
      </c>
      <c r="E28" s="1" t="str">
        <f t="shared" si="0"/>
        <v>接战区内圈</v>
      </c>
      <c r="F28" s="1" t="str">
        <f t="shared" si="1"/>
        <v>接战区内圈</v>
      </c>
      <c r="G28" s="1">
        <f t="shared" si="2"/>
        <v>6</v>
      </c>
      <c r="H28" s="1">
        <f t="shared" si="3"/>
        <v>100</v>
      </c>
      <c r="I28" s="1">
        <v>1</v>
      </c>
      <c r="J28" s="1">
        <f t="shared" si="4"/>
        <v>288</v>
      </c>
      <c r="K28" s="9"/>
      <c r="L28" s="9"/>
      <c r="M28" s="9"/>
      <c r="N28" s="9"/>
      <c r="O28" s="1" t="s">
        <v>476</v>
      </c>
      <c r="P28" s="1">
        <v>1024</v>
      </c>
      <c r="Q28" s="1">
        <v>1024</v>
      </c>
      <c r="R28" s="1">
        <v>0</v>
      </c>
      <c r="S28" s="1">
        <v>102</v>
      </c>
    </row>
    <row r="29" spans="1:19">
      <c r="A29" s="12">
        <v>390017</v>
      </c>
      <c r="B29" s="12">
        <v>380020</v>
      </c>
      <c r="C29" s="12">
        <v>2</v>
      </c>
      <c r="D29" s="12">
        <v>2</v>
      </c>
      <c r="E29" s="1" t="str">
        <f t="shared" si="0"/>
        <v>接战区内圈</v>
      </c>
      <c r="F29" s="1" t="str">
        <f t="shared" si="1"/>
        <v>接战区内圈</v>
      </c>
      <c r="G29" s="1">
        <f t="shared" si="2"/>
        <v>5</v>
      </c>
      <c r="H29" s="1">
        <f t="shared" si="3"/>
        <v>100</v>
      </c>
      <c r="I29" s="1">
        <v>6</v>
      </c>
      <c r="J29" s="1">
        <f t="shared" si="4"/>
        <v>101</v>
      </c>
      <c r="K29" s="9"/>
      <c r="L29" s="9"/>
      <c r="M29" s="9"/>
      <c r="N29" s="9"/>
      <c r="O29" s="1" t="s">
        <v>476</v>
      </c>
      <c r="P29" s="1">
        <v>1024</v>
      </c>
      <c r="Q29" s="1">
        <v>1024</v>
      </c>
      <c r="R29" s="1">
        <v>0</v>
      </c>
      <c r="S29" s="1">
        <v>102</v>
      </c>
    </row>
    <row r="30" spans="1:19">
      <c r="A30" s="12">
        <v>340022</v>
      </c>
      <c r="B30" s="12">
        <v>380020</v>
      </c>
      <c r="C30" s="12">
        <v>1</v>
      </c>
      <c r="D30" s="12">
        <v>3</v>
      </c>
      <c r="E30" s="1" t="str">
        <f t="shared" si="0"/>
        <v>接战区外圈</v>
      </c>
      <c r="F30" s="1" t="str">
        <f t="shared" si="1"/>
        <v>接战区外圈</v>
      </c>
      <c r="G30" s="1">
        <f t="shared" si="2"/>
        <v>5</v>
      </c>
      <c r="H30" s="1">
        <f t="shared" si="3"/>
        <v>100</v>
      </c>
      <c r="I30" s="1">
        <v>1</v>
      </c>
      <c r="J30" s="1">
        <f t="shared" si="4"/>
        <v>101</v>
      </c>
      <c r="K30" s="9"/>
      <c r="L30" s="9"/>
      <c r="M30" s="9"/>
      <c r="N30" s="9"/>
      <c r="O30" s="1" t="s">
        <v>476</v>
      </c>
      <c r="P30" s="1">
        <v>1024</v>
      </c>
      <c r="Q30" s="1">
        <v>1024</v>
      </c>
      <c r="R30" s="1">
        <v>0</v>
      </c>
      <c r="S30" s="1">
        <v>102</v>
      </c>
    </row>
    <row r="31" spans="1:19">
      <c r="A31" s="12">
        <v>400017</v>
      </c>
      <c r="B31" s="12">
        <v>380020</v>
      </c>
      <c r="C31" s="12">
        <v>2</v>
      </c>
      <c r="D31" s="12">
        <v>2</v>
      </c>
      <c r="E31" s="1" t="str">
        <f t="shared" si="0"/>
        <v>接战区内圈</v>
      </c>
      <c r="F31" s="1" t="str">
        <f t="shared" si="1"/>
        <v>接战区内圈</v>
      </c>
      <c r="G31" s="1">
        <f t="shared" si="2"/>
        <v>5</v>
      </c>
      <c r="H31" s="1">
        <f t="shared" si="3"/>
        <v>100</v>
      </c>
      <c r="I31" s="1">
        <v>6</v>
      </c>
      <c r="J31" s="1">
        <f t="shared" si="4"/>
        <v>101</v>
      </c>
      <c r="K31" s="9"/>
      <c r="L31" s="9"/>
      <c r="M31" s="9"/>
      <c r="N31" s="9"/>
      <c r="O31" s="1" t="s">
        <v>476</v>
      </c>
      <c r="P31" s="1">
        <v>1024</v>
      </c>
      <c r="Q31" s="1">
        <v>1024</v>
      </c>
      <c r="R31" s="1">
        <v>0</v>
      </c>
      <c r="S31" s="1">
        <v>102</v>
      </c>
    </row>
    <row r="32" spans="1:19">
      <c r="A32" s="12">
        <v>360021</v>
      </c>
      <c r="B32" s="12">
        <v>380020</v>
      </c>
      <c r="C32" s="12">
        <v>2</v>
      </c>
      <c r="D32" s="12">
        <v>1</v>
      </c>
      <c r="E32" s="1" t="str">
        <f t="shared" si="0"/>
        <v>接战区内圈</v>
      </c>
      <c r="F32" s="1" t="str">
        <f t="shared" si="1"/>
        <v>接战区内圈</v>
      </c>
      <c r="G32" s="1">
        <f t="shared" si="2"/>
        <v>6</v>
      </c>
      <c r="H32" s="1">
        <f t="shared" si="3"/>
        <v>100</v>
      </c>
      <c r="I32" s="1">
        <v>1</v>
      </c>
      <c r="J32" s="1">
        <f t="shared" si="4"/>
        <v>288</v>
      </c>
      <c r="K32" s="9"/>
      <c r="L32" s="9"/>
      <c r="M32" s="9"/>
      <c r="N32" s="9"/>
      <c r="O32" s="1" t="s">
        <v>476</v>
      </c>
      <c r="P32" s="1">
        <v>1024</v>
      </c>
      <c r="Q32" s="1">
        <v>1024</v>
      </c>
      <c r="R32" s="1">
        <v>0</v>
      </c>
      <c r="S32" s="1">
        <v>102</v>
      </c>
    </row>
    <row r="33" spans="1:19">
      <c r="A33" s="12">
        <v>390018</v>
      </c>
      <c r="B33" s="12">
        <v>380020</v>
      </c>
      <c r="C33" s="12">
        <v>2</v>
      </c>
      <c r="D33" s="12">
        <v>1</v>
      </c>
      <c r="E33" s="1" t="str">
        <f t="shared" si="0"/>
        <v>接战区内圈</v>
      </c>
      <c r="F33" s="1" t="str">
        <f t="shared" si="1"/>
        <v>接战区内圈</v>
      </c>
      <c r="G33" s="1">
        <f t="shared" si="2"/>
        <v>6</v>
      </c>
      <c r="H33" s="1">
        <f t="shared" si="3"/>
        <v>100</v>
      </c>
      <c r="I33" s="1">
        <v>4</v>
      </c>
      <c r="J33" s="1">
        <f t="shared" si="4"/>
        <v>288</v>
      </c>
      <c r="K33" s="9"/>
      <c r="L33" s="9"/>
      <c r="M33" s="9"/>
      <c r="N33" s="9"/>
      <c r="O33" s="1" t="s">
        <v>476</v>
      </c>
      <c r="P33" s="1">
        <v>1024</v>
      </c>
      <c r="Q33" s="1">
        <v>1024</v>
      </c>
      <c r="R33" s="1">
        <v>0</v>
      </c>
      <c r="S33" s="1">
        <v>102</v>
      </c>
    </row>
    <row r="34" spans="1:19">
      <c r="A34" s="12">
        <v>340023</v>
      </c>
      <c r="B34" s="12">
        <v>380020</v>
      </c>
      <c r="C34" s="12">
        <v>1</v>
      </c>
      <c r="D34" s="12">
        <v>3</v>
      </c>
      <c r="E34" s="1" t="str">
        <f t="shared" si="0"/>
        <v>接战区外圈</v>
      </c>
      <c r="F34" s="1" t="str">
        <f t="shared" si="1"/>
        <v>接战区外圈</v>
      </c>
      <c r="G34" s="1">
        <f t="shared" si="2"/>
        <v>5</v>
      </c>
      <c r="H34" s="1">
        <f t="shared" si="3"/>
        <v>100</v>
      </c>
      <c r="I34" s="1">
        <v>1</v>
      </c>
      <c r="J34" s="1">
        <f t="shared" si="4"/>
        <v>101</v>
      </c>
      <c r="K34" s="9"/>
      <c r="L34" s="9"/>
      <c r="M34" s="9"/>
      <c r="N34" s="9"/>
      <c r="O34" s="1" t="s">
        <v>476</v>
      </c>
      <c r="P34" s="1">
        <v>1024</v>
      </c>
      <c r="Q34" s="1">
        <v>1024</v>
      </c>
      <c r="R34" s="1">
        <v>0</v>
      </c>
      <c r="S34" s="1">
        <v>102</v>
      </c>
    </row>
    <row r="35" spans="1:19">
      <c r="A35" s="12">
        <v>410016</v>
      </c>
      <c r="B35" s="12">
        <v>380020</v>
      </c>
      <c r="C35" s="12">
        <v>1</v>
      </c>
      <c r="D35" s="12">
        <v>3</v>
      </c>
      <c r="E35" s="1" t="str">
        <f t="shared" si="0"/>
        <v>接战区外圈</v>
      </c>
      <c r="F35" s="1" t="str">
        <f t="shared" si="1"/>
        <v>接战区外圈</v>
      </c>
      <c r="G35" s="1">
        <f t="shared" si="2"/>
        <v>5</v>
      </c>
      <c r="H35" s="1">
        <f t="shared" si="3"/>
        <v>100</v>
      </c>
      <c r="I35" s="1">
        <v>1</v>
      </c>
      <c r="J35" s="1">
        <f t="shared" si="4"/>
        <v>101</v>
      </c>
      <c r="K35" s="9"/>
      <c r="L35" s="9"/>
      <c r="M35" s="9"/>
      <c r="N35" s="9"/>
      <c r="O35" s="1" t="s">
        <v>476</v>
      </c>
      <c r="P35" s="1">
        <v>1024</v>
      </c>
      <c r="Q35" s="1">
        <v>1024</v>
      </c>
      <c r="R35" s="1">
        <v>0</v>
      </c>
      <c r="S35" s="1">
        <v>102</v>
      </c>
    </row>
    <row r="36" spans="1:19">
      <c r="A36" s="12">
        <v>350022</v>
      </c>
      <c r="B36" s="12">
        <v>380020</v>
      </c>
      <c r="C36" s="12">
        <v>2</v>
      </c>
      <c r="D36" s="12">
        <v>2</v>
      </c>
      <c r="E36" s="1" t="str">
        <f t="shared" si="0"/>
        <v>接战区内圈</v>
      </c>
      <c r="F36" s="1" t="str">
        <f t="shared" si="1"/>
        <v>接战区内圈</v>
      </c>
      <c r="G36" s="1">
        <f t="shared" si="2"/>
        <v>5</v>
      </c>
      <c r="H36" s="1">
        <f t="shared" si="3"/>
        <v>100</v>
      </c>
      <c r="I36" s="1">
        <v>8</v>
      </c>
      <c r="J36" s="1">
        <f t="shared" si="4"/>
        <v>101</v>
      </c>
      <c r="K36" s="9"/>
      <c r="L36" s="9"/>
      <c r="M36" s="9"/>
      <c r="N36" s="9"/>
      <c r="O36" s="1" t="s">
        <v>476</v>
      </c>
      <c r="P36" s="1">
        <v>1024</v>
      </c>
      <c r="Q36" s="1">
        <v>1024</v>
      </c>
      <c r="R36" s="1">
        <v>0</v>
      </c>
      <c r="S36" s="1">
        <v>102</v>
      </c>
    </row>
    <row r="37" spans="1:19">
      <c r="A37" s="12">
        <v>350023</v>
      </c>
      <c r="B37" s="12">
        <v>380020</v>
      </c>
      <c r="C37" s="12">
        <v>2</v>
      </c>
      <c r="D37" s="12">
        <v>2</v>
      </c>
      <c r="E37" s="1" t="str">
        <f t="shared" si="0"/>
        <v>接战区内圈</v>
      </c>
      <c r="F37" s="1" t="str">
        <f t="shared" si="1"/>
        <v>接战区内圈</v>
      </c>
      <c r="G37" s="1">
        <f t="shared" si="2"/>
        <v>5</v>
      </c>
      <c r="H37" s="1">
        <f t="shared" si="3"/>
        <v>100</v>
      </c>
      <c r="I37" s="1">
        <v>8</v>
      </c>
      <c r="J37" s="1">
        <f t="shared" si="4"/>
        <v>101</v>
      </c>
      <c r="K37" s="9"/>
      <c r="L37" s="9"/>
      <c r="M37" s="9"/>
      <c r="N37" s="9"/>
      <c r="O37" s="1" t="s">
        <v>476</v>
      </c>
      <c r="P37" s="1">
        <v>1024</v>
      </c>
      <c r="Q37" s="1">
        <v>1024</v>
      </c>
      <c r="R37" s="1">
        <v>0</v>
      </c>
      <c r="S37" s="1">
        <v>102</v>
      </c>
    </row>
    <row r="38" spans="1:19">
      <c r="A38" s="12">
        <v>340024</v>
      </c>
      <c r="B38" s="12">
        <v>380020</v>
      </c>
      <c r="C38" s="12">
        <v>1</v>
      </c>
      <c r="D38" s="12">
        <v>3</v>
      </c>
      <c r="E38" s="1" t="str">
        <f t="shared" si="0"/>
        <v>接战区外圈</v>
      </c>
      <c r="F38" s="1" t="str">
        <f t="shared" si="1"/>
        <v>接战区外圈</v>
      </c>
      <c r="G38" s="1">
        <f t="shared" si="2"/>
        <v>5</v>
      </c>
      <c r="H38" s="1">
        <f t="shared" si="3"/>
        <v>100</v>
      </c>
      <c r="I38" s="1">
        <v>1</v>
      </c>
      <c r="J38" s="1">
        <f t="shared" si="4"/>
        <v>101</v>
      </c>
      <c r="K38" s="9"/>
      <c r="L38" s="9"/>
      <c r="M38" s="9"/>
      <c r="N38" s="9"/>
      <c r="O38" s="1" t="s">
        <v>476</v>
      </c>
      <c r="P38" s="1">
        <v>1024</v>
      </c>
      <c r="Q38" s="1">
        <v>1024</v>
      </c>
      <c r="R38" s="1">
        <v>0</v>
      </c>
      <c r="S38" s="1">
        <v>102</v>
      </c>
    </row>
    <row r="39" spans="1:19">
      <c r="A39" s="12">
        <v>420016</v>
      </c>
      <c r="B39" s="12">
        <v>380020</v>
      </c>
      <c r="C39" s="12">
        <v>1</v>
      </c>
      <c r="D39" s="12">
        <v>3</v>
      </c>
      <c r="E39" s="1" t="str">
        <f t="shared" si="0"/>
        <v>接战区外圈</v>
      </c>
      <c r="F39" s="1" t="str">
        <f t="shared" si="1"/>
        <v>接战区外圈</v>
      </c>
      <c r="G39" s="1">
        <f t="shared" si="2"/>
        <v>5</v>
      </c>
      <c r="H39" s="1">
        <f t="shared" si="3"/>
        <v>100</v>
      </c>
      <c r="I39" s="1">
        <v>8</v>
      </c>
      <c r="J39" s="1">
        <f t="shared" si="4"/>
        <v>101</v>
      </c>
      <c r="K39" s="9"/>
      <c r="L39" s="9"/>
      <c r="M39" s="9"/>
      <c r="N39" s="9"/>
      <c r="O39" s="1" t="s">
        <v>476</v>
      </c>
      <c r="P39" s="1">
        <v>1024</v>
      </c>
      <c r="Q39" s="1">
        <v>1024</v>
      </c>
      <c r="R39" s="1">
        <v>0</v>
      </c>
      <c r="S39" s="1">
        <v>102</v>
      </c>
    </row>
    <row r="40" spans="1:19">
      <c r="A40" s="12">
        <v>410017</v>
      </c>
      <c r="B40" s="12">
        <v>380020</v>
      </c>
      <c r="C40" s="12">
        <v>2</v>
      </c>
      <c r="D40" s="12">
        <v>2</v>
      </c>
      <c r="E40" s="1" t="str">
        <f t="shared" si="0"/>
        <v>接战区内圈</v>
      </c>
      <c r="F40" s="1" t="str">
        <f t="shared" si="1"/>
        <v>接战区内圈</v>
      </c>
      <c r="G40" s="1">
        <f t="shared" si="2"/>
        <v>5</v>
      </c>
      <c r="H40" s="1">
        <f t="shared" si="3"/>
        <v>100</v>
      </c>
      <c r="I40" s="1">
        <v>4</v>
      </c>
      <c r="J40" s="1">
        <f t="shared" si="4"/>
        <v>101</v>
      </c>
      <c r="K40" s="9"/>
      <c r="L40" s="9"/>
      <c r="M40" s="9"/>
      <c r="N40" s="9"/>
      <c r="O40" s="1" t="s">
        <v>476</v>
      </c>
      <c r="P40" s="1">
        <v>1024</v>
      </c>
      <c r="Q40" s="1">
        <v>1024</v>
      </c>
      <c r="R40" s="1">
        <v>0</v>
      </c>
      <c r="S40" s="1">
        <v>102</v>
      </c>
    </row>
    <row r="41" spans="1:19">
      <c r="A41" s="12">
        <v>400018</v>
      </c>
      <c r="B41" s="12">
        <v>380020</v>
      </c>
      <c r="C41" s="12">
        <v>2</v>
      </c>
      <c r="D41" s="12">
        <v>1</v>
      </c>
      <c r="E41" s="1" t="str">
        <f t="shared" si="0"/>
        <v>接战区内圈</v>
      </c>
      <c r="F41" s="1" t="str">
        <f t="shared" si="1"/>
        <v>接战区内圈</v>
      </c>
      <c r="G41" s="1">
        <f t="shared" si="2"/>
        <v>6</v>
      </c>
      <c r="H41" s="1">
        <f t="shared" si="3"/>
        <v>100</v>
      </c>
      <c r="I41" s="1">
        <v>1</v>
      </c>
      <c r="J41" s="1">
        <f t="shared" si="4"/>
        <v>288</v>
      </c>
      <c r="K41" s="9"/>
      <c r="L41" s="9"/>
      <c r="M41" s="9"/>
      <c r="N41" s="9"/>
      <c r="O41" s="1" t="s">
        <v>476</v>
      </c>
      <c r="P41" s="1">
        <v>1024</v>
      </c>
      <c r="Q41" s="1">
        <v>1024</v>
      </c>
      <c r="R41" s="1">
        <v>0</v>
      </c>
      <c r="S41" s="1">
        <v>102</v>
      </c>
    </row>
    <row r="42" spans="1:19">
      <c r="A42" s="12">
        <v>360022</v>
      </c>
      <c r="B42" s="12">
        <v>380020</v>
      </c>
      <c r="C42" s="12">
        <v>2</v>
      </c>
      <c r="D42" s="12">
        <v>1</v>
      </c>
      <c r="E42" s="1" t="str">
        <f t="shared" si="0"/>
        <v>接战区内圈</v>
      </c>
      <c r="F42" s="1" t="str">
        <f t="shared" si="1"/>
        <v>接战区内圈</v>
      </c>
      <c r="G42" s="1">
        <f t="shared" si="2"/>
        <v>6</v>
      </c>
      <c r="H42" s="1">
        <f t="shared" si="3"/>
        <v>100</v>
      </c>
      <c r="I42" s="1">
        <v>7</v>
      </c>
      <c r="J42" s="1">
        <f t="shared" si="4"/>
        <v>288</v>
      </c>
      <c r="K42" s="9"/>
      <c r="L42" s="9"/>
      <c r="M42" s="9"/>
      <c r="N42" s="9"/>
      <c r="O42" s="1" t="s">
        <v>476</v>
      </c>
      <c r="P42" s="1">
        <v>1024</v>
      </c>
      <c r="Q42" s="1">
        <v>1024</v>
      </c>
      <c r="R42" s="1">
        <v>0</v>
      </c>
      <c r="S42" s="1">
        <v>102</v>
      </c>
    </row>
    <row r="43" spans="1:19">
      <c r="A43" s="12">
        <v>420017</v>
      </c>
      <c r="B43" s="12">
        <v>380020</v>
      </c>
      <c r="C43" s="12">
        <v>1</v>
      </c>
      <c r="D43" s="12">
        <v>3</v>
      </c>
      <c r="E43" s="1" t="str">
        <f t="shared" si="0"/>
        <v>接战区外圈</v>
      </c>
      <c r="F43" s="1" t="str">
        <f t="shared" si="1"/>
        <v>接战区外圈</v>
      </c>
      <c r="G43" s="1">
        <f t="shared" si="2"/>
        <v>5</v>
      </c>
      <c r="H43" s="1">
        <f t="shared" si="3"/>
        <v>100</v>
      </c>
      <c r="I43" s="1">
        <v>4</v>
      </c>
      <c r="J43" s="1">
        <f t="shared" si="4"/>
        <v>101</v>
      </c>
      <c r="K43" s="9"/>
      <c r="L43" s="9"/>
      <c r="M43" s="9"/>
      <c r="N43" s="9"/>
      <c r="O43" s="1" t="s">
        <v>476</v>
      </c>
      <c r="P43" s="1">
        <v>1024</v>
      </c>
      <c r="Q43" s="1">
        <v>1024</v>
      </c>
      <c r="R43" s="1">
        <v>0</v>
      </c>
      <c r="S43" s="1">
        <v>102</v>
      </c>
    </row>
    <row r="44" spans="1:19">
      <c r="A44" s="12">
        <v>360023</v>
      </c>
      <c r="B44" s="12">
        <v>380020</v>
      </c>
      <c r="C44" s="12">
        <v>2</v>
      </c>
      <c r="D44" s="12">
        <v>2</v>
      </c>
      <c r="E44" s="1" t="str">
        <f t="shared" si="0"/>
        <v>接战区内圈</v>
      </c>
      <c r="F44" s="1" t="str">
        <f t="shared" si="1"/>
        <v>接战区内圈</v>
      </c>
      <c r="G44" s="1">
        <f t="shared" si="2"/>
        <v>5</v>
      </c>
      <c r="H44" s="1">
        <f t="shared" si="3"/>
        <v>100</v>
      </c>
      <c r="I44" s="1">
        <v>1</v>
      </c>
      <c r="J44" s="1">
        <f t="shared" si="4"/>
        <v>101</v>
      </c>
      <c r="K44" s="9"/>
      <c r="L44" s="9"/>
      <c r="M44" s="9"/>
      <c r="N44" s="9"/>
      <c r="O44" s="1" t="s">
        <v>476</v>
      </c>
      <c r="P44" s="1">
        <v>1024</v>
      </c>
      <c r="Q44" s="1">
        <v>1024</v>
      </c>
      <c r="R44" s="1">
        <v>0</v>
      </c>
      <c r="S44" s="1">
        <v>102</v>
      </c>
    </row>
    <row r="45" spans="1:19">
      <c r="A45" s="12">
        <v>370022</v>
      </c>
      <c r="B45" s="12">
        <v>380020</v>
      </c>
      <c r="C45" s="12">
        <v>2</v>
      </c>
      <c r="D45" s="12">
        <v>1</v>
      </c>
      <c r="E45" s="1" t="str">
        <f t="shared" si="0"/>
        <v>接战区内圈</v>
      </c>
      <c r="F45" s="1" t="str">
        <f t="shared" si="1"/>
        <v>接战区内圈</v>
      </c>
      <c r="G45" s="1">
        <f t="shared" si="2"/>
        <v>6</v>
      </c>
      <c r="H45" s="1">
        <f t="shared" si="3"/>
        <v>100</v>
      </c>
      <c r="I45" s="1">
        <v>8</v>
      </c>
      <c r="J45" s="1">
        <f t="shared" si="4"/>
        <v>288</v>
      </c>
      <c r="K45" s="9"/>
      <c r="L45" s="9"/>
      <c r="M45" s="9"/>
      <c r="N45" s="9"/>
      <c r="O45" s="1" t="s">
        <v>476</v>
      </c>
      <c r="P45" s="1">
        <v>1024</v>
      </c>
      <c r="Q45" s="1">
        <v>1024</v>
      </c>
      <c r="R45" s="1">
        <v>0</v>
      </c>
      <c r="S45" s="1">
        <v>102</v>
      </c>
    </row>
    <row r="46" spans="1:19">
      <c r="A46" s="12">
        <v>400019</v>
      </c>
      <c r="B46" s="12">
        <v>380020</v>
      </c>
      <c r="C46" s="12">
        <v>2</v>
      </c>
      <c r="D46" s="12">
        <v>1</v>
      </c>
      <c r="E46" s="1" t="str">
        <f t="shared" si="0"/>
        <v>接战区内圈</v>
      </c>
      <c r="F46" s="1" t="str">
        <f t="shared" ref="F46:F86" si="5">IF(C46=1,"接战区外圈",IF(C46=2,"接战区内圈",IF(C46=4,"阻碍","建筑本身")))</f>
        <v>接战区内圈</v>
      </c>
      <c r="G46" s="1">
        <f t="shared" si="2"/>
        <v>6</v>
      </c>
      <c r="H46" s="1">
        <f t="shared" si="3"/>
        <v>100</v>
      </c>
      <c r="I46" s="1">
        <v>1</v>
      </c>
      <c r="J46" s="1">
        <f t="shared" si="4"/>
        <v>288</v>
      </c>
      <c r="K46" s="9"/>
      <c r="L46" s="9"/>
      <c r="M46" s="9"/>
      <c r="N46" s="9"/>
      <c r="O46" s="1" t="s">
        <v>476</v>
      </c>
      <c r="P46" s="1">
        <v>1024</v>
      </c>
      <c r="Q46" s="1">
        <v>1024</v>
      </c>
      <c r="R46" s="1">
        <v>0</v>
      </c>
      <c r="S46" s="1">
        <v>102</v>
      </c>
    </row>
    <row r="47" spans="1:19">
      <c r="A47" s="12">
        <v>410018</v>
      </c>
      <c r="B47" s="12">
        <v>380020</v>
      </c>
      <c r="C47" s="12">
        <v>2</v>
      </c>
      <c r="D47" s="12">
        <v>2</v>
      </c>
      <c r="E47" s="1" t="str">
        <f t="shared" si="0"/>
        <v>接战区内圈</v>
      </c>
      <c r="F47" s="1" t="str">
        <f t="shared" si="5"/>
        <v>接战区内圈</v>
      </c>
      <c r="G47" s="1">
        <f t="shared" si="2"/>
        <v>5</v>
      </c>
      <c r="H47" s="1">
        <f t="shared" si="3"/>
        <v>100</v>
      </c>
      <c r="I47" s="1">
        <v>6</v>
      </c>
      <c r="J47" s="1">
        <f t="shared" si="4"/>
        <v>101</v>
      </c>
      <c r="K47" s="9"/>
      <c r="L47" s="9"/>
      <c r="M47" s="9"/>
      <c r="N47" s="9"/>
      <c r="O47" s="1" t="s">
        <v>476</v>
      </c>
      <c r="P47" s="1">
        <v>1024</v>
      </c>
      <c r="Q47" s="1">
        <v>1024</v>
      </c>
      <c r="R47" s="1">
        <v>0</v>
      </c>
      <c r="S47" s="1">
        <v>102</v>
      </c>
    </row>
    <row r="48" spans="1:19">
      <c r="A48" s="12">
        <v>350024</v>
      </c>
      <c r="B48" s="12">
        <v>380020</v>
      </c>
      <c r="C48" s="12">
        <v>1</v>
      </c>
      <c r="D48" s="12">
        <v>3</v>
      </c>
      <c r="E48" s="1" t="str">
        <f t="shared" si="0"/>
        <v>接战区外圈</v>
      </c>
      <c r="F48" s="1" t="str">
        <f t="shared" si="5"/>
        <v>接战区外圈</v>
      </c>
      <c r="G48" s="1">
        <f t="shared" si="2"/>
        <v>5</v>
      </c>
      <c r="H48" s="1">
        <f t="shared" si="3"/>
        <v>100</v>
      </c>
      <c r="I48" s="1">
        <v>1</v>
      </c>
      <c r="J48" s="1">
        <f t="shared" si="4"/>
        <v>101</v>
      </c>
      <c r="K48" s="9"/>
      <c r="L48" s="9"/>
      <c r="M48" s="9"/>
      <c r="N48" s="9"/>
      <c r="O48" s="1" t="s">
        <v>476</v>
      </c>
      <c r="P48" s="1">
        <v>1024</v>
      </c>
      <c r="Q48" s="1">
        <v>1024</v>
      </c>
      <c r="R48" s="1">
        <v>0</v>
      </c>
      <c r="S48" s="1">
        <v>102</v>
      </c>
    </row>
    <row r="49" spans="1:19">
      <c r="A49" s="12">
        <v>380022</v>
      </c>
      <c r="B49" s="12">
        <v>380020</v>
      </c>
      <c r="C49" s="12">
        <v>2</v>
      </c>
      <c r="D49" s="12">
        <v>1</v>
      </c>
      <c r="E49" s="1" t="str">
        <f t="shared" si="0"/>
        <v>接战区内圈</v>
      </c>
      <c r="F49" s="1" t="str">
        <f t="shared" si="5"/>
        <v>接战区内圈</v>
      </c>
      <c r="G49" s="1">
        <f t="shared" si="2"/>
        <v>6</v>
      </c>
      <c r="H49" s="1">
        <f t="shared" si="3"/>
        <v>100</v>
      </c>
      <c r="I49" s="1">
        <v>1</v>
      </c>
      <c r="J49" s="1">
        <f t="shared" si="4"/>
        <v>288</v>
      </c>
      <c r="K49" s="9"/>
      <c r="L49" s="9"/>
      <c r="M49" s="9"/>
      <c r="N49" s="9"/>
      <c r="O49" s="1" t="s">
        <v>476</v>
      </c>
      <c r="P49" s="1">
        <v>1024</v>
      </c>
      <c r="Q49" s="1">
        <v>1024</v>
      </c>
      <c r="R49" s="1">
        <v>0</v>
      </c>
      <c r="S49" s="1">
        <v>102</v>
      </c>
    </row>
    <row r="50" spans="1:19">
      <c r="A50" s="12">
        <v>400020</v>
      </c>
      <c r="B50" s="12">
        <v>380020</v>
      </c>
      <c r="C50" s="12">
        <v>2</v>
      </c>
      <c r="D50" s="12">
        <v>1</v>
      </c>
      <c r="E50" s="1" t="str">
        <f t="shared" si="0"/>
        <v>接战区内圈</v>
      </c>
      <c r="F50" s="1" t="str">
        <f t="shared" si="5"/>
        <v>接战区内圈</v>
      </c>
      <c r="G50" s="1">
        <f t="shared" si="2"/>
        <v>6</v>
      </c>
      <c r="H50" s="1">
        <f t="shared" si="3"/>
        <v>100</v>
      </c>
      <c r="I50" s="1">
        <v>1</v>
      </c>
      <c r="J50" s="1">
        <f t="shared" si="4"/>
        <v>288</v>
      </c>
      <c r="K50" s="9"/>
      <c r="L50" s="9"/>
      <c r="M50" s="9"/>
      <c r="N50" s="9"/>
      <c r="O50" s="1" t="s">
        <v>476</v>
      </c>
      <c r="P50" s="1">
        <v>1024</v>
      </c>
      <c r="Q50" s="1">
        <v>1024</v>
      </c>
      <c r="R50" s="1">
        <v>0</v>
      </c>
      <c r="S50" s="1">
        <v>102</v>
      </c>
    </row>
    <row r="51" spans="1:19">
      <c r="A51" s="12">
        <v>360024</v>
      </c>
      <c r="B51" s="12">
        <v>380020</v>
      </c>
      <c r="C51" s="12">
        <v>1</v>
      </c>
      <c r="D51" s="12">
        <v>3</v>
      </c>
      <c r="E51" s="1" t="str">
        <f t="shared" si="0"/>
        <v>接战区外圈</v>
      </c>
      <c r="F51" s="1" t="str">
        <f t="shared" si="5"/>
        <v>接战区外圈</v>
      </c>
      <c r="G51" s="1">
        <f t="shared" si="2"/>
        <v>5</v>
      </c>
      <c r="H51" s="1">
        <f t="shared" si="3"/>
        <v>100</v>
      </c>
      <c r="I51" s="1">
        <v>3</v>
      </c>
      <c r="J51" s="1">
        <f t="shared" si="4"/>
        <v>101</v>
      </c>
      <c r="K51" s="9"/>
      <c r="L51" s="9"/>
      <c r="M51" s="9"/>
      <c r="N51" s="9"/>
      <c r="O51" s="1" t="s">
        <v>476</v>
      </c>
      <c r="P51" s="1">
        <v>1024</v>
      </c>
      <c r="Q51" s="1">
        <v>1024</v>
      </c>
      <c r="R51" s="1">
        <v>0</v>
      </c>
      <c r="S51" s="1">
        <v>102</v>
      </c>
    </row>
    <row r="52" spans="1:19">
      <c r="A52" s="12">
        <v>370023</v>
      </c>
      <c r="B52" s="12">
        <v>380020</v>
      </c>
      <c r="C52" s="12">
        <v>2</v>
      </c>
      <c r="D52" s="12">
        <v>2</v>
      </c>
      <c r="E52" s="1" t="str">
        <f t="shared" si="0"/>
        <v>接战区内圈</v>
      </c>
      <c r="F52" s="1" t="str">
        <f t="shared" si="5"/>
        <v>接战区内圈</v>
      </c>
      <c r="G52" s="1">
        <f t="shared" si="2"/>
        <v>5</v>
      </c>
      <c r="H52" s="1">
        <f t="shared" si="3"/>
        <v>100</v>
      </c>
      <c r="I52" s="1">
        <v>6</v>
      </c>
      <c r="J52" s="1">
        <f t="shared" si="4"/>
        <v>101</v>
      </c>
      <c r="K52" s="9"/>
      <c r="L52" s="9"/>
      <c r="M52" s="9"/>
      <c r="N52" s="9"/>
      <c r="O52" s="1" t="s">
        <v>476</v>
      </c>
      <c r="P52" s="1">
        <v>1024</v>
      </c>
      <c r="Q52" s="1">
        <v>1024</v>
      </c>
      <c r="R52" s="1">
        <v>0</v>
      </c>
      <c r="S52" s="1">
        <v>102</v>
      </c>
    </row>
    <row r="53" spans="1:19">
      <c r="A53" s="12">
        <v>420018</v>
      </c>
      <c r="B53" s="12">
        <v>380020</v>
      </c>
      <c r="C53" s="12">
        <v>1</v>
      </c>
      <c r="D53" s="12">
        <v>3</v>
      </c>
      <c r="E53" s="1" t="str">
        <f t="shared" si="0"/>
        <v>接战区外圈</v>
      </c>
      <c r="F53" s="1" t="str">
        <f t="shared" si="5"/>
        <v>接战区外圈</v>
      </c>
      <c r="G53" s="1">
        <f t="shared" si="2"/>
        <v>5</v>
      </c>
      <c r="H53" s="1">
        <f t="shared" si="3"/>
        <v>100</v>
      </c>
      <c r="I53" s="1">
        <v>7</v>
      </c>
      <c r="J53" s="1">
        <f t="shared" si="4"/>
        <v>101</v>
      </c>
      <c r="K53" s="9"/>
      <c r="L53" s="9"/>
      <c r="M53" s="9"/>
      <c r="N53" s="9"/>
      <c r="O53" s="1" t="s">
        <v>476</v>
      </c>
      <c r="P53" s="1">
        <v>1024</v>
      </c>
      <c r="Q53" s="1">
        <v>1024</v>
      </c>
      <c r="R53" s="1">
        <v>0</v>
      </c>
      <c r="S53" s="1">
        <v>102</v>
      </c>
    </row>
    <row r="54" spans="1:19">
      <c r="A54" s="12">
        <v>410019</v>
      </c>
      <c r="B54" s="12">
        <v>380020</v>
      </c>
      <c r="C54" s="12">
        <v>2</v>
      </c>
      <c r="D54" s="12">
        <v>2</v>
      </c>
      <c r="E54" s="1" t="str">
        <f t="shared" si="0"/>
        <v>接战区内圈</v>
      </c>
      <c r="F54" s="1" t="str">
        <f t="shared" si="5"/>
        <v>接战区内圈</v>
      </c>
      <c r="G54" s="1">
        <f t="shared" si="2"/>
        <v>5</v>
      </c>
      <c r="H54" s="1">
        <f t="shared" si="3"/>
        <v>100</v>
      </c>
      <c r="I54" s="1">
        <v>5</v>
      </c>
      <c r="J54" s="1">
        <f t="shared" si="4"/>
        <v>101</v>
      </c>
      <c r="K54" s="9"/>
      <c r="L54" s="9"/>
      <c r="M54" s="9"/>
      <c r="N54" s="9"/>
      <c r="O54" s="1" t="s">
        <v>476</v>
      </c>
      <c r="P54" s="1">
        <v>1024</v>
      </c>
      <c r="Q54" s="1">
        <v>1024</v>
      </c>
      <c r="R54" s="1">
        <v>0</v>
      </c>
      <c r="S54" s="1">
        <v>102</v>
      </c>
    </row>
    <row r="55" spans="1:19">
      <c r="A55" s="12">
        <v>400021</v>
      </c>
      <c r="B55" s="12">
        <v>380020</v>
      </c>
      <c r="C55" s="12">
        <v>2</v>
      </c>
      <c r="D55" s="12">
        <v>1</v>
      </c>
      <c r="E55" s="1" t="str">
        <f t="shared" si="0"/>
        <v>接战区内圈</v>
      </c>
      <c r="F55" s="1" t="str">
        <f t="shared" si="5"/>
        <v>接战区内圈</v>
      </c>
      <c r="G55" s="1">
        <f t="shared" si="2"/>
        <v>6</v>
      </c>
      <c r="H55" s="1">
        <f t="shared" si="3"/>
        <v>100</v>
      </c>
      <c r="I55" s="1">
        <v>4</v>
      </c>
      <c r="J55" s="1">
        <f t="shared" si="4"/>
        <v>288</v>
      </c>
      <c r="K55" s="9"/>
      <c r="L55" s="9"/>
      <c r="M55" s="9"/>
      <c r="N55" s="9"/>
      <c r="O55" s="1" t="s">
        <v>476</v>
      </c>
      <c r="P55" s="1">
        <v>1024</v>
      </c>
      <c r="Q55" s="1">
        <v>1024</v>
      </c>
      <c r="R55" s="1">
        <v>0</v>
      </c>
      <c r="S55" s="1">
        <v>102</v>
      </c>
    </row>
    <row r="56" spans="1:19">
      <c r="A56" s="12">
        <v>390022</v>
      </c>
      <c r="B56" s="12">
        <v>380020</v>
      </c>
      <c r="C56" s="12">
        <v>2</v>
      </c>
      <c r="D56" s="12">
        <v>1</v>
      </c>
      <c r="E56" s="1" t="str">
        <f t="shared" si="0"/>
        <v>接战区内圈</v>
      </c>
      <c r="F56" s="1" t="str">
        <f t="shared" si="5"/>
        <v>接战区内圈</v>
      </c>
      <c r="G56" s="1">
        <f t="shared" si="2"/>
        <v>6</v>
      </c>
      <c r="H56" s="1">
        <f t="shared" si="3"/>
        <v>100</v>
      </c>
      <c r="I56" s="1">
        <v>1</v>
      </c>
      <c r="J56" s="1">
        <f t="shared" si="4"/>
        <v>288</v>
      </c>
      <c r="K56" s="9"/>
      <c r="L56" s="9"/>
      <c r="M56" s="9"/>
      <c r="N56" s="9"/>
      <c r="O56" s="1" t="s">
        <v>476</v>
      </c>
      <c r="P56" s="1">
        <v>1024</v>
      </c>
      <c r="Q56" s="1">
        <v>1024</v>
      </c>
      <c r="R56" s="1">
        <v>0</v>
      </c>
      <c r="S56" s="1">
        <v>102</v>
      </c>
    </row>
    <row r="57" spans="1:19">
      <c r="A57" s="12">
        <v>410020</v>
      </c>
      <c r="B57" s="12">
        <v>380020</v>
      </c>
      <c r="C57" s="12">
        <v>2</v>
      </c>
      <c r="D57" s="12">
        <v>2</v>
      </c>
      <c r="E57" s="1" t="str">
        <f t="shared" si="0"/>
        <v>接战区内圈</v>
      </c>
      <c r="F57" s="1" t="str">
        <f t="shared" si="5"/>
        <v>接战区内圈</v>
      </c>
      <c r="G57" s="1">
        <f t="shared" si="2"/>
        <v>5</v>
      </c>
      <c r="H57" s="1">
        <f t="shared" si="3"/>
        <v>100</v>
      </c>
      <c r="I57" s="1">
        <v>8</v>
      </c>
      <c r="J57" s="1">
        <f t="shared" si="4"/>
        <v>101</v>
      </c>
      <c r="K57" s="9"/>
      <c r="L57" s="9"/>
      <c r="M57" s="9"/>
      <c r="N57" s="9"/>
      <c r="O57" s="1" t="s">
        <v>476</v>
      </c>
      <c r="P57" s="1">
        <v>1024</v>
      </c>
      <c r="Q57" s="1">
        <v>1024</v>
      </c>
      <c r="R57" s="1">
        <v>0</v>
      </c>
      <c r="S57" s="1">
        <v>102</v>
      </c>
    </row>
    <row r="58" spans="1:19">
      <c r="A58" s="12">
        <v>380023</v>
      </c>
      <c r="B58" s="12">
        <v>380020</v>
      </c>
      <c r="C58" s="12">
        <v>2</v>
      </c>
      <c r="D58" s="12">
        <v>2</v>
      </c>
      <c r="E58" s="1" t="str">
        <f t="shared" si="0"/>
        <v>接战区内圈</v>
      </c>
      <c r="F58" s="1" t="str">
        <f t="shared" si="5"/>
        <v>接战区内圈</v>
      </c>
      <c r="G58" s="1">
        <f t="shared" si="2"/>
        <v>5</v>
      </c>
      <c r="H58" s="1">
        <f t="shared" si="3"/>
        <v>100</v>
      </c>
      <c r="I58" s="1">
        <v>7</v>
      </c>
      <c r="J58" s="1">
        <f t="shared" si="4"/>
        <v>101</v>
      </c>
      <c r="K58" s="9"/>
      <c r="L58" s="9"/>
      <c r="M58" s="9"/>
      <c r="N58" s="9"/>
      <c r="O58" s="1" t="s">
        <v>476</v>
      </c>
      <c r="P58" s="1">
        <v>1024</v>
      </c>
      <c r="Q58" s="1">
        <v>1024</v>
      </c>
      <c r="R58" s="1">
        <v>0</v>
      </c>
      <c r="S58" s="1">
        <v>102</v>
      </c>
    </row>
    <row r="59" spans="1:19">
      <c r="A59" s="12">
        <v>370024</v>
      </c>
      <c r="B59" s="12">
        <v>380020</v>
      </c>
      <c r="C59" s="12">
        <v>1</v>
      </c>
      <c r="D59" s="12">
        <v>3</v>
      </c>
      <c r="E59" s="1" t="str">
        <f t="shared" si="0"/>
        <v>接战区外圈</v>
      </c>
      <c r="F59" s="1" t="str">
        <f t="shared" si="5"/>
        <v>接战区外圈</v>
      </c>
      <c r="G59" s="1">
        <f t="shared" si="2"/>
        <v>5</v>
      </c>
      <c r="H59" s="1">
        <f t="shared" si="3"/>
        <v>100</v>
      </c>
      <c r="I59" s="1">
        <v>1</v>
      </c>
      <c r="J59" s="1">
        <f t="shared" si="4"/>
        <v>101</v>
      </c>
      <c r="K59" s="9"/>
      <c r="L59" s="9"/>
      <c r="M59" s="9"/>
      <c r="N59" s="9"/>
      <c r="O59" s="1" t="s">
        <v>476</v>
      </c>
      <c r="P59" s="1">
        <v>1024</v>
      </c>
      <c r="Q59" s="1">
        <v>1024</v>
      </c>
      <c r="R59" s="1">
        <v>0</v>
      </c>
      <c r="S59" s="1">
        <v>102</v>
      </c>
    </row>
    <row r="60" spans="1:19">
      <c r="A60" s="12">
        <v>420019</v>
      </c>
      <c r="B60" s="12">
        <v>380020</v>
      </c>
      <c r="C60" s="12">
        <v>1</v>
      </c>
      <c r="D60" s="12">
        <v>3</v>
      </c>
      <c r="E60" s="1" t="str">
        <f t="shared" si="0"/>
        <v>接战区外圈</v>
      </c>
      <c r="F60" s="1" t="str">
        <f t="shared" si="5"/>
        <v>接战区外圈</v>
      </c>
      <c r="G60" s="1">
        <f t="shared" si="2"/>
        <v>5</v>
      </c>
      <c r="H60" s="1">
        <f t="shared" si="3"/>
        <v>100</v>
      </c>
      <c r="I60" s="1">
        <v>7</v>
      </c>
      <c r="J60" s="1">
        <f t="shared" si="4"/>
        <v>101</v>
      </c>
      <c r="K60" s="9"/>
      <c r="L60" s="9"/>
      <c r="M60" s="9"/>
      <c r="N60" s="9"/>
      <c r="O60" s="1" t="s">
        <v>476</v>
      </c>
      <c r="P60" s="1">
        <v>1024</v>
      </c>
      <c r="Q60" s="1">
        <v>1024</v>
      </c>
      <c r="R60" s="1">
        <v>0</v>
      </c>
      <c r="S60" s="1">
        <v>102</v>
      </c>
    </row>
    <row r="61" spans="1:19">
      <c r="A61" s="12">
        <v>400022</v>
      </c>
      <c r="B61" s="12">
        <v>380020</v>
      </c>
      <c r="C61" s="12">
        <v>2</v>
      </c>
      <c r="D61" s="12">
        <v>1</v>
      </c>
      <c r="E61" s="1" t="str">
        <f t="shared" si="0"/>
        <v>接战区内圈</v>
      </c>
      <c r="F61" s="1" t="str">
        <f t="shared" si="5"/>
        <v>接战区内圈</v>
      </c>
      <c r="G61" s="1">
        <f t="shared" si="2"/>
        <v>6</v>
      </c>
      <c r="H61" s="1">
        <f t="shared" si="3"/>
        <v>100</v>
      </c>
      <c r="I61" s="1">
        <v>3</v>
      </c>
      <c r="J61" s="1">
        <f t="shared" si="4"/>
        <v>288</v>
      </c>
      <c r="K61" s="9"/>
      <c r="L61" s="9"/>
      <c r="M61" s="9"/>
      <c r="N61" s="9"/>
      <c r="O61" s="1" t="s">
        <v>476</v>
      </c>
      <c r="P61" s="1">
        <v>1024</v>
      </c>
      <c r="Q61" s="1">
        <v>1024</v>
      </c>
      <c r="R61" s="1">
        <v>0</v>
      </c>
      <c r="S61" s="1">
        <v>102</v>
      </c>
    </row>
    <row r="62" spans="1:19">
      <c r="A62" s="12">
        <v>420020</v>
      </c>
      <c r="B62" s="12">
        <v>380020</v>
      </c>
      <c r="C62" s="12">
        <v>1</v>
      </c>
      <c r="D62" s="12">
        <v>3</v>
      </c>
      <c r="E62" s="1" t="str">
        <f t="shared" si="0"/>
        <v>接战区外圈</v>
      </c>
      <c r="F62" s="1" t="str">
        <f t="shared" si="5"/>
        <v>接战区外圈</v>
      </c>
      <c r="G62" s="1">
        <f t="shared" si="2"/>
        <v>5</v>
      </c>
      <c r="H62" s="1">
        <f t="shared" si="3"/>
        <v>100</v>
      </c>
      <c r="I62" s="1">
        <v>5</v>
      </c>
      <c r="J62" s="1">
        <f t="shared" si="4"/>
        <v>101</v>
      </c>
      <c r="K62" s="9"/>
      <c r="L62" s="9"/>
      <c r="M62" s="9"/>
      <c r="N62" s="9"/>
      <c r="O62" s="1" t="s">
        <v>476</v>
      </c>
      <c r="P62" s="1">
        <v>1024</v>
      </c>
      <c r="Q62" s="1">
        <v>1024</v>
      </c>
      <c r="R62" s="1">
        <v>0</v>
      </c>
      <c r="S62" s="1">
        <v>102</v>
      </c>
    </row>
    <row r="63" spans="1:19">
      <c r="A63" s="12">
        <v>380024</v>
      </c>
      <c r="B63" s="12">
        <v>380020</v>
      </c>
      <c r="C63" s="12">
        <v>1</v>
      </c>
      <c r="D63" s="12">
        <v>3</v>
      </c>
      <c r="E63" s="1" t="str">
        <f t="shared" si="0"/>
        <v>接战区外圈</v>
      </c>
      <c r="F63" s="1" t="str">
        <f t="shared" si="5"/>
        <v>接战区外圈</v>
      </c>
      <c r="G63" s="1">
        <f t="shared" si="2"/>
        <v>5</v>
      </c>
      <c r="H63" s="1">
        <f t="shared" si="3"/>
        <v>100</v>
      </c>
      <c r="I63" s="1">
        <v>1</v>
      </c>
      <c r="J63" s="1">
        <f t="shared" si="4"/>
        <v>101</v>
      </c>
      <c r="K63" s="9"/>
      <c r="L63" s="9"/>
      <c r="M63" s="9"/>
      <c r="N63" s="9"/>
      <c r="O63" s="1" t="s">
        <v>476</v>
      </c>
      <c r="P63" s="1">
        <v>1024</v>
      </c>
      <c r="Q63" s="1">
        <v>1024</v>
      </c>
      <c r="R63" s="1">
        <v>0</v>
      </c>
      <c r="S63" s="1">
        <v>102</v>
      </c>
    </row>
    <row r="64" spans="1:19">
      <c r="A64" s="12">
        <v>390023</v>
      </c>
      <c r="B64" s="12">
        <v>380020</v>
      </c>
      <c r="C64" s="12">
        <v>2</v>
      </c>
      <c r="D64" s="12">
        <v>2</v>
      </c>
      <c r="E64" s="1" t="str">
        <f t="shared" si="0"/>
        <v>接战区内圈</v>
      </c>
      <c r="F64" s="1" t="str">
        <f t="shared" si="5"/>
        <v>接战区内圈</v>
      </c>
      <c r="G64" s="1">
        <f t="shared" si="2"/>
        <v>5</v>
      </c>
      <c r="H64" s="1">
        <f t="shared" si="3"/>
        <v>100</v>
      </c>
      <c r="I64" s="1">
        <v>3</v>
      </c>
      <c r="J64" s="1">
        <f t="shared" si="4"/>
        <v>101</v>
      </c>
      <c r="K64" s="9"/>
      <c r="L64" s="9"/>
      <c r="M64" s="9"/>
      <c r="N64" s="9"/>
      <c r="O64" s="1" t="s">
        <v>476</v>
      </c>
      <c r="P64" s="1">
        <v>1024</v>
      </c>
      <c r="Q64" s="1">
        <v>1024</v>
      </c>
      <c r="R64" s="1">
        <v>0</v>
      </c>
      <c r="S64" s="1">
        <v>102</v>
      </c>
    </row>
    <row r="65" spans="1:19">
      <c r="A65" s="12">
        <v>410021</v>
      </c>
      <c r="B65" s="12">
        <v>380020</v>
      </c>
      <c r="C65" s="12">
        <v>2</v>
      </c>
      <c r="D65" s="12">
        <v>2</v>
      </c>
      <c r="E65" s="1" t="str">
        <f t="shared" si="0"/>
        <v>接战区内圈</v>
      </c>
      <c r="F65" s="1" t="str">
        <f t="shared" si="5"/>
        <v>接战区内圈</v>
      </c>
      <c r="G65" s="1">
        <f t="shared" si="2"/>
        <v>5</v>
      </c>
      <c r="H65" s="1">
        <f t="shared" si="3"/>
        <v>100</v>
      </c>
      <c r="I65" s="1">
        <v>7</v>
      </c>
      <c r="J65" s="1">
        <f t="shared" si="4"/>
        <v>101</v>
      </c>
      <c r="K65" s="9"/>
      <c r="L65" s="9"/>
      <c r="M65" s="9"/>
      <c r="N65" s="9"/>
      <c r="O65" s="1" t="s">
        <v>476</v>
      </c>
      <c r="P65" s="1">
        <v>1024</v>
      </c>
      <c r="Q65" s="1">
        <v>1024</v>
      </c>
      <c r="R65" s="1">
        <v>0</v>
      </c>
      <c r="S65" s="1">
        <v>102</v>
      </c>
    </row>
    <row r="66" spans="1:19">
      <c r="A66" s="12">
        <v>410022</v>
      </c>
      <c r="B66" s="12">
        <v>380020</v>
      </c>
      <c r="C66" s="12">
        <v>2</v>
      </c>
      <c r="D66" s="12">
        <v>2</v>
      </c>
      <c r="E66" s="1" t="str">
        <f t="shared" si="0"/>
        <v>接战区内圈</v>
      </c>
      <c r="F66" s="1" t="str">
        <f t="shared" si="5"/>
        <v>接战区内圈</v>
      </c>
      <c r="G66" s="1">
        <f t="shared" si="2"/>
        <v>5</v>
      </c>
      <c r="H66" s="1">
        <f t="shared" si="3"/>
        <v>100</v>
      </c>
      <c r="I66" s="1">
        <v>1</v>
      </c>
      <c r="J66" s="1">
        <f t="shared" si="4"/>
        <v>101</v>
      </c>
      <c r="K66" s="9"/>
      <c r="L66" s="9"/>
      <c r="M66" s="9"/>
      <c r="N66" s="9"/>
      <c r="O66" s="1" t="s">
        <v>476</v>
      </c>
      <c r="P66" s="1">
        <v>1024</v>
      </c>
      <c r="Q66" s="1">
        <v>1024</v>
      </c>
      <c r="R66" s="1">
        <v>0</v>
      </c>
      <c r="S66" s="1">
        <v>102</v>
      </c>
    </row>
    <row r="67" spans="1:19">
      <c r="A67" s="12">
        <v>400023</v>
      </c>
      <c r="B67" s="12">
        <v>380020</v>
      </c>
      <c r="C67" s="12">
        <v>2</v>
      </c>
      <c r="D67" s="12">
        <v>2</v>
      </c>
      <c r="E67" s="1" t="str">
        <f t="shared" si="0"/>
        <v>接战区内圈</v>
      </c>
      <c r="F67" s="1" t="str">
        <f t="shared" si="5"/>
        <v>接战区内圈</v>
      </c>
      <c r="G67" s="1">
        <f t="shared" si="2"/>
        <v>5</v>
      </c>
      <c r="H67" s="1">
        <f t="shared" si="3"/>
        <v>100</v>
      </c>
      <c r="I67" s="1">
        <v>1</v>
      </c>
      <c r="J67" s="1">
        <f t="shared" si="4"/>
        <v>101</v>
      </c>
      <c r="K67" s="9"/>
      <c r="L67" s="9"/>
      <c r="M67" s="9"/>
      <c r="N67" s="9"/>
      <c r="O67" s="1" t="s">
        <v>476</v>
      </c>
      <c r="P67" s="1">
        <v>1024</v>
      </c>
      <c r="Q67" s="1">
        <v>1024</v>
      </c>
      <c r="R67" s="1">
        <v>0</v>
      </c>
      <c r="S67" s="1">
        <v>102</v>
      </c>
    </row>
    <row r="68" spans="1:19">
      <c r="A68" s="12">
        <v>390024</v>
      </c>
      <c r="B68" s="12">
        <v>380020</v>
      </c>
      <c r="C68" s="12">
        <v>1</v>
      </c>
      <c r="D68" s="12">
        <v>3</v>
      </c>
      <c r="E68" s="1" t="str">
        <f t="shared" si="0"/>
        <v>接战区外圈</v>
      </c>
      <c r="F68" s="1" t="str">
        <f t="shared" si="5"/>
        <v>接战区外圈</v>
      </c>
      <c r="G68" s="1">
        <f t="shared" si="2"/>
        <v>5</v>
      </c>
      <c r="H68" s="1">
        <f t="shared" si="3"/>
        <v>100</v>
      </c>
      <c r="I68" s="1">
        <v>6</v>
      </c>
      <c r="J68" s="1">
        <f t="shared" si="4"/>
        <v>101</v>
      </c>
      <c r="K68" s="9"/>
      <c r="L68" s="9"/>
      <c r="M68" s="9"/>
      <c r="N68" s="9"/>
      <c r="O68" s="1" t="s">
        <v>476</v>
      </c>
      <c r="P68" s="1">
        <v>1024</v>
      </c>
      <c r="Q68" s="1">
        <v>1024</v>
      </c>
      <c r="R68" s="1">
        <v>0</v>
      </c>
      <c r="S68" s="1">
        <v>102</v>
      </c>
    </row>
    <row r="69" spans="1:19">
      <c r="A69" s="12">
        <v>420021</v>
      </c>
      <c r="B69" s="12">
        <v>380020</v>
      </c>
      <c r="C69" s="12">
        <v>1</v>
      </c>
      <c r="D69" s="12">
        <v>3</v>
      </c>
      <c r="E69" s="1" t="str">
        <f t="shared" ref="E69:E107" si="6">IF(C69=1,"接战区外圈",IF(C69=2,"接战区内圈",IF(C69=4,"阻碍","建筑本身")))</f>
        <v>接战区外圈</v>
      </c>
      <c r="F69" s="1" t="str">
        <f t="shared" si="5"/>
        <v>接战区外圈</v>
      </c>
      <c r="G69" s="1">
        <f t="shared" ref="G69:G132" si="7">IF(D69=1,6,IF(D69&lt;&gt;4,5))</f>
        <v>5</v>
      </c>
      <c r="H69" s="1">
        <f t="shared" ref="H69:H132" si="8">IF(G69&lt;&gt;"",100,"")</f>
        <v>100</v>
      </c>
      <c r="I69" s="1">
        <v>5</v>
      </c>
      <c r="J69" s="1">
        <f t="shared" ref="J69:J132" si="9">VLOOKUP(G69,$M$5:$N$13,2,FALSE)</f>
        <v>101</v>
      </c>
      <c r="K69" s="9"/>
      <c r="L69" s="9"/>
      <c r="M69" s="9"/>
      <c r="N69" s="9"/>
      <c r="O69" s="1" t="s">
        <v>476</v>
      </c>
      <c r="P69" s="1">
        <v>1024</v>
      </c>
      <c r="Q69" s="1">
        <v>1024</v>
      </c>
      <c r="R69" s="1">
        <v>0</v>
      </c>
      <c r="S69" s="1">
        <v>102</v>
      </c>
    </row>
    <row r="70" spans="1:19">
      <c r="A70" s="12">
        <v>410023</v>
      </c>
      <c r="B70" s="12">
        <v>380020</v>
      </c>
      <c r="C70" s="12">
        <v>2</v>
      </c>
      <c r="D70" s="12">
        <v>2</v>
      </c>
      <c r="E70" s="1" t="str">
        <f t="shared" si="6"/>
        <v>接战区内圈</v>
      </c>
      <c r="F70" s="1" t="str">
        <f t="shared" si="5"/>
        <v>接战区内圈</v>
      </c>
      <c r="G70" s="1">
        <f t="shared" si="7"/>
        <v>5</v>
      </c>
      <c r="H70" s="1">
        <f t="shared" si="8"/>
        <v>100</v>
      </c>
      <c r="I70" s="1">
        <v>5</v>
      </c>
      <c r="J70" s="1">
        <f t="shared" si="9"/>
        <v>101</v>
      </c>
      <c r="K70" s="9"/>
      <c r="L70" s="9"/>
      <c r="M70" s="9"/>
      <c r="N70" s="9"/>
      <c r="O70" s="1" t="s">
        <v>476</v>
      </c>
      <c r="P70" s="1">
        <v>1024</v>
      </c>
      <c r="Q70" s="1">
        <v>1024</v>
      </c>
      <c r="R70" s="1">
        <v>0</v>
      </c>
      <c r="S70" s="1">
        <v>102</v>
      </c>
    </row>
    <row r="71" spans="1:19">
      <c r="A71" s="12">
        <v>420022</v>
      </c>
      <c r="B71" s="12">
        <v>380020</v>
      </c>
      <c r="C71" s="12">
        <v>1</v>
      </c>
      <c r="D71" s="12">
        <v>3</v>
      </c>
      <c r="E71" s="1" t="str">
        <f t="shared" si="6"/>
        <v>接战区外圈</v>
      </c>
      <c r="F71" s="1" t="str">
        <f t="shared" si="5"/>
        <v>接战区外圈</v>
      </c>
      <c r="G71" s="1">
        <f t="shared" si="7"/>
        <v>5</v>
      </c>
      <c r="H71" s="1">
        <f t="shared" si="8"/>
        <v>100</v>
      </c>
      <c r="I71" s="1">
        <v>8</v>
      </c>
      <c r="J71" s="1">
        <f t="shared" si="9"/>
        <v>101</v>
      </c>
      <c r="K71" s="9"/>
      <c r="L71" s="9"/>
      <c r="M71" s="9"/>
      <c r="N71" s="9"/>
      <c r="O71" s="1" t="s">
        <v>476</v>
      </c>
      <c r="P71" s="1">
        <v>1024</v>
      </c>
      <c r="Q71" s="1">
        <v>1024</v>
      </c>
      <c r="R71" s="1">
        <v>0</v>
      </c>
      <c r="S71" s="1">
        <v>102</v>
      </c>
    </row>
    <row r="72" spans="1:19">
      <c r="A72" s="12">
        <v>400024</v>
      </c>
      <c r="B72" s="12">
        <v>380020</v>
      </c>
      <c r="C72" s="12">
        <v>1</v>
      </c>
      <c r="D72" s="12">
        <v>3</v>
      </c>
      <c r="E72" s="1" t="str">
        <f t="shared" si="6"/>
        <v>接战区外圈</v>
      </c>
      <c r="F72" s="1" t="str">
        <f t="shared" si="5"/>
        <v>接战区外圈</v>
      </c>
      <c r="G72" s="1">
        <f t="shared" si="7"/>
        <v>5</v>
      </c>
      <c r="H72" s="1">
        <f t="shared" si="8"/>
        <v>100</v>
      </c>
      <c r="I72" s="1">
        <v>7</v>
      </c>
      <c r="J72" s="1">
        <f t="shared" si="9"/>
        <v>101</v>
      </c>
      <c r="K72" s="9"/>
      <c r="L72" s="9"/>
      <c r="M72" s="9"/>
      <c r="N72" s="9"/>
      <c r="O72" s="1" t="s">
        <v>476</v>
      </c>
      <c r="P72" s="1">
        <v>1024</v>
      </c>
      <c r="Q72" s="1">
        <v>1024</v>
      </c>
      <c r="R72" s="1">
        <v>0</v>
      </c>
      <c r="S72" s="1">
        <v>102</v>
      </c>
    </row>
    <row r="73" spans="1:19">
      <c r="A73" s="12">
        <v>420023</v>
      </c>
      <c r="B73" s="12">
        <v>380020</v>
      </c>
      <c r="C73" s="12">
        <v>1</v>
      </c>
      <c r="D73" s="12">
        <v>3</v>
      </c>
      <c r="E73" s="1" t="str">
        <f t="shared" si="6"/>
        <v>接战区外圈</v>
      </c>
      <c r="F73" s="1" t="str">
        <f t="shared" si="5"/>
        <v>接战区外圈</v>
      </c>
      <c r="G73" s="1">
        <f t="shared" si="7"/>
        <v>5</v>
      </c>
      <c r="H73" s="1">
        <f t="shared" si="8"/>
        <v>100</v>
      </c>
      <c r="I73" s="1">
        <v>7</v>
      </c>
      <c r="J73" s="1">
        <f t="shared" si="9"/>
        <v>101</v>
      </c>
      <c r="K73" s="9"/>
      <c r="L73" s="9"/>
      <c r="M73" s="9"/>
      <c r="N73" s="9"/>
      <c r="O73" s="1" t="s">
        <v>476</v>
      </c>
      <c r="P73" s="1">
        <v>1024</v>
      </c>
      <c r="Q73" s="1">
        <v>1024</v>
      </c>
      <c r="R73" s="1">
        <v>0</v>
      </c>
      <c r="S73" s="1">
        <v>102</v>
      </c>
    </row>
    <row r="74" spans="1:19">
      <c r="A74" s="12">
        <v>410024</v>
      </c>
      <c r="B74" s="12">
        <v>380020</v>
      </c>
      <c r="C74" s="12">
        <v>1</v>
      </c>
      <c r="D74" s="12">
        <v>3</v>
      </c>
      <c r="E74" s="1" t="str">
        <f t="shared" si="6"/>
        <v>接战区外圈</v>
      </c>
      <c r="F74" s="1" t="str">
        <f t="shared" si="5"/>
        <v>接战区外圈</v>
      </c>
      <c r="G74" s="1">
        <f t="shared" si="7"/>
        <v>5</v>
      </c>
      <c r="H74" s="1">
        <f t="shared" si="8"/>
        <v>100</v>
      </c>
      <c r="I74" s="1">
        <v>3</v>
      </c>
      <c r="J74" s="1">
        <f t="shared" si="9"/>
        <v>101</v>
      </c>
      <c r="K74" s="9"/>
      <c r="L74" s="9"/>
      <c r="M74" s="9"/>
      <c r="N74" s="9"/>
      <c r="O74" s="1" t="s">
        <v>476</v>
      </c>
      <c r="P74" s="1">
        <v>1024</v>
      </c>
      <c r="Q74" s="1">
        <v>1024</v>
      </c>
      <c r="R74" s="1">
        <v>0</v>
      </c>
      <c r="S74" s="1">
        <v>102</v>
      </c>
    </row>
    <row r="75" spans="1:19">
      <c r="A75" s="12">
        <v>420024</v>
      </c>
      <c r="B75" s="12">
        <v>380020</v>
      </c>
      <c r="C75" s="12">
        <v>1</v>
      </c>
      <c r="D75" s="12">
        <v>3</v>
      </c>
      <c r="E75" s="1" t="str">
        <f t="shared" si="6"/>
        <v>接战区外圈</v>
      </c>
      <c r="F75" s="1" t="str">
        <f t="shared" si="5"/>
        <v>接战区外圈</v>
      </c>
      <c r="G75" s="1">
        <f t="shared" si="7"/>
        <v>5</v>
      </c>
      <c r="H75" s="1">
        <f t="shared" si="8"/>
        <v>100</v>
      </c>
      <c r="I75" s="1">
        <v>3</v>
      </c>
      <c r="J75" s="1">
        <f t="shared" si="9"/>
        <v>101</v>
      </c>
      <c r="K75" s="9"/>
      <c r="L75" s="9"/>
      <c r="M75" s="9"/>
      <c r="N75" s="9"/>
      <c r="O75" s="1" t="s">
        <v>476</v>
      </c>
      <c r="P75" s="1">
        <v>1024</v>
      </c>
      <c r="Q75" s="1">
        <v>1024</v>
      </c>
      <c r="R75" s="1">
        <v>0</v>
      </c>
      <c r="S75" s="1">
        <v>102</v>
      </c>
    </row>
    <row r="76" spans="1:19">
      <c r="A76" s="12">
        <v>440006</v>
      </c>
      <c r="B76" s="12">
        <v>480010</v>
      </c>
      <c r="C76" s="12">
        <v>1</v>
      </c>
      <c r="D76" s="12">
        <v>3</v>
      </c>
      <c r="E76" s="1" t="str">
        <f t="shared" si="6"/>
        <v>接战区外圈</v>
      </c>
      <c r="F76" s="1" t="str">
        <f t="shared" si="5"/>
        <v>接战区外圈</v>
      </c>
      <c r="G76" s="1">
        <f t="shared" si="7"/>
        <v>5</v>
      </c>
      <c r="H76" s="1">
        <f t="shared" si="8"/>
        <v>100</v>
      </c>
      <c r="I76" s="1">
        <v>8</v>
      </c>
      <c r="J76" s="1">
        <f t="shared" si="9"/>
        <v>101</v>
      </c>
      <c r="K76" s="9"/>
      <c r="L76" s="9"/>
      <c r="M76" s="9"/>
      <c r="N76" s="9"/>
      <c r="O76" s="1" t="s">
        <v>477</v>
      </c>
      <c r="P76" s="1">
        <v>614.4</v>
      </c>
      <c r="Q76" s="1">
        <v>614.4</v>
      </c>
      <c r="R76" s="1">
        <v>0</v>
      </c>
      <c r="S76" s="1">
        <v>185</v>
      </c>
    </row>
    <row r="77" spans="1:19">
      <c r="A77" s="12">
        <v>450006</v>
      </c>
      <c r="B77" s="12">
        <v>480010</v>
      </c>
      <c r="C77" s="12">
        <v>1</v>
      </c>
      <c r="D77" s="12">
        <v>3</v>
      </c>
      <c r="E77" s="1" t="str">
        <f t="shared" si="6"/>
        <v>接战区外圈</v>
      </c>
      <c r="F77" s="1" t="str">
        <f t="shared" si="5"/>
        <v>接战区外圈</v>
      </c>
      <c r="G77" s="1">
        <f t="shared" si="7"/>
        <v>5</v>
      </c>
      <c r="H77" s="1">
        <f t="shared" si="8"/>
        <v>100</v>
      </c>
      <c r="I77" s="1">
        <v>6</v>
      </c>
      <c r="J77" s="1">
        <f t="shared" si="9"/>
        <v>101</v>
      </c>
      <c r="K77" s="9"/>
      <c r="L77" s="9"/>
      <c r="M77" s="9"/>
      <c r="N77" s="9"/>
      <c r="O77" s="1" t="s">
        <v>477</v>
      </c>
      <c r="P77" s="1">
        <v>614.4</v>
      </c>
      <c r="Q77" s="1">
        <v>614.4</v>
      </c>
      <c r="R77" s="1">
        <v>0</v>
      </c>
      <c r="S77" s="1">
        <v>185</v>
      </c>
    </row>
    <row r="78" spans="1:19">
      <c r="A78" s="12">
        <v>440007</v>
      </c>
      <c r="B78" s="12">
        <v>480010</v>
      </c>
      <c r="C78" s="12">
        <v>1</v>
      </c>
      <c r="D78" s="12">
        <v>3</v>
      </c>
      <c r="E78" s="1" t="str">
        <f t="shared" si="6"/>
        <v>接战区外圈</v>
      </c>
      <c r="F78" s="1" t="str">
        <f t="shared" si="5"/>
        <v>接战区外圈</v>
      </c>
      <c r="G78" s="1">
        <f t="shared" si="7"/>
        <v>5</v>
      </c>
      <c r="H78" s="1">
        <f t="shared" si="8"/>
        <v>100</v>
      </c>
      <c r="I78" s="1">
        <v>4</v>
      </c>
      <c r="J78" s="1">
        <f t="shared" si="9"/>
        <v>101</v>
      </c>
      <c r="K78" s="9"/>
      <c r="L78" s="9"/>
      <c r="M78" s="9"/>
      <c r="N78" s="9"/>
      <c r="O78" s="1" t="s">
        <v>477</v>
      </c>
      <c r="P78" s="1">
        <v>614.4</v>
      </c>
      <c r="Q78" s="1">
        <v>614.4</v>
      </c>
      <c r="R78" s="1">
        <v>0</v>
      </c>
      <c r="S78" s="1">
        <v>185</v>
      </c>
    </row>
    <row r="79" spans="1:19">
      <c r="A79" s="12">
        <v>460006</v>
      </c>
      <c r="B79" s="12">
        <v>480010</v>
      </c>
      <c r="C79" s="12">
        <v>1</v>
      </c>
      <c r="D79" s="12">
        <v>3</v>
      </c>
      <c r="E79" s="1" t="str">
        <f t="shared" si="6"/>
        <v>接战区外圈</v>
      </c>
      <c r="F79" s="1" t="str">
        <f t="shared" si="5"/>
        <v>接战区外圈</v>
      </c>
      <c r="G79" s="1">
        <f t="shared" si="7"/>
        <v>5</v>
      </c>
      <c r="H79" s="1">
        <f t="shared" si="8"/>
        <v>100</v>
      </c>
      <c r="I79" s="1">
        <v>7</v>
      </c>
      <c r="J79" s="1">
        <f t="shared" si="9"/>
        <v>101</v>
      </c>
      <c r="K79" s="9"/>
      <c r="L79" s="9"/>
      <c r="M79" s="9"/>
      <c r="N79" s="9"/>
      <c r="O79" s="1" t="s">
        <v>477</v>
      </c>
      <c r="P79" s="1">
        <v>614.4</v>
      </c>
      <c r="Q79" s="1">
        <v>614.4</v>
      </c>
      <c r="R79" s="1">
        <v>0</v>
      </c>
      <c r="S79" s="1">
        <v>185</v>
      </c>
    </row>
    <row r="80" spans="1:19">
      <c r="A80" s="12">
        <v>450007</v>
      </c>
      <c r="B80" s="12">
        <v>480010</v>
      </c>
      <c r="C80" s="12">
        <v>2</v>
      </c>
      <c r="D80" s="12">
        <v>2</v>
      </c>
      <c r="E80" s="1" t="str">
        <f t="shared" si="6"/>
        <v>接战区内圈</v>
      </c>
      <c r="F80" s="1" t="str">
        <f t="shared" si="5"/>
        <v>接战区内圈</v>
      </c>
      <c r="G80" s="1">
        <f t="shared" si="7"/>
        <v>5</v>
      </c>
      <c r="H80" s="1">
        <f t="shared" si="8"/>
        <v>100</v>
      </c>
      <c r="I80" s="1">
        <v>8</v>
      </c>
      <c r="J80" s="1">
        <f t="shared" si="9"/>
        <v>101</v>
      </c>
      <c r="K80" s="9"/>
      <c r="L80" s="9"/>
      <c r="M80" s="9"/>
      <c r="N80" s="9"/>
      <c r="O80" s="1" t="s">
        <v>477</v>
      </c>
      <c r="P80" s="1">
        <v>614.4</v>
      </c>
      <c r="Q80" s="1">
        <v>614.4</v>
      </c>
      <c r="R80" s="1">
        <v>0</v>
      </c>
      <c r="S80" s="1">
        <v>185</v>
      </c>
    </row>
    <row r="81" spans="1:19">
      <c r="A81" s="12">
        <v>440008</v>
      </c>
      <c r="B81" s="12">
        <v>480010</v>
      </c>
      <c r="C81" s="12">
        <v>1</v>
      </c>
      <c r="D81" s="12">
        <v>3</v>
      </c>
      <c r="E81" s="1" t="str">
        <f t="shared" si="6"/>
        <v>接战区外圈</v>
      </c>
      <c r="F81" s="1" t="str">
        <f t="shared" si="5"/>
        <v>接战区外圈</v>
      </c>
      <c r="G81" s="1">
        <f t="shared" si="7"/>
        <v>5</v>
      </c>
      <c r="H81" s="1">
        <f t="shared" si="8"/>
        <v>100</v>
      </c>
      <c r="I81" s="1">
        <v>8</v>
      </c>
      <c r="J81" s="1">
        <f t="shared" si="9"/>
        <v>101</v>
      </c>
      <c r="K81" s="9"/>
      <c r="L81" s="9"/>
      <c r="M81" s="9"/>
      <c r="N81" s="9"/>
      <c r="O81" s="1" t="s">
        <v>477</v>
      </c>
      <c r="P81" s="1">
        <v>614.4</v>
      </c>
      <c r="Q81" s="1">
        <v>614.4</v>
      </c>
      <c r="R81" s="1">
        <v>0</v>
      </c>
      <c r="S81" s="1">
        <v>185</v>
      </c>
    </row>
    <row r="82" spans="1:19">
      <c r="A82" s="12">
        <v>450008</v>
      </c>
      <c r="B82" s="12">
        <v>480010</v>
      </c>
      <c r="C82" s="12">
        <v>2</v>
      </c>
      <c r="D82" s="12">
        <v>2</v>
      </c>
      <c r="E82" s="1" t="str">
        <f t="shared" si="6"/>
        <v>接战区内圈</v>
      </c>
      <c r="F82" s="1" t="str">
        <f t="shared" si="5"/>
        <v>接战区内圈</v>
      </c>
      <c r="G82" s="1">
        <f t="shared" si="7"/>
        <v>5</v>
      </c>
      <c r="H82" s="1">
        <f t="shared" si="8"/>
        <v>100</v>
      </c>
      <c r="I82" s="1">
        <v>6</v>
      </c>
      <c r="J82" s="1">
        <f t="shared" si="9"/>
        <v>101</v>
      </c>
      <c r="K82" s="9"/>
      <c r="L82" s="9"/>
      <c r="M82" s="9"/>
      <c r="N82" s="9"/>
      <c r="O82" s="1" t="s">
        <v>477</v>
      </c>
      <c r="P82" s="1">
        <v>614.4</v>
      </c>
      <c r="Q82" s="1">
        <v>614.4</v>
      </c>
      <c r="R82" s="1">
        <v>0</v>
      </c>
      <c r="S82" s="1">
        <v>185</v>
      </c>
    </row>
    <row r="83" spans="1:19">
      <c r="A83" s="12">
        <v>460007</v>
      </c>
      <c r="B83" s="12">
        <v>480010</v>
      </c>
      <c r="C83" s="12">
        <v>2</v>
      </c>
      <c r="D83" s="12">
        <v>2</v>
      </c>
      <c r="E83" s="1" t="str">
        <f t="shared" si="6"/>
        <v>接战区内圈</v>
      </c>
      <c r="F83" s="1" t="str">
        <f t="shared" si="5"/>
        <v>接战区内圈</v>
      </c>
      <c r="G83" s="1">
        <f t="shared" si="7"/>
        <v>5</v>
      </c>
      <c r="H83" s="1">
        <f t="shared" si="8"/>
        <v>100</v>
      </c>
      <c r="I83" s="1">
        <v>1</v>
      </c>
      <c r="J83" s="1">
        <f t="shared" si="9"/>
        <v>101</v>
      </c>
      <c r="K83" s="9"/>
      <c r="L83" s="9"/>
      <c r="M83" s="9"/>
      <c r="N83" s="9"/>
      <c r="O83" s="1" t="s">
        <v>477</v>
      </c>
      <c r="P83" s="1">
        <v>614.4</v>
      </c>
      <c r="Q83" s="1">
        <v>614.4</v>
      </c>
      <c r="R83" s="1">
        <v>0</v>
      </c>
      <c r="S83" s="1">
        <v>185</v>
      </c>
    </row>
    <row r="84" spans="1:19">
      <c r="A84" s="12">
        <v>440009</v>
      </c>
      <c r="B84" s="12">
        <v>480010</v>
      </c>
      <c r="C84" s="12">
        <v>1</v>
      </c>
      <c r="D84" s="12">
        <v>3</v>
      </c>
      <c r="E84" s="1" t="str">
        <f t="shared" si="6"/>
        <v>接战区外圈</v>
      </c>
      <c r="F84" s="1" t="str">
        <f t="shared" si="5"/>
        <v>接战区外圈</v>
      </c>
      <c r="G84" s="1">
        <f t="shared" si="7"/>
        <v>5</v>
      </c>
      <c r="H84" s="1">
        <f t="shared" si="8"/>
        <v>100</v>
      </c>
      <c r="I84" s="1">
        <v>1</v>
      </c>
      <c r="J84" s="1">
        <f t="shared" si="9"/>
        <v>101</v>
      </c>
      <c r="K84" s="9"/>
      <c r="L84" s="9"/>
      <c r="M84" s="9"/>
      <c r="N84" s="9"/>
      <c r="O84" s="1" t="s">
        <v>477</v>
      </c>
      <c r="P84" s="1">
        <v>614.4</v>
      </c>
      <c r="Q84" s="1">
        <v>614.4</v>
      </c>
      <c r="R84" s="1">
        <v>0</v>
      </c>
      <c r="S84" s="1">
        <v>185</v>
      </c>
    </row>
    <row r="85" spans="1:19">
      <c r="A85" s="12">
        <v>470006</v>
      </c>
      <c r="B85" s="12">
        <v>480010</v>
      </c>
      <c r="C85" s="12">
        <v>1</v>
      </c>
      <c r="D85" s="12">
        <v>3</v>
      </c>
      <c r="E85" s="1" t="str">
        <f t="shared" si="6"/>
        <v>接战区外圈</v>
      </c>
      <c r="F85" s="1" t="str">
        <f t="shared" si="5"/>
        <v>接战区外圈</v>
      </c>
      <c r="G85" s="1">
        <f t="shared" si="7"/>
        <v>5</v>
      </c>
      <c r="H85" s="1">
        <f t="shared" si="8"/>
        <v>100</v>
      </c>
      <c r="I85" s="1">
        <v>5</v>
      </c>
      <c r="J85" s="1">
        <f t="shared" si="9"/>
        <v>101</v>
      </c>
      <c r="K85" s="9"/>
      <c r="L85" s="9"/>
      <c r="M85" s="9"/>
      <c r="N85" s="9"/>
      <c r="O85" s="1" t="s">
        <v>477</v>
      </c>
      <c r="P85" s="1">
        <v>614.4</v>
      </c>
      <c r="Q85" s="1">
        <v>614.4</v>
      </c>
      <c r="R85" s="1">
        <v>0</v>
      </c>
      <c r="S85" s="1">
        <v>185</v>
      </c>
    </row>
    <row r="86" spans="1:19">
      <c r="A86" s="12">
        <v>470007</v>
      </c>
      <c r="B86" s="12">
        <v>480010</v>
      </c>
      <c r="C86" s="12">
        <v>2</v>
      </c>
      <c r="D86" s="12">
        <v>2</v>
      </c>
      <c r="E86" s="1" t="str">
        <f t="shared" si="6"/>
        <v>接战区内圈</v>
      </c>
      <c r="F86" s="1" t="str">
        <f t="shared" si="5"/>
        <v>接战区内圈</v>
      </c>
      <c r="G86" s="1">
        <f t="shared" si="7"/>
        <v>5</v>
      </c>
      <c r="H86" s="1">
        <f t="shared" si="8"/>
        <v>100</v>
      </c>
      <c r="I86" s="1">
        <v>4</v>
      </c>
      <c r="J86" s="1">
        <f t="shared" si="9"/>
        <v>101</v>
      </c>
      <c r="K86" s="9"/>
      <c r="L86" s="9"/>
      <c r="M86" s="9"/>
      <c r="N86" s="9"/>
      <c r="O86" s="1" t="s">
        <v>477</v>
      </c>
      <c r="P86" s="1">
        <v>614.4</v>
      </c>
      <c r="Q86" s="1">
        <v>614.4</v>
      </c>
      <c r="R86" s="1">
        <v>0</v>
      </c>
      <c r="S86" s="1">
        <v>185</v>
      </c>
    </row>
    <row r="87" spans="1:19">
      <c r="A87" s="12">
        <v>450009</v>
      </c>
      <c r="B87" s="12">
        <v>480010</v>
      </c>
      <c r="C87" s="12">
        <v>2</v>
      </c>
      <c r="D87" s="12">
        <v>2</v>
      </c>
      <c r="E87" s="1" t="str">
        <f t="shared" si="6"/>
        <v>接战区内圈</v>
      </c>
      <c r="F87" s="1" t="str">
        <f t="shared" ref="F87:F107" si="10">IF(C87=1,"接战区外圈",IF(C87=2,"接战区内圈",IF(C87=4,"阻碍","建筑本身")))</f>
        <v>接战区内圈</v>
      </c>
      <c r="G87" s="1">
        <f t="shared" si="7"/>
        <v>5</v>
      </c>
      <c r="H87" s="1">
        <f t="shared" si="8"/>
        <v>100</v>
      </c>
      <c r="I87" s="1">
        <v>5</v>
      </c>
      <c r="J87" s="1">
        <f t="shared" si="9"/>
        <v>101</v>
      </c>
      <c r="K87" s="9"/>
      <c r="L87" s="9"/>
      <c r="M87" s="9"/>
      <c r="N87" s="9"/>
      <c r="O87" s="1" t="s">
        <v>477</v>
      </c>
      <c r="P87" s="1">
        <v>614.4</v>
      </c>
      <c r="Q87" s="1">
        <v>614.4</v>
      </c>
      <c r="R87" s="1">
        <v>0</v>
      </c>
      <c r="S87" s="1">
        <v>185</v>
      </c>
    </row>
    <row r="88" spans="1:19">
      <c r="A88" s="12">
        <v>460008</v>
      </c>
      <c r="B88" s="12">
        <v>480010</v>
      </c>
      <c r="C88" s="12">
        <v>2</v>
      </c>
      <c r="D88" s="12">
        <v>1</v>
      </c>
      <c r="E88" s="1" t="str">
        <f t="shared" si="6"/>
        <v>接战区内圈</v>
      </c>
      <c r="F88" s="1" t="str">
        <f t="shared" si="10"/>
        <v>接战区内圈</v>
      </c>
      <c r="G88" s="1">
        <f t="shared" si="7"/>
        <v>6</v>
      </c>
      <c r="H88" s="1">
        <f t="shared" si="8"/>
        <v>100</v>
      </c>
      <c r="I88" s="1">
        <v>4</v>
      </c>
      <c r="J88" s="1">
        <f t="shared" si="9"/>
        <v>288</v>
      </c>
      <c r="K88" s="9"/>
      <c r="L88" s="9"/>
      <c r="M88" s="9"/>
      <c r="N88" s="9"/>
      <c r="O88" s="1" t="s">
        <v>477</v>
      </c>
      <c r="P88" s="1">
        <v>614.4</v>
      </c>
      <c r="Q88" s="1">
        <v>614.4</v>
      </c>
      <c r="R88" s="1">
        <v>0</v>
      </c>
      <c r="S88" s="1">
        <v>185</v>
      </c>
    </row>
    <row r="89" spans="1:19">
      <c r="A89" s="12">
        <v>440010</v>
      </c>
      <c r="B89" s="12">
        <v>480010</v>
      </c>
      <c r="C89" s="12">
        <v>1</v>
      </c>
      <c r="D89" s="12">
        <v>3</v>
      </c>
      <c r="E89" s="1" t="str">
        <f t="shared" si="6"/>
        <v>接战区外圈</v>
      </c>
      <c r="F89" s="1" t="str">
        <f t="shared" si="10"/>
        <v>接战区外圈</v>
      </c>
      <c r="G89" s="1">
        <f t="shared" si="7"/>
        <v>5</v>
      </c>
      <c r="H89" s="1">
        <f t="shared" si="8"/>
        <v>100</v>
      </c>
      <c r="I89" s="1">
        <v>2</v>
      </c>
      <c r="J89" s="1">
        <f t="shared" si="9"/>
        <v>101</v>
      </c>
      <c r="K89" s="9"/>
      <c r="L89" s="9"/>
      <c r="M89" s="9"/>
      <c r="N89" s="9"/>
      <c r="O89" s="1" t="s">
        <v>477</v>
      </c>
      <c r="P89" s="1">
        <v>614.4</v>
      </c>
      <c r="Q89" s="1">
        <v>614.4</v>
      </c>
      <c r="R89" s="1">
        <v>0</v>
      </c>
      <c r="S89" s="1">
        <v>185</v>
      </c>
    </row>
    <row r="90" spans="1:19">
      <c r="A90" s="12">
        <v>480006</v>
      </c>
      <c r="B90" s="12">
        <v>480010</v>
      </c>
      <c r="C90" s="12">
        <v>1</v>
      </c>
      <c r="D90" s="12">
        <v>3</v>
      </c>
      <c r="E90" s="1" t="str">
        <f t="shared" si="6"/>
        <v>接战区外圈</v>
      </c>
      <c r="F90" s="1" t="str">
        <f t="shared" si="10"/>
        <v>接战区外圈</v>
      </c>
      <c r="G90" s="1">
        <f t="shared" si="7"/>
        <v>5</v>
      </c>
      <c r="H90" s="1">
        <f t="shared" si="8"/>
        <v>100</v>
      </c>
      <c r="I90" s="1">
        <v>7</v>
      </c>
      <c r="J90" s="1">
        <f t="shared" si="9"/>
        <v>101</v>
      </c>
      <c r="K90" s="9"/>
      <c r="L90" s="9"/>
      <c r="M90" s="9"/>
      <c r="N90" s="9"/>
      <c r="O90" s="1" t="s">
        <v>477</v>
      </c>
      <c r="P90" s="1">
        <v>614.4</v>
      </c>
      <c r="Q90" s="1">
        <v>614.4</v>
      </c>
      <c r="R90" s="1">
        <v>0</v>
      </c>
      <c r="S90" s="1">
        <v>185</v>
      </c>
    </row>
    <row r="91" spans="1:19">
      <c r="A91" s="12">
        <v>440011</v>
      </c>
      <c r="B91" s="12">
        <v>480010</v>
      </c>
      <c r="C91" s="12">
        <v>1</v>
      </c>
      <c r="D91" s="12">
        <v>3</v>
      </c>
      <c r="E91" s="1" t="str">
        <f t="shared" si="6"/>
        <v>接战区外圈</v>
      </c>
      <c r="F91" s="1" t="str">
        <f t="shared" si="10"/>
        <v>接战区外圈</v>
      </c>
      <c r="G91" s="1">
        <f t="shared" si="7"/>
        <v>5</v>
      </c>
      <c r="H91" s="1">
        <f t="shared" si="8"/>
        <v>100</v>
      </c>
      <c r="I91" s="1">
        <v>5</v>
      </c>
      <c r="J91" s="1">
        <f t="shared" si="9"/>
        <v>101</v>
      </c>
      <c r="K91" s="9"/>
      <c r="L91" s="9"/>
      <c r="M91" s="9"/>
      <c r="N91" s="9"/>
      <c r="O91" s="1" t="s">
        <v>477</v>
      </c>
      <c r="P91" s="1">
        <v>614.4</v>
      </c>
      <c r="Q91" s="1">
        <v>614.4</v>
      </c>
      <c r="R91" s="1">
        <v>0</v>
      </c>
      <c r="S91" s="1">
        <v>185</v>
      </c>
    </row>
    <row r="92" spans="1:19">
      <c r="A92" s="12">
        <v>490006</v>
      </c>
      <c r="B92" s="12">
        <v>480010</v>
      </c>
      <c r="C92" s="12">
        <v>1</v>
      </c>
      <c r="D92" s="12">
        <v>3</v>
      </c>
      <c r="E92" s="1" t="str">
        <f t="shared" si="6"/>
        <v>接战区外圈</v>
      </c>
      <c r="F92" s="1" t="str">
        <f t="shared" si="10"/>
        <v>接战区外圈</v>
      </c>
      <c r="G92" s="1">
        <f t="shared" si="7"/>
        <v>5</v>
      </c>
      <c r="H92" s="1">
        <f t="shared" si="8"/>
        <v>100</v>
      </c>
      <c r="I92" s="1">
        <v>2</v>
      </c>
      <c r="J92" s="1">
        <f t="shared" si="9"/>
        <v>101</v>
      </c>
      <c r="K92" s="9"/>
      <c r="L92" s="9"/>
      <c r="M92" s="9"/>
      <c r="N92" s="9"/>
      <c r="O92" s="1" t="s">
        <v>477</v>
      </c>
      <c r="P92" s="1">
        <v>614.4</v>
      </c>
      <c r="Q92" s="1">
        <v>614.4</v>
      </c>
      <c r="R92" s="1">
        <v>0</v>
      </c>
      <c r="S92" s="1">
        <v>185</v>
      </c>
    </row>
    <row r="93" spans="1:19">
      <c r="A93" s="12">
        <v>460009</v>
      </c>
      <c r="B93" s="12">
        <v>480010</v>
      </c>
      <c r="C93" s="12">
        <v>2</v>
      </c>
      <c r="D93" s="12">
        <v>1</v>
      </c>
      <c r="E93" s="1" t="str">
        <f t="shared" si="6"/>
        <v>接战区内圈</v>
      </c>
      <c r="F93" s="1" t="str">
        <f t="shared" si="10"/>
        <v>接战区内圈</v>
      </c>
      <c r="G93" s="1">
        <f t="shared" si="7"/>
        <v>6</v>
      </c>
      <c r="H93" s="1">
        <f t="shared" si="8"/>
        <v>100</v>
      </c>
      <c r="I93" s="1">
        <v>7</v>
      </c>
      <c r="J93" s="1">
        <f t="shared" si="9"/>
        <v>288</v>
      </c>
      <c r="K93" s="9"/>
      <c r="L93" s="9"/>
      <c r="M93" s="9"/>
      <c r="N93" s="9"/>
      <c r="O93" s="1" t="s">
        <v>477</v>
      </c>
      <c r="P93" s="1">
        <v>614.4</v>
      </c>
      <c r="Q93" s="1">
        <v>614.4</v>
      </c>
      <c r="R93" s="1">
        <v>0</v>
      </c>
      <c r="S93" s="1">
        <v>185</v>
      </c>
    </row>
    <row r="94" spans="1:19">
      <c r="A94" s="12">
        <v>470008</v>
      </c>
      <c r="B94" s="12">
        <v>480010</v>
      </c>
      <c r="C94" s="12">
        <v>2</v>
      </c>
      <c r="D94" s="12">
        <v>1</v>
      </c>
      <c r="E94" s="1" t="str">
        <f t="shared" si="6"/>
        <v>接战区内圈</v>
      </c>
      <c r="F94" s="1" t="str">
        <f t="shared" si="10"/>
        <v>接战区内圈</v>
      </c>
      <c r="G94" s="1">
        <f t="shared" si="7"/>
        <v>6</v>
      </c>
      <c r="H94" s="1">
        <f t="shared" si="8"/>
        <v>100</v>
      </c>
      <c r="I94" s="1">
        <v>7</v>
      </c>
      <c r="J94" s="1">
        <f t="shared" si="9"/>
        <v>288</v>
      </c>
      <c r="K94" s="9"/>
      <c r="L94" s="9"/>
      <c r="M94" s="9"/>
      <c r="N94" s="9"/>
      <c r="O94" s="1" t="s">
        <v>477</v>
      </c>
      <c r="P94" s="1">
        <v>614.4</v>
      </c>
      <c r="Q94" s="1">
        <v>614.4</v>
      </c>
      <c r="R94" s="1">
        <v>0</v>
      </c>
      <c r="S94" s="1">
        <v>185</v>
      </c>
    </row>
    <row r="95" spans="1:19">
      <c r="A95" s="12">
        <v>450010</v>
      </c>
      <c r="B95" s="12">
        <v>480010</v>
      </c>
      <c r="C95" s="12">
        <v>2</v>
      </c>
      <c r="D95" s="12">
        <v>2</v>
      </c>
      <c r="E95" s="1" t="str">
        <f t="shared" si="6"/>
        <v>接战区内圈</v>
      </c>
      <c r="F95" s="1" t="str">
        <f t="shared" si="10"/>
        <v>接战区内圈</v>
      </c>
      <c r="G95" s="1">
        <f t="shared" si="7"/>
        <v>5</v>
      </c>
      <c r="H95" s="1">
        <f t="shared" si="8"/>
        <v>100</v>
      </c>
      <c r="I95" s="1">
        <v>2</v>
      </c>
      <c r="J95" s="1">
        <f t="shared" si="9"/>
        <v>101</v>
      </c>
      <c r="K95" s="9"/>
      <c r="L95" s="9"/>
      <c r="M95" s="9"/>
      <c r="N95" s="9"/>
      <c r="O95" s="1" t="s">
        <v>477</v>
      </c>
      <c r="P95" s="1">
        <v>614.4</v>
      </c>
      <c r="Q95" s="1">
        <v>614.4</v>
      </c>
      <c r="R95" s="1">
        <v>0</v>
      </c>
      <c r="S95" s="1">
        <v>185</v>
      </c>
    </row>
    <row r="96" spans="1:19">
      <c r="A96" s="12">
        <v>480007</v>
      </c>
      <c r="B96" s="12">
        <v>480010</v>
      </c>
      <c r="C96" s="12">
        <v>2</v>
      </c>
      <c r="D96" s="12">
        <v>2</v>
      </c>
      <c r="E96" s="1" t="str">
        <f t="shared" si="6"/>
        <v>接战区内圈</v>
      </c>
      <c r="F96" s="1" t="str">
        <f t="shared" si="10"/>
        <v>接战区内圈</v>
      </c>
      <c r="G96" s="1">
        <f t="shared" si="7"/>
        <v>5</v>
      </c>
      <c r="H96" s="1">
        <f t="shared" si="8"/>
        <v>100</v>
      </c>
      <c r="I96" s="1">
        <v>5</v>
      </c>
      <c r="J96" s="1">
        <f t="shared" si="9"/>
        <v>101</v>
      </c>
      <c r="K96" s="9"/>
      <c r="L96" s="9"/>
      <c r="M96" s="9"/>
      <c r="N96" s="9"/>
      <c r="O96" s="1" t="s">
        <v>477</v>
      </c>
      <c r="P96" s="1">
        <v>614.4</v>
      </c>
      <c r="Q96" s="1">
        <v>614.4</v>
      </c>
      <c r="R96" s="1">
        <v>0</v>
      </c>
      <c r="S96" s="1">
        <v>185</v>
      </c>
    </row>
    <row r="97" spans="1:19">
      <c r="A97" s="12">
        <v>480008</v>
      </c>
      <c r="B97" s="12">
        <v>480010</v>
      </c>
      <c r="C97" s="12">
        <v>2</v>
      </c>
      <c r="D97" s="12">
        <v>1</v>
      </c>
      <c r="E97" s="1" t="str">
        <f t="shared" si="6"/>
        <v>接战区内圈</v>
      </c>
      <c r="F97" s="1" t="str">
        <f t="shared" si="10"/>
        <v>接战区内圈</v>
      </c>
      <c r="G97" s="1">
        <f t="shared" si="7"/>
        <v>6</v>
      </c>
      <c r="H97" s="1">
        <f t="shared" si="8"/>
        <v>100</v>
      </c>
      <c r="I97" s="1">
        <v>3</v>
      </c>
      <c r="J97" s="1">
        <f t="shared" si="9"/>
        <v>288</v>
      </c>
      <c r="K97" s="9"/>
      <c r="L97" s="9"/>
      <c r="M97" s="9"/>
      <c r="N97" s="9"/>
      <c r="O97" s="1" t="s">
        <v>477</v>
      </c>
      <c r="P97" s="1">
        <v>614.4</v>
      </c>
      <c r="Q97" s="1">
        <v>614.4</v>
      </c>
      <c r="R97" s="1">
        <v>0</v>
      </c>
      <c r="S97" s="1">
        <v>185</v>
      </c>
    </row>
    <row r="98" spans="1:19">
      <c r="A98" s="12">
        <v>450011</v>
      </c>
      <c r="B98" s="12">
        <v>480010</v>
      </c>
      <c r="C98" s="12">
        <v>2</v>
      </c>
      <c r="D98" s="12">
        <v>2</v>
      </c>
      <c r="E98" s="1" t="str">
        <f t="shared" si="6"/>
        <v>接战区内圈</v>
      </c>
      <c r="F98" s="1" t="str">
        <f t="shared" si="10"/>
        <v>接战区内圈</v>
      </c>
      <c r="G98" s="1">
        <f t="shared" si="7"/>
        <v>5</v>
      </c>
      <c r="H98" s="1">
        <f t="shared" si="8"/>
        <v>100</v>
      </c>
      <c r="I98" s="1">
        <v>4</v>
      </c>
      <c r="J98" s="1">
        <f t="shared" si="9"/>
        <v>101</v>
      </c>
      <c r="K98" s="9"/>
      <c r="L98" s="9"/>
      <c r="M98" s="9"/>
      <c r="N98" s="9"/>
      <c r="O98" s="1" t="s">
        <v>477</v>
      </c>
      <c r="P98" s="1">
        <v>614.4</v>
      </c>
      <c r="Q98" s="1">
        <v>614.4</v>
      </c>
      <c r="R98" s="1">
        <v>0</v>
      </c>
      <c r="S98" s="1">
        <v>185</v>
      </c>
    </row>
    <row r="99" spans="1:19">
      <c r="A99" s="12">
        <v>460010</v>
      </c>
      <c r="B99" s="12">
        <v>480010</v>
      </c>
      <c r="C99" s="12">
        <v>2</v>
      </c>
      <c r="D99" s="12">
        <v>1</v>
      </c>
      <c r="E99" s="1" t="str">
        <f t="shared" si="6"/>
        <v>接战区内圈</v>
      </c>
      <c r="F99" s="1" t="str">
        <f t="shared" si="10"/>
        <v>接战区内圈</v>
      </c>
      <c r="G99" s="1">
        <f t="shared" si="7"/>
        <v>6</v>
      </c>
      <c r="H99" s="1">
        <f t="shared" si="8"/>
        <v>100</v>
      </c>
      <c r="I99" s="1">
        <v>1</v>
      </c>
      <c r="J99" s="1">
        <f t="shared" si="9"/>
        <v>288</v>
      </c>
      <c r="K99" s="9"/>
      <c r="L99" s="9"/>
      <c r="M99" s="9"/>
      <c r="N99" s="9"/>
      <c r="O99" s="1" t="s">
        <v>477</v>
      </c>
      <c r="P99" s="1">
        <v>614.4</v>
      </c>
      <c r="Q99" s="1">
        <v>614.4</v>
      </c>
      <c r="R99" s="1">
        <v>0</v>
      </c>
      <c r="S99" s="1">
        <v>185</v>
      </c>
    </row>
    <row r="100" spans="1:19">
      <c r="A100" s="12">
        <v>500006</v>
      </c>
      <c r="B100" s="12">
        <v>480010</v>
      </c>
      <c r="C100" s="12">
        <v>1</v>
      </c>
      <c r="D100" s="12">
        <v>3</v>
      </c>
      <c r="E100" s="1" t="str">
        <f t="shared" si="6"/>
        <v>接战区外圈</v>
      </c>
      <c r="F100" s="1" t="str">
        <f t="shared" si="10"/>
        <v>接战区外圈</v>
      </c>
      <c r="G100" s="1">
        <f t="shared" si="7"/>
        <v>5</v>
      </c>
      <c r="H100" s="1">
        <f t="shared" si="8"/>
        <v>100</v>
      </c>
      <c r="I100" s="1">
        <v>5</v>
      </c>
      <c r="J100" s="1">
        <f t="shared" si="9"/>
        <v>101</v>
      </c>
      <c r="K100" s="9"/>
      <c r="L100" s="9"/>
      <c r="M100" s="9"/>
      <c r="N100" s="9"/>
      <c r="O100" s="1" t="s">
        <v>477</v>
      </c>
      <c r="P100" s="1">
        <v>614.4</v>
      </c>
      <c r="Q100" s="1">
        <v>614.4</v>
      </c>
      <c r="R100" s="1">
        <v>0</v>
      </c>
      <c r="S100" s="1">
        <v>185</v>
      </c>
    </row>
    <row r="101" spans="1:19">
      <c r="A101" s="12">
        <v>490007</v>
      </c>
      <c r="B101" s="12">
        <v>480010</v>
      </c>
      <c r="C101" s="12">
        <v>2</v>
      </c>
      <c r="D101" s="12">
        <v>2</v>
      </c>
      <c r="E101" s="1" t="str">
        <f t="shared" si="6"/>
        <v>接战区内圈</v>
      </c>
      <c r="F101" s="1" t="str">
        <f t="shared" si="10"/>
        <v>接战区内圈</v>
      </c>
      <c r="G101" s="1">
        <f t="shared" si="7"/>
        <v>5</v>
      </c>
      <c r="H101" s="1">
        <f t="shared" si="8"/>
        <v>100</v>
      </c>
      <c r="I101" s="1">
        <v>6</v>
      </c>
      <c r="J101" s="1">
        <f t="shared" si="9"/>
        <v>101</v>
      </c>
      <c r="K101" s="9"/>
      <c r="L101" s="9"/>
      <c r="M101" s="9"/>
      <c r="N101" s="9"/>
      <c r="O101" s="1" t="s">
        <v>477</v>
      </c>
      <c r="P101" s="1">
        <v>614.4</v>
      </c>
      <c r="Q101" s="1">
        <v>614.4</v>
      </c>
      <c r="R101" s="1">
        <v>0</v>
      </c>
      <c r="S101" s="1">
        <v>185</v>
      </c>
    </row>
    <row r="102" spans="1:19">
      <c r="A102" s="12">
        <v>440012</v>
      </c>
      <c r="B102" s="12">
        <v>480010</v>
      </c>
      <c r="C102" s="12">
        <v>1</v>
      </c>
      <c r="D102" s="12">
        <v>3</v>
      </c>
      <c r="E102" s="1" t="str">
        <f t="shared" si="6"/>
        <v>接战区外圈</v>
      </c>
      <c r="F102" s="1" t="str">
        <f t="shared" si="10"/>
        <v>接战区外圈</v>
      </c>
      <c r="G102" s="1">
        <f t="shared" si="7"/>
        <v>5</v>
      </c>
      <c r="H102" s="1">
        <f t="shared" si="8"/>
        <v>100</v>
      </c>
      <c r="I102" s="1">
        <v>2</v>
      </c>
      <c r="J102" s="1">
        <f t="shared" si="9"/>
        <v>101</v>
      </c>
      <c r="K102" s="9"/>
      <c r="L102" s="9"/>
      <c r="M102" s="9"/>
      <c r="N102" s="9"/>
      <c r="O102" s="1" t="s">
        <v>477</v>
      </c>
      <c r="P102" s="1">
        <v>614.4</v>
      </c>
      <c r="Q102" s="1">
        <v>614.4</v>
      </c>
      <c r="R102" s="1">
        <v>0</v>
      </c>
      <c r="S102" s="1">
        <v>185</v>
      </c>
    </row>
    <row r="103" spans="1:19">
      <c r="A103" s="12">
        <v>490008</v>
      </c>
      <c r="B103" s="12">
        <v>480010</v>
      </c>
      <c r="C103" s="12">
        <v>2</v>
      </c>
      <c r="D103" s="12">
        <v>1</v>
      </c>
      <c r="E103" s="1" t="str">
        <f t="shared" si="6"/>
        <v>接战区内圈</v>
      </c>
      <c r="F103" s="1" t="str">
        <f t="shared" si="10"/>
        <v>接战区内圈</v>
      </c>
      <c r="G103" s="1">
        <f t="shared" si="7"/>
        <v>6</v>
      </c>
      <c r="H103" s="1">
        <f t="shared" si="8"/>
        <v>100</v>
      </c>
      <c r="I103" s="1">
        <v>2</v>
      </c>
      <c r="J103" s="1">
        <f t="shared" si="9"/>
        <v>288</v>
      </c>
      <c r="K103" s="9"/>
      <c r="L103" s="9"/>
      <c r="M103" s="9"/>
      <c r="N103" s="9"/>
      <c r="O103" s="1" t="s">
        <v>477</v>
      </c>
      <c r="P103" s="1">
        <v>614.4</v>
      </c>
      <c r="Q103" s="1">
        <v>614.4</v>
      </c>
      <c r="R103" s="1">
        <v>0</v>
      </c>
      <c r="S103" s="1">
        <v>185</v>
      </c>
    </row>
    <row r="104" spans="1:19">
      <c r="A104" s="12">
        <v>510006</v>
      </c>
      <c r="B104" s="12">
        <v>480010</v>
      </c>
      <c r="C104" s="12">
        <v>1</v>
      </c>
      <c r="D104" s="12">
        <v>3</v>
      </c>
      <c r="E104" s="1" t="str">
        <f t="shared" si="6"/>
        <v>接战区外圈</v>
      </c>
      <c r="F104" s="1" t="str">
        <f t="shared" si="10"/>
        <v>接战区外圈</v>
      </c>
      <c r="G104" s="1">
        <f t="shared" si="7"/>
        <v>5</v>
      </c>
      <c r="H104" s="1">
        <f t="shared" si="8"/>
        <v>100</v>
      </c>
      <c r="I104" s="1">
        <v>2</v>
      </c>
      <c r="J104" s="1">
        <f t="shared" si="9"/>
        <v>101</v>
      </c>
      <c r="K104" s="9"/>
      <c r="L104" s="9"/>
      <c r="M104" s="9"/>
      <c r="N104" s="9"/>
      <c r="O104" s="1" t="s">
        <v>477</v>
      </c>
      <c r="P104" s="1">
        <v>614.4</v>
      </c>
      <c r="Q104" s="1">
        <v>614.4</v>
      </c>
      <c r="R104" s="1">
        <v>0</v>
      </c>
      <c r="S104" s="1">
        <v>185</v>
      </c>
    </row>
    <row r="105" spans="1:19">
      <c r="A105" s="12">
        <v>500007</v>
      </c>
      <c r="B105" s="12">
        <v>480010</v>
      </c>
      <c r="C105" s="12">
        <v>2</v>
      </c>
      <c r="D105" s="12">
        <v>2</v>
      </c>
      <c r="E105" s="1" t="str">
        <f t="shared" si="6"/>
        <v>接战区内圈</v>
      </c>
      <c r="F105" s="1" t="str">
        <f t="shared" si="10"/>
        <v>接战区内圈</v>
      </c>
      <c r="G105" s="1">
        <f t="shared" si="7"/>
        <v>5</v>
      </c>
      <c r="H105" s="1">
        <f t="shared" si="8"/>
        <v>100</v>
      </c>
      <c r="I105" s="1">
        <v>1</v>
      </c>
      <c r="J105" s="1">
        <f t="shared" si="9"/>
        <v>101</v>
      </c>
      <c r="K105" s="9"/>
      <c r="L105" s="9"/>
      <c r="M105" s="9"/>
      <c r="N105" s="9"/>
      <c r="O105" s="1" t="s">
        <v>477</v>
      </c>
      <c r="P105" s="1">
        <v>614.4</v>
      </c>
      <c r="Q105" s="1">
        <v>614.4</v>
      </c>
      <c r="R105" s="1">
        <v>0</v>
      </c>
      <c r="S105" s="1">
        <v>185</v>
      </c>
    </row>
    <row r="106" spans="1:19">
      <c r="A106" s="12">
        <v>450012</v>
      </c>
      <c r="B106" s="12">
        <v>480010</v>
      </c>
      <c r="C106" s="12">
        <v>2</v>
      </c>
      <c r="D106" s="12">
        <v>2</v>
      </c>
      <c r="E106" s="1" t="str">
        <f t="shared" si="6"/>
        <v>接战区内圈</v>
      </c>
      <c r="F106" s="1" t="str">
        <f t="shared" si="10"/>
        <v>接战区内圈</v>
      </c>
      <c r="G106" s="1">
        <f t="shared" si="7"/>
        <v>5</v>
      </c>
      <c r="H106" s="1">
        <f t="shared" si="8"/>
        <v>100</v>
      </c>
      <c r="I106" s="1">
        <v>2</v>
      </c>
      <c r="J106" s="1">
        <f t="shared" si="9"/>
        <v>101</v>
      </c>
      <c r="K106" s="9"/>
      <c r="L106" s="9"/>
      <c r="M106" s="9"/>
      <c r="N106" s="9"/>
      <c r="O106" s="1" t="s">
        <v>477</v>
      </c>
      <c r="P106" s="1">
        <v>614.4</v>
      </c>
      <c r="Q106" s="1">
        <v>614.4</v>
      </c>
      <c r="R106" s="1">
        <v>0</v>
      </c>
      <c r="S106" s="1">
        <v>185</v>
      </c>
    </row>
    <row r="107" spans="1:19">
      <c r="A107" s="12">
        <v>440013</v>
      </c>
      <c r="B107" s="12">
        <v>480010</v>
      </c>
      <c r="C107" s="12">
        <v>1</v>
      </c>
      <c r="D107" s="12">
        <v>3</v>
      </c>
      <c r="E107" s="1" t="str">
        <f t="shared" si="6"/>
        <v>接战区外圈</v>
      </c>
      <c r="F107" s="1" t="str">
        <f t="shared" si="10"/>
        <v>接战区外圈</v>
      </c>
      <c r="G107" s="1">
        <f t="shared" si="7"/>
        <v>5</v>
      </c>
      <c r="H107" s="1">
        <f t="shared" si="8"/>
        <v>100</v>
      </c>
      <c r="I107" s="1">
        <v>4</v>
      </c>
      <c r="J107" s="1">
        <f t="shared" si="9"/>
        <v>101</v>
      </c>
      <c r="K107" s="9"/>
      <c r="L107" s="9"/>
      <c r="M107" s="9"/>
      <c r="N107" s="9"/>
      <c r="O107" s="1" t="s">
        <v>477</v>
      </c>
      <c r="P107" s="1">
        <v>614.4</v>
      </c>
      <c r="Q107" s="1">
        <v>614.4</v>
      </c>
      <c r="R107" s="1">
        <v>0</v>
      </c>
      <c r="S107" s="1">
        <v>185</v>
      </c>
    </row>
    <row r="108" spans="1:19">
      <c r="A108" s="12">
        <v>460011</v>
      </c>
      <c r="B108" s="12">
        <v>480010</v>
      </c>
      <c r="C108" s="12">
        <v>2</v>
      </c>
      <c r="D108" s="12">
        <v>1</v>
      </c>
      <c r="E108" s="1" t="str">
        <f t="shared" ref="E108:E171" si="11">IF(C108=1,"接战区外圈",IF(C108=2,"接战区内圈",IF(C108=4,"阻碍","建筑本身")))</f>
        <v>接战区内圈</v>
      </c>
      <c r="F108" s="1" t="str">
        <f t="shared" ref="F108:F171" si="12">IF(C108=1,"接战区外圈",IF(C108=2,"接战区内圈",IF(C108=4,"阻碍","建筑本身")))</f>
        <v>接战区内圈</v>
      </c>
      <c r="G108" s="1">
        <f t="shared" si="7"/>
        <v>6</v>
      </c>
      <c r="H108" s="1">
        <f t="shared" si="8"/>
        <v>100</v>
      </c>
      <c r="I108" s="1">
        <v>1</v>
      </c>
      <c r="J108" s="1">
        <f t="shared" si="9"/>
        <v>288</v>
      </c>
      <c r="K108" s="9"/>
      <c r="L108" s="9"/>
      <c r="M108" s="9"/>
      <c r="N108" s="9"/>
      <c r="O108" s="1" t="s">
        <v>477</v>
      </c>
      <c r="P108" s="1">
        <v>614.4</v>
      </c>
      <c r="Q108" s="1">
        <v>614.4</v>
      </c>
      <c r="R108" s="1">
        <v>0</v>
      </c>
      <c r="S108" s="1">
        <v>185</v>
      </c>
    </row>
    <row r="109" spans="1:19">
      <c r="A109" s="12">
        <v>440014</v>
      </c>
      <c r="B109" s="12">
        <v>480010</v>
      </c>
      <c r="C109" s="12">
        <v>1</v>
      </c>
      <c r="D109" s="12">
        <v>3</v>
      </c>
      <c r="E109" s="1" t="str">
        <f t="shared" si="11"/>
        <v>接战区外圈</v>
      </c>
      <c r="F109" s="1" t="str">
        <f t="shared" si="12"/>
        <v>接战区外圈</v>
      </c>
      <c r="G109" s="1">
        <f t="shared" si="7"/>
        <v>5</v>
      </c>
      <c r="H109" s="1">
        <f t="shared" si="8"/>
        <v>100</v>
      </c>
      <c r="I109" s="1">
        <v>1</v>
      </c>
      <c r="J109" s="1">
        <f t="shared" si="9"/>
        <v>101</v>
      </c>
      <c r="K109" s="9"/>
      <c r="L109" s="9"/>
      <c r="M109" s="9"/>
      <c r="N109" s="9"/>
      <c r="O109" s="1" t="s">
        <v>477</v>
      </c>
      <c r="P109" s="1">
        <v>614.4</v>
      </c>
      <c r="Q109" s="1">
        <v>614.4</v>
      </c>
      <c r="R109" s="1">
        <v>0</v>
      </c>
      <c r="S109" s="1">
        <v>185</v>
      </c>
    </row>
    <row r="110" spans="1:19">
      <c r="A110" s="12">
        <v>510007</v>
      </c>
      <c r="B110" s="12">
        <v>480010</v>
      </c>
      <c r="C110" s="12">
        <v>2</v>
      </c>
      <c r="D110" s="12">
        <v>2</v>
      </c>
      <c r="E110" s="1" t="str">
        <f t="shared" si="11"/>
        <v>接战区内圈</v>
      </c>
      <c r="F110" s="1" t="str">
        <f t="shared" si="12"/>
        <v>接战区内圈</v>
      </c>
      <c r="G110" s="1">
        <f t="shared" si="7"/>
        <v>5</v>
      </c>
      <c r="H110" s="1">
        <f t="shared" si="8"/>
        <v>100</v>
      </c>
      <c r="I110" s="1">
        <v>1</v>
      </c>
      <c r="J110" s="1">
        <f t="shared" si="9"/>
        <v>101</v>
      </c>
      <c r="K110" s="9"/>
      <c r="L110" s="9"/>
      <c r="M110" s="9"/>
      <c r="N110" s="9"/>
      <c r="O110" s="1" t="s">
        <v>477</v>
      </c>
      <c r="P110" s="1">
        <v>614.4</v>
      </c>
      <c r="Q110" s="1">
        <v>614.4</v>
      </c>
      <c r="R110" s="1">
        <v>0</v>
      </c>
      <c r="S110" s="1">
        <v>185</v>
      </c>
    </row>
    <row r="111" spans="1:19">
      <c r="A111" s="12">
        <v>500008</v>
      </c>
      <c r="B111" s="12">
        <v>480010</v>
      </c>
      <c r="C111" s="12">
        <v>2</v>
      </c>
      <c r="D111" s="12">
        <v>1</v>
      </c>
      <c r="E111" s="1" t="str">
        <f t="shared" si="11"/>
        <v>接战区内圈</v>
      </c>
      <c r="F111" s="1" t="str">
        <f t="shared" si="12"/>
        <v>接战区内圈</v>
      </c>
      <c r="G111" s="1">
        <f t="shared" si="7"/>
        <v>6</v>
      </c>
      <c r="H111" s="1">
        <f t="shared" si="8"/>
        <v>100</v>
      </c>
      <c r="I111" s="1">
        <v>1</v>
      </c>
      <c r="J111" s="1">
        <f t="shared" si="9"/>
        <v>288</v>
      </c>
      <c r="K111" s="9"/>
      <c r="L111" s="9"/>
      <c r="M111" s="9"/>
      <c r="N111" s="9"/>
      <c r="O111" s="1" t="s">
        <v>477</v>
      </c>
      <c r="P111" s="1">
        <v>614.4</v>
      </c>
      <c r="Q111" s="1">
        <v>614.4</v>
      </c>
      <c r="R111" s="1">
        <v>0</v>
      </c>
      <c r="S111" s="1">
        <v>185</v>
      </c>
    </row>
    <row r="112" spans="1:19">
      <c r="A112" s="12">
        <v>450013</v>
      </c>
      <c r="B112" s="12">
        <v>480010</v>
      </c>
      <c r="C112" s="12">
        <v>2</v>
      </c>
      <c r="D112" s="12">
        <v>2</v>
      </c>
      <c r="E112" s="1" t="str">
        <f t="shared" si="11"/>
        <v>接战区内圈</v>
      </c>
      <c r="F112" s="1" t="str">
        <f t="shared" si="12"/>
        <v>接战区内圈</v>
      </c>
      <c r="G112" s="1">
        <f t="shared" si="7"/>
        <v>5</v>
      </c>
      <c r="H112" s="1">
        <f t="shared" si="8"/>
        <v>100</v>
      </c>
      <c r="I112" s="1">
        <v>1</v>
      </c>
      <c r="J112" s="1">
        <f t="shared" si="9"/>
        <v>101</v>
      </c>
      <c r="K112" s="9"/>
      <c r="L112" s="9"/>
      <c r="M112" s="9"/>
      <c r="N112" s="9"/>
      <c r="O112" s="1" t="s">
        <v>477</v>
      </c>
      <c r="P112" s="1">
        <v>614.4</v>
      </c>
      <c r="Q112" s="1">
        <v>614.4</v>
      </c>
      <c r="R112" s="1">
        <v>0</v>
      </c>
      <c r="S112" s="1">
        <v>185</v>
      </c>
    </row>
    <row r="113" spans="1:19">
      <c r="A113" s="12">
        <v>520006</v>
      </c>
      <c r="B113" s="12">
        <v>480010</v>
      </c>
      <c r="C113" s="12">
        <v>1</v>
      </c>
      <c r="D113" s="12">
        <v>3</v>
      </c>
      <c r="E113" s="1" t="str">
        <f t="shared" si="11"/>
        <v>接战区外圈</v>
      </c>
      <c r="F113" s="1" t="str">
        <f t="shared" si="12"/>
        <v>接战区外圈</v>
      </c>
      <c r="G113" s="1">
        <f t="shared" si="7"/>
        <v>5</v>
      </c>
      <c r="H113" s="1">
        <f t="shared" si="8"/>
        <v>100</v>
      </c>
      <c r="I113" s="1">
        <v>1</v>
      </c>
      <c r="J113" s="1">
        <f t="shared" si="9"/>
        <v>101</v>
      </c>
      <c r="K113" s="9"/>
      <c r="L113" s="9"/>
      <c r="M113" s="9"/>
      <c r="N113" s="9"/>
      <c r="O113" s="1" t="s">
        <v>477</v>
      </c>
      <c r="P113" s="1">
        <v>614.4</v>
      </c>
      <c r="Q113" s="1">
        <v>614.4</v>
      </c>
      <c r="R113" s="1">
        <v>0</v>
      </c>
      <c r="S113" s="1">
        <v>185</v>
      </c>
    </row>
    <row r="114" spans="1:19">
      <c r="A114" s="12">
        <v>460012</v>
      </c>
      <c r="B114" s="12">
        <v>480010</v>
      </c>
      <c r="C114" s="12">
        <v>2</v>
      </c>
      <c r="D114" s="12">
        <v>1</v>
      </c>
      <c r="E114" s="1" t="str">
        <f t="shared" si="11"/>
        <v>接战区内圈</v>
      </c>
      <c r="F114" s="1" t="str">
        <f t="shared" si="12"/>
        <v>接战区内圈</v>
      </c>
      <c r="G114" s="1">
        <f t="shared" si="7"/>
        <v>6</v>
      </c>
      <c r="H114" s="1">
        <f t="shared" si="8"/>
        <v>100</v>
      </c>
      <c r="I114" s="1">
        <v>1</v>
      </c>
      <c r="J114" s="1">
        <f t="shared" si="9"/>
        <v>288</v>
      </c>
      <c r="K114" s="9"/>
      <c r="L114" s="9"/>
      <c r="M114" s="9"/>
      <c r="N114" s="9"/>
      <c r="O114" s="1" t="s">
        <v>477</v>
      </c>
      <c r="P114" s="1">
        <v>614.4</v>
      </c>
      <c r="Q114" s="1">
        <v>614.4</v>
      </c>
      <c r="R114" s="1">
        <v>0</v>
      </c>
      <c r="S114" s="1">
        <v>185</v>
      </c>
    </row>
    <row r="115" spans="1:19">
      <c r="A115" s="12">
        <v>460013</v>
      </c>
      <c r="B115" s="12">
        <v>480010</v>
      </c>
      <c r="C115" s="12">
        <v>2</v>
      </c>
      <c r="D115" s="12">
        <v>2</v>
      </c>
      <c r="E115" s="1" t="str">
        <f t="shared" si="11"/>
        <v>接战区内圈</v>
      </c>
      <c r="F115" s="1" t="str">
        <f t="shared" si="12"/>
        <v>接战区内圈</v>
      </c>
      <c r="G115" s="1">
        <f t="shared" si="7"/>
        <v>5</v>
      </c>
      <c r="H115" s="1">
        <f t="shared" si="8"/>
        <v>100</v>
      </c>
      <c r="I115" s="1">
        <v>1</v>
      </c>
      <c r="J115" s="1">
        <f t="shared" si="9"/>
        <v>101</v>
      </c>
      <c r="K115" s="9"/>
      <c r="L115" s="9"/>
      <c r="M115" s="9"/>
      <c r="N115" s="9"/>
      <c r="O115" s="1" t="s">
        <v>477</v>
      </c>
      <c r="P115" s="1">
        <v>614.4</v>
      </c>
      <c r="Q115" s="1">
        <v>614.4</v>
      </c>
      <c r="R115" s="1">
        <v>0</v>
      </c>
      <c r="S115" s="1">
        <v>185</v>
      </c>
    </row>
    <row r="116" spans="1:19">
      <c r="A116" s="12">
        <v>510008</v>
      </c>
      <c r="B116" s="12">
        <v>480010</v>
      </c>
      <c r="C116" s="12">
        <v>2</v>
      </c>
      <c r="D116" s="12">
        <v>2</v>
      </c>
      <c r="E116" s="1" t="str">
        <f t="shared" si="11"/>
        <v>接战区内圈</v>
      </c>
      <c r="F116" s="1" t="str">
        <f t="shared" si="12"/>
        <v>接战区内圈</v>
      </c>
      <c r="G116" s="1">
        <f t="shared" si="7"/>
        <v>5</v>
      </c>
      <c r="H116" s="1">
        <f t="shared" si="8"/>
        <v>100</v>
      </c>
      <c r="I116" s="1">
        <v>1</v>
      </c>
      <c r="J116" s="1">
        <f t="shared" si="9"/>
        <v>101</v>
      </c>
      <c r="K116" s="9"/>
      <c r="L116" s="9"/>
      <c r="M116" s="9"/>
      <c r="N116" s="9"/>
      <c r="O116" s="1" t="s">
        <v>477</v>
      </c>
      <c r="P116" s="1">
        <v>614.4</v>
      </c>
      <c r="Q116" s="1">
        <v>614.4</v>
      </c>
      <c r="R116" s="1">
        <v>0</v>
      </c>
      <c r="S116" s="1">
        <v>185</v>
      </c>
    </row>
    <row r="117" spans="1:19">
      <c r="A117" s="12">
        <v>450014</v>
      </c>
      <c r="B117" s="12">
        <v>480010</v>
      </c>
      <c r="C117" s="12">
        <v>1</v>
      </c>
      <c r="D117" s="12">
        <v>3</v>
      </c>
      <c r="E117" s="1" t="str">
        <f t="shared" si="11"/>
        <v>接战区外圈</v>
      </c>
      <c r="F117" s="1" t="str">
        <f t="shared" si="12"/>
        <v>接战区外圈</v>
      </c>
      <c r="G117" s="1">
        <f t="shared" si="7"/>
        <v>5</v>
      </c>
      <c r="H117" s="1">
        <f t="shared" si="8"/>
        <v>100</v>
      </c>
      <c r="I117" s="1">
        <v>1</v>
      </c>
      <c r="J117" s="1">
        <f t="shared" si="9"/>
        <v>101</v>
      </c>
      <c r="K117" s="9"/>
      <c r="L117" s="9"/>
      <c r="M117" s="9"/>
      <c r="N117" s="9"/>
      <c r="O117" s="1" t="s">
        <v>477</v>
      </c>
      <c r="P117" s="1">
        <v>614.4</v>
      </c>
      <c r="Q117" s="1">
        <v>614.4</v>
      </c>
      <c r="R117" s="1">
        <v>0</v>
      </c>
      <c r="S117" s="1">
        <v>185</v>
      </c>
    </row>
    <row r="118" spans="1:19">
      <c r="A118" s="12">
        <v>520007</v>
      </c>
      <c r="B118" s="12">
        <v>480010</v>
      </c>
      <c r="C118" s="12">
        <v>1</v>
      </c>
      <c r="D118" s="12">
        <v>3</v>
      </c>
      <c r="E118" s="1" t="str">
        <f t="shared" si="11"/>
        <v>接战区外圈</v>
      </c>
      <c r="F118" s="1" t="str">
        <f t="shared" si="12"/>
        <v>接战区外圈</v>
      </c>
      <c r="G118" s="1">
        <f t="shared" si="7"/>
        <v>5</v>
      </c>
      <c r="H118" s="1">
        <f t="shared" si="8"/>
        <v>100</v>
      </c>
      <c r="I118" s="1">
        <v>1</v>
      </c>
      <c r="J118" s="1">
        <f t="shared" si="9"/>
        <v>101</v>
      </c>
      <c r="K118" s="9"/>
      <c r="L118" s="9"/>
      <c r="M118" s="9"/>
      <c r="N118" s="9"/>
      <c r="O118" s="1" t="s">
        <v>477</v>
      </c>
      <c r="P118" s="1">
        <v>614.4</v>
      </c>
      <c r="Q118" s="1">
        <v>614.4</v>
      </c>
      <c r="R118" s="1">
        <v>0</v>
      </c>
      <c r="S118" s="1">
        <v>185</v>
      </c>
    </row>
    <row r="119" spans="1:19">
      <c r="A119" s="12">
        <v>500009</v>
      </c>
      <c r="B119" s="12">
        <v>480010</v>
      </c>
      <c r="C119" s="12">
        <v>2</v>
      </c>
      <c r="D119" s="12">
        <v>1</v>
      </c>
      <c r="E119" s="1" t="str">
        <f t="shared" si="11"/>
        <v>接战区内圈</v>
      </c>
      <c r="F119" s="1" t="str">
        <f t="shared" si="12"/>
        <v>接战区内圈</v>
      </c>
      <c r="G119" s="1">
        <f t="shared" si="7"/>
        <v>6</v>
      </c>
      <c r="H119" s="1">
        <f t="shared" si="8"/>
        <v>100</v>
      </c>
      <c r="I119" s="1">
        <v>1</v>
      </c>
      <c r="J119" s="1">
        <f t="shared" si="9"/>
        <v>288</v>
      </c>
      <c r="K119" s="9"/>
      <c r="L119" s="9"/>
      <c r="M119" s="9"/>
      <c r="N119" s="9"/>
      <c r="O119" s="1" t="s">
        <v>477</v>
      </c>
      <c r="P119" s="1">
        <v>614.4</v>
      </c>
      <c r="Q119" s="1">
        <v>614.4</v>
      </c>
      <c r="R119" s="1">
        <v>0</v>
      </c>
      <c r="S119" s="1">
        <v>185</v>
      </c>
    </row>
    <row r="120" spans="1:19">
      <c r="A120" s="12">
        <v>470012</v>
      </c>
      <c r="B120" s="12">
        <v>480010</v>
      </c>
      <c r="C120" s="12">
        <v>2</v>
      </c>
      <c r="D120" s="12">
        <v>1</v>
      </c>
      <c r="E120" s="1" t="str">
        <f t="shared" si="11"/>
        <v>接战区内圈</v>
      </c>
      <c r="F120" s="1" t="str">
        <f t="shared" si="12"/>
        <v>接战区内圈</v>
      </c>
      <c r="G120" s="1">
        <f t="shared" si="7"/>
        <v>6</v>
      </c>
      <c r="H120" s="1">
        <f t="shared" si="8"/>
        <v>100</v>
      </c>
      <c r="I120" s="1">
        <v>1</v>
      </c>
      <c r="J120" s="1">
        <f t="shared" si="9"/>
        <v>288</v>
      </c>
      <c r="K120" s="9"/>
      <c r="L120" s="9"/>
      <c r="M120" s="9"/>
      <c r="N120" s="9"/>
      <c r="O120" s="1" t="s">
        <v>477</v>
      </c>
      <c r="P120" s="1">
        <v>614.4</v>
      </c>
      <c r="Q120" s="1">
        <v>614.4</v>
      </c>
      <c r="R120" s="1">
        <v>0</v>
      </c>
      <c r="S120" s="1">
        <v>185</v>
      </c>
    </row>
    <row r="121" spans="1:19">
      <c r="A121" s="12">
        <v>520008</v>
      </c>
      <c r="B121" s="12">
        <v>480010</v>
      </c>
      <c r="C121" s="12">
        <v>1</v>
      </c>
      <c r="D121" s="12">
        <v>3</v>
      </c>
      <c r="E121" s="1" t="str">
        <f t="shared" si="11"/>
        <v>接战区外圈</v>
      </c>
      <c r="F121" s="1" t="str">
        <f t="shared" si="12"/>
        <v>接战区外圈</v>
      </c>
      <c r="G121" s="1">
        <f t="shared" si="7"/>
        <v>5</v>
      </c>
      <c r="H121" s="1">
        <f t="shared" si="8"/>
        <v>100</v>
      </c>
      <c r="I121" s="1">
        <v>1</v>
      </c>
      <c r="J121" s="1">
        <f t="shared" si="9"/>
        <v>101</v>
      </c>
      <c r="K121" s="9"/>
      <c r="L121" s="9"/>
      <c r="M121" s="9"/>
      <c r="N121" s="9"/>
      <c r="O121" s="1" t="s">
        <v>477</v>
      </c>
      <c r="P121" s="1">
        <v>614.4</v>
      </c>
      <c r="Q121" s="1">
        <v>614.4</v>
      </c>
      <c r="R121" s="1">
        <v>0</v>
      </c>
      <c r="S121" s="1">
        <v>185</v>
      </c>
    </row>
    <row r="122" spans="1:19">
      <c r="A122" s="12">
        <v>470013</v>
      </c>
      <c r="B122" s="12">
        <v>480010</v>
      </c>
      <c r="C122" s="12">
        <v>2</v>
      </c>
      <c r="D122" s="12">
        <v>2</v>
      </c>
      <c r="E122" s="1" t="str">
        <f t="shared" si="11"/>
        <v>接战区内圈</v>
      </c>
      <c r="F122" s="1" t="str">
        <f t="shared" si="12"/>
        <v>接战区内圈</v>
      </c>
      <c r="G122" s="1">
        <f t="shared" si="7"/>
        <v>5</v>
      </c>
      <c r="H122" s="1">
        <f t="shared" si="8"/>
        <v>100</v>
      </c>
      <c r="I122" s="1">
        <v>1</v>
      </c>
      <c r="J122" s="1">
        <f t="shared" si="9"/>
        <v>101</v>
      </c>
      <c r="K122" s="9"/>
      <c r="L122" s="9"/>
      <c r="M122" s="9"/>
      <c r="N122" s="9"/>
      <c r="O122" s="1" t="s">
        <v>477</v>
      </c>
      <c r="P122" s="1">
        <v>614.4</v>
      </c>
      <c r="Q122" s="1">
        <v>614.4</v>
      </c>
      <c r="R122" s="1">
        <v>0</v>
      </c>
      <c r="S122" s="1">
        <v>185</v>
      </c>
    </row>
    <row r="123" spans="1:19">
      <c r="A123" s="12">
        <v>500010</v>
      </c>
      <c r="B123" s="12">
        <v>480010</v>
      </c>
      <c r="C123" s="12">
        <v>2</v>
      </c>
      <c r="D123" s="12">
        <v>1</v>
      </c>
      <c r="E123" s="1" t="str">
        <f t="shared" si="11"/>
        <v>接战区内圈</v>
      </c>
      <c r="F123" s="1" t="str">
        <f t="shared" si="12"/>
        <v>接战区内圈</v>
      </c>
      <c r="G123" s="1">
        <f t="shared" si="7"/>
        <v>6</v>
      </c>
      <c r="H123" s="1">
        <f t="shared" si="8"/>
        <v>100</v>
      </c>
      <c r="I123" s="1">
        <v>1</v>
      </c>
      <c r="J123" s="1">
        <f t="shared" si="9"/>
        <v>288</v>
      </c>
      <c r="K123" s="9"/>
      <c r="L123" s="9"/>
      <c r="M123" s="9"/>
      <c r="N123" s="9"/>
      <c r="O123" s="1" t="s">
        <v>477</v>
      </c>
      <c r="P123" s="1">
        <v>614.4</v>
      </c>
      <c r="Q123" s="1">
        <v>614.4</v>
      </c>
      <c r="R123" s="1">
        <v>0</v>
      </c>
      <c r="S123" s="1">
        <v>185</v>
      </c>
    </row>
    <row r="124" spans="1:19">
      <c r="A124" s="12">
        <v>480012</v>
      </c>
      <c r="B124" s="12">
        <v>480010</v>
      </c>
      <c r="C124" s="12">
        <v>2</v>
      </c>
      <c r="D124" s="12">
        <v>1</v>
      </c>
      <c r="E124" s="1" t="str">
        <f t="shared" si="11"/>
        <v>接战区内圈</v>
      </c>
      <c r="F124" s="1" t="str">
        <f t="shared" si="12"/>
        <v>接战区内圈</v>
      </c>
      <c r="G124" s="1">
        <f t="shared" si="7"/>
        <v>6</v>
      </c>
      <c r="H124" s="1">
        <f t="shared" si="8"/>
        <v>100</v>
      </c>
      <c r="I124" s="1">
        <v>1</v>
      </c>
      <c r="J124" s="1">
        <f t="shared" si="9"/>
        <v>288</v>
      </c>
      <c r="K124" s="9"/>
      <c r="L124" s="9"/>
      <c r="M124" s="9"/>
      <c r="N124" s="9"/>
      <c r="O124" s="1" t="s">
        <v>477</v>
      </c>
      <c r="P124" s="1">
        <v>614.4</v>
      </c>
      <c r="Q124" s="1">
        <v>614.4</v>
      </c>
      <c r="R124" s="1">
        <v>0</v>
      </c>
      <c r="S124" s="1">
        <v>185</v>
      </c>
    </row>
    <row r="125" spans="1:19">
      <c r="A125" s="12">
        <v>510009</v>
      </c>
      <c r="B125" s="12">
        <v>480010</v>
      </c>
      <c r="C125" s="12">
        <v>2</v>
      </c>
      <c r="D125" s="12">
        <v>2</v>
      </c>
      <c r="E125" s="1" t="str">
        <f t="shared" si="11"/>
        <v>接战区内圈</v>
      </c>
      <c r="F125" s="1" t="str">
        <f t="shared" si="12"/>
        <v>接战区内圈</v>
      </c>
      <c r="G125" s="1">
        <f t="shared" si="7"/>
        <v>5</v>
      </c>
      <c r="H125" s="1">
        <f t="shared" si="8"/>
        <v>100</v>
      </c>
      <c r="I125" s="1">
        <v>1</v>
      </c>
      <c r="J125" s="1">
        <f t="shared" si="9"/>
        <v>101</v>
      </c>
      <c r="K125" s="9"/>
      <c r="L125" s="9"/>
      <c r="M125" s="9"/>
      <c r="N125" s="9"/>
      <c r="O125" s="1" t="s">
        <v>477</v>
      </c>
      <c r="P125" s="1">
        <v>614.4</v>
      </c>
      <c r="Q125" s="1">
        <v>614.4</v>
      </c>
      <c r="R125" s="1">
        <v>0</v>
      </c>
      <c r="S125" s="1">
        <v>185</v>
      </c>
    </row>
    <row r="126" spans="1:19">
      <c r="A126" s="12">
        <v>460014</v>
      </c>
      <c r="B126" s="12">
        <v>480010</v>
      </c>
      <c r="C126" s="12">
        <v>1</v>
      </c>
      <c r="D126" s="12">
        <v>3</v>
      </c>
      <c r="E126" s="1" t="str">
        <f t="shared" si="11"/>
        <v>接战区外圈</v>
      </c>
      <c r="F126" s="1" t="str">
        <f t="shared" si="12"/>
        <v>接战区外圈</v>
      </c>
      <c r="G126" s="1">
        <f t="shared" si="7"/>
        <v>5</v>
      </c>
      <c r="H126" s="1">
        <f t="shared" si="8"/>
        <v>100</v>
      </c>
      <c r="I126" s="1">
        <v>1</v>
      </c>
      <c r="J126" s="1">
        <f t="shared" si="9"/>
        <v>101</v>
      </c>
      <c r="K126" s="9"/>
      <c r="L126" s="9"/>
      <c r="M126" s="9"/>
      <c r="N126" s="9"/>
      <c r="O126" s="1" t="s">
        <v>477</v>
      </c>
      <c r="P126" s="1">
        <v>614.4</v>
      </c>
      <c r="Q126" s="1">
        <v>614.4</v>
      </c>
      <c r="R126" s="1">
        <v>0</v>
      </c>
      <c r="S126" s="1">
        <v>185</v>
      </c>
    </row>
    <row r="127" spans="1:19">
      <c r="A127" s="12">
        <v>500011</v>
      </c>
      <c r="B127" s="12">
        <v>480010</v>
      </c>
      <c r="C127" s="12">
        <v>2</v>
      </c>
      <c r="D127" s="12">
        <v>1</v>
      </c>
      <c r="E127" s="1" t="str">
        <f t="shared" si="11"/>
        <v>接战区内圈</v>
      </c>
      <c r="F127" s="1" t="str">
        <f t="shared" si="12"/>
        <v>接战区内圈</v>
      </c>
      <c r="G127" s="1">
        <f t="shared" si="7"/>
        <v>6</v>
      </c>
      <c r="H127" s="1">
        <f t="shared" si="8"/>
        <v>100</v>
      </c>
      <c r="I127" s="1">
        <v>1</v>
      </c>
      <c r="J127" s="1">
        <f t="shared" si="9"/>
        <v>288</v>
      </c>
      <c r="K127" s="9"/>
      <c r="L127" s="9"/>
      <c r="M127" s="9"/>
      <c r="N127" s="9"/>
      <c r="O127" s="1" t="s">
        <v>477</v>
      </c>
      <c r="P127" s="1">
        <v>614.4</v>
      </c>
      <c r="Q127" s="1">
        <v>614.4</v>
      </c>
      <c r="R127" s="1">
        <v>0</v>
      </c>
      <c r="S127" s="1">
        <v>185</v>
      </c>
    </row>
    <row r="128" spans="1:19">
      <c r="A128" s="12">
        <v>490012</v>
      </c>
      <c r="B128" s="12">
        <v>480010</v>
      </c>
      <c r="C128" s="12">
        <v>2</v>
      </c>
      <c r="D128" s="12">
        <v>1</v>
      </c>
      <c r="E128" s="1" t="str">
        <f t="shared" si="11"/>
        <v>接战区内圈</v>
      </c>
      <c r="F128" s="1" t="str">
        <f t="shared" si="12"/>
        <v>接战区内圈</v>
      </c>
      <c r="G128" s="1">
        <f t="shared" si="7"/>
        <v>6</v>
      </c>
      <c r="H128" s="1">
        <f t="shared" si="8"/>
        <v>100</v>
      </c>
      <c r="I128" s="1">
        <v>1</v>
      </c>
      <c r="J128" s="1">
        <f t="shared" si="9"/>
        <v>288</v>
      </c>
      <c r="K128" s="9"/>
      <c r="L128" s="9"/>
      <c r="M128" s="9"/>
      <c r="N128" s="9"/>
      <c r="O128" s="1" t="s">
        <v>477</v>
      </c>
      <c r="P128" s="1">
        <v>614.4</v>
      </c>
      <c r="Q128" s="1">
        <v>614.4</v>
      </c>
      <c r="R128" s="1">
        <v>0</v>
      </c>
      <c r="S128" s="1">
        <v>185</v>
      </c>
    </row>
    <row r="129" spans="1:19">
      <c r="A129" s="12">
        <v>480013</v>
      </c>
      <c r="B129" s="12">
        <v>480010</v>
      </c>
      <c r="C129" s="12">
        <v>2</v>
      </c>
      <c r="D129" s="12">
        <v>2</v>
      </c>
      <c r="E129" s="1" t="str">
        <f t="shared" si="11"/>
        <v>接战区内圈</v>
      </c>
      <c r="F129" s="1" t="str">
        <f t="shared" si="12"/>
        <v>接战区内圈</v>
      </c>
      <c r="G129" s="1">
        <f t="shared" si="7"/>
        <v>5</v>
      </c>
      <c r="H129" s="1">
        <f t="shared" si="8"/>
        <v>100</v>
      </c>
      <c r="I129" s="1">
        <v>1</v>
      </c>
      <c r="J129" s="1">
        <f t="shared" si="9"/>
        <v>101</v>
      </c>
      <c r="K129" s="9"/>
      <c r="L129" s="9"/>
      <c r="M129" s="9"/>
      <c r="N129" s="9"/>
      <c r="O129" s="1" t="s">
        <v>477</v>
      </c>
      <c r="P129" s="1">
        <v>614.4</v>
      </c>
      <c r="Q129" s="1">
        <v>614.4</v>
      </c>
      <c r="R129" s="1">
        <v>0</v>
      </c>
      <c r="S129" s="1">
        <v>185</v>
      </c>
    </row>
    <row r="130" spans="1:19">
      <c r="A130" s="12">
        <v>470014</v>
      </c>
      <c r="B130" s="12">
        <v>480010</v>
      </c>
      <c r="C130" s="12">
        <v>1</v>
      </c>
      <c r="D130" s="12">
        <v>3</v>
      </c>
      <c r="E130" s="1" t="str">
        <f t="shared" si="11"/>
        <v>接战区外圈</v>
      </c>
      <c r="F130" s="1" t="str">
        <f t="shared" si="12"/>
        <v>接战区外圈</v>
      </c>
      <c r="G130" s="1">
        <f t="shared" si="7"/>
        <v>5</v>
      </c>
      <c r="H130" s="1">
        <f t="shared" si="8"/>
        <v>100</v>
      </c>
      <c r="I130" s="1">
        <v>1</v>
      </c>
      <c r="J130" s="1">
        <f t="shared" si="9"/>
        <v>101</v>
      </c>
      <c r="K130" s="9"/>
      <c r="L130" s="9"/>
      <c r="M130" s="9"/>
      <c r="N130" s="9"/>
      <c r="O130" s="1" t="s">
        <v>477</v>
      </c>
      <c r="P130" s="1">
        <v>614.4</v>
      </c>
      <c r="Q130" s="1">
        <v>614.4</v>
      </c>
      <c r="R130" s="1">
        <v>0</v>
      </c>
      <c r="S130" s="1">
        <v>185</v>
      </c>
    </row>
    <row r="131" spans="1:19">
      <c r="A131" s="12">
        <v>510010</v>
      </c>
      <c r="B131" s="12">
        <v>480010</v>
      </c>
      <c r="C131" s="12">
        <v>2</v>
      </c>
      <c r="D131" s="12">
        <v>2</v>
      </c>
      <c r="E131" s="1" t="str">
        <f t="shared" si="11"/>
        <v>接战区内圈</v>
      </c>
      <c r="F131" s="1" t="str">
        <f t="shared" si="12"/>
        <v>接战区内圈</v>
      </c>
      <c r="G131" s="1">
        <f t="shared" si="7"/>
        <v>5</v>
      </c>
      <c r="H131" s="1">
        <f t="shared" si="8"/>
        <v>100</v>
      </c>
      <c r="I131" s="1">
        <v>1</v>
      </c>
      <c r="J131" s="1">
        <f t="shared" si="9"/>
        <v>101</v>
      </c>
      <c r="K131" s="9"/>
      <c r="L131" s="9"/>
      <c r="M131" s="9"/>
      <c r="N131" s="9"/>
      <c r="O131" s="1" t="s">
        <v>477</v>
      </c>
      <c r="P131" s="1">
        <v>614.4</v>
      </c>
      <c r="Q131" s="1">
        <v>614.4</v>
      </c>
      <c r="R131" s="1">
        <v>0</v>
      </c>
      <c r="S131" s="1">
        <v>185</v>
      </c>
    </row>
    <row r="132" spans="1:19">
      <c r="A132" s="12">
        <v>520009</v>
      </c>
      <c r="B132" s="12">
        <v>480010</v>
      </c>
      <c r="C132" s="12">
        <v>1</v>
      </c>
      <c r="D132" s="12">
        <v>3</v>
      </c>
      <c r="E132" s="1" t="str">
        <f t="shared" si="11"/>
        <v>接战区外圈</v>
      </c>
      <c r="F132" s="1" t="str">
        <f t="shared" si="12"/>
        <v>接战区外圈</v>
      </c>
      <c r="G132" s="1">
        <f t="shared" si="7"/>
        <v>5</v>
      </c>
      <c r="H132" s="1">
        <f t="shared" si="8"/>
        <v>100</v>
      </c>
      <c r="I132" s="1">
        <v>1</v>
      </c>
      <c r="J132" s="1">
        <f t="shared" si="9"/>
        <v>101</v>
      </c>
      <c r="K132" s="9"/>
      <c r="L132" s="9"/>
      <c r="M132" s="9"/>
      <c r="N132" s="9"/>
      <c r="O132" s="1" t="s">
        <v>477</v>
      </c>
      <c r="P132" s="1">
        <v>614.4</v>
      </c>
      <c r="Q132" s="1">
        <v>614.4</v>
      </c>
      <c r="R132" s="1">
        <v>0</v>
      </c>
      <c r="S132" s="1">
        <v>185</v>
      </c>
    </row>
    <row r="133" spans="1:19">
      <c r="A133" s="12">
        <v>490013</v>
      </c>
      <c r="B133" s="12">
        <v>480010</v>
      </c>
      <c r="C133" s="12">
        <v>2</v>
      </c>
      <c r="D133" s="12">
        <v>2</v>
      </c>
      <c r="E133" s="1" t="str">
        <f t="shared" si="11"/>
        <v>接战区内圈</v>
      </c>
      <c r="F133" s="1" t="str">
        <f t="shared" si="12"/>
        <v>接战区内圈</v>
      </c>
      <c r="G133" s="1">
        <f t="shared" ref="G133:G196" si="13">IF(D133=1,6,IF(D133&lt;&gt;4,5))</f>
        <v>5</v>
      </c>
      <c r="H133" s="1">
        <f t="shared" ref="H133:H196" si="14">IF(G133&lt;&gt;"",100,"")</f>
        <v>100</v>
      </c>
      <c r="I133" s="1">
        <v>1</v>
      </c>
      <c r="J133" s="1">
        <f t="shared" ref="J133:J196" si="15">VLOOKUP(G133,$M$5:$N$13,2,FALSE)</f>
        <v>101</v>
      </c>
      <c r="K133" s="9"/>
      <c r="L133" s="9"/>
      <c r="M133" s="9"/>
      <c r="N133" s="9"/>
      <c r="O133" s="1" t="s">
        <v>477</v>
      </c>
      <c r="P133" s="1">
        <v>614.4</v>
      </c>
      <c r="Q133" s="1">
        <v>614.4</v>
      </c>
      <c r="R133" s="1">
        <v>0</v>
      </c>
      <c r="S133" s="1">
        <v>185</v>
      </c>
    </row>
    <row r="134" spans="1:19">
      <c r="A134" s="12">
        <v>500012</v>
      </c>
      <c r="B134" s="12">
        <v>480010</v>
      </c>
      <c r="C134" s="12">
        <v>2</v>
      </c>
      <c r="D134" s="12">
        <v>1</v>
      </c>
      <c r="E134" s="1" t="str">
        <f t="shared" si="11"/>
        <v>接战区内圈</v>
      </c>
      <c r="F134" s="1" t="str">
        <f t="shared" si="12"/>
        <v>接战区内圈</v>
      </c>
      <c r="G134" s="1">
        <f t="shared" si="13"/>
        <v>6</v>
      </c>
      <c r="H134" s="1">
        <f t="shared" si="14"/>
        <v>100</v>
      </c>
      <c r="I134" s="1">
        <v>1</v>
      </c>
      <c r="J134" s="1">
        <f t="shared" si="15"/>
        <v>288</v>
      </c>
      <c r="K134" s="9"/>
      <c r="L134" s="9"/>
      <c r="M134" s="9"/>
      <c r="N134" s="9"/>
      <c r="O134" s="1" t="s">
        <v>477</v>
      </c>
      <c r="P134" s="1">
        <v>614.4</v>
      </c>
      <c r="Q134" s="1">
        <v>614.4</v>
      </c>
      <c r="R134" s="1">
        <v>0</v>
      </c>
      <c r="S134" s="1">
        <v>185</v>
      </c>
    </row>
    <row r="135" spans="1:19">
      <c r="A135" s="12">
        <v>520010</v>
      </c>
      <c r="B135" s="12">
        <v>480010</v>
      </c>
      <c r="C135" s="12">
        <v>1</v>
      </c>
      <c r="D135" s="12">
        <v>3</v>
      </c>
      <c r="E135" s="1" t="str">
        <f t="shared" si="11"/>
        <v>接战区外圈</v>
      </c>
      <c r="F135" s="1" t="str">
        <f t="shared" si="12"/>
        <v>接战区外圈</v>
      </c>
      <c r="G135" s="1">
        <f t="shared" si="13"/>
        <v>5</v>
      </c>
      <c r="H135" s="1">
        <f t="shared" si="14"/>
        <v>100</v>
      </c>
      <c r="I135" s="1">
        <v>1</v>
      </c>
      <c r="J135" s="1">
        <f t="shared" si="15"/>
        <v>101</v>
      </c>
      <c r="K135" s="9"/>
      <c r="L135" s="9"/>
      <c r="M135" s="9"/>
      <c r="N135" s="9"/>
      <c r="O135" s="1" t="s">
        <v>477</v>
      </c>
      <c r="P135" s="1">
        <v>614.4</v>
      </c>
      <c r="Q135" s="1">
        <v>614.4</v>
      </c>
      <c r="R135" s="1">
        <v>0</v>
      </c>
      <c r="S135" s="1">
        <v>185</v>
      </c>
    </row>
    <row r="136" spans="1:19">
      <c r="A136" s="12">
        <v>480014</v>
      </c>
      <c r="B136" s="12">
        <v>480010</v>
      </c>
      <c r="C136" s="12">
        <v>1</v>
      </c>
      <c r="D136" s="12">
        <v>3</v>
      </c>
      <c r="E136" s="1" t="str">
        <f t="shared" si="11"/>
        <v>接战区外圈</v>
      </c>
      <c r="F136" s="1" t="str">
        <f t="shared" si="12"/>
        <v>接战区外圈</v>
      </c>
      <c r="G136" s="1">
        <f t="shared" si="13"/>
        <v>5</v>
      </c>
      <c r="H136" s="1">
        <f t="shared" si="14"/>
        <v>100</v>
      </c>
      <c r="I136" s="1">
        <v>1</v>
      </c>
      <c r="J136" s="1">
        <f t="shared" si="15"/>
        <v>101</v>
      </c>
      <c r="K136" s="9"/>
      <c r="L136" s="9"/>
      <c r="M136" s="9"/>
      <c r="N136" s="9"/>
      <c r="O136" s="1" t="s">
        <v>477</v>
      </c>
      <c r="P136" s="1">
        <v>614.4</v>
      </c>
      <c r="Q136" s="1">
        <v>614.4</v>
      </c>
      <c r="R136" s="1">
        <v>0</v>
      </c>
      <c r="S136" s="1">
        <v>185</v>
      </c>
    </row>
    <row r="137" spans="1:19">
      <c r="A137" s="12">
        <v>510011</v>
      </c>
      <c r="B137" s="12">
        <v>480010</v>
      </c>
      <c r="C137" s="12">
        <v>2</v>
      </c>
      <c r="D137" s="12">
        <v>2</v>
      </c>
      <c r="E137" s="1" t="str">
        <f t="shared" si="11"/>
        <v>接战区内圈</v>
      </c>
      <c r="F137" s="1" t="str">
        <f t="shared" si="12"/>
        <v>接战区内圈</v>
      </c>
      <c r="G137" s="1">
        <f t="shared" si="13"/>
        <v>5</v>
      </c>
      <c r="H137" s="1">
        <f t="shared" si="14"/>
        <v>100</v>
      </c>
      <c r="I137" s="1">
        <v>1</v>
      </c>
      <c r="J137" s="1">
        <f t="shared" si="15"/>
        <v>101</v>
      </c>
      <c r="K137" s="9"/>
      <c r="L137" s="9"/>
      <c r="M137" s="9"/>
      <c r="N137" s="9"/>
      <c r="O137" s="1" t="s">
        <v>477</v>
      </c>
      <c r="P137" s="1">
        <v>614.4</v>
      </c>
      <c r="Q137" s="1">
        <v>614.4</v>
      </c>
      <c r="R137" s="1">
        <v>0</v>
      </c>
      <c r="S137" s="1">
        <v>185</v>
      </c>
    </row>
    <row r="138" spans="1:19">
      <c r="A138" s="12">
        <v>510012</v>
      </c>
      <c r="B138" s="12">
        <v>480010</v>
      </c>
      <c r="C138" s="12">
        <v>2</v>
      </c>
      <c r="D138" s="12">
        <v>2</v>
      </c>
      <c r="E138" s="1" t="str">
        <f t="shared" si="11"/>
        <v>接战区内圈</v>
      </c>
      <c r="F138" s="1" t="str">
        <f t="shared" si="12"/>
        <v>接战区内圈</v>
      </c>
      <c r="G138" s="1">
        <f t="shared" si="13"/>
        <v>5</v>
      </c>
      <c r="H138" s="1">
        <f t="shared" si="14"/>
        <v>100</v>
      </c>
      <c r="I138" s="1">
        <v>1</v>
      </c>
      <c r="J138" s="1">
        <f t="shared" si="15"/>
        <v>101</v>
      </c>
      <c r="K138" s="9"/>
      <c r="L138" s="9"/>
      <c r="M138" s="9"/>
      <c r="N138" s="9"/>
      <c r="O138" s="1" t="s">
        <v>477</v>
      </c>
      <c r="P138" s="1">
        <v>614.4</v>
      </c>
      <c r="Q138" s="1">
        <v>614.4</v>
      </c>
      <c r="R138" s="1">
        <v>0</v>
      </c>
      <c r="S138" s="1">
        <v>185</v>
      </c>
    </row>
    <row r="139" spans="1:19">
      <c r="A139" s="12">
        <v>500013</v>
      </c>
      <c r="B139" s="12">
        <v>480010</v>
      </c>
      <c r="C139" s="12">
        <v>2</v>
      </c>
      <c r="D139" s="12">
        <v>2</v>
      </c>
      <c r="E139" s="1" t="str">
        <f t="shared" si="11"/>
        <v>接战区内圈</v>
      </c>
      <c r="F139" s="1" t="str">
        <f t="shared" si="12"/>
        <v>接战区内圈</v>
      </c>
      <c r="G139" s="1">
        <f t="shared" si="13"/>
        <v>5</v>
      </c>
      <c r="H139" s="1">
        <f t="shared" si="14"/>
        <v>100</v>
      </c>
      <c r="I139" s="1">
        <v>1</v>
      </c>
      <c r="J139" s="1">
        <f t="shared" si="15"/>
        <v>101</v>
      </c>
      <c r="K139" s="9"/>
      <c r="L139" s="9"/>
      <c r="M139" s="9"/>
      <c r="N139" s="9"/>
      <c r="O139" s="1" t="s">
        <v>477</v>
      </c>
      <c r="P139" s="1">
        <v>614.4</v>
      </c>
      <c r="Q139" s="1">
        <v>614.4</v>
      </c>
      <c r="R139" s="1">
        <v>0</v>
      </c>
      <c r="S139" s="1">
        <v>185</v>
      </c>
    </row>
    <row r="140" spans="1:19">
      <c r="A140" s="12">
        <v>520011</v>
      </c>
      <c r="B140" s="12">
        <v>480010</v>
      </c>
      <c r="C140" s="12">
        <v>1</v>
      </c>
      <c r="D140" s="12">
        <v>3</v>
      </c>
      <c r="E140" s="1" t="str">
        <f t="shared" si="11"/>
        <v>接战区外圈</v>
      </c>
      <c r="F140" s="1" t="str">
        <f t="shared" si="12"/>
        <v>接战区外圈</v>
      </c>
      <c r="G140" s="1">
        <f t="shared" si="13"/>
        <v>5</v>
      </c>
      <c r="H140" s="1">
        <f t="shared" si="14"/>
        <v>100</v>
      </c>
      <c r="I140" s="1">
        <v>1</v>
      </c>
      <c r="J140" s="1">
        <f t="shared" si="15"/>
        <v>101</v>
      </c>
      <c r="K140" s="9"/>
      <c r="L140" s="9"/>
      <c r="M140" s="9"/>
      <c r="N140" s="9"/>
      <c r="O140" s="1" t="s">
        <v>477</v>
      </c>
      <c r="P140" s="1">
        <v>614.4</v>
      </c>
      <c r="Q140" s="1">
        <v>614.4</v>
      </c>
      <c r="R140" s="1">
        <v>0</v>
      </c>
      <c r="S140" s="1">
        <v>185</v>
      </c>
    </row>
    <row r="141" spans="1:19">
      <c r="A141" s="12">
        <v>490014</v>
      </c>
      <c r="B141" s="12">
        <v>480010</v>
      </c>
      <c r="C141" s="12">
        <v>1</v>
      </c>
      <c r="D141" s="12">
        <v>3</v>
      </c>
      <c r="E141" s="1" t="str">
        <f t="shared" si="11"/>
        <v>接战区外圈</v>
      </c>
      <c r="F141" s="1" t="str">
        <f t="shared" si="12"/>
        <v>接战区外圈</v>
      </c>
      <c r="G141" s="1">
        <f t="shared" si="13"/>
        <v>5</v>
      </c>
      <c r="H141" s="1">
        <f t="shared" si="14"/>
        <v>100</v>
      </c>
      <c r="I141" s="1">
        <v>1</v>
      </c>
      <c r="J141" s="1">
        <f t="shared" si="15"/>
        <v>101</v>
      </c>
      <c r="K141" s="9"/>
      <c r="L141" s="9"/>
      <c r="M141" s="9"/>
      <c r="N141" s="9"/>
      <c r="O141" s="1" t="s">
        <v>477</v>
      </c>
      <c r="P141" s="1">
        <v>614.4</v>
      </c>
      <c r="Q141" s="1">
        <v>614.4</v>
      </c>
      <c r="R141" s="1">
        <v>0</v>
      </c>
      <c r="S141" s="1">
        <v>185</v>
      </c>
    </row>
    <row r="142" spans="1:19">
      <c r="A142" s="12">
        <v>510013</v>
      </c>
      <c r="B142" s="12">
        <v>480010</v>
      </c>
      <c r="C142" s="12">
        <v>2</v>
      </c>
      <c r="D142" s="12">
        <v>2</v>
      </c>
      <c r="E142" s="1" t="str">
        <f t="shared" si="11"/>
        <v>接战区内圈</v>
      </c>
      <c r="F142" s="1" t="str">
        <f t="shared" si="12"/>
        <v>接战区内圈</v>
      </c>
      <c r="G142" s="1">
        <f t="shared" si="13"/>
        <v>5</v>
      </c>
      <c r="H142" s="1">
        <f t="shared" si="14"/>
        <v>100</v>
      </c>
      <c r="I142" s="1">
        <v>1</v>
      </c>
      <c r="J142" s="1">
        <f t="shared" si="15"/>
        <v>101</v>
      </c>
      <c r="K142" s="9"/>
      <c r="L142" s="9"/>
      <c r="M142" s="9"/>
      <c r="N142" s="9"/>
      <c r="O142" s="1" t="s">
        <v>477</v>
      </c>
      <c r="P142" s="1">
        <v>614.4</v>
      </c>
      <c r="Q142" s="1">
        <v>614.4</v>
      </c>
      <c r="R142" s="1">
        <v>0</v>
      </c>
      <c r="S142" s="1">
        <v>185</v>
      </c>
    </row>
    <row r="143" spans="1:19">
      <c r="A143" s="12">
        <v>500014</v>
      </c>
      <c r="B143" s="12">
        <v>480010</v>
      </c>
      <c r="C143" s="12">
        <v>1</v>
      </c>
      <c r="D143" s="12">
        <v>3</v>
      </c>
      <c r="E143" s="1" t="str">
        <f t="shared" si="11"/>
        <v>接战区外圈</v>
      </c>
      <c r="F143" s="1" t="str">
        <f t="shared" si="12"/>
        <v>接战区外圈</v>
      </c>
      <c r="G143" s="1">
        <f t="shared" si="13"/>
        <v>5</v>
      </c>
      <c r="H143" s="1">
        <f t="shared" si="14"/>
        <v>100</v>
      </c>
      <c r="I143" s="1">
        <v>1</v>
      </c>
      <c r="J143" s="1">
        <f t="shared" si="15"/>
        <v>101</v>
      </c>
      <c r="K143" s="9"/>
      <c r="L143" s="9"/>
      <c r="M143" s="9"/>
      <c r="N143" s="9"/>
      <c r="O143" s="1" t="s">
        <v>477</v>
      </c>
      <c r="P143" s="1">
        <v>614.4</v>
      </c>
      <c r="Q143" s="1">
        <v>614.4</v>
      </c>
      <c r="R143" s="1">
        <v>0</v>
      </c>
      <c r="S143" s="1">
        <v>185</v>
      </c>
    </row>
    <row r="144" spans="1:19">
      <c r="A144" s="12">
        <v>520012</v>
      </c>
      <c r="B144" s="12">
        <v>480010</v>
      </c>
      <c r="C144" s="12">
        <v>1</v>
      </c>
      <c r="D144" s="12">
        <v>3</v>
      </c>
      <c r="E144" s="1" t="str">
        <f t="shared" si="11"/>
        <v>接战区外圈</v>
      </c>
      <c r="F144" s="1" t="str">
        <f t="shared" si="12"/>
        <v>接战区外圈</v>
      </c>
      <c r="G144" s="1">
        <f t="shared" si="13"/>
        <v>5</v>
      </c>
      <c r="H144" s="1">
        <f t="shared" si="14"/>
        <v>100</v>
      </c>
      <c r="I144" s="1">
        <v>1</v>
      </c>
      <c r="J144" s="1">
        <f t="shared" si="15"/>
        <v>101</v>
      </c>
      <c r="K144" s="9"/>
      <c r="L144" s="9"/>
      <c r="M144" s="9"/>
      <c r="N144" s="9"/>
      <c r="O144" s="1" t="s">
        <v>477</v>
      </c>
      <c r="P144" s="1">
        <v>614.4</v>
      </c>
      <c r="Q144" s="1">
        <v>614.4</v>
      </c>
      <c r="R144" s="1">
        <v>0</v>
      </c>
      <c r="S144" s="1">
        <v>185</v>
      </c>
    </row>
    <row r="145" spans="1:19">
      <c r="A145" s="12">
        <v>510014</v>
      </c>
      <c r="B145" s="12">
        <v>480010</v>
      </c>
      <c r="C145" s="12">
        <v>1</v>
      </c>
      <c r="D145" s="12">
        <v>3</v>
      </c>
      <c r="E145" s="1" t="str">
        <f t="shared" si="11"/>
        <v>接战区外圈</v>
      </c>
      <c r="F145" s="1" t="str">
        <f t="shared" si="12"/>
        <v>接战区外圈</v>
      </c>
      <c r="G145" s="1">
        <f t="shared" si="13"/>
        <v>5</v>
      </c>
      <c r="H145" s="1">
        <f t="shared" si="14"/>
        <v>100</v>
      </c>
      <c r="I145" s="1">
        <v>1</v>
      </c>
      <c r="J145" s="1">
        <f t="shared" si="15"/>
        <v>101</v>
      </c>
      <c r="K145" s="9"/>
      <c r="L145" s="9"/>
      <c r="M145" s="9"/>
      <c r="N145" s="9"/>
      <c r="O145" s="1" t="s">
        <v>477</v>
      </c>
      <c r="P145" s="1">
        <v>614.4</v>
      </c>
      <c r="Q145" s="1">
        <v>614.4</v>
      </c>
      <c r="R145" s="1">
        <v>0</v>
      </c>
      <c r="S145" s="1">
        <v>185</v>
      </c>
    </row>
    <row r="146" spans="1:19">
      <c r="A146" s="12">
        <v>520013</v>
      </c>
      <c r="B146" s="12">
        <v>480010</v>
      </c>
      <c r="C146" s="12">
        <v>1</v>
      </c>
      <c r="D146" s="12">
        <v>3</v>
      </c>
      <c r="E146" s="1" t="str">
        <f t="shared" si="11"/>
        <v>接战区外圈</v>
      </c>
      <c r="F146" s="1" t="str">
        <f t="shared" si="12"/>
        <v>接战区外圈</v>
      </c>
      <c r="G146" s="1">
        <f t="shared" si="13"/>
        <v>5</v>
      </c>
      <c r="H146" s="1">
        <f t="shared" si="14"/>
        <v>100</v>
      </c>
      <c r="I146" s="1">
        <v>1</v>
      </c>
      <c r="J146" s="1">
        <f t="shared" si="15"/>
        <v>101</v>
      </c>
      <c r="K146" s="9"/>
      <c r="L146" s="9"/>
      <c r="M146" s="9"/>
      <c r="N146" s="9"/>
      <c r="O146" s="1" t="s">
        <v>477</v>
      </c>
      <c r="P146" s="1">
        <v>614.4</v>
      </c>
      <c r="Q146" s="1">
        <v>614.4</v>
      </c>
      <c r="R146" s="1">
        <v>0</v>
      </c>
      <c r="S146" s="1">
        <v>185</v>
      </c>
    </row>
    <row r="147" spans="1:19">
      <c r="A147" s="12">
        <v>520014</v>
      </c>
      <c r="B147" s="12">
        <v>480010</v>
      </c>
      <c r="C147" s="12">
        <v>1</v>
      </c>
      <c r="D147" s="12">
        <v>3</v>
      </c>
      <c r="E147" s="1" t="str">
        <f t="shared" si="11"/>
        <v>接战区外圈</v>
      </c>
      <c r="F147" s="1" t="str">
        <f t="shared" si="12"/>
        <v>接战区外圈</v>
      </c>
      <c r="G147" s="1">
        <f t="shared" si="13"/>
        <v>5</v>
      </c>
      <c r="H147" s="1">
        <f t="shared" si="14"/>
        <v>100</v>
      </c>
      <c r="I147" s="1">
        <v>1</v>
      </c>
      <c r="J147" s="1">
        <f t="shared" si="15"/>
        <v>101</v>
      </c>
      <c r="K147" s="9"/>
      <c r="L147" s="9"/>
      <c r="M147" s="9"/>
      <c r="N147" s="9"/>
      <c r="O147" s="1" t="s">
        <v>477</v>
      </c>
      <c r="P147" s="1">
        <v>614.4</v>
      </c>
      <c r="Q147" s="1">
        <v>614.4</v>
      </c>
      <c r="R147" s="1">
        <v>0</v>
      </c>
      <c r="S147" s="1">
        <v>185</v>
      </c>
    </row>
    <row r="148" spans="1:19">
      <c r="A148" s="12">
        <v>500021</v>
      </c>
      <c r="B148" s="12">
        <v>540025</v>
      </c>
      <c r="C148" s="12">
        <v>1</v>
      </c>
      <c r="D148" s="12">
        <v>3</v>
      </c>
      <c r="E148" s="1" t="str">
        <f t="shared" si="11"/>
        <v>接战区外圈</v>
      </c>
      <c r="F148" s="1" t="str">
        <f t="shared" si="12"/>
        <v>接战区外圈</v>
      </c>
      <c r="G148" s="1">
        <f t="shared" si="13"/>
        <v>5</v>
      </c>
      <c r="H148" s="1">
        <f t="shared" si="14"/>
        <v>100</v>
      </c>
      <c r="I148" s="1">
        <v>1</v>
      </c>
      <c r="J148" s="1">
        <f t="shared" si="15"/>
        <v>101</v>
      </c>
      <c r="K148" s="9"/>
      <c r="L148" s="9"/>
      <c r="M148" s="9"/>
      <c r="N148" s="9"/>
      <c r="O148" s="1" t="s">
        <v>476</v>
      </c>
      <c r="P148" s="1">
        <v>1024</v>
      </c>
      <c r="Q148" s="1">
        <v>1024</v>
      </c>
      <c r="R148" s="1">
        <v>0</v>
      </c>
      <c r="S148" s="1">
        <v>102</v>
      </c>
    </row>
    <row r="149" spans="1:19">
      <c r="A149" s="12">
        <v>500022</v>
      </c>
      <c r="B149" s="12">
        <v>540025</v>
      </c>
      <c r="C149" s="12">
        <v>1</v>
      </c>
      <c r="D149" s="12">
        <v>3</v>
      </c>
      <c r="E149" s="1" t="str">
        <f t="shared" si="11"/>
        <v>接战区外圈</v>
      </c>
      <c r="F149" s="1" t="str">
        <f t="shared" si="12"/>
        <v>接战区外圈</v>
      </c>
      <c r="G149" s="1">
        <f t="shared" si="13"/>
        <v>5</v>
      </c>
      <c r="H149" s="1">
        <f t="shared" si="14"/>
        <v>100</v>
      </c>
      <c r="I149" s="1">
        <v>1</v>
      </c>
      <c r="J149" s="1">
        <f t="shared" si="15"/>
        <v>101</v>
      </c>
      <c r="K149" s="9"/>
      <c r="L149" s="9"/>
      <c r="M149" s="9"/>
      <c r="N149" s="9"/>
      <c r="O149" s="1" t="s">
        <v>476</v>
      </c>
      <c r="P149" s="1">
        <v>1024</v>
      </c>
      <c r="Q149" s="1">
        <v>1024</v>
      </c>
      <c r="R149" s="1">
        <v>0</v>
      </c>
      <c r="S149" s="1">
        <v>102</v>
      </c>
    </row>
    <row r="150" spans="1:19">
      <c r="A150" s="12">
        <v>510021</v>
      </c>
      <c r="B150" s="12">
        <v>540025</v>
      </c>
      <c r="C150" s="12">
        <v>1</v>
      </c>
      <c r="D150" s="12">
        <v>3</v>
      </c>
      <c r="E150" s="1" t="str">
        <f t="shared" si="11"/>
        <v>接战区外圈</v>
      </c>
      <c r="F150" s="1" t="str">
        <f t="shared" si="12"/>
        <v>接战区外圈</v>
      </c>
      <c r="G150" s="1">
        <f t="shared" si="13"/>
        <v>5</v>
      </c>
      <c r="H150" s="1">
        <f t="shared" si="14"/>
        <v>100</v>
      </c>
      <c r="I150" s="1">
        <v>1</v>
      </c>
      <c r="J150" s="1">
        <f t="shared" si="15"/>
        <v>101</v>
      </c>
      <c r="K150" s="9"/>
      <c r="L150" s="9"/>
      <c r="M150" s="9"/>
      <c r="N150" s="9"/>
      <c r="O150" s="1" t="s">
        <v>476</v>
      </c>
      <c r="P150" s="1">
        <v>1024</v>
      </c>
      <c r="Q150" s="1">
        <v>1024</v>
      </c>
      <c r="R150" s="1">
        <v>0</v>
      </c>
      <c r="S150" s="1">
        <v>102</v>
      </c>
    </row>
    <row r="151" spans="1:19">
      <c r="A151" s="12">
        <v>500023</v>
      </c>
      <c r="B151" s="12">
        <v>540025</v>
      </c>
      <c r="C151" s="12">
        <v>1</v>
      </c>
      <c r="D151" s="12">
        <v>3</v>
      </c>
      <c r="E151" s="1" t="str">
        <f t="shared" si="11"/>
        <v>接战区外圈</v>
      </c>
      <c r="F151" s="1" t="str">
        <f t="shared" si="12"/>
        <v>接战区外圈</v>
      </c>
      <c r="G151" s="1">
        <f t="shared" si="13"/>
        <v>5</v>
      </c>
      <c r="H151" s="1">
        <f t="shared" si="14"/>
        <v>100</v>
      </c>
      <c r="I151" s="1">
        <v>1</v>
      </c>
      <c r="J151" s="1">
        <f t="shared" si="15"/>
        <v>101</v>
      </c>
      <c r="K151" s="9"/>
      <c r="L151" s="9"/>
      <c r="M151" s="9"/>
      <c r="N151" s="9"/>
      <c r="O151" s="1" t="s">
        <v>476</v>
      </c>
      <c r="P151" s="1">
        <v>1024</v>
      </c>
      <c r="Q151" s="1">
        <v>1024</v>
      </c>
      <c r="R151" s="1">
        <v>0</v>
      </c>
      <c r="S151" s="1">
        <v>102</v>
      </c>
    </row>
    <row r="152" spans="1:19">
      <c r="A152" s="12">
        <v>510022</v>
      </c>
      <c r="B152" s="12">
        <v>540025</v>
      </c>
      <c r="C152" s="12">
        <v>2</v>
      </c>
      <c r="D152" s="12">
        <v>2</v>
      </c>
      <c r="E152" s="1" t="str">
        <f t="shared" si="11"/>
        <v>接战区内圈</v>
      </c>
      <c r="F152" s="1" t="str">
        <f t="shared" si="12"/>
        <v>接战区内圈</v>
      </c>
      <c r="G152" s="1">
        <f t="shared" si="13"/>
        <v>5</v>
      </c>
      <c r="H152" s="1">
        <f t="shared" si="14"/>
        <v>100</v>
      </c>
      <c r="I152" s="1">
        <v>1</v>
      </c>
      <c r="J152" s="1">
        <f t="shared" si="15"/>
        <v>101</v>
      </c>
      <c r="K152" s="9"/>
      <c r="L152" s="9"/>
      <c r="M152" s="9"/>
      <c r="N152" s="9"/>
      <c r="O152" s="1" t="s">
        <v>476</v>
      </c>
      <c r="P152" s="1">
        <v>1024</v>
      </c>
      <c r="Q152" s="1">
        <v>1024</v>
      </c>
      <c r="R152" s="1">
        <v>0</v>
      </c>
      <c r="S152" s="1">
        <v>102</v>
      </c>
    </row>
    <row r="153" spans="1:19">
      <c r="A153" s="12">
        <v>520021</v>
      </c>
      <c r="B153" s="12">
        <v>540025</v>
      </c>
      <c r="C153" s="12">
        <v>1</v>
      </c>
      <c r="D153" s="12">
        <v>3</v>
      </c>
      <c r="E153" s="1" t="str">
        <f t="shared" si="11"/>
        <v>接战区外圈</v>
      </c>
      <c r="F153" s="1" t="str">
        <f t="shared" si="12"/>
        <v>接战区外圈</v>
      </c>
      <c r="G153" s="1">
        <f t="shared" si="13"/>
        <v>5</v>
      </c>
      <c r="H153" s="1">
        <f t="shared" si="14"/>
        <v>100</v>
      </c>
      <c r="I153" s="1">
        <v>1</v>
      </c>
      <c r="J153" s="1">
        <f t="shared" si="15"/>
        <v>101</v>
      </c>
      <c r="K153" s="9"/>
      <c r="L153" s="9"/>
      <c r="M153" s="9"/>
      <c r="N153" s="9"/>
      <c r="O153" s="1" t="s">
        <v>476</v>
      </c>
      <c r="P153" s="1">
        <v>1024</v>
      </c>
      <c r="Q153" s="1">
        <v>1024</v>
      </c>
      <c r="R153" s="1">
        <v>0</v>
      </c>
      <c r="S153" s="1">
        <v>102</v>
      </c>
    </row>
    <row r="154" spans="1:19">
      <c r="A154" s="12">
        <v>520022</v>
      </c>
      <c r="B154" s="12">
        <v>540025</v>
      </c>
      <c r="C154" s="12">
        <v>2</v>
      </c>
      <c r="D154" s="12">
        <v>2</v>
      </c>
      <c r="E154" s="1" t="str">
        <f t="shared" si="11"/>
        <v>接战区内圈</v>
      </c>
      <c r="F154" s="1" t="str">
        <f t="shared" si="12"/>
        <v>接战区内圈</v>
      </c>
      <c r="G154" s="1">
        <f t="shared" si="13"/>
        <v>5</v>
      </c>
      <c r="H154" s="1">
        <f t="shared" si="14"/>
        <v>100</v>
      </c>
      <c r="I154" s="1">
        <v>1</v>
      </c>
      <c r="J154" s="1">
        <f t="shared" si="15"/>
        <v>101</v>
      </c>
      <c r="K154" s="9"/>
      <c r="L154" s="9"/>
      <c r="M154" s="9"/>
      <c r="N154" s="9"/>
      <c r="O154" s="1" t="s">
        <v>476</v>
      </c>
      <c r="P154" s="1">
        <v>1024</v>
      </c>
      <c r="Q154" s="1">
        <v>1024</v>
      </c>
      <c r="R154" s="1">
        <v>0</v>
      </c>
      <c r="S154" s="1">
        <v>102</v>
      </c>
    </row>
    <row r="155" spans="1:19">
      <c r="A155" s="12">
        <v>530021</v>
      </c>
      <c r="B155" s="12">
        <v>540025</v>
      </c>
      <c r="C155" s="12">
        <v>1</v>
      </c>
      <c r="D155" s="12">
        <v>3</v>
      </c>
      <c r="E155" s="1" t="str">
        <f t="shared" si="11"/>
        <v>接战区外圈</v>
      </c>
      <c r="F155" s="1" t="str">
        <f t="shared" si="12"/>
        <v>接战区外圈</v>
      </c>
      <c r="G155" s="1">
        <f t="shared" si="13"/>
        <v>5</v>
      </c>
      <c r="H155" s="1">
        <f t="shared" si="14"/>
        <v>100</v>
      </c>
      <c r="I155" s="1">
        <v>1</v>
      </c>
      <c r="J155" s="1">
        <f t="shared" si="15"/>
        <v>101</v>
      </c>
      <c r="K155" s="9"/>
      <c r="L155" s="9"/>
      <c r="M155" s="9"/>
      <c r="N155" s="9"/>
      <c r="O155" s="1" t="s">
        <v>476</v>
      </c>
      <c r="P155" s="1">
        <v>1024</v>
      </c>
      <c r="Q155" s="1">
        <v>1024</v>
      </c>
      <c r="R155" s="1">
        <v>0</v>
      </c>
      <c r="S155" s="1">
        <v>102</v>
      </c>
    </row>
    <row r="156" spans="1:19">
      <c r="A156" s="12">
        <v>500024</v>
      </c>
      <c r="B156" s="12">
        <v>540025</v>
      </c>
      <c r="C156" s="12">
        <v>1</v>
      </c>
      <c r="D156" s="12">
        <v>3</v>
      </c>
      <c r="E156" s="1" t="str">
        <f t="shared" si="11"/>
        <v>接战区外圈</v>
      </c>
      <c r="F156" s="1" t="str">
        <f t="shared" si="12"/>
        <v>接战区外圈</v>
      </c>
      <c r="G156" s="1">
        <f t="shared" si="13"/>
        <v>5</v>
      </c>
      <c r="H156" s="1">
        <f t="shared" si="14"/>
        <v>100</v>
      </c>
      <c r="I156" s="1">
        <v>1</v>
      </c>
      <c r="J156" s="1">
        <f t="shared" si="15"/>
        <v>101</v>
      </c>
      <c r="K156" s="9"/>
      <c r="L156" s="9"/>
      <c r="M156" s="9"/>
      <c r="N156" s="9"/>
      <c r="O156" s="1" t="s">
        <v>476</v>
      </c>
      <c r="P156" s="1">
        <v>1024</v>
      </c>
      <c r="Q156" s="1">
        <v>1024</v>
      </c>
      <c r="R156" s="1">
        <v>0</v>
      </c>
      <c r="S156" s="1">
        <v>102</v>
      </c>
    </row>
    <row r="157" spans="1:19">
      <c r="A157" s="12">
        <v>510023</v>
      </c>
      <c r="B157" s="12">
        <v>540025</v>
      </c>
      <c r="C157" s="12">
        <v>2</v>
      </c>
      <c r="D157" s="12">
        <v>2</v>
      </c>
      <c r="E157" s="1" t="str">
        <f t="shared" si="11"/>
        <v>接战区内圈</v>
      </c>
      <c r="F157" s="1" t="str">
        <f t="shared" si="12"/>
        <v>接战区内圈</v>
      </c>
      <c r="G157" s="1">
        <f t="shared" si="13"/>
        <v>5</v>
      </c>
      <c r="H157" s="1">
        <f t="shared" si="14"/>
        <v>100</v>
      </c>
      <c r="I157" s="1">
        <v>1</v>
      </c>
      <c r="J157" s="1">
        <f t="shared" si="15"/>
        <v>101</v>
      </c>
      <c r="K157" s="9"/>
      <c r="L157" s="9"/>
      <c r="M157" s="9"/>
      <c r="N157" s="9"/>
      <c r="O157" s="1" t="s">
        <v>476</v>
      </c>
      <c r="P157" s="1">
        <v>1024</v>
      </c>
      <c r="Q157" s="1">
        <v>1024</v>
      </c>
      <c r="R157" s="1">
        <v>0</v>
      </c>
      <c r="S157" s="1">
        <v>102</v>
      </c>
    </row>
    <row r="158" spans="1:19">
      <c r="A158" s="12">
        <v>500025</v>
      </c>
      <c r="B158" s="12">
        <v>540025</v>
      </c>
      <c r="C158" s="12">
        <v>1</v>
      </c>
      <c r="D158" s="12">
        <v>3</v>
      </c>
      <c r="E158" s="1" t="str">
        <f t="shared" si="11"/>
        <v>接战区外圈</v>
      </c>
      <c r="F158" s="1" t="str">
        <f t="shared" si="12"/>
        <v>接战区外圈</v>
      </c>
      <c r="G158" s="1">
        <f t="shared" si="13"/>
        <v>5</v>
      </c>
      <c r="H158" s="1">
        <f t="shared" si="14"/>
        <v>100</v>
      </c>
      <c r="I158" s="1">
        <v>1</v>
      </c>
      <c r="J158" s="1">
        <f t="shared" si="15"/>
        <v>101</v>
      </c>
      <c r="K158" s="9"/>
      <c r="L158" s="9"/>
      <c r="M158" s="9"/>
      <c r="N158" s="9"/>
      <c r="O158" s="1" t="s">
        <v>476</v>
      </c>
      <c r="P158" s="1">
        <v>1024</v>
      </c>
      <c r="Q158" s="1">
        <v>1024</v>
      </c>
      <c r="R158" s="1">
        <v>0</v>
      </c>
      <c r="S158" s="1">
        <v>102</v>
      </c>
    </row>
    <row r="159" spans="1:19">
      <c r="A159" s="12">
        <v>520023</v>
      </c>
      <c r="B159" s="12">
        <v>540025</v>
      </c>
      <c r="C159" s="12">
        <v>2</v>
      </c>
      <c r="D159" s="12">
        <v>1</v>
      </c>
      <c r="E159" s="1" t="str">
        <f t="shared" si="11"/>
        <v>接战区内圈</v>
      </c>
      <c r="F159" s="1" t="str">
        <f t="shared" si="12"/>
        <v>接战区内圈</v>
      </c>
      <c r="G159" s="1">
        <f t="shared" si="13"/>
        <v>6</v>
      </c>
      <c r="H159" s="1">
        <f t="shared" si="14"/>
        <v>100</v>
      </c>
      <c r="I159" s="1">
        <v>1</v>
      </c>
      <c r="J159" s="1">
        <f t="shared" si="15"/>
        <v>288</v>
      </c>
      <c r="K159" s="9"/>
      <c r="L159" s="9"/>
      <c r="M159" s="9"/>
      <c r="N159" s="9"/>
      <c r="O159" s="1" t="s">
        <v>476</v>
      </c>
      <c r="P159" s="1">
        <v>1024</v>
      </c>
      <c r="Q159" s="1">
        <v>1024</v>
      </c>
      <c r="R159" s="1">
        <v>0</v>
      </c>
      <c r="S159" s="1">
        <v>102</v>
      </c>
    </row>
    <row r="160" spans="1:19">
      <c r="A160" s="12">
        <v>530022</v>
      </c>
      <c r="B160" s="12">
        <v>540025</v>
      </c>
      <c r="C160" s="12">
        <v>2</v>
      </c>
      <c r="D160" s="12">
        <v>2</v>
      </c>
      <c r="E160" s="1" t="str">
        <f t="shared" si="11"/>
        <v>接战区内圈</v>
      </c>
      <c r="F160" s="1" t="str">
        <f t="shared" si="12"/>
        <v>接战区内圈</v>
      </c>
      <c r="G160" s="1">
        <f t="shared" si="13"/>
        <v>5</v>
      </c>
      <c r="H160" s="1">
        <f t="shared" si="14"/>
        <v>100</v>
      </c>
      <c r="I160" s="1">
        <v>1</v>
      </c>
      <c r="J160" s="1">
        <f t="shared" si="15"/>
        <v>101</v>
      </c>
      <c r="K160" s="9"/>
      <c r="L160" s="9"/>
      <c r="M160" s="9"/>
      <c r="N160" s="9"/>
      <c r="O160" s="1" t="s">
        <v>476</v>
      </c>
      <c r="P160" s="1">
        <v>1024</v>
      </c>
      <c r="Q160" s="1">
        <v>1024</v>
      </c>
      <c r="R160" s="1">
        <v>0</v>
      </c>
      <c r="S160" s="1">
        <v>102</v>
      </c>
    </row>
    <row r="161" spans="1:19">
      <c r="A161" s="12">
        <v>540021</v>
      </c>
      <c r="B161" s="12">
        <v>540025</v>
      </c>
      <c r="C161" s="12">
        <v>1</v>
      </c>
      <c r="D161" s="12">
        <v>3</v>
      </c>
      <c r="E161" s="1" t="str">
        <f t="shared" si="11"/>
        <v>接战区外圈</v>
      </c>
      <c r="F161" s="1" t="str">
        <f t="shared" si="12"/>
        <v>接战区外圈</v>
      </c>
      <c r="G161" s="1">
        <f t="shared" si="13"/>
        <v>5</v>
      </c>
      <c r="H161" s="1">
        <f t="shared" si="14"/>
        <v>100</v>
      </c>
      <c r="I161" s="1">
        <v>1</v>
      </c>
      <c r="J161" s="1">
        <f t="shared" si="15"/>
        <v>101</v>
      </c>
      <c r="K161" s="9"/>
      <c r="L161" s="9"/>
      <c r="M161" s="9"/>
      <c r="N161" s="9"/>
      <c r="O161" s="1" t="s">
        <v>476</v>
      </c>
      <c r="P161" s="1">
        <v>1024</v>
      </c>
      <c r="Q161" s="1">
        <v>1024</v>
      </c>
      <c r="R161" s="1">
        <v>0</v>
      </c>
      <c r="S161" s="1">
        <v>102</v>
      </c>
    </row>
    <row r="162" spans="1:19">
      <c r="A162" s="12">
        <v>510024</v>
      </c>
      <c r="B162" s="12">
        <v>540025</v>
      </c>
      <c r="C162" s="12">
        <v>2</v>
      </c>
      <c r="D162" s="12">
        <v>2</v>
      </c>
      <c r="E162" s="1" t="str">
        <f t="shared" si="11"/>
        <v>接战区内圈</v>
      </c>
      <c r="F162" s="1" t="str">
        <f t="shared" si="12"/>
        <v>接战区内圈</v>
      </c>
      <c r="G162" s="1">
        <f t="shared" si="13"/>
        <v>5</v>
      </c>
      <c r="H162" s="1">
        <f t="shared" si="14"/>
        <v>100</v>
      </c>
      <c r="I162" s="1">
        <v>1</v>
      </c>
      <c r="J162" s="1">
        <f t="shared" si="15"/>
        <v>101</v>
      </c>
      <c r="K162" s="9"/>
      <c r="L162" s="9"/>
      <c r="M162" s="9"/>
      <c r="N162" s="9"/>
      <c r="O162" s="1" t="s">
        <v>476</v>
      </c>
      <c r="P162" s="1">
        <v>1024</v>
      </c>
      <c r="Q162" s="1">
        <v>1024</v>
      </c>
      <c r="R162" s="1">
        <v>0</v>
      </c>
      <c r="S162" s="1">
        <v>102</v>
      </c>
    </row>
    <row r="163" spans="1:19">
      <c r="A163" s="12">
        <v>520024</v>
      </c>
      <c r="B163" s="12">
        <v>540025</v>
      </c>
      <c r="C163" s="12">
        <v>2</v>
      </c>
      <c r="D163" s="12">
        <v>1</v>
      </c>
      <c r="E163" s="1" t="str">
        <f t="shared" si="11"/>
        <v>接战区内圈</v>
      </c>
      <c r="F163" s="1" t="str">
        <f t="shared" si="12"/>
        <v>接战区内圈</v>
      </c>
      <c r="G163" s="1">
        <f t="shared" si="13"/>
        <v>6</v>
      </c>
      <c r="H163" s="1">
        <f t="shared" si="14"/>
        <v>100</v>
      </c>
      <c r="I163" s="1">
        <v>1</v>
      </c>
      <c r="J163" s="1">
        <f t="shared" si="15"/>
        <v>288</v>
      </c>
      <c r="K163" s="9"/>
      <c r="L163" s="9"/>
      <c r="M163" s="9"/>
      <c r="N163" s="9"/>
      <c r="O163" s="1" t="s">
        <v>476</v>
      </c>
      <c r="P163" s="1">
        <v>1024</v>
      </c>
      <c r="Q163" s="1">
        <v>1024</v>
      </c>
      <c r="R163" s="1">
        <v>0</v>
      </c>
      <c r="S163" s="1">
        <v>102</v>
      </c>
    </row>
    <row r="164" spans="1:19">
      <c r="A164" s="12">
        <v>540022</v>
      </c>
      <c r="B164" s="12">
        <v>540025</v>
      </c>
      <c r="C164" s="12">
        <v>2</v>
      </c>
      <c r="D164" s="12">
        <v>2</v>
      </c>
      <c r="E164" s="1" t="str">
        <f t="shared" si="11"/>
        <v>接战区内圈</v>
      </c>
      <c r="F164" s="1" t="str">
        <f t="shared" si="12"/>
        <v>接战区内圈</v>
      </c>
      <c r="G164" s="1">
        <f t="shared" si="13"/>
        <v>5</v>
      </c>
      <c r="H164" s="1">
        <f t="shared" si="14"/>
        <v>100</v>
      </c>
      <c r="I164" s="1">
        <v>1</v>
      </c>
      <c r="J164" s="1">
        <f t="shared" si="15"/>
        <v>101</v>
      </c>
      <c r="K164" s="9"/>
      <c r="L164" s="9"/>
      <c r="M164" s="9"/>
      <c r="N164" s="9"/>
      <c r="O164" s="1" t="s">
        <v>476</v>
      </c>
      <c r="P164" s="1">
        <v>1024</v>
      </c>
      <c r="Q164" s="1">
        <v>1024</v>
      </c>
      <c r="R164" s="1">
        <v>0</v>
      </c>
      <c r="S164" s="1">
        <v>102</v>
      </c>
    </row>
    <row r="165" spans="1:19">
      <c r="A165" s="12">
        <v>530023</v>
      </c>
      <c r="B165" s="12">
        <v>540025</v>
      </c>
      <c r="C165" s="12">
        <v>2</v>
      </c>
      <c r="D165" s="12">
        <v>1</v>
      </c>
      <c r="E165" s="1" t="str">
        <f t="shared" si="11"/>
        <v>接战区内圈</v>
      </c>
      <c r="F165" s="1" t="str">
        <f t="shared" si="12"/>
        <v>接战区内圈</v>
      </c>
      <c r="G165" s="1">
        <f t="shared" si="13"/>
        <v>6</v>
      </c>
      <c r="H165" s="1">
        <f t="shared" si="14"/>
        <v>100</v>
      </c>
      <c r="I165" s="1">
        <v>1</v>
      </c>
      <c r="J165" s="1">
        <f t="shared" si="15"/>
        <v>288</v>
      </c>
      <c r="K165" s="9"/>
      <c r="L165" s="9"/>
      <c r="M165" s="9"/>
      <c r="N165" s="9"/>
      <c r="O165" s="1" t="s">
        <v>476</v>
      </c>
      <c r="P165" s="1">
        <v>1024</v>
      </c>
      <c r="Q165" s="1">
        <v>1024</v>
      </c>
      <c r="R165" s="1">
        <v>0</v>
      </c>
      <c r="S165" s="1">
        <v>102</v>
      </c>
    </row>
    <row r="166" spans="1:19">
      <c r="A166" s="12">
        <v>550021</v>
      </c>
      <c r="B166" s="12">
        <v>540025</v>
      </c>
      <c r="C166" s="12">
        <v>1</v>
      </c>
      <c r="D166" s="12">
        <v>3</v>
      </c>
      <c r="E166" s="1" t="str">
        <f t="shared" si="11"/>
        <v>接战区外圈</v>
      </c>
      <c r="F166" s="1" t="str">
        <f t="shared" si="12"/>
        <v>接战区外圈</v>
      </c>
      <c r="G166" s="1">
        <f t="shared" si="13"/>
        <v>5</v>
      </c>
      <c r="H166" s="1">
        <f t="shared" si="14"/>
        <v>100</v>
      </c>
      <c r="I166" s="1">
        <v>1</v>
      </c>
      <c r="J166" s="1">
        <f t="shared" si="15"/>
        <v>101</v>
      </c>
      <c r="K166" s="9"/>
      <c r="L166" s="9"/>
      <c r="M166" s="9"/>
      <c r="N166" s="9"/>
      <c r="O166" s="1" t="s">
        <v>476</v>
      </c>
      <c r="P166" s="1">
        <v>1024</v>
      </c>
      <c r="Q166" s="1">
        <v>1024</v>
      </c>
      <c r="R166" s="1">
        <v>0</v>
      </c>
      <c r="S166" s="1">
        <v>102</v>
      </c>
    </row>
    <row r="167" spans="1:19">
      <c r="A167" s="12">
        <v>500026</v>
      </c>
      <c r="B167" s="12">
        <v>540025</v>
      </c>
      <c r="C167" s="12">
        <v>1</v>
      </c>
      <c r="D167" s="12">
        <v>3</v>
      </c>
      <c r="E167" s="1" t="str">
        <f t="shared" si="11"/>
        <v>接战区外圈</v>
      </c>
      <c r="F167" s="1" t="str">
        <f t="shared" si="12"/>
        <v>接战区外圈</v>
      </c>
      <c r="G167" s="1">
        <f t="shared" si="13"/>
        <v>5</v>
      </c>
      <c r="H167" s="1">
        <f t="shared" si="14"/>
        <v>100</v>
      </c>
      <c r="I167" s="1">
        <v>1</v>
      </c>
      <c r="J167" s="1">
        <f t="shared" si="15"/>
        <v>101</v>
      </c>
      <c r="K167" s="9"/>
      <c r="L167" s="9"/>
      <c r="M167" s="9"/>
      <c r="N167" s="9"/>
      <c r="O167" s="1" t="s">
        <v>476</v>
      </c>
      <c r="P167" s="1">
        <v>1024</v>
      </c>
      <c r="Q167" s="1">
        <v>1024</v>
      </c>
      <c r="R167" s="1">
        <v>0</v>
      </c>
      <c r="S167" s="1">
        <v>102</v>
      </c>
    </row>
    <row r="168" spans="1:19">
      <c r="A168" s="12">
        <v>510025</v>
      </c>
      <c r="B168" s="12">
        <v>540025</v>
      </c>
      <c r="C168" s="12">
        <v>2</v>
      </c>
      <c r="D168" s="12">
        <v>2</v>
      </c>
      <c r="E168" s="1" t="str">
        <f t="shared" si="11"/>
        <v>接战区内圈</v>
      </c>
      <c r="F168" s="1" t="str">
        <f t="shared" si="12"/>
        <v>接战区内圈</v>
      </c>
      <c r="G168" s="1">
        <f t="shared" si="13"/>
        <v>5</v>
      </c>
      <c r="H168" s="1">
        <f t="shared" si="14"/>
        <v>100</v>
      </c>
      <c r="I168" s="1">
        <v>1</v>
      </c>
      <c r="J168" s="1">
        <f t="shared" si="15"/>
        <v>101</v>
      </c>
      <c r="K168" s="9"/>
      <c r="L168" s="9"/>
      <c r="M168" s="9"/>
      <c r="N168" s="9"/>
      <c r="O168" s="1" t="s">
        <v>476</v>
      </c>
      <c r="P168" s="1">
        <v>1024</v>
      </c>
      <c r="Q168" s="1">
        <v>1024</v>
      </c>
      <c r="R168" s="1">
        <v>0</v>
      </c>
      <c r="S168" s="1">
        <v>102</v>
      </c>
    </row>
    <row r="169" spans="1:19">
      <c r="A169" s="12">
        <v>500027</v>
      </c>
      <c r="B169" s="12">
        <v>540025</v>
      </c>
      <c r="C169" s="12">
        <v>1</v>
      </c>
      <c r="D169" s="12">
        <v>3</v>
      </c>
      <c r="E169" s="1" t="str">
        <f t="shared" si="11"/>
        <v>接战区外圈</v>
      </c>
      <c r="F169" s="1" t="str">
        <f t="shared" si="12"/>
        <v>接战区外圈</v>
      </c>
      <c r="G169" s="1">
        <f t="shared" si="13"/>
        <v>5</v>
      </c>
      <c r="H169" s="1">
        <f t="shared" si="14"/>
        <v>100</v>
      </c>
      <c r="I169" s="1">
        <v>1</v>
      </c>
      <c r="J169" s="1">
        <f t="shared" si="15"/>
        <v>101</v>
      </c>
      <c r="K169" s="9"/>
      <c r="L169" s="9"/>
      <c r="M169" s="9"/>
      <c r="N169" s="9"/>
      <c r="O169" s="1" t="s">
        <v>476</v>
      </c>
      <c r="P169" s="1">
        <v>1024</v>
      </c>
      <c r="Q169" s="1">
        <v>1024</v>
      </c>
      <c r="R169" s="1">
        <v>0</v>
      </c>
      <c r="S169" s="1">
        <v>102</v>
      </c>
    </row>
    <row r="170" spans="1:19">
      <c r="A170" s="12">
        <v>520025</v>
      </c>
      <c r="B170" s="12">
        <v>540025</v>
      </c>
      <c r="C170" s="12">
        <v>2</v>
      </c>
      <c r="D170" s="12">
        <v>1</v>
      </c>
      <c r="E170" s="1" t="str">
        <f t="shared" si="11"/>
        <v>接战区内圈</v>
      </c>
      <c r="F170" s="1" t="str">
        <f t="shared" si="12"/>
        <v>接战区内圈</v>
      </c>
      <c r="G170" s="1">
        <f t="shared" si="13"/>
        <v>6</v>
      </c>
      <c r="H170" s="1">
        <f t="shared" si="14"/>
        <v>100</v>
      </c>
      <c r="I170" s="1">
        <v>1</v>
      </c>
      <c r="J170" s="1">
        <f t="shared" si="15"/>
        <v>288</v>
      </c>
      <c r="K170" s="9"/>
      <c r="L170" s="9"/>
      <c r="M170" s="9"/>
      <c r="N170" s="9"/>
      <c r="O170" s="1" t="s">
        <v>476</v>
      </c>
      <c r="P170" s="1">
        <v>1024</v>
      </c>
      <c r="Q170" s="1">
        <v>1024</v>
      </c>
      <c r="R170" s="1">
        <v>0</v>
      </c>
      <c r="S170" s="1">
        <v>102</v>
      </c>
    </row>
    <row r="171" spans="1:19">
      <c r="A171" s="12">
        <v>540023</v>
      </c>
      <c r="B171" s="12">
        <v>540025</v>
      </c>
      <c r="C171" s="12">
        <v>2</v>
      </c>
      <c r="D171" s="12">
        <v>1</v>
      </c>
      <c r="E171" s="1" t="str">
        <f t="shared" si="11"/>
        <v>接战区内圈</v>
      </c>
      <c r="F171" s="1" t="str">
        <f t="shared" si="12"/>
        <v>接战区内圈</v>
      </c>
      <c r="G171" s="1">
        <f t="shared" si="13"/>
        <v>6</v>
      </c>
      <c r="H171" s="1">
        <f t="shared" si="14"/>
        <v>100</v>
      </c>
      <c r="I171" s="1">
        <v>1</v>
      </c>
      <c r="J171" s="1">
        <f t="shared" si="15"/>
        <v>288</v>
      </c>
      <c r="K171" s="9"/>
      <c r="L171" s="9"/>
      <c r="M171" s="9"/>
      <c r="N171" s="9"/>
      <c r="O171" s="1" t="s">
        <v>476</v>
      </c>
      <c r="P171" s="1">
        <v>1024</v>
      </c>
      <c r="Q171" s="1">
        <v>1024</v>
      </c>
      <c r="R171" s="1">
        <v>0</v>
      </c>
      <c r="S171" s="1">
        <v>102</v>
      </c>
    </row>
    <row r="172" spans="1:19">
      <c r="A172" s="12">
        <v>550022</v>
      </c>
      <c r="B172" s="12">
        <v>540025</v>
      </c>
      <c r="C172" s="12">
        <v>2</v>
      </c>
      <c r="D172" s="12">
        <v>2</v>
      </c>
      <c r="E172" s="1" t="str">
        <f t="shared" ref="E172:E235" si="16">IF(C172=1,"接战区外圈",IF(C172=2,"接战区内圈",IF(C172=4,"阻碍","建筑本身")))</f>
        <v>接战区内圈</v>
      </c>
      <c r="F172" s="1" t="str">
        <f t="shared" ref="F172:F235" si="17">IF(C172=1,"接战区外圈",IF(C172=2,"接战区内圈",IF(C172=4,"阻碍","建筑本身")))</f>
        <v>接战区内圈</v>
      </c>
      <c r="G172" s="1">
        <f t="shared" si="13"/>
        <v>5</v>
      </c>
      <c r="H172" s="1">
        <f t="shared" si="14"/>
        <v>100</v>
      </c>
      <c r="I172" s="1">
        <v>1</v>
      </c>
      <c r="J172" s="1">
        <f t="shared" si="15"/>
        <v>101</v>
      </c>
      <c r="K172" s="9"/>
      <c r="L172" s="9"/>
      <c r="M172" s="9"/>
      <c r="N172" s="9"/>
      <c r="O172" s="1" t="s">
        <v>476</v>
      </c>
      <c r="P172" s="1">
        <v>1024</v>
      </c>
      <c r="Q172" s="1">
        <v>1024</v>
      </c>
      <c r="R172" s="1">
        <v>0</v>
      </c>
      <c r="S172" s="1">
        <v>102</v>
      </c>
    </row>
    <row r="173" spans="1:19">
      <c r="A173" s="12">
        <v>510026</v>
      </c>
      <c r="B173" s="12">
        <v>540025</v>
      </c>
      <c r="C173" s="12">
        <v>2</v>
      </c>
      <c r="D173" s="12">
        <v>2</v>
      </c>
      <c r="E173" s="1" t="str">
        <f t="shared" si="16"/>
        <v>接战区内圈</v>
      </c>
      <c r="F173" s="1" t="str">
        <f t="shared" si="17"/>
        <v>接战区内圈</v>
      </c>
      <c r="G173" s="1">
        <f t="shared" si="13"/>
        <v>5</v>
      </c>
      <c r="H173" s="1">
        <f t="shared" si="14"/>
        <v>100</v>
      </c>
      <c r="I173" s="1">
        <v>1</v>
      </c>
      <c r="J173" s="1">
        <f t="shared" si="15"/>
        <v>101</v>
      </c>
      <c r="K173" s="9"/>
      <c r="L173" s="9"/>
      <c r="M173" s="9"/>
      <c r="N173" s="9"/>
      <c r="O173" s="1" t="s">
        <v>476</v>
      </c>
      <c r="P173" s="1">
        <v>1024</v>
      </c>
      <c r="Q173" s="1">
        <v>1024</v>
      </c>
      <c r="R173" s="1">
        <v>0</v>
      </c>
      <c r="S173" s="1">
        <v>102</v>
      </c>
    </row>
    <row r="174" spans="1:19">
      <c r="A174" s="12">
        <v>560021</v>
      </c>
      <c r="B174" s="12">
        <v>540025</v>
      </c>
      <c r="C174" s="12">
        <v>1</v>
      </c>
      <c r="D174" s="12">
        <v>3</v>
      </c>
      <c r="E174" s="1" t="str">
        <f t="shared" si="16"/>
        <v>接战区外圈</v>
      </c>
      <c r="F174" s="1" t="str">
        <f t="shared" si="17"/>
        <v>接战区外圈</v>
      </c>
      <c r="G174" s="1">
        <f t="shared" si="13"/>
        <v>5</v>
      </c>
      <c r="H174" s="1">
        <f t="shared" si="14"/>
        <v>100</v>
      </c>
      <c r="I174" s="1">
        <v>1</v>
      </c>
      <c r="J174" s="1">
        <f t="shared" si="15"/>
        <v>101</v>
      </c>
      <c r="K174" s="9"/>
      <c r="L174" s="9"/>
      <c r="M174" s="9"/>
      <c r="N174" s="9"/>
      <c r="O174" s="1" t="s">
        <v>476</v>
      </c>
      <c r="P174" s="1">
        <v>1024</v>
      </c>
      <c r="Q174" s="1">
        <v>1024</v>
      </c>
      <c r="R174" s="1">
        <v>0</v>
      </c>
      <c r="S174" s="1">
        <v>102</v>
      </c>
    </row>
    <row r="175" spans="1:19">
      <c r="A175" s="12">
        <v>520026</v>
      </c>
      <c r="B175" s="12">
        <v>540025</v>
      </c>
      <c r="C175" s="12">
        <v>2</v>
      </c>
      <c r="D175" s="12">
        <v>1</v>
      </c>
      <c r="E175" s="1" t="str">
        <f t="shared" si="16"/>
        <v>接战区内圈</v>
      </c>
      <c r="F175" s="1" t="str">
        <f t="shared" si="17"/>
        <v>接战区内圈</v>
      </c>
      <c r="G175" s="1">
        <f t="shared" si="13"/>
        <v>6</v>
      </c>
      <c r="H175" s="1">
        <f t="shared" si="14"/>
        <v>100</v>
      </c>
      <c r="I175" s="1">
        <v>1</v>
      </c>
      <c r="J175" s="1">
        <f t="shared" si="15"/>
        <v>288</v>
      </c>
      <c r="K175" s="9"/>
      <c r="L175" s="9"/>
      <c r="M175" s="9"/>
      <c r="N175" s="9"/>
      <c r="O175" s="1" t="s">
        <v>476</v>
      </c>
      <c r="P175" s="1">
        <v>1024</v>
      </c>
      <c r="Q175" s="1">
        <v>1024</v>
      </c>
      <c r="R175" s="1">
        <v>0</v>
      </c>
      <c r="S175" s="1">
        <v>102</v>
      </c>
    </row>
    <row r="176" spans="1:19">
      <c r="A176" s="12">
        <v>560022</v>
      </c>
      <c r="B176" s="12">
        <v>540025</v>
      </c>
      <c r="C176" s="12">
        <v>2</v>
      </c>
      <c r="D176" s="12">
        <v>2</v>
      </c>
      <c r="E176" s="1" t="str">
        <f t="shared" si="16"/>
        <v>接战区内圈</v>
      </c>
      <c r="F176" s="1" t="str">
        <f t="shared" si="17"/>
        <v>接战区内圈</v>
      </c>
      <c r="G176" s="1">
        <f t="shared" si="13"/>
        <v>5</v>
      </c>
      <c r="H176" s="1">
        <f t="shared" si="14"/>
        <v>100</v>
      </c>
      <c r="I176" s="1">
        <v>1</v>
      </c>
      <c r="J176" s="1">
        <f t="shared" si="15"/>
        <v>101</v>
      </c>
      <c r="K176" s="9"/>
      <c r="L176" s="9"/>
      <c r="M176" s="9"/>
      <c r="N176" s="9"/>
      <c r="O176" s="1" t="s">
        <v>476</v>
      </c>
      <c r="P176" s="1">
        <v>1024</v>
      </c>
      <c r="Q176" s="1">
        <v>1024</v>
      </c>
      <c r="R176" s="1">
        <v>0</v>
      </c>
      <c r="S176" s="1">
        <v>102</v>
      </c>
    </row>
    <row r="177" spans="1:19">
      <c r="A177" s="12">
        <v>550023</v>
      </c>
      <c r="B177" s="12">
        <v>540025</v>
      </c>
      <c r="C177" s="12">
        <v>2</v>
      </c>
      <c r="D177" s="12">
        <v>1</v>
      </c>
      <c r="E177" s="1" t="str">
        <f t="shared" si="16"/>
        <v>接战区内圈</v>
      </c>
      <c r="F177" s="1" t="str">
        <f t="shared" si="17"/>
        <v>接战区内圈</v>
      </c>
      <c r="G177" s="1">
        <f t="shared" si="13"/>
        <v>6</v>
      </c>
      <c r="H177" s="1">
        <f t="shared" si="14"/>
        <v>100</v>
      </c>
      <c r="I177" s="1">
        <v>1</v>
      </c>
      <c r="J177" s="1">
        <f t="shared" si="15"/>
        <v>288</v>
      </c>
      <c r="K177" s="9"/>
      <c r="L177" s="9"/>
      <c r="M177" s="9"/>
      <c r="N177" s="9"/>
      <c r="O177" s="1" t="s">
        <v>476</v>
      </c>
      <c r="P177" s="1">
        <v>1024</v>
      </c>
      <c r="Q177" s="1">
        <v>1024</v>
      </c>
      <c r="R177" s="1">
        <v>0</v>
      </c>
      <c r="S177" s="1">
        <v>102</v>
      </c>
    </row>
    <row r="178" spans="1:19">
      <c r="A178" s="12">
        <v>510027</v>
      </c>
      <c r="B178" s="12">
        <v>540025</v>
      </c>
      <c r="C178" s="12">
        <v>2</v>
      </c>
      <c r="D178" s="12">
        <v>2</v>
      </c>
      <c r="E178" s="1" t="str">
        <f t="shared" si="16"/>
        <v>接战区内圈</v>
      </c>
      <c r="F178" s="1" t="str">
        <f t="shared" si="17"/>
        <v>接战区内圈</v>
      </c>
      <c r="G178" s="1">
        <f t="shared" si="13"/>
        <v>5</v>
      </c>
      <c r="H178" s="1">
        <f t="shared" si="14"/>
        <v>100</v>
      </c>
      <c r="I178" s="1">
        <v>1</v>
      </c>
      <c r="J178" s="1">
        <f t="shared" si="15"/>
        <v>101</v>
      </c>
      <c r="K178" s="9"/>
      <c r="L178" s="9"/>
      <c r="M178" s="9"/>
      <c r="N178" s="9"/>
      <c r="O178" s="1" t="s">
        <v>476</v>
      </c>
      <c r="P178" s="1">
        <v>1024</v>
      </c>
      <c r="Q178" s="1">
        <v>1024</v>
      </c>
      <c r="R178" s="1">
        <v>0</v>
      </c>
      <c r="S178" s="1">
        <v>102</v>
      </c>
    </row>
    <row r="179" spans="1:19">
      <c r="A179" s="12">
        <v>500028</v>
      </c>
      <c r="B179" s="12">
        <v>540025</v>
      </c>
      <c r="C179" s="12">
        <v>1</v>
      </c>
      <c r="D179" s="12">
        <v>3</v>
      </c>
      <c r="E179" s="1" t="str">
        <f t="shared" si="16"/>
        <v>接战区外圈</v>
      </c>
      <c r="F179" s="1" t="str">
        <f t="shared" si="17"/>
        <v>接战区外圈</v>
      </c>
      <c r="G179" s="1">
        <f t="shared" si="13"/>
        <v>5</v>
      </c>
      <c r="H179" s="1">
        <f t="shared" si="14"/>
        <v>100</v>
      </c>
      <c r="I179" s="1">
        <v>1</v>
      </c>
      <c r="J179" s="1">
        <f t="shared" si="15"/>
        <v>101</v>
      </c>
      <c r="K179" s="9"/>
      <c r="L179" s="9"/>
      <c r="M179" s="9"/>
      <c r="N179" s="9"/>
      <c r="O179" s="1" t="s">
        <v>476</v>
      </c>
      <c r="P179" s="1">
        <v>1024</v>
      </c>
      <c r="Q179" s="1">
        <v>1024</v>
      </c>
      <c r="R179" s="1">
        <v>0</v>
      </c>
      <c r="S179" s="1">
        <v>102</v>
      </c>
    </row>
    <row r="180" spans="1:19">
      <c r="A180" s="12">
        <v>570021</v>
      </c>
      <c r="B180" s="12">
        <v>540025</v>
      </c>
      <c r="C180" s="12">
        <v>1</v>
      </c>
      <c r="D180" s="12">
        <v>3</v>
      </c>
      <c r="E180" s="1" t="str">
        <f t="shared" si="16"/>
        <v>接战区外圈</v>
      </c>
      <c r="F180" s="1" t="str">
        <f t="shared" si="17"/>
        <v>接战区外圈</v>
      </c>
      <c r="G180" s="1">
        <f t="shared" si="13"/>
        <v>5</v>
      </c>
      <c r="H180" s="1">
        <f t="shared" si="14"/>
        <v>100</v>
      </c>
      <c r="I180" s="1">
        <v>1</v>
      </c>
      <c r="J180" s="1">
        <f t="shared" si="15"/>
        <v>101</v>
      </c>
      <c r="K180" s="9"/>
      <c r="L180" s="9"/>
      <c r="M180" s="9"/>
      <c r="N180" s="9"/>
      <c r="O180" s="1" t="s">
        <v>476</v>
      </c>
      <c r="P180" s="1">
        <v>1024</v>
      </c>
      <c r="Q180" s="1">
        <v>1024</v>
      </c>
      <c r="R180" s="1">
        <v>0</v>
      </c>
      <c r="S180" s="1">
        <v>102</v>
      </c>
    </row>
    <row r="181" spans="1:19">
      <c r="A181" s="12">
        <v>520027</v>
      </c>
      <c r="B181" s="12">
        <v>540025</v>
      </c>
      <c r="C181" s="12">
        <v>2</v>
      </c>
      <c r="D181" s="12">
        <v>1</v>
      </c>
      <c r="E181" s="1" t="str">
        <f t="shared" si="16"/>
        <v>接战区内圈</v>
      </c>
      <c r="F181" s="1" t="str">
        <f t="shared" si="17"/>
        <v>接战区内圈</v>
      </c>
      <c r="G181" s="1">
        <f t="shared" si="13"/>
        <v>6</v>
      </c>
      <c r="H181" s="1">
        <f t="shared" si="14"/>
        <v>100</v>
      </c>
      <c r="I181" s="1">
        <v>1</v>
      </c>
      <c r="J181" s="1">
        <f t="shared" si="15"/>
        <v>288</v>
      </c>
      <c r="K181" s="9"/>
      <c r="L181" s="9"/>
      <c r="M181" s="9"/>
      <c r="N181" s="9"/>
      <c r="O181" s="1" t="s">
        <v>476</v>
      </c>
      <c r="P181" s="1">
        <v>1024</v>
      </c>
      <c r="Q181" s="1">
        <v>1024</v>
      </c>
      <c r="R181" s="1">
        <v>0</v>
      </c>
      <c r="S181" s="1">
        <v>102</v>
      </c>
    </row>
    <row r="182" spans="1:19">
      <c r="A182" s="12">
        <v>570022</v>
      </c>
      <c r="B182" s="12">
        <v>540025</v>
      </c>
      <c r="C182" s="12">
        <v>2</v>
      </c>
      <c r="D182" s="12">
        <v>2</v>
      </c>
      <c r="E182" s="1" t="str">
        <f t="shared" si="16"/>
        <v>接战区内圈</v>
      </c>
      <c r="F182" s="1" t="str">
        <f t="shared" si="17"/>
        <v>接战区内圈</v>
      </c>
      <c r="G182" s="1">
        <f t="shared" si="13"/>
        <v>5</v>
      </c>
      <c r="H182" s="1">
        <f t="shared" si="14"/>
        <v>100</v>
      </c>
      <c r="I182" s="1">
        <v>1</v>
      </c>
      <c r="J182" s="1">
        <f t="shared" si="15"/>
        <v>101</v>
      </c>
      <c r="K182" s="9"/>
      <c r="L182" s="9"/>
      <c r="M182" s="9"/>
      <c r="N182" s="9"/>
      <c r="O182" s="1" t="s">
        <v>476</v>
      </c>
      <c r="P182" s="1">
        <v>1024</v>
      </c>
      <c r="Q182" s="1">
        <v>1024</v>
      </c>
      <c r="R182" s="1">
        <v>0</v>
      </c>
      <c r="S182" s="1">
        <v>102</v>
      </c>
    </row>
    <row r="183" spans="1:19">
      <c r="A183" s="12">
        <v>560023</v>
      </c>
      <c r="B183" s="12">
        <v>540025</v>
      </c>
      <c r="C183" s="12">
        <v>2</v>
      </c>
      <c r="D183" s="12">
        <v>1</v>
      </c>
      <c r="E183" s="1" t="str">
        <f t="shared" si="16"/>
        <v>接战区内圈</v>
      </c>
      <c r="F183" s="1" t="str">
        <f t="shared" si="17"/>
        <v>接战区内圈</v>
      </c>
      <c r="G183" s="1">
        <f t="shared" si="13"/>
        <v>6</v>
      </c>
      <c r="H183" s="1">
        <f t="shared" si="14"/>
        <v>100</v>
      </c>
      <c r="I183" s="1">
        <v>1</v>
      </c>
      <c r="J183" s="1">
        <f t="shared" si="15"/>
        <v>288</v>
      </c>
      <c r="K183" s="9"/>
      <c r="L183" s="9"/>
      <c r="M183" s="9"/>
      <c r="N183" s="9"/>
      <c r="O183" s="1" t="s">
        <v>476</v>
      </c>
      <c r="P183" s="1">
        <v>1024</v>
      </c>
      <c r="Q183" s="1">
        <v>1024</v>
      </c>
      <c r="R183" s="1">
        <v>0</v>
      </c>
      <c r="S183" s="1">
        <v>102</v>
      </c>
    </row>
    <row r="184" spans="1:19">
      <c r="A184" s="12">
        <v>580021</v>
      </c>
      <c r="B184" s="12">
        <v>540025</v>
      </c>
      <c r="C184" s="12">
        <v>1</v>
      </c>
      <c r="D184" s="12">
        <v>3</v>
      </c>
      <c r="E184" s="1" t="str">
        <f t="shared" si="16"/>
        <v>接战区外圈</v>
      </c>
      <c r="F184" s="1" t="str">
        <f t="shared" si="17"/>
        <v>接战区外圈</v>
      </c>
      <c r="G184" s="1">
        <f t="shared" si="13"/>
        <v>5</v>
      </c>
      <c r="H184" s="1">
        <f t="shared" si="14"/>
        <v>100</v>
      </c>
      <c r="I184" s="1">
        <v>1</v>
      </c>
      <c r="J184" s="1">
        <f t="shared" si="15"/>
        <v>101</v>
      </c>
      <c r="K184" s="9"/>
      <c r="L184" s="9"/>
      <c r="M184" s="9"/>
      <c r="N184" s="9"/>
      <c r="O184" s="1" t="s">
        <v>476</v>
      </c>
      <c r="P184" s="1">
        <v>1024</v>
      </c>
      <c r="Q184" s="1">
        <v>1024</v>
      </c>
      <c r="R184" s="1">
        <v>0</v>
      </c>
      <c r="S184" s="1">
        <v>102</v>
      </c>
    </row>
    <row r="185" spans="1:19">
      <c r="A185" s="12">
        <v>500029</v>
      </c>
      <c r="B185" s="12">
        <v>540025</v>
      </c>
      <c r="C185" s="12">
        <v>1</v>
      </c>
      <c r="D185" s="12">
        <v>3</v>
      </c>
      <c r="E185" s="1" t="str">
        <f t="shared" si="16"/>
        <v>接战区外圈</v>
      </c>
      <c r="F185" s="1" t="str">
        <f t="shared" si="17"/>
        <v>接战区外圈</v>
      </c>
      <c r="G185" s="1">
        <f t="shared" si="13"/>
        <v>5</v>
      </c>
      <c r="H185" s="1">
        <f t="shared" si="14"/>
        <v>100</v>
      </c>
      <c r="I185" s="1">
        <v>1</v>
      </c>
      <c r="J185" s="1">
        <f t="shared" si="15"/>
        <v>101</v>
      </c>
      <c r="K185" s="9"/>
      <c r="L185" s="9"/>
      <c r="M185" s="9"/>
      <c r="N185" s="9"/>
      <c r="O185" s="1" t="s">
        <v>476</v>
      </c>
      <c r="P185" s="1">
        <v>1024</v>
      </c>
      <c r="Q185" s="1">
        <v>1024</v>
      </c>
      <c r="R185" s="1">
        <v>0</v>
      </c>
      <c r="S185" s="1">
        <v>102</v>
      </c>
    </row>
    <row r="186" spans="1:19">
      <c r="A186" s="12">
        <v>510028</v>
      </c>
      <c r="B186" s="12">
        <v>540025</v>
      </c>
      <c r="C186" s="12">
        <v>2</v>
      </c>
      <c r="D186" s="12">
        <v>2</v>
      </c>
      <c r="E186" s="1" t="str">
        <f t="shared" si="16"/>
        <v>接战区内圈</v>
      </c>
      <c r="F186" s="1" t="str">
        <f t="shared" si="17"/>
        <v>接战区内圈</v>
      </c>
      <c r="G186" s="1">
        <f t="shared" si="13"/>
        <v>5</v>
      </c>
      <c r="H186" s="1">
        <f t="shared" si="14"/>
        <v>100</v>
      </c>
      <c r="I186" s="1">
        <v>1</v>
      </c>
      <c r="J186" s="1">
        <f t="shared" si="15"/>
        <v>101</v>
      </c>
      <c r="K186" s="9"/>
      <c r="L186" s="9"/>
      <c r="M186" s="9"/>
      <c r="N186" s="9"/>
      <c r="O186" s="1" t="s">
        <v>476</v>
      </c>
      <c r="P186" s="1">
        <v>1024</v>
      </c>
      <c r="Q186" s="1">
        <v>1024</v>
      </c>
      <c r="R186" s="1">
        <v>0</v>
      </c>
      <c r="S186" s="1">
        <v>102</v>
      </c>
    </row>
    <row r="187" spans="1:19">
      <c r="A187" s="12">
        <v>570023</v>
      </c>
      <c r="B187" s="12">
        <v>540025</v>
      </c>
      <c r="C187" s="12">
        <v>2</v>
      </c>
      <c r="D187" s="12">
        <v>2</v>
      </c>
      <c r="E187" s="1" t="str">
        <f t="shared" si="16"/>
        <v>接战区内圈</v>
      </c>
      <c r="F187" s="1" t="str">
        <f t="shared" si="17"/>
        <v>接战区内圈</v>
      </c>
      <c r="G187" s="1">
        <f t="shared" si="13"/>
        <v>5</v>
      </c>
      <c r="H187" s="1">
        <f t="shared" si="14"/>
        <v>100</v>
      </c>
      <c r="I187" s="1">
        <v>1</v>
      </c>
      <c r="J187" s="1">
        <f t="shared" si="15"/>
        <v>101</v>
      </c>
      <c r="K187" s="9"/>
      <c r="L187" s="9"/>
      <c r="M187" s="9"/>
      <c r="N187" s="9"/>
      <c r="O187" s="1" t="s">
        <v>476</v>
      </c>
      <c r="P187" s="1">
        <v>1024</v>
      </c>
      <c r="Q187" s="1">
        <v>1024</v>
      </c>
      <c r="R187" s="1">
        <v>0</v>
      </c>
      <c r="S187" s="1">
        <v>102</v>
      </c>
    </row>
    <row r="188" spans="1:19">
      <c r="A188" s="12">
        <v>580022</v>
      </c>
      <c r="B188" s="12">
        <v>540025</v>
      </c>
      <c r="C188" s="12">
        <v>1</v>
      </c>
      <c r="D188" s="12">
        <v>3</v>
      </c>
      <c r="E188" s="1" t="str">
        <f t="shared" si="16"/>
        <v>接战区外圈</v>
      </c>
      <c r="F188" s="1" t="str">
        <f t="shared" si="17"/>
        <v>接战区外圈</v>
      </c>
      <c r="G188" s="1">
        <f t="shared" si="13"/>
        <v>5</v>
      </c>
      <c r="H188" s="1">
        <f t="shared" si="14"/>
        <v>100</v>
      </c>
      <c r="I188" s="1">
        <v>1</v>
      </c>
      <c r="J188" s="1">
        <f t="shared" si="15"/>
        <v>101</v>
      </c>
      <c r="K188" s="9"/>
      <c r="L188" s="9"/>
      <c r="M188" s="9"/>
      <c r="N188" s="9"/>
      <c r="O188" s="1" t="s">
        <v>476</v>
      </c>
      <c r="P188" s="1">
        <v>1024</v>
      </c>
      <c r="Q188" s="1">
        <v>1024</v>
      </c>
      <c r="R188" s="1">
        <v>0</v>
      </c>
      <c r="S188" s="1">
        <v>102</v>
      </c>
    </row>
    <row r="189" spans="1:19">
      <c r="A189" s="12">
        <v>510029</v>
      </c>
      <c r="B189" s="12">
        <v>540025</v>
      </c>
      <c r="C189" s="12">
        <v>1</v>
      </c>
      <c r="D189" s="12">
        <v>3</v>
      </c>
      <c r="E189" s="1" t="str">
        <f t="shared" si="16"/>
        <v>接战区外圈</v>
      </c>
      <c r="F189" s="1" t="str">
        <f t="shared" si="17"/>
        <v>接战区外圈</v>
      </c>
      <c r="G189" s="1">
        <f t="shared" si="13"/>
        <v>5</v>
      </c>
      <c r="H189" s="1">
        <f t="shared" si="14"/>
        <v>100</v>
      </c>
      <c r="I189" s="1">
        <v>1</v>
      </c>
      <c r="J189" s="1">
        <f t="shared" si="15"/>
        <v>101</v>
      </c>
      <c r="K189" s="9"/>
      <c r="L189" s="9"/>
      <c r="M189" s="9"/>
      <c r="N189" s="9"/>
      <c r="O189" s="1" t="s">
        <v>476</v>
      </c>
      <c r="P189" s="1">
        <v>1024</v>
      </c>
      <c r="Q189" s="1">
        <v>1024</v>
      </c>
      <c r="R189" s="1">
        <v>0</v>
      </c>
      <c r="S189" s="1">
        <v>102</v>
      </c>
    </row>
    <row r="190" spans="1:19">
      <c r="A190" s="12">
        <v>530027</v>
      </c>
      <c r="B190" s="12">
        <v>540025</v>
      </c>
      <c r="C190" s="12">
        <v>2</v>
      </c>
      <c r="D190" s="12">
        <v>1</v>
      </c>
      <c r="E190" s="1" t="str">
        <f t="shared" si="16"/>
        <v>接战区内圈</v>
      </c>
      <c r="F190" s="1" t="str">
        <f t="shared" si="17"/>
        <v>接战区内圈</v>
      </c>
      <c r="G190" s="1">
        <f t="shared" si="13"/>
        <v>6</v>
      </c>
      <c r="H190" s="1">
        <f t="shared" si="14"/>
        <v>100</v>
      </c>
      <c r="I190" s="1">
        <v>1</v>
      </c>
      <c r="J190" s="1">
        <f t="shared" si="15"/>
        <v>288</v>
      </c>
      <c r="K190" s="9"/>
      <c r="L190" s="9"/>
      <c r="M190" s="9"/>
      <c r="N190" s="9"/>
      <c r="O190" s="1" t="s">
        <v>476</v>
      </c>
      <c r="P190" s="1">
        <v>1024</v>
      </c>
      <c r="Q190" s="1">
        <v>1024</v>
      </c>
      <c r="R190" s="1">
        <v>0</v>
      </c>
      <c r="S190" s="1">
        <v>102</v>
      </c>
    </row>
    <row r="191" spans="1:19">
      <c r="A191" s="12">
        <v>560024</v>
      </c>
      <c r="B191" s="12">
        <v>540025</v>
      </c>
      <c r="C191" s="12">
        <v>2</v>
      </c>
      <c r="D191" s="12">
        <v>1</v>
      </c>
      <c r="E191" s="1" t="str">
        <f t="shared" si="16"/>
        <v>接战区内圈</v>
      </c>
      <c r="F191" s="1" t="str">
        <f t="shared" si="17"/>
        <v>接战区内圈</v>
      </c>
      <c r="G191" s="1">
        <f t="shared" si="13"/>
        <v>6</v>
      </c>
      <c r="H191" s="1">
        <f t="shared" si="14"/>
        <v>100</v>
      </c>
      <c r="I191" s="1">
        <v>1</v>
      </c>
      <c r="J191" s="1">
        <f t="shared" si="15"/>
        <v>288</v>
      </c>
      <c r="K191" s="9"/>
      <c r="L191" s="9"/>
      <c r="M191" s="9"/>
      <c r="N191" s="9"/>
      <c r="O191" s="1" t="s">
        <v>476</v>
      </c>
      <c r="P191" s="1">
        <v>1024</v>
      </c>
      <c r="Q191" s="1">
        <v>1024</v>
      </c>
      <c r="R191" s="1">
        <v>0</v>
      </c>
      <c r="S191" s="1">
        <v>102</v>
      </c>
    </row>
    <row r="192" spans="1:19">
      <c r="A192" s="12">
        <v>520028</v>
      </c>
      <c r="B192" s="12">
        <v>540025</v>
      </c>
      <c r="C192" s="12">
        <v>2</v>
      </c>
      <c r="D192" s="12">
        <v>2</v>
      </c>
      <c r="E192" s="1" t="str">
        <f t="shared" si="16"/>
        <v>接战区内圈</v>
      </c>
      <c r="F192" s="1" t="str">
        <f t="shared" si="17"/>
        <v>接战区内圈</v>
      </c>
      <c r="G192" s="1">
        <f t="shared" si="13"/>
        <v>5</v>
      </c>
      <c r="H192" s="1">
        <f t="shared" si="14"/>
        <v>100</v>
      </c>
      <c r="I192" s="1">
        <v>1</v>
      </c>
      <c r="J192" s="1">
        <f t="shared" si="15"/>
        <v>101</v>
      </c>
      <c r="K192" s="9"/>
      <c r="L192" s="9"/>
      <c r="M192" s="9"/>
      <c r="N192" s="9"/>
      <c r="O192" s="1" t="s">
        <v>476</v>
      </c>
      <c r="P192" s="1">
        <v>1024</v>
      </c>
      <c r="Q192" s="1">
        <v>1024</v>
      </c>
      <c r="R192" s="1">
        <v>0</v>
      </c>
      <c r="S192" s="1">
        <v>102</v>
      </c>
    </row>
    <row r="193" spans="1:19">
      <c r="A193" s="12">
        <v>540027</v>
      </c>
      <c r="B193" s="12">
        <v>540025</v>
      </c>
      <c r="C193" s="12">
        <v>2</v>
      </c>
      <c r="D193" s="12">
        <v>1</v>
      </c>
      <c r="E193" s="1" t="str">
        <f t="shared" si="16"/>
        <v>接战区内圈</v>
      </c>
      <c r="F193" s="1" t="str">
        <f t="shared" si="17"/>
        <v>接战区内圈</v>
      </c>
      <c r="G193" s="1">
        <f t="shared" si="13"/>
        <v>6</v>
      </c>
      <c r="H193" s="1">
        <f t="shared" si="14"/>
        <v>100</v>
      </c>
      <c r="I193" s="1">
        <v>1</v>
      </c>
      <c r="J193" s="1">
        <f t="shared" si="15"/>
        <v>288</v>
      </c>
      <c r="K193" s="9"/>
      <c r="L193" s="9"/>
      <c r="M193" s="9"/>
      <c r="N193" s="9"/>
      <c r="O193" s="1" t="s">
        <v>476</v>
      </c>
      <c r="P193" s="1">
        <v>1024</v>
      </c>
      <c r="Q193" s="1">
        <v>1024</v>
      </c>
      <c r="R193" s="1">
        <v>0</v>
      </c>
      <c r="S193" s="1">
        <v>102</v>
      </c>
    </row>
    <row r="194" spans="1:19">
      <c r="A194" s="12">
        <v>530028</v>
      </c>
      <c r="B194" s="12">
        <v>540025</v>
      </c>
      <c r="C194" s="12">
        <v>2</v>
      </c>
      <c r="D194" s="12">
        <v>2</v>
      </c>
      <c r="E194" s="1" t="str">
        <f t="shared" si="16"/>
        <v>接战区内圈</v>
      </c>
      <c r="F194" s="1" t="str">
        <f t="shared" si="17"/>
        <v>接战区内圈</v>
      </c>
      <c r="G194" s="1">
        <f t="shared" si="13"/>
        <v>5</v>
      </c>
      <c r="H194" s="1">
        <f t="shared" si="14"/>
        <v>100</v>
      </c>
      <c r="I194" s="1">
        <v>1</v>
      </c>
      <c r="J194" s="1">
        <f t="shared" si="15"/>
        <v>101</v>
      </c>
      <c r="K194" s="9"/>
      <c r="L194" s="9"/>
      <c r="M194" s="9"/>
      <c r="N194" s="9"/>
      <c r="O194" s="1" t="s">
        <v>476</v>
      </c>
      <c r="P194" s="1">
        <v>1024</v>
      </c>
      <c r="Q194" s="1">
        <v>1024</v>
      </c>
      <c r="R194" s="1">
        <v>0</v>
      </c>
      <c r="S194" s="1">
        <v>102</v>
      </c>
    </row>
    <row r="195" spans="1:19">
      <c r="A195" s="12">
        <v>580023</v>
      </c>
      <c r="B195" s="12">
        <v>540025</v>
      </c>
      <c r="C195" s="12">
        <v>1</v>
      </c>
      <c r="D195" s="12">
        <v>3</v>
      </c>
      <c r="E195" s="1" t="str">
        <f t="shared" si="16"/>
        <v>接战区外圈</v>
      </c>
      <c r="F195" s="1" t="str">
        <f t="shared" si="17"/>
        <v>接战区外圈</v>
      </c>
      <c r="G195" s="1">
        <f t="shared" si="13"/>
        <v>5</v>
      </c>
      <c r="H195" s="1">
        <f t="shared" si="14"/>
        <v>100</v>
      </c>
      <c r="I195" s="1">
        <v>1</v>
      </c>
      <c r="J195" s="1">
        <f t="shared" si="15"/>
        <v>101</v>
      </c>
      <c r="K195" s="9"/>
      <c r="L195" s="9"/>
      <c r="M195" s="9"/>
      <c r="N195" s="9"/>
      <c r="O195" s="1" t="s">
        <v>476</v>
      </c>
      <c r="P195" s="1">
        <v>1024</v>
      </c>
      <c r="Q195" s="1">
        <v>1024</v>
      </c>
      <c r="R195" s="1">
        <v>0</v>
      </c>
      <c r="S195" s="1">
        <v>102</v>
      </c>
    </row>
    <row r="196" spans="1:19">
      <c r="A196" s="12">
        <v>520029</v>
      </c>
      <c r="B196" s="12">
        <v>540025</v>
      </c>
      <c r="C196" s="12">
        <v>1</v>
      </c>
      <c r="D196" s="12">
        <v>3</v>
      </c>
      <c r="E196" s="1" t="str">
        <f t="shared" si="16"/>
        <v>接战区外圈</v>
      </c>
      <c r="F196" s="1" t="str">
        <f t="shared" si="17"/>
        <v>接战区外圈</v>
      </c>
      <c r="G196" s="1">
        <f t="shared" si="13"/>
        <v>5</v>
      </c>
      <c r="H196" s="1">
        <f t="shared" si="14"/>
        <v>100</v>
      </c>
      <c r="I196" s="1">
        <v>1</v>
      </c>
      <c r="J196" s="1">
        <f t="shared" si="15"/>
        <v>101</v>
      </c>
      <c r="K196" s="9"/>
      <c r="L196" s="9"/>
      <c r="M196" s="9"/>
      <c r="N196" s="9"/>
      <c r="O196" s="1" t="s">
        <v>476</v>
      </c>
      <c r="P196" s="1">
        <v>1024</v>
      </c>
      <c r="Q196" s="1">
        <v>1024</v>
      </c>
      <c r="R196" s="1">
        <v>0</v>
      </c>
      <c r="S196" s="1">
        <v>102</v>
      </c>
    </row>
    <row r="197" spans="1:19">
      <c r="A197" s="12">
        <v>570024</v>
      </c>
      <c r="B197" s="12">
        <v>540025</v>
      </c>
      <c r="C197" s="12">
        <v>2</v>
      </c>
      <c r="D197" s="12">
        <v>2</v>
      </c>
      <c r="E197" s="1" t="str">
        <f t="shared" si="16"/>
        <v>接战区内圈</v>
      </c>
      <c r="F197" s="1" t="str">
        <f t="shared" si="17"/>
        <v>接战区内圈</v>
      </c>
      <c r="G197" s="1">
        <f t="shared" ref="G197:G260" si="18">IF(D197=1,6,IF(D197&lt;&gt;4,5))</f>
        <v>5</v>
      </c>
      <c r="H197" s="1">
        <f t="shared" ref="H197:H260" si="19">IF(G197&lt;&gt;"",100,"")</f>
        <v>100</v>
      </c>
      <c r="I197" s="1">
        <v>1</v>
      </c>
      <c r="J197" s="1">
        <f t="shared" ref="J197:J260" si="20">VLOOKUP(G197,$M$5:$N$13,2,FALSE)</f>
        <v>101</v>
      </c>
      <c r="K197" s="9"/>
      <c r="L197" s="9"/>
      <c r="M197" s="9"/>
      <c r="N197" s="9"/>
      <c r="O197" s="1" t="s">
        <v>476</v>
      </c>
      <c r="P197" s="1">
        <v>1024</v>
      </c>
      <c r="Q197" s="1">
        <v>1024</v>
      </c>
      <c r="R197" s="1">
        <v>0</v>
      </c>
      <c r="S197" s="1">
        <v>102</v>
      </c>
    </row>
    <row r="198" spans="1:19">
      <c r="A198" s="12">
        <v>560025</v>
      </c>
      <c r="B198" s="12">
        <v>540025</v>
      </c>
      <c r="C198" s="12">
        <v>2</v>
      </c>
      <c r="D198" s="12">
        <v>1</v>
      </c>
      <c r="E198" s="1" t="str">
        <f t="shared" si="16"/>
        <v>接战区内圈</v>
      </c>
      <c r="F198" s="1" t="str">
        <f t="shared" si="17"/>
        <v>接战区内圈</v>
      </c>
      <c r="G198" s="1">
        <f t="shared" si="18"/>
        <v>6</v>
      </c>
      <c r="H198" s="1">
        <f t="shared" si="19"/>
        <v>100</v>
      </c>
      <c r="I198" s="1">
        <v>1</v>
      </c>
      <c r="J198" s="1">
        <f t="shared" si="20"/>
        <v>288</v>
      </c>
      <c r="K198" s="9"/>
      <c r="L198" s="9"/>
      <c r="M198" s="9"/>
      <c r="N198" s="9"/>
      <c r="O198" s="1" t="s">
        <v>476</v>
      </c>
      <c r="P198" s="1">
        <v>1024</v>
      </c>
      <c r="Q198" s="1">
        <v>1024</v>
      </c>
      <c r="R198" s="1">
        <v>0</v>
      </c>
      <c r="S198" s="1">
        <v>102</v>
      </c>
    </row>
    <row r="199" spans="1:19">
      <c r="A199" s="12">
        <v>560026</v>
      </c>
      <c r="B199" s="12">
        <v>540025</v>
      </c>
      <c r="C199" s="12">
        <v>2</v>
      </c>
      <c r="D199" s="12">
        <v>1</v>
      </c>
      <c r="E199" s="1" t="str">
        <f t="shared" si="16"/>
        <v>接战区内圈</v>
      </c>
      <c r="F199" s="1" t="str">
        <f t="shared" si="17"/>
        <v>接战区内圈</v>
      </c>
      <c r="G199" s="1">
        <f t="shared" si="18"/>
        <v>6</v>
      </c>
      <c r="H199" s="1">
        <f t="shared" si="19"/>
        <v>100</v>
      </c>
      <c r="I199" s="1">
        <v>1</v>
      </c>
      <c r="J199" s="1">
        <f t="shared" si="20"/>
        <v>288</v>
      </c>
      <c r="K199" s="9"/>
      <c r="L199" s="9"/>
      <c r="M199" s="9"/>
      <c r="N199" s="9"/>
      <c r="O199" s="1" t="s">
        <v>476</v>
      </c>
      <c r="P199" s="1">
        <v>1024</v>
      </c>
      <c r="Q199" s="1">
        <v>1024</v>
      </c>
      <c r="R199" s="1">
        <v>0</v>
      </c>
      <c r="S199" s="1">
        <v>102</v>
      </c>
    </row>
    <row r="200" spans="1:19">
      <c r="A200" s="12">
        <v>530029</v>
      </c>
      <c r="B200" s="12">
        <v>540025</v>
      </c>
      <c r="C200" s="12">
        <v>1</v>
      </c>
      <c r="D200" s="12">
        <v>3</v>
      </c>
      <c r="E200" s="1" t="str">
        <f t="shared" si="16"/>
        <v>接战区外圈</v>
      </c>
      <c r="F200" s="1" t="str">
        <f t="shared" si="17"/>
        <v>接战区外圈</v>
      </c>
      <c r="G200" s="1">
        <f t="shared" si="18"/>
        <v>5</v>
      </c>
      <c r="H200" s="1">
        <f t="shared" si="19"/>
        <v>100</v>
      </c>
      <c r="I200" s="1">
        <v>1</v>
      </c>
      <c r="J200" s="1">
        <f t="shared" si="20"/>
        <v>101</v>
      </c>
      <c r="K200" s="9"/>
      <c r="L200" s="9"/>
      <c r="M200" s="9"/>
      <c r="N200" s="9"/>
      <c r="O200" s="1" t="s">
        <v>476</v>
      </c>
      <c r="P200" s="1">
        <v>1024</v>
      </c>
      <c r="Q200" s="1">
        <v>1024</v>
      </c>
      <c r="R200" s="1">
        <v>0</v>
      </c>
      <c r="S200" s="1">
        <v>102</v>
      </c>
    </row>
    <row r="201" spans="1:19">
      <c r="A201" s="12">
        <v>570025</v>
      </c>
      <c r="B201" s="12">
        <v>540025</v>
      </c>
      <c r="C201" s="12">
        <v>2</v>
      </c>
      <c r="D201" s="12">
        <v>2</v>
      </c>
      <c r="E201" s="1" t="str">
        <f t="shared" si="16"/>
        <v>接战区内圈</v>
      </c>
      <c r="F201" s="1" t="str">
        <f t="shared" si="17"/>
        <v>接战区内圈</v>
      </c>
      <c r="G201" s="1">
        <f t="shared" si="18"/>
        <v>5</v>
      </c>
      <c r="H201" s="1">
        <f t="shared" si="19"/>
        <v>100</v>
      </c>
      <c r="I201" s="1">
        <v>1</v>
      </c>
      <c r="J201" s="1">
        <f t="shared" si="20"/>
        <v>101</v>
      </c>
      <c r="K201" s="9"/>
      <c r="L201" s="9"/>
      <c r="M201" s="9"/>
      <c r="N201" s="9"/>
      <c r="O201" s="1" t="s">
        <v>476</v>
      </c>
      <c r="P201" s="1">
        <v>1024</v>
      </c>
      <c r="Q201" s="1">
        <v>1024</v>
      </c>
      <c r="R201" s="1">
        <v>0</v>
      </c>
      <c r="S201" s="1">
        <v>102</v>
      </c>
    </row>
    <row r="202" spans="1:19">
      <c r="A202" s="12">
        <v>540028</v>
      </c>
      <c r="B202" s="12">
        <v>540025</v>
      </c>
      <c r="C202" s="12">
        <v>2</v>
      </c>
      <c r="D202" s="12">
        <v>2</v>
      </c>
      <c r="E202" s="1" t="str">
        <f t="shared" si="16"/>
        <v>接战区内圈</v>
      </c>
      <c r="F202" s="1" t="str">
        <f t="shared" si="17"/>
        <v>接战区内圈</v>
      </c>
      <c r="G202" s="1">
        <f t="shared" si="18"/>
        <v>5</v>
      </c>
      <c r="H202" s="1">
        <f t="shared" si="19"/>
        <v>100</v>
      </c>
      <c r="I202" s="1">
        <v>1</v>
      </c>
      <c r="J202" s="1">
        <f t="shared" si="20"/>
        <v>101</v>
      </c>
      <c r="K202" s="9"/>
      <c r="L202" s="9"/>
      <c r="M202" s="9"/>
      <c r="N202" s="9"/>
      <c r="O202" s="1" t="s">
        <v>476</v>
      </c>
      <c r="P202" s="1">
        <v>1024</v>
      </c>
      <c r="Q202" s="1">
        <v>1024</v>
      </c>
      <c r="R202" s="1">
        <v>0</v>
      </c>
      <c r="S202" s="1">
        <v>102</v>
      </c>
    </row>
    <row r="203" spans="1:19">
      <c r="A203" s="12">
        <v>580024</v>
      </c>
      <c r="B203" s="12">
        <v>540025</v>
      </c>
      <c r="C203" s="12">
        <v>1</v>
      </c>
      <c r="D203" s="12">
        <v>3</v>
      </c>
      <c r="E203" s="1" t="str">
        <f t="shared" si="16"/>
        <v>接战区外圈</v>
      </c>
      <c r="F203" s="1" t="str">
        <f t="shared" si="17"/>
        <v>接战区外圈</v>
      </c>
      <c r="G203" s="1">
        <f t="shared" si="18"/>
        <v>5</v>
      </c>
      <c r="H203" s="1">
        <f t="shared" si="19"/>
        <v>100</v>
      </c>
      <c r="I203" s="1">
        <v>1</v>
      </c>
      <c r="J203" s="1">
        <f t="shared" si="20"/>
        <v>101</v>
      </c>
      <c r="K203" s="9"/>
      <c r="L203" s="9"/>
      <c r="M203" s="9"/>
      <c r="N203" s="9"/>
      <c r="O203" s="1" t="s">
        <v>476</v>
      </c>
      <c r="P203" s="1">
        <v>1024</v>
      </c>
      <c r="Q203" s="1">
        <v>1024</v>
      </c>
      <c r="R203" s="1">
        <v>0</v>
      </c>
      <c r="S203" s="1">
        <v>102</v>
      </c>
    </row>
    <row r="204" spans="1:19">
      <c r="A204" s="12">
        <v>550027</v>
      </c>
      <c r="B204" s="12">
        <v>540025</v>
      </c>
      <c r="C204" s="12">
        <v>2</v>
      </c>
      <c r="D204" s="12">
        <v>1</v>
      </c>
      <c r="E204" s="1" t="str">
        <f t="shared" si="16"/>
        <v>接战区内圈</v>
      </c>
      <c r="F204" s="1" t="str">
        <f t="shared" si="17"/>
        <v>接战区内圈</v>
      </c>
      <c r="G204" s="1">
        <f t="shared" si="18"/>
        <v>6</v>
      </c>
      <c r="H204" s="1">
        <f t="shared" si="19"/>
        <v>100</v>
      </c>
      <c r="I204" s="1">
        <v>1</v>
      </c>
      <c r="J204" s="1">
        <f t="shared" si="20"/>
        <v>288</v>
      </c>
      <c r="K204" s="9"/>
      <c r="L204" s="9"/>
      <c r="M204" s="9"/>
      <c r="N204" s="9"/>
      <c r="O204" s="1" t="s">
        <v>476</v>
      </c>
      <c r="P204" s="1">
        <v>1024</v>
      </c>
      <c r="Q204" s="1">
        <v>1024</v>
      </c>
      <c r="R204" s="1">
        <v>0</v>
      </c>
      <c r="S204" s="1">
        <v>102</v>
      </c>
    </row>
    <row r="205" spans="1:19">
      <c r="A205" s="12">
        <v>580025</v>
      </c>
      <c r="B205" s="12">
        <v>540025</v>
      </c>
      <c r="C205" s="12">
        <v>1</v>
      </c>
      <c r="D205" s="12">
        <v>3</v>
      </c>
      <c r="E205" s="1" t="str">
        <f t="shared" si="16"/>
        <v>接战区外圈</v>
      </c>
      <c r="F205" s="1" t="str">
        <f t="shared" si="17"/>
        <v>接战区外圈</v>
      </c>
      <c r="G205" s="1">
        <f t="shared" si="18"/>
        <v>5</v>
      </c>
      <c r="H205" s="1">
        <f t="shared" si="19"/>
        <v>100</v>
      </c>
      <c r="I205" s="1">
        <v>1</v>
      </c>
      <c r="J205" s="1">
        <f t="shared" si="20"/>
        <v>101</v>
      </c>
      <c r="K205" s="9"/>
      <c r="L205" s="9"/>
      <c r="M205" s="9"/>
      <c r="N205" s="9"/>
      <c r="O205" s="1" t="s">
        <v>476</v>
      </c>
      <c r="P205" s="1">
        <v>1024</v>
      </c>
      <c r="Q205" s="1">
        <v>1024</v>
      </c>
      <c r="R205" s="1">
        <v>0</v>
      </c>
      <c r="S205" s="1">
        <v>102</v>
      </c>
    </row>
    <row r="206" spans="1:19">
      <c r="A206" s="12">
        <v>570026</v>
      </c>
      <c r="B206" s="12">
        <v>540025</v>
      </c>
      <c r="C206" s="12">
        <v>2</v>
      </c>
      <c r="D206" s="12">
        <v>2</v>
      </c>
      <c r="E206" s="1" t="str">
        <f t="shared" si="16"/>
        <v>接战区内圈</v>
      </c>
      <c r="F206" s="1" t="str">
        <f t="shared" si="17"/>
        <v>接战区内圈</v>
      </c>
      <c r="G206" s="1">
        <f t="shared" si="18"/>
        <v>5</v>
      </c>
      <c r="H206" s="1">
        <f t="shared" si="19"/>
        <v>100</v>
      </c>
      <c r="I206" s="1">
        <v>1</v>
      </c>
      <c r="J206" s="1">
        <f t="shared" si="20"/>
        <v>101</v>
      </c>
      <c r="K206" s="9"/>
      <c r="L206" s="9"/>
      <c r="M206" s="9"/>
      <c r="N206" s="9"/>
      <c r="O206" s="1" t="s">
        <v>476</v>
      </c>
      <c r="P206" s="1">
        <v>1024</v>
      </c>
      <c r="Q206" s="1">
        <v>1024</v>
      </c>
      <c r="R206" s="1">
        <v>0</v>
      </c>
      <c r="S206" s="1">
        <v>102</v>
      </c>
    </row>
    <row r="207" spans="1:19">
      <c r="A207" s="12">
        <v>550028</v>
      </c>
      <c r="B207" s="12">
        <v>540025</v>
      </c>
      <c r="C207" s="12">
        <v>2</v>
      </c>
      <c r="D207" s="12">
        <v>2</v>
      </c>
      <c r="E207" s="1" t="str">
        <f t="shared" si="16"/>
        <v>接战区内圈</v>
      </c>
      <c r="F207" s="1" t="str">
        <f t="shared" si="17"/>
        <v>接战区内圈</v>
      </c>
      <c r="G207" s="1">
        <f t="shared" si="18"/>
        <v>5</v>
      </c>
      <c r="H207" s="1">
        <f t="shared" si="19"/>
        <v>100</v>
      </c>
      <c r="I207" s="1">
        <v>1</v>
      </c>
      <c r="J207" s="1">
        <f t="shared" si="20"/>
        <v>101</v>
      </c>
      <c r="K207" s="9"/>
      <c r="L207" s="9"/>
      <c r="M207" s="9"/>
      <c r="N207" s="9"/>
      <c r="O207" s="1" t="s">
        <v>476</v>
      </c>
      <c r="P207" s="1">
        <v>1024</v>
      </c>
      <c r="Q207" s="1">
        <v>1024</v>
      </c>
      <c r="R207" s="1">
        <v>0</v>
      </c>
      <c r="S207" s="1">
        <v>102</v>
      </c>
    </row>
    <row r="208" spans="1:19">
      <c r="A208" s="12">
        <v>560027</v>
      </c>
      <c r="B208" s="12">
        <v>540025</v>
      </c>
      <c r="C208" s="12">
        <v>2</v>
      </c>
      <c r="D208" s="12">
        <v>1</v>
      </c>
      <c r="E208" s="1" t="str">
        <f t="shared" si="16"/>
        <v>接战区内圈</v>
      </c>
      <c r="F208" s="1" t="str">
        <f t="shared" si="17"/>
        <v>接战区内圈</v>
      </c>
      <c r="G208" s="1">
        <f t="shared" si="18"/>
        <v>6</v>
      </c>
      <c r="H208" s="1">
        <f t="shared" si="19"/>
        <v>100</v>
      </c>
      <c r="I208" s="1">
        <v>1</v>
      </c>
      <c r="J208" s="1">
        <f t="shared" si="20"/>
        <v>288</v>
      </c>
      <c r="K208" s="9"/>
      <c r="L208" s="9"/>
      <c r="M208" s="9"/>
      <c r="N208" s="9"/>
      <c r="O208" s="1" t="s">
        <v>476</v>
      </c>
      <c r="P208" s="1">
        <v>1024</v>
      </c>
      <c r="Q208" s="1">
        <v>1024</v>
      </c>
      <c r="R208" s="1">
        <v>0</v>
      </c>
      <c r="S208" s="1">
        <v>102</v>
      </c>
    </row>
    <row r="209" spans="1:19">
      <c r="A209" s="12">
        <v>540029</v>
      </c>
      <c r="B209" s="12">
        <v>540025</v>
      </c>
      <c r="C209" s="12">
        <v>1</v>
      </c>
      <c r="D209" s="12">
        <v>3</v>
      </c>
      <c r="E209" s="1" t="str">
        <f t="shared" si="16"/>
        <v>接战区外圈</v>
      </c>
      <c r="F209" s="1" t="str">
        <f t="shared" si="17"/>
        <v>接战区外圈</v>
      </c>
      <c r="G209" s="1">
        <f t="shared" si="18"/>
        <v>5</v>
      </c>
      <c r="H209" s="1">
        <f t="shared" si="19"/>
        <v>100</v>
      </c>
      <c r="I209" s="1">
        <v>1</v>
      </c>
      <c r="J209" s="1">
        <f t="shared" si="20"/>
        <v>101</v>
      </c>
      <c r="K209" s="9"/>
      <c r="L209" s="9"/>
      <c r="M209" s="9"/>
      <c r="N209" s="9"/>
      <c r="O209" s="1" t="s">
        <v>476</v>
      </c>
      <c r="P209" s="1">
        <v>1024</v>
      </c>
      <c r="Q209" s="1">
        <v>1024</v>
      </c>
      <c r="R209" s="1">
        <v>0</v>
      </c>
      <c r="S209" s="1">
        <v>102</v>
      </c>
    </row>
    <row r="210" spans="1:19">
      <c r="A210" s="12">
        <v>580026</v>
      </c>
      <c r="B210" s="12">
        <v>540025</v>
      </c>
      <c r="C210" s="12">
        <v>1</v>
      </c>
      <c r="D210" s="12">
        <v>3</v>
      </c>
      <c r="E210" s="1" t="str">
        <f t="shared" si="16"/>
        <v>接战区外圈</v>
      </c>
      <c r="F210" s="1" t="str">
        <f t="shared" si="17"/>
        <v>接战区外圈</v>
      </c>
      <c r="G210" s="1">
        <f t="shared" si="18"/>
        <v>5</v>
      </c>
      <c r="H210" s="1">
        <f t="shared" si="19"/>
        <v>100</v>
      </c>
      <c r="I210" s="1">
        <v>1</v>
      </c>
      <c r="J210" s="1">
        <f t="shared" si="20"/>
        <v>101</v>
      </c>
      <c r="K210" s="9"/>
      <c r="L210" s="9"/>
      <c r="M210" s="9"/>
      <c r="N210" s="9"/>
      <c r="O210" s="1" t="s">
        <v>476</v>
      </c>
      <c r="P210" s="1">
        <v>1024</v>
      </c>
      <c r="Q210" s="1">
        <v>1024</v>
      </c>
      <c r="R210" s="1">
        <v>0</v>
      </c>
      <c r="S210" s="1">
        <v>102</v>
      </c>
    </row>
    <row r="211" spans="1:19">
      <c r="A211" s="12">
        <v>550029</v>
      </c>
      <c r="B211" s="12">
        <v>540025</v>
      </c>
      <c r="C211" s="12">
        <v>1</v>
      </c>
      <c r="D211" s="12">
        <v>3</v>
      </c>
      <c r="E211" s="1" t="str">
        <f t="shared" si="16"/>
        <v>接战区外圈</v>
      </c>
      <c r="F211" s="1" t="str">
        <f t="shared" si="17"/>
        <v>接战区外圈</v>
      </c>
      <c r="G211" s="1">
        <f t="shared" si="18"/>
        <v>5</v>
      </c>
      <c r="H211" s="1">
        <f t="shared" si="19"/>
        <v>100</v>
      </c>
      <c r="I211" s="1">
        <v>1</v>
      </c>
      <c r="J211" s="1">
        <f t="shared" si="20"/>
        <v>101</v>
      </c>
      <c r="K211" s="9"/>
      <c r="L211" s="9"/>
      <c r="M211" s="9"/>
      <c r="N211" s="9"/>
      <c r="O211" s="1" t="s">
        <v>476</v>
      </c>
      <c r="P211" s="1">
        <v>1024</v>
      </c>
      <c r="Q211" s="1">
        <v>1024</v>
      </c>
      <c r="R211" s="1">
        <v>0</v>
      </c>
      <c r="S211" s="1">
        <v>102</v>
      </c>
    </row>
    <row r="212" spans="1:19">
      <c r="A212" s="12">
        <v>570027</v>
      </c>
      <c r="B212" s="12">
        <v>540025</v>
      </c>
      <c r="C212" s="12">
        <v>2</v>
      </c>
      <c r="D212" s="12">
        <v>2</v>
      </c>
      <c r="E212" s="1" t="str">
        <f t="shared" si="16"/>
        <v>接战区内圈</v>
      </c>
      <c r="F212" s="1" t="str">
        <f t="shared" si="17"/>
        <v>接战区内圈</v>
      </c>
      <c r="G212" s="1">
        <f t="shared" si="18"/>
        <v>5</v>
      </c>
      <c r="H212" s="1">
        <f t="shared" si="19"/>
        <v>100</v>
      </c>
      <c r="I212" s="1">
        <v>1</v>
      </c>
      <c r="J212" s="1">
        <f t="shared" si="20"/>
        <v>101</v>
      </c>
      <c r="K212" s="9"/>
      <c r="L212" s="9"/>
      <c r="M212" s="9"/>
      <c r="N212" s="9"/>
      <c r="O212" s="1" t="s">
        <v>476</v>
      </c>
      <c r="P212" s="1">
        <v>1024</v>
      </c>
      <c r="Q212" s="1">
        <v>1024</v>
      </c>
      <c r="R212" s="1">
        <v>0</v>
      </c>
      <c r="S212" s="1">
        <v>102</v>
      </c>
    </row>
    <row r="213" spans="1:19">
      <c r="A213" s="12">
        <v>560028</v>
      </c>
      <c r="B213" s="12">
        <v>540025</v>
      </c>
      <c r="C213" s="12">
        <v>2</v>
      </c>
      <c r="D213" s="12">
        <v>2</v>
      </c>
      <c r="E213" s="1" t="str">
        <f t="shared" si="16"/>
        <v>接战区内圈</v>
      </c>
      <c r="F213" s="1" t="str">
        <f t="shared" si="17"/>
        <v>接战区内圈</v>
      </c>
      <c r="G213" s="1">
        <f t="shared" si="18"/>
        <v>5</v>
      </c>
      <c r="H213" s="1">
        <f t="shared" si="19"/>
        <v>100</v>
      </c>
      <c r="I213" s="1">
        <v>1</v>
      </c>
      <c r="J213" s="1">
        <f t="shared" si="20"/>
        <v>101</v>
      </c>
      <c r="K213" s="9"/>
      <c r="L213" s="9"/>
      <c r="M213" s="9"/>
      <c r="N213" s="9"/>
      <c r="O213" s="1" t="s">
        <v>476</v>
      </c>
      <c r="P213" s="1">
        <v>1024</v>
      </c>
      <c r="Q213" s="1">
        <v>1024</v>
      </c>
      <c r="R213" s="1">
        <v>0</v>
      </c>
      <c r="S213" s="1">
        <v>102</v>
      </c>
    </row>
    <row r="214" spans="1:19">
      <c r="A214" s="12">
        <v>560029</v>
      </c>
      <c r="B214" s="12">
        <v>540025</v>
      </c>
      <c r="C214" s="12">
        <v>1</v>
      </c>
      <c r="D214" s="12">
        <v>3</v>
      </c>
      <c r="E214" s="1" t="str">
        <f t="shared" si="16"/>
        <v>接战区外圈</v>
      </c>
      <c r="F214" s="1" t="str">
        <f t="shared" si="17"/>
        <v>接战区外圈</v>
      </c>
      <c r="G214" s="1">
        <f t="shared" si="18"/>
        <v>5</v>
      </c>
      <c r="H214" s="1">
        <f t="shared" si="19"/>
        <v>100</v>
      </c>
      <c r="I214" s="1">
        <v>1</v>
      </c>
      <c r="J214" s="1">
        <f t="shared" si="20"/>
        <v>101</v>
      </c>
      <c r="K214" s="9"/>
      <c r="L214" s="9"/>
      <c r="M214" s="9"/>
      <c r="N214" s="9"/>
      <c r="O214" s="1" t="s">
        <v>476</v>
      </c>
      <c r="P214" s="1">
        <v>1024</v>
      </c>
      <c r="Q214" s="1">
        <v>1024</v>
      </c>
      <c r="R214" s="1">
        <v>0</v>
      </c>
      <c r="S214" s="1">
        <v>102</v>
      </c>
    </row>
    <row r="215" spans="1:19">
      <c r="A215" s="12">
        <v>580027</v>
      </c>
      <c r="B215" s="12">
        <v>540025</v>
      </c>
      <c r="C215" s="12">
        <v>1</v>
      </c>
      <c r="D215" s="12">
        <v>3</v>
      </c>
      <c r="E215" s="1" t="str">
        <f t="shared" si="16"/>
        <v>接战区外圈</v>
      </c>
      <c r="F215" s="1" t="str">
        <f t="shared" si="17"/>
        <v>接战区外圈</v>
      </c>
      <c r="G215" s="1">
        <f t="shared" si="18"/>
        <v>5</v>
      </c>
      <c r="H215" s="1">
        <f t="shared" si="19"/>
        <v>100</v>
      </c>
      <c r="I215" s="1">
        <v>1</v>
      </c>
      <c r="J215" s="1">
        <f t="shared" si="20"/>
        <v>101</v>
      </c>
      <c r="K215" s="9"/>
      <c r="L215" s="9"/>
      <c r="M215" s="9"/>
      <c r="N215" s="9"/>
      <c r="O215" s="1" t="s">
        <v>476</v>
      </c>
      <c r="P215" s="1">
        <v>1024</v>
      </c>
      <c r="Q215" s="1">
        <v>1024</v>
      </c>
      <c r="R215" s="1">
        <v>0</v>
      </c>
      <c r="S215" s="1">
        <v>102</v>
      </c>
    </row>
    <row r="216" spans="1:19">
      <c r="A216" s="12">
        <v>570028</v>
      </c>
      <c r="B216" s="12">
        <v>540025</v>
      </c>
      <c r="C216" s="12">
        <v>2</v>
      </c>
      <c r="D216" s="12">
        <v>2</v>
      </c>
      <c r="E216" s="1" t="str">
        <f t="shared" si="16"/>
        <v>接战区内圈</v>
      </c>
      <c r="F216" s="1" t="str">
        <f t="shared" si="17"/>
        <v>接战区内圈</v>
      </c>
      <c r="G216" s="1">
        <f t="shared" si="18"/>
        <v>5</v>
      </c>
      <c r="H216" s="1">
        <f t="shared" si="19"/>
        <v>100</v>
      </c>
      <c r="I216" s="1">
        <v>1</v>
      </c>
      <c r="J216" s="1">
        <f t="shared" si="20"/>
        <v>101</v>
      </c>
      <c r="K216" s="9"/>
      <c r="L216" s="9"/>
      <c r="M216" s="9"/>
      <c r="N216" s="9"/>
      <c r="O216" s="1" t="s">
        <v>476</v>
      </c>
      <c r="P216" s="1">
        <v>1024</v>
      </c>
      <c r="Q216" s="1">
        <v>1024</v>
      </c>
      <c r="R216" s="1">
        <v>0</v>
      </c>
      <c r="S216" s="1">
        <v>102</v>
      </c>
    </row>
    <row r="217" spans="1:19">
      <c r="A217" s="12">
        <v>580028</v>
      </c>
      <c r="B217" s="12">
        <v>540025</v>
      </c>
      <c r="C217" s="12">
        <v>1</v>
      </c>
      <c r="D217" s="12">
        <v>3</v>
      </c>
      <c r="E217" s="1" t="str">
        <f t="shared" si="16"/>
        <v>接战区外圈</v>
      </c>
      <c r="F217" s="1" t="str">
        <f t="shared" si="17"/>
        <v>接战区外圈</v>
      </c>
      <c r="G217" s="1">
        <f t="shared" si="18"/>
        <v>5</v>
      </c>
      <c r="H217" s="1">
        <f t="shared" si="19"/>
        <v>100</v>
      </c>
      <c r="I217" s="1">
        <v>1</v>
      </c>
      <c r="J217" s="1">
        <f t="shared" si="20"/>
        <v>101</v>
      </c>
      <c r="K217" s="9"/>
      <c r="L217" s="9"/>
      <c r="M217" s="9"/>
      <c r="N217" s="9"/>
      <c r="O217" s="1" t="s">
        <v>476</v>
      </c>
      <c r="P217" s="1">
        <v>1024</v>
      </c>
      <c r="Q217" s="1">
        <v>1024</v>
      </c>
      <c r="R217" s="1">
        <v>0</v>
      </c>
      <c r="S217" s="1">
        <v>102</v>
      </c>
    </row>
    <row r="218" spans="1:19">
      <c r="A218" s="12">
        <v>570029</v>
      </c>
      <c r="B218" s="12">
        <v>540025</v>
      </c>
      <c r="C218" s="12">
        <v>1</v>
      </c>
      <c r="D218" s="12">
        <v>3</v>
      </c>
      <c r="E218" s="1" t="str">
        <f t="shared" si="16"/>
        <v>接战区外圈</v>
      </c>
      <c r="F218" s="1" t="str">
        <f t="shared" si="17"/>
        <v>接战区外圈</v>
      </c>
      <c r="G218" s="1">
        <f t="shared" si="18"/>
        <v>5</v>
      </c>
      <c r="H218" s="1">
        <f t="shared" si="19"/>
        <v>100</v>
      </c>
      <c r="I218" s="1">
        <v>1</v>
      </c>
      <c r="J218" s="1">
        <f t="shared" si="20"/>
        <v>101</v>
      </c>
      <c r="K218" s="9"/>
      <c r="L218" s="9"/>
      <c r="M218" s="9"/>
      <c r="N218" s="9"/>
      <c r="O218" s="1" t="s">
        <v>476</v>
      </c>
      <c r="P218" s="1">
        <v>1024</v>
      </c>
      <c r="Q218" s="1">
        <v>1024</v>
      </c>
      <c r="R218" s="1">
        <v>0</v>
      </c>
      <c r="S218" s="1">
        <v>102</v>
      </c>
    </row>
    <row r="219" spans="1:19">
      <c r="A219" s="12">
        <v>580029</v>
      </c>
      <c r="B219" s="12">
        <v>540025</v>
      </c>
      <c r="C219" s="12">
        <v>1</v>
      </c>
      <c r="D219" s="12">
        <v>3</v>
      </c>
      <c r="E219" s="1" t="str">
        <f t="shared" si="16"/>
        <v>接战区外圈</v>
      </c>
      <c r="F219" s="1" t="str">
        <f t="shared" si="17"/>
        <v>接战区外圈</v>
      </c>
      <c r="G219" s="1">
        <f t="shared" si="18"/>
        <v>5</v>
      </c>
      <c r="H219" s="1">
        <f t="shared" si="19"/>
        <v>100</v>
      </c>
      <c r="I219" s="1">
        <v>1</v>
      </c>
      <c r="J219" s="1">
        <f t="shared" si="20"/>
        <v>101</v>
      </c>
      <c r="K219" s="9"/>
      <c r="L219" s="9"/>
      <c r="M219" s="9"/>
      <c r="N219" s="9"/>
      <c r="O219" s="1" t="s">
        <v>476</v>
      </c>
      <c r="P219" s="1">
        <v>1024</v>
      </c>
      <c r="Q219" s="1">
        <v>1024</v>
      </c>
      <c r="R219" s="1">
        <v>0</v>
      </c>
      <c r="S219" s="1">
        <v>102</v>
      </c>
    </row>
    <row r="220" spans="1:19">
      <c r="A220" s="12">
        <v>640017</v>
      </c>
      <c r="B220" s="12">
        <v>680021</v>
      </c>
      <c r="C220" s="12">
        <v>1</v>
      </c>
      <c r="D220" s="12">
        <v>3</v>
      </c>
      <c r="E220" s="1" t="str">
        <f t="shared" si="16"/>
        <v>接战区外圈</v>
      </c>
      <c r="F220" s="1" t="str">
        <f t="shared" si="17"/>
        <v>接战区外圈</v>
      </c>
      <c r="G220" s="1">
        <f t="shared" si="18"/>
        <v>5</v>
      </c>
      <c r="H220" s="1">
        <f t="shared" si="19"/>
        <v>100</v>
      </c>
      <c r="I220" s="1">
        <v>1</v>
      </c>
      <c r="J220" s="1">
        <f t="shared" si="20"/>
        <v>101</v>
      </c>
      <c r="K220" s="9"/>
      <c r="L220" s="9"/>
      <c r="M220" s="9"/>
      <c r="N220" s="9"/>
      <c r="O220" s="1" t="s">
        <v>476</v>
      </c>
      <c r="P220" s="1">
        <v>1024</v>
      </c>
      <c r="Q220" s="1">
        <v>1024</v>
      </c>
      <c r="R220" s="1">
        <v>0</v>
      </c>
      <c r="S220" s="1">
        <v>102</v>
      </c>
    </row>
    <row r="221" spans="1:19">
      <c r="A221" s="12">
        <v>640018</v>
      </c>
      <c r="B221" s="12">
        <v>680021</v>
      </c>
      <c r="C221" s="12">
        <v>1</v>
      </c>
      <c r="D221" s="12">
        <v>3</v>
      </c>
      <c r="E221" s="1" t="str">
        <f t="shared" si="16"/>
        <v>接战区外圈</v>
      </c>
      <c r="F221" s="1" t="str">
        <f t="shared" si="17"/>
        <v>接战区外圈</v>
      </c>
      <c r="G221" s="1">
        <f t="shared" si="18"/>
        <v>5</v>
      </c>
      <c r="H221" s="1">
        <f t="shared" si="19"/>
        <v>100</v>
      </c>
      <c r="I221" s="1">
        <v>1</v>
      </c>
      <c r="J221" s="1">
        <f t="shared" si="20"/>
        <v>101</v>
      </c>
      <c r="K221" s="9"/>
      <c r="L221" s="9"/>
      <c r="M221" s="9"/>
      <c r="N221" s="9"/>
      <c r="O221" s="1" t="s">
        <v>476</v>
      </c>
      <c r="P221" s="1">
        <v>1024</v>
      </c>
      <c r="Q221" s="1">
        <v>1024</v>
      </c>
      <c r="R221" s="1">
        <v>0</v>
      </c>
      <c r="S221" s="1">
        <v>102</v>
      </c>
    </row>
    <row r="222" spans="1:19">
      <c r="A222" s="12">
        <v>650017</v>
      </c>
      <c r="B222" s="12">
        <v>680021</v>
      </c>
      <c r="C222" s="12">
        <v>1</v>
      </c>
      <c r="D222" s="12">
        <v>3</v>
      </c>
      <c r="E222" s="1" t="str">
        <f t="shared" si="16"/>
        <v>接战区外圈</v>
      </c>
      <c r="F222" s="1" t="str">
        <f t="shared" si="17"/>
        <v>接战区外圈</v>
      </c>
      <c r="G222" s="1">
        <f t="shared" si="18"/>
        <v>5</v>
      </c>
      <c r="H222" s="1">
        <f t="shared" si="19"/>
        <v>100</v>
      </c>
      <c r="I222" s="1">
        <v>1</v>
      </c>
      <c r="J222" s="1">
        <f t="shared" si="20"/>
        <v>101</v>
      </c>
      <c r="K222" s="9"/>
      <c r="L222" s="9"/>
      <c r="M222" s="9"/>
      <c r="N222" s="9"/>
      <c r="O222" s="1" t="s">
        <v>476</v>
      </c>
      <c r="P222" s="1">
        <v>1024</v>
      </c>
      <c r="Q222" s="1">
        <v>1024</v>
      </c>
      <c r="R222" s="1">
        <v>0</v>
      </c>
      <c r="S222" s="1">
        <v>102</v>
      </c>
    </row>
    <row r="223" spans="1:19">
      <c r="A223" s="12">
        <v>640019</v>
      </c>
      <c r="B223" s="12">
        <v>680021</v>
      </c>
      <c r="C223" s="12">
        <v>1</v>
      </c>
      <c r="D223" s="12">
        <v>3</v>
      </c>
      <c r="E223" s="1" t="str">
        <f t="shared" si="16"/>
        <v>接战区外圈</v>
      </c>
      <c r="F223" s="1" t="str">
        <f t="shared" si="17"/>
        <v>接战区外圈</v>
      </c>
      <c r="G223" s="1">
        <f t="shared" si="18"/>
        <v>5</v>
      </c>
      <c r="H223" s="1">
        <f t="shared" si="19"/>
        <v>100</v>
      </c>
      <c r="I223" s="1">
        <v>1</v>
      </c>
      <c r="J223" s="1">
        <f t="shared" si="20"/>
        <v>101</v>
      </c>
      <c r="K223" s="9"/>
      <c r="L223" s="9"/>
      <c r="M223" s="9"/>
      <c r="N223" s="9"/>
      <c r="O223" s="1" t="s">
        <v>476</v>
      </c>
      <c r="P223" s="1">
        <v>1024</v>
      </c>
      <c r="Q223" s="1">
        <v>1024</v>
      </c>
      <c r="R223" s="1">
        <v>0</v>
      </c>
      <c r="S223" s="1">
        <v>102</v>
      </c>
    </row>
    <row r="224" spans="1:19">
      <c r="A224" s="12">
        <v>650018</v>
      </c>
      <c r="B224" s="12">
        <v>680021</v>
      </c>
      <c r="C224" s="12">
        <v>2</v>
      </c>
      <c r="D224" s="12">
        <v>2</v>
      </c>
      <c r="E224" s="1" t="str">
        <f t="shared" si="16"/>
        <v>接战区内圈</v>
      </c>
      <c r="F224" s="1" t="str">
        <f t="shared" si="17"/>
        <v>接战区内圈</v>
      </c>
      <c r="G224" s="1">
        <f t="shared" si="18"/>
        <v>5</v>
      </c>
      <c r="H224" s="1">
        <f t="shared" si="19"/>
        <v>100</v>
      </c>
      <c r="I224" s="1">
        <v>1</v>
      </c>
      <c r="J224" s="1">
        <f t="shared" si="20"/>
        <v>101</v>
      </c>
      <c r="K224" s="9"/>
      <c r="L224" s="9"/>
      <c r="M224" s="9"/>
      <c r="N224" s="9"/>
      <c r="O224" s="1" t="s">
        <v>476</v>
      </c>
      <c r="P224" s="1">
        <v>1024</v>
      </c>
      <c r="Q224" s="1">
        <v>1024</v>
      </c>
      <c r="R224" s="1">
        <v>0</v>
      </c>
      <c r="S224" s="1">
        <v>102</v>
      </c>
    </row>
    <row r="225" spans="1:19">
      <c r="A225" s="12">
        <v>660017</v>
      </c>
      <c r="B225" s="12">
        <v>680021</v>
      </c>
      <c r="C225" s="12">
        <v>1</v>
      </c>
      <c r="D225" s="12">
        <v>3</v>
      </c>
      <c r="E225" s="1" t="str">
        <f t="shared" si="16"/>
        <v>接战区外圈</v>
      </c>
      <c r="F225" s="1" t="str">
        <f t="shared" si="17"/>
        <v>接战区外圈</v>
      </c>
      <c r="G225" s="1">
        <f t="shared" si="18"/>
        <v>5</v>
      </c>
      <c r="H225" s="1">
        <f t="shared" si="19"/>
        <v>100</v>
      </c>
      <c r="I225" s="1">
        <v>1</v>
      </c>
      <c r="J225" s="1">
        <f t="shared" si="20"/>
        <v>101</v>
      </c>
      <c r="K225" s="9"/>
      <c r="L225" s="9"/>
      <c r="M225" s="9"/>
      <c r="N225" s="9"/>
      <c r="O225" s="1" t="s">
        <v>476</v>
      </c>
      <c r="P225" s="1">
        <v>1024</v>
      </c>
      <c r="Q225" s="1">
        <v>1024</v>
      </c>
      <c r="R225" s="1">
        <v>0</v>
      </c>
      <c r="S225" s="1">
        <v>102</v>
      </c>
    </row>
    <row r="226" spans="1:19">
      <c r="A226" s="12">
        <v>660018</v>
      </c>
      <c r="B226" s="12">
        <v>680021</v>
      </c>
      <c r="C226" s="12">
        <v>2</v>
      </c>
      <c r="D226" s="12">
        <v>2</v>
      </c>
      <c r="E226" s="1" t="str">
        <f t="shared" si="16"/>
        <v>接战区内圈</v>
      </c>
      <c r="F226" s="1" t="str">
        <f t="shared" si="17"/>
        <v>接战区内圈</v>
      </c>
      <c r="G226" s="1">
        <f t="shared" si="18"/>
        <v>5</v>
      </c>
      <c r="H226" s="1">
        <f t="shared" si="19"/>
        <v>100</v>
      </c>
      <c r="I226" s="1">
        <v>1</v>
      </c>
      <c r="J226" s="1">
        <f t="shared" si="20"/>
        <v>101</v>
      </c>
      <c r="K226" s="9"/>
      <c r="L226" s="9"/>
      <c r="M226" s="9"/>
      <c r="N226" s="9"/>
      <c r="O226" s="1" t="s">
        <v>476</v>
      </c>
      <c r="P226" s="1">
        <v>1024</v>
      </c>
      <c r="Q226" s="1">
        <v>1024</v>
      </c>
      <c r="R226" s="1">
        <v>0</v>
      </c>
      <c r="S226" s="1">
        <v>102</v>
      </c>
    </row>
    <row r="227" spans="1:19">
      <c r="A227" s="12">
        <v>670017</v>
      </c>
      <c r="B227" s="12">
        <v>680021</v>
      </c>
      <c r="C227" s="12">
        <v>1</v>
      </c>
      <c r="D227" s="12">
        <v>3</v>
      </c>
      <c r="E227" s="1" t="str">
        <f t="shared" si="16"/>
        <v>接战区外圈</v>
      </c>
      <c r="F227" s="1" t="str">
        <f t="shared" si="17"/>
        <v>接战区外圈</v>
      </c>
      <c r="G227" s="1">
        <f t="shared" si="18"/>
        <v>5</v>
      </c>
      <c r="H227" s="1">
        <f t="shared" si="19"/>
        <v>100</v>
      </c>
      <c r="I227" s="1">
        <v>1</v>
      </c>
      <c r="J227" s="1">
        <f t="shared" si="20"/>
        <v>101</v>
      </c>
      <c r="K227" s="9"/>
      <c r="L227" s="9"/>
      <c r="M227" s="9"/>
      <c r="N227" s="9"/>
      <c r="O227" s="1" t="s">
        <v>476</v>
      </c>
      <c r="P227" s="1">
        <v>1024</v>
      </c>
      <c r="Q227" s="1">
        <v>1024</v>
      </c>
      <c r="R227" s="1">
        <v>0</v>
      </c>
      <c r="S227" s="1">
        <v>102</v>
      </c>
    </row>
    <row r="228" spans="1:19">
      <c r="A228" s="12">
        <v>640020</v>
      </c>
      <c r="B228" s="12">
        <v>680021</v>
      </c>
      <c r="C228" s="12">
        <v>1</v>
      </c>
      <c r="D228" s="12">
        <v>3</v>
      </c>
      <c r="E228" s="1" t="str">
        <f t="shared" si="16"/>
        <v>接战区外圈</v>
      </c>
      <c r="F228" s="1" t="str">
        <f t="shared" si="17"/>
        <v>接战区外圈</v>
      </c>
      <c r="G228" s="1">
        <f t="shared" si="18"/>
        <v>5</v>
      </c>
      <c r="H228" s="1">
        <f t="shared" si="19"/>
        <v>100</v>
      </c>
      <c r="I228" s="1">
        <v>1</v>
      </c>
      <c r="J228" s="1">
        <f t="shared" si="20"/>
        <v>101</v>
      </c>
      <c r="K228" s="9"/>
      <c r="L228" s="9"/>
      <c r="M228" s="9"/>
      <c r="N228" s="9"/>
      <c r="O228" s="1" t="s">
        <v>476</v>
      </c>
      <c r="P228" s="1">
        <v>1024</v>
      </c>
      <c r="Q228" s="1">
        <v>1024</v>
      </c>
      <c r="R228" s="1">
        <v>0</v>
      </c>
      <c r="S228" s="1">
        <v>102</v>
      </c>
    </row>
    <row r="229" spans="1:19">
      <c r="A229" s="12">
        <v>650019</v>
      </c>
      <c r="B229" s="12">
        <v>680021</v>
      </c>
      <c r="C229" s="12">
        <v>2</v>
      </c>
      <c r="D229" s="12">
        <v>2</v>
      </c>
      <c r="E229" s="1" t="str">
        <f t="shared" si="16"/>
        <v>接战区内圈</v>
      </c>
      <c r="F229" s="1" t="str">
        <f t="shared" si="17"/>
        <v>接战区内圈</v>
      </c>
      <c r="G229" s="1">
        <f t="shared" si="18"/>
        <v>5</v>
      </c>
      <c r="H229" s="1">
        <f t="shared" si="19"/>
        <v>100</v>
      </c>
      <c r="I229" s="1">
        <v>1</v>
      </c>
      <c r="J229" s="1">
        <f t="shared" si="20"/>
        <v>101</v>
      </c>
      <c r="K229" s="9"/>
      <c r="L229" s="9"/>
      <c r="M229" s="9"/>
      <c r="N229" s="9"/>
      <c r="O229" s="1" t="s">
        <v>476</v>
      </c>
      <c r="P229" s="1">
        <v>1024</v>
      </c>
      <c r="Q229" s="1">
        <v>1024</v>
      </c>
      <c r="R229" s="1">
        <v>0</v>
      </c>
      <c r="S229" s="1">
        <v>102</v>
      </c>
    </row>
    <row r="230" spans="1:19">
      <c r="A230" s="12">
        <v>640021</v>
      </c>
      <c r="B230" s="12">
        <v>680021</v>
      </c>
      <c r="C230" s="12">
        <v>1</v>
      </c>
      <c r="D230" s="12">
        <v>3</v>
      </c>
      <c r="E230" s="1" t="str">
        <f t="shared" si="16"/>
        <v>接战区外圈</v>
      </c>
      <c r="F230" s="1" t="str">
        <f t="shared" si="17"/>
        <v>接战区外圈</v>
      </c>
      <c r="G230" s="1">
        <f t="shared" si="18"/>
        <v>5</v>
      </c>
      <c r="H230" s="1">
        <f t="shared" si="19"/>
        <v>100</v>
      </c>
      <c r="I230" s="1">
        <v>1</v>
      </c>
      <c r="J230" s="1">
        <f t="shared" si="20"/>
        <v>101</v>
      </c>
      <c r="K230" s="9"/>
      <c r="L230" s="9"/>
      <c r="M230" s="9"/>
      <c r="N230" s="9"/>
      <c r="O230" s="1" t="s">
        <v>476</v>
      </c>
      <c r="P230" s="1">
        <v>1024</v>
      </c>
      <c r="Q230" s="1">
        <v>1024</v>
      </c>
      <c r="R230" s="1">
        <v>0</v>
      </c>
      <c r="S230" s="1">
        <v>102</v>
      </c>
    </row>
    <row r="231" spans="1:19">
      <c r="A231" s="12">
        <v>660019</v>
      </c>
      <c r="B231" s="12">
        <v>680021</v>
      </c>
      <c r="C231" s="12">
        <v>2</v>
      </c>
      <c r="D231" s="12">
        <v>1</v>
      </c>
      <c r="E231" s="1" t="str">
        <f t="shared" si="16"/>
        <v>接战区内圈</v>
      </c>
      <c r="F231" s="1" t="str">
        <f t="shared" si="17"/>
        <v>接战区内圈</v>
      </c>
      <c r="G231" s="1">
        <f t="shared" si="18"/>
        <v>6</v>
      </c>
      <c r="H231" s="1">
        <f t="shared" si="19"/>
        <v>100</v>
      </c>
      <c r="I231" s="1">
        <v>1</v>
      </c>
      <c r="J231" s="1">
        <f t="shared" si="20"/>
        <v>288</v>
      </c>
      <c r="K231" s="9"/>
      <c r="L231" s="9"/>
      <c r="M231" s="9"/>
      <c r="N231" s="9"/>
      <c r="O231" s="1" t="s">
        <v>476</v>
      </c>
      <c r="P231" s="1">
        <v>1024</v>
      </c>
      <c r="Q231" s="1">
        <v>1024</v>
      </c>
      <c r="R231" s="1">
        <v>0</v>
      </c>
      <c r="S231" s="1">
        <v>102</v>
      </c>
    </row>
    <row r="232" spans="1:19">
      <c r="A232" s="12">
        <v>670018</v>
      </c>
      <c r="B232" s="12">
        <v>680021</v>
      </c>
      <c r="C232" s="12">
        <v>2</v>
      </c>
      <c r="D232" s="12">
        <v>2</v>
      </c>
      <c r="E232" s="1" t="str">
        <f t="shared" si="16"/>
        <v>接战区内圈</v>
      </c>
      <c r="F232" s="1" t="str">
        <f t="shared" si="17"/>
        <v>接战区内圈</v>
      </c>
      <c r="G232" s="1">
        <f t="shared" si="18"/>
        <v>5</v>
      </c>
      <c r="H232" s="1">
        <f t="shared" si="19"/>
        <v>100</v>
      </c>
      <c r="I232" s="1">
        <v>1</v>
      </c>
      <c r="J232" s="1">
        <f t="shared" si="20"/>
        <v>101</v>
      </c>
      <c r="K232" s="9"/>
      <c r="L232" s="9"/>
      <c r="M232" s="9"/>
      <c r="N232" s="9"/>
      <c r="O232" s="1" t="s">
        <v>476</v>
      </c>
      <c r="P232" s="1">
        <v>1024</v>
      </c>
      <c r="Q232" s="1">
        <v>1024</v>
      </c>
      <c r="R232" s="1">
        <v>0</v>
      </c>
      <c r="S232" s="1">
        <v>102</v>
      </c>
    </row>
    <row r="233" spans="1:19">
      <c r="A233" s="12">
        <v>680017</v>
      </c>
      <c r="B233" s="12">
        <v>680021</v>
      </c>
      <c r="C233" s="12">
        <v>1</v>
      </c>
      <c r="D233" s="12">
        <v>3</v>
      </c>
      <c r="E233" s="1" t="str">
        <f t="shared" si="16"/>
        <v>接战区外圈</v>
      </c>
      <c r="F233" s="1" t="str">
        <f t="shared" si="17"/>
        <v>接战区外圈</v>
      </c>
      <c r="G233" s="1">
        <f t="shared" si="18"/>
        <v>5</v>
      </c>
      <c r="H233" s="1">
        <f t="shared" si="19"/>
        <v>100</v>
      </c>
      <c r="I233" s="1">
        <v>1</v>
      </c>
      <c r="J233" s="1">
        <f t="shared" si="20"/>
        <v>101</v>
      </c>
      <c r="K233" s="9"/>
      <c r="L233" s="9"/>
      <c r="M233" s="9"/>
      <c r="N233" s="9"/>
      <c r="O233" s="1" t="s">
        <v>476</v>
      </c>
      <c r="P233" s="1">
        <v>1024</v>
      </c>
      <c r="Q233" s="1">
        <v>1024</v>
      </c>
      <c r="R233" s="1">
        <v>0</v>
      </c>
      <c r="S233" s="1">
        <v>102</v>
      </c>
    </row>
    <row r="234" spans="1:19">
      <c r="A234" s="12">
        <v>650020</v>
      </c>
      <c r="B234" s="12">
        <v>680021</v>
      </c>
      <c r="C234" s="12">
        <v>2</v>
      </c>
      <c r="D234" s="12">
        <v>2</v>
      </c>
      <c r="E234" s="1" t="str">
        <f t="shared" si="16"/>
        <v>接战区内圈</v>
      </c>
      <c r="F234" s="1" t="str">
        <f t="shared" si="17"/>
        <v>接战区内圈</v>
      </c>
      <c r="G234" s="1">
        <f t="shared" si="18"/>
        <v>5</v>
      </c>
      <c r="H234" s="1">
        <f t="shared" si="19"/>
        <v>100</v>
      </c>
      <c r="I234" s="1">
        <v>1</v>
      </c>
      <c r="J234" s="1">
        <f t="shared" si="20"/>
        <v>101</v>
      </c>
      <c r="K234" s="9"/>
      <c r="L234" s="9"/>
      <c r="M234" s="9"/>
      <c r="N234" s="9"/>
      <c r="O234" s="1" t="s">
        <v>476</v>
      </c>
      <c r="P234" s="1">
        <v>1024</v>
      </c>
      <c r="Q234" s="1">
        <v>1024</v>
      </c>
      <c r="R234" s="1">
        <v>0</v>
      </c>
      <c r="S234" s="1">
        <v>102</v>
      </c>
    </row>
    <row r="235" spans="1:19">
      <c r="A235" s="12">
        <v>660020</v>
      </c>
      <c r="B235" s="12">
        <v>680021</v>
      </c>
      <c r="C235" s="12">
        <v>2</v>
      </c>
      <c r="D235" s="12">
        <v>1</v>
      </c>
      <c r="E235" s="1" t="str">
        <f t="shared" si="16"/>
        <v>接战区内圈</v>
      </c>
      <c r="F235" s="1" t="str">
        <f t="shared" si="17"/>
        <v>接战区内圈</v>
      </c>
      <c r="G235" s="1">
        <f t="shared" si="18"/>
        <v>6</v>
      </c>
      <c r="H235" s="1">
        <f t="shared" si="19"/>
        <v>100</v>
      </c>
      <c r="I235" s="1">
        <v>1</v>
      </c>
      <c r="J235" s="1">
        <f t="shared" si="20"/>
        <v>288</v>
      </c>
      <c r="K235" s="9"/>
      <c r="L235" s="9"/>
      <c r="M235" s="9"/>
      <c r="N235" s="9"/>
      <c r="O235" s="1" t="s">
        <v>476</v>
      </c>
      <c r="P235" s="1">
        <v>1024</v>
      </c>
      <c r="Q235" s="1">
        <v>1024</v>
      </c>
      <c r="R235" s="1">
        <v>0</v>
      </c>
      <c r="S235" s="1">
        <v>102</v>
      </c>
    </row>
    <row r="236" spans="1:19">
      <c r="A236" s="12">
        <v>680018</v>
      </c>
      <c r="B236" s="12">
        <v>680021</v>
      </c>
      <c r="C236" s="12">
        <v>2</v>
      </c>
      <c r="D236" s="12">
        <v>2</v>
      </c>
      <c r="E236" s="1" t="str">
        <f t="shared" ref="E236:E291" si="21">IF(C236=1,"接战区外圈",IF(C236=2,"接战区内圈",IF(C236=4,"阻碍","建筑本身")))</f>
        <v>接战区内圈</v>
      </c>
      <c r="F236" s="1" t="str">
        <f t="shared" ref="F236:F291" si="22">IF(C236=1,"接战区外圈",IF(C236=2,"接战区内圈",IF(C236=4,"阻碍","建筑本身")))</f>
        <v>接战区内圈</v>
      </c>
      <c r="G236" s="1">
        <f t="shared" si="18"/>
        <v>5</v>
      </c>
      <c r="H236" s="1">
        <f t="shared" si="19"/>
        <v>100</v>
      </c>
      <c r="I236" s="1">
        <v>1</v>
      </c>
      <c r="J236" s="1">
        <f t="shared" si="20"/>
        <v>101</v>
      </c>
      <c r="K236" s="9"/>
      <c r="L236" s="9"/>
      <c r="M236" s="9"/>
      <c r="N236" s="9"/>
      <c r="O236" s="1" t="s">
        <v>476</v>
      </c>
      <c r="P236" s="1">
        <v>1024</v>
      </c>
      <c r="Q236" s="1">
        <v>1024</v>
      </c>
      <c r="R236" s="1">
        <v>0</v>
      </c>
      <c r="S236" s="1">
        <v>102</v>
      </c>
    </row>
    <row r="237" spans="1:19">
      <c r="A237" s="12">
        <v>670019</v>
      </c>
      <c r="B237" s="12">
        <v>680021</v>
      </c>
      <c r="C237" s="12">
        <v>2</v>
      </c>
      <c r="D237" s="12">
        <v>1</v>
      </c>
      <c r="E237" s="1" t="str">
        <f t="shared" si="21"/>
        <v>接战区内圈</v>
      </c>
      <c r="F237" s="1" t="str">
        <f t="shared" si="22"/>
        <v>接战区内圈</v>
      </c>
      <c r="G237" s="1">
        <f t="shared" si="18"/>
        <v>6</v>
      </c>
      <c r="H237" s="1">
        <f t="shared" si="19"/>
        <v>100</v>
      </c>
      <c r="I237" s="1">
        <v>1</v>
      </c>
      <c r="J237" s="1">
        <f t="shared" si="20"/>
        <v>288</v>
      </c>
      <c r="K237" s="9"/>
      <c r="L237" s="9"/>
      <c r="M237" s="9"/>
      <c r="N237" s="9"/>
      <c r="O237" s="1" t="s">
        <v>476</v>
      </c>
      <c r="P237" s="1">
        <v>1024</v>
      </c>
      <c r="Q237" s="1">
        <v>1024</v>
      </c>
      <c r="R237" s="1">
        <v>0</v>
      </c>
      <c r="S237" s="1">
        <v>102</v>
      </c>
    </row>
    <row r="238" spans="1:19">
      <c r="A238" s="12">
        <v>690017</v>
      </c>
      <c r="B238" s="12">
        <v>680021</v>
      </c>
      <c r="C238" s="12">
        <v>1</v>
      </c>
      <c r="D238" s="12">
        <v>3</v>
      </c>
      <c r="E238" s="1" t="str">
        <f t="shared" si="21"/>
        <v>接战区外圈</v>
      </c>
      <c r="F238" s="1" t="str">
        <f t="shared" si="22"/>
        <v>接战区外圈</v>
      </c>
      <c r="G238" s="1">
        <f t="shared" si="18"/>
        <v>5</v>
      </c>
      <c r="H238" s="1">
        <f t="shared" si="19"/>
        <v>100</v>
      </c>
      <c r="I238" s="1">
        <v>1</v>
      </c>
      <c r="J238" s="1">
        <f t="shared" si="20"/>
        <v>101</v>
      </c>
      <c r="K238" s="9"/>
      <c r="L238" s="9"/>
      <c r="M238" s="9"/>
      <c r="N238" s="9"/>
      <c r="O238" s="1" t="s">
        <v>476</v>
      </c>
      <c r="P238" s="1">
        <v>1024</v>
      </c>
      <c r="Q238" s="1">
        <v>1024</v>
      </c>
      <c r="R238" s="1">
        <v>0</v>
      </c>
      <c r="S238" s="1">
        <v>102</v>
      </c>
    </row>
    <row r="239" spans="1:19">
      <c r="A239" s="12">
        <v>640022</v>
      </c>
      <c r="B239" s="12">
        <v>680021</v>
      </c>
      <c r="C239" s="12">
        <v>1</v>
      </c>
      <c r="D239" s="12">
        <v>3</v>
      </c>
      <c r="E239" s="1" t="str">
        <f t="shared" si="21"/>
        <v>接战区外圈</v>
      </c>
      <c r="F239" s="1" t="str">
        <f t="shared" si="22"/>
        <v>接战区外圈</v>
      </c>
      <c r="G239" s="1">
        <f t="shared" si="18"/>
        <v>5</v>
      </c>
      <c r="H239" s="1">
        <f t="shared" si="19"/>
        <v>100</v>
      </c>
      <c r="I239" s="1">
        <v>1</v>
      </c>
      <c r="J239" s="1">
        <f t="shared" si="20"/>
        <v>101</v>
      </c>
      <c r="K239" s="9"/>
      <c r="L239" s="9"/>
      <c r="M239" s="9"/>
      <c r="N239" s="9"/>
      <c r="O239" s="1" t="s">
        <v>476</v>
      </c>
      <c r="P239" s="1">
        <v>1024</v>
      </c>
      <c r="Q239" s="1">
        <v>1024</v>
      </c>
      <c r="R239" s="1">
        <v>0</v>
      </c>
      <c r="S239" s="1">
        <v>102</v>
      </c>
    </row>
    <row r="240" spans="1:19">
      <c r="A240" s="12">
        <v>650021</v>
      </c>
      <c r="B240" s="12">
        <v>680021</v>
      </c>
      <c r="C240" s="12">
        <v>2</v>
      </c>
      <c r="D240" s="12">
        <v>2</v>
      </c>
      <c r="E240" s="1" t="str">
        <f t="shared" si="21"/>
        <v>接战区内圈</v>
      </c>
      <c r="F240" s="1" t="str">
        <f t="shared" si="22"/>
        <v>接战区内圈</v>
      </c>
      <c r="G240" s="1">
        <f t="shared" si="18"/>
        <v>5</v>
      </c>
      <c r="H240" s="1">
        <f t="shared" si="19"/>
        <v>100</v>
      </c>
      <c r="I240" s="1">
        <v>1</v>
      </c>
      <c r="J240" s="1">
        <f t="shared" si="20"/>
        <v>101</v>
      </c>
      <c r="K240" s="9"/>
      <c r="L240" s="9"/>
      <c r="M240" s="9"/>
      <c r="N240" s="9"/>
      <c r="O240" s="1" t="s">
        <v>476</v>
      </c>
      <c r="P240" s="1">
        <v>1024</v>
      </c>
      <c r="Q240" s="1">
        <v>1024</v>
      </c>
      <c r="R240" s="1">
        <v>0</v>
      </c>
      <c r="S240" s="1">
        <v>102</v>
      </c>
    </row>
    <row r="241" spans="1:19">
      <c r="A241" s="12">
        <v>640023</v>
      </c>
      <c r="B241" s="12">
        <v>680021</v>
      </c>
      <c r="C241" s="12">
        <v>1</v>
      </c>
      <c r="D241" s="12">
        <v>3</v>
      </c>
      <c r="E241" s="1" t="str">
        <f t="shared" si="21"/>
        <v>接战区外圈</v>
      </c>
      <c r="F241" s="1" t="str">
        <f t="shared" si="22"/>
        <v>接战区外圈</v>
      </c>
      <c r="G241" s="1">
        <f t="shared" si="18"/>
        <v>5</v>
      </c>
      <c r="H241" s="1">
        <f t="shared" si="19"/>
        <v>100</v>
      </c>
      <c r="I241" s="1">
        <v>1</v>
      </c>
      <c r="J241" s="1">
        <f t="shared" si="20"/>
        <v>101</v>
      </c>
      <c r="K241" s="9"/>
      <c r="L241" s="9"/>
      <c r="M241" s="9"/>
      <c r="N241" s="9"/>
      <c r="O241" s="1" t="s">
        <v>476</v>
      </c>
      <c r="P241" s="1">
        <v>1024</v>
      </c>
      <c r="Q241" s="1">
        <v>1024</v>
      </c>
      <c r="R241" s="1">
        <v>0</v>
      </c>
      <c r="S241" s="1">
        <v>102</v>
      </c>
    </row>
    <row r="242" spans="1:19">
      <c r="A242" s="12">
        <v>660021</v>
      </c>
      <c r="B242" s="12">
        <v>680021</v>
      </c>
      <c r="C242" s="12">
        <v>2</v>
      </c>
      <c r="D242" s="12">
        <v>1</v>
      </c>
      <c r="E242" s="1" t="str">
        <f t="shared" si="21"/>
        <v>接战区内圈</v>
      </c>
      <c r="F242" s="1" t="str">
        <f t="shared" si="22"/>
        <v>接战区内圈</v>
      </c>
      <c r="G242" s="1">
        <f t="shared" si="18"/>
        <v>6</v>
      </c>
      <c r="H242" s="1">
        <f t="shared" si="19"/>
        <v>100</v>
      </c>
      <c r="I242" s="1">
        <v>1</v>
      </c>
      <c r="J242" s="1">
        <f t="shared" si="20"/>
        <v>288</v>
      </c>
      <c r="K242" s="9"/>
      <c r="L242" s="9"/>
      <c r="M242" s="9"/>
      <c r="N242" s="9"/>
      <c r="O242" s="1" t="s">
        <v>476</v>
      </c>
      <c r="P242" s="1">
        <v>1024</v>
      </c>
      <c r="Q242" s="1">
        <v>1024</v>
      </c>
      <c r="R242" s="1">
        <v>0</v>
      </c>
      <c r="S242" s="1">
        <v>102</v>
      </c>
    </row>
    <row r="243" spans="1:19">
      <c r="A243" s="12">
        <v>680019</v>
      </c>
      <c r="B243" s="12">
        <v>680021</v>
      </c>
      <c r="C243" s="12">
        <v>2</v>
      </c>
      <c r="D243" s="12">
        <v>1</v>
      </c>
      <c r="E243" s="1" t="str">
        <f t="shared" si="21"/>
        <v>接战区内圈</v>
      </c>
      <c r="F243" s="1" t="str">
        <f t="shared" si="22"/>
        <v>接战区内圈</v>
      </c>
      <c r="G243" s="1">
        <f t="shared" si="18"/>
        <v>6</v>
      </c>
      <c r="H243" s="1">
        <f t="shared" si="19"/>
        <v>100</v>
      </c>
      <c r="I243" s="1">
        <v>1</v>
      </c>
      <c r="J243" s="1">
        <f t="shared" si="20"/>
        <v>288</v>
      </c>
      <c r="K243" s="9"/>
      <c r="L243" s="9"/>
      <c r="M243" s="9"/>
      <c r="N243" s="9"/>
      <c r="O243" s="1" t="s">
        <v>476</v>
      </c>
      <c r="P243" s="1">
        <v>1024</v>
      </c>
      <c r="Q243" s="1">
        <v>1024</v>
      </c>
      <c r="R243" s="1">
        <v>0</v>
      </c>
      <c r="S243" s="1">
        <v>102</v>
      </c>
    </row>
    <row r="244" spans="1:19">
      <c r="A244" s="12">
        <v>690018</v>
      </c>
      <c r="B244" s="12">
        <v>680021</v>
      </c>
      <c r="C244" s="12">
        <v>2</v>
      </c>
      <c r="D244" s="12">
        <v>2</v>
      </c>
      <c r="E244" s="1" t="str">
        <f t="shared" si="21"/>
        <v>接战区内圈</v>
      </c>
      <c r="F244" s="1" t="str">
        <f t="shared" si="22"/>
        <v>接战区内圈</v>
      </c>
      <c r="G244" s="1">
        <f t="shared" si="18"/>
        <v>5</v>
      </c>
      <c r="H244" s="1">
        <f t="shared" si="19"/>
        <v>100</v>
      </c>
      <c r="I244" s="1">
        <v>1</v>
      </c>
      <c r="J244" s="1">
        <f t="shared" si="20"/>
        <v>101</v>
      </c>
      <c r="K244" s="9"/>
      <c r="L244" s="9"/>
      <c r="M244" s="9"/>
      <c r="N244" s="9"/>
      <c r="O244" s="1" t="s">
        <v>476</v>
      </c>
      <c r="P244" s="1">
        <v>1024</v>
      </c>
      <c r="Q244" s="1">
        <v>1024</v>
      </c>
      <c r="R244" s="1">
        <v>0</v>
      </c>
      <c r="S244" s="1">
        <v>102</v>
      </c>
    </row>
    <row r="245" spans="1:19">
      <c r="A245" s="12">
        <v>650022</v>
      </c>
      <c r="B245" s="12">
        <v>680021</v>
      </c>
      <c r="C245" s="12">
        <v>2</v>
      </c>
      <c r="D245" s="12">
        <v>2</v>
      </c>
      <c r="E245" s="1" t="str">
        <f t="shared" si="21"/>
        <v>接战区内圈</v>
      </c>
      <c r="F245" s="1" t="str">
        <f t="shared" si="22"/>
        <v>接战区内圈</v>
      </c>
      <c r="G245" s="1">
        <f t="shared" si="18"/>
        <v>5</v>
      </c>
      <c r="H245" s="1">
        <f t="shared" si="19"/>
        <v>100</v>
      </c>
      <c r="I245" s="1">
        <v>1</v>
      </c>
      <c r="J245" s="1">
        <f t="shared" si="20"/>
        <v>101</v>
      </c>
      <c r="K245" s="9"/>
      <c r="L245" s="9"/>
      <c r="M245" s="9"/>
      <c r="N245" s="9"/>
      <c r="O245" s="1" t="s">
        <v>476</v>
      </c>
      <c r="P245" s="1">
        <v>1024</v>
      </c>
      <c r="Q245" s="1">
        <v>1024</v>
      </c>
      <c r="R245" s="1">
        <v>0</v>
      </c>
      <c r="S245" s="1">
        <v>102</v>
      </c>
    </row>
    <row r="246" spans="1:19">
      <c r="A246" s="12">
        <v>700017</v>
      </c>
      <c r="B246" s="12">
        <v>680021</v>
      </c>
      <c r="C246" s="12">
        <v>1</v>
      </c>
      <c r="D246" s="12">
        <v>3</v>
      </c>
      <c r="E246" s="1" t="str">
        <f t="shared" si="21"/>
        <v>接战区外圈</v>
      </c>
      <c r="F246" s="1" t="str">
        <f t="shared" si="22"/>
        <v>接战区外圈</v>
      </c>
      <c r="G246" s="1">
        <f t="shared" si="18"/>
        <v>5</v>
      </c>
      <c r="H246" s="1">
        <f t="shared" si="19"/>
        <v>100</v>
      </c>
      <c r="I246" s="1">
        <v>1</v>
      </c>
      <c r="J246" s="1">
        <f t="shared" si="20"/>
        <v>101</v>
      </c>
      <c r="K246" s="9"/>
      <c r="L246" s="9"/>
      <c r="M246" s="9"/>
      <c r="N246" s="9"/>
      <c r="O246" s="1" t="s">
        <v>476</v>
      </c>
      <c r="P246" s="1">
        <v>1024</v>
      </c>
      <c r="Q246" s="1">
        <v>1024</v>
      </c>
      <c r="R246" s="1">
        <v>0</v>
      </c>
      <c r="S246" s="1">
        <v>102</v>
      </c>
    </row>
    <row r="247" spans="1:19">
      <c r="A247" s="12">
        <v>660022</v>
      </c>
      <c r="B247" s="12">
        <v>680021</v>
      </c>
      <c r="C247" s="12">
        <v>2</v>
      </c>
      <c r="D247" s="12">
        <v>1</v>
      </c>
      <c r="E247" s="1" t="str">
        <f t="shared" si="21"/>
        <v>接战区内圈</v>
      </c>
      <c r="F247" s="1" t="str">
        <f t="shared" si="22"/>
        <v>接战区内圈</v>
      </c>
      <c r="G247" s="1">
        <f t="shared" si="18"/>
        <v>6</v>
      </c>
      <c r="H247" s="1">
        <f t="shared" si="19"/>
        <v>100</v>
      </c>
      <c r="I247" s="1">
        <v>1</v>
      </c>
      <c r="J247" s="1">
        <f t="shared" si="20"/>
        <v>288</v>
      </c>
      <c r="K247" s="9"/>
      <c r="L247" s="9"/>
      <c r="M247" s="9"/>
      <c r="N247" s="9"/>
      <c r="O247" s="1" t="s">
        <v>476</v>
      </c>
      <c r="P247" s="1">
        <v>1024</v>
      </c>
      <c r="Q247" s="1">
        <v>1024</v>
      </c>
      <c r="R247" s="1">
        <v>0</v>
      </c>
      <c r="S247" s="1">
        <v>102</v>
      </c>
    </row>
    <row r="248" spans="1:19">
      <c r="A248" s="12">
        <v>700018</v>
      </c>
      <c r="B248" s="12">
        <v>680021</v>
      </c>
      <c r="C248" s="12">
        <v>2</v>
      </c>
      <c r="D248" s="12">
        <v>2</v>
      </c>
      <c r="E248" s="1" t="str">
        <f t="shared" si="21"/>
        <v>接战区内圈</v>
      </c>
      <c r="F248" s="1" t="str">
        <f t="shared" si="22"/>
        <v>接战区内圈</v>
      </c>
      <c r="G248" s="1">
        <f t="shared" si="18"/>
        <v>5</v>
      </c>
      <c r="H248" s="1">
        <f t="shared" si="19"/>
        <v>100</v>
      </c>
      <c r="I248" s="1">
        <v>1</v>
      </c>
      <c r="J248" s="1">
        <f t="shared" si="20"/>
        <v>101</v>
      </c>
      <c r="K248" s="9"/>
      <c r="L248" s="9"/>
      <c r="M248" s="9"/>
      <c r="N248" s="9"/>
      <c r="O248" s="1" t="s">
        <v>476</v>
      </c>
      <c r="P248" s="1">
        <v>1024</v>
      </c>
      <c r="Q248" s="1">
        <v>1024</v>
      </c>
      <c r="R248" s="1">
        <v>0</v>
      </c>
      <c r="S248" s="1">
        <v>102</v>
      </c>
    </row>
    <row r="249" spans="1:19">
      <c r="A249" s="12">
        <v>690019</v>
      </c>
      <c r="B249" s="12">
        <v>680021</v>
      </c>
      <c r="C249" s="12">
        <v>2</v>
      </c>
      <c r="D249" s="12">
        <v>1</v>
      </c>
      <c r="E249" s="1" t="str">
        <f t="shared" si="21"/>
        <v>接战区内圈</v>
      </c>
      <c r="F249" s="1" t="str">
        <f t="shared" si="22"/>
        <v>接战区内圈</v>
      </c>
      <c r="G249" s="1">
        <f t="shared" si="18"/>
        <v>6</v>
      </c>
      <c r="H249" s="1">
        <f t="shared" si="19"/>
        <v>100</v>
      </c>
      <c r="I249" s="1">
        <v>1</v>
      </c>
      <c r="J249" s="1">
        <f t="shared" si="20"/>
        <v>288</v>
      </c>
      <c r="K249" s="9"/>
      <c r="L249" s="9"/>
      <c r="M249" s="9"/>
      <c r="N249" s="9"/>
      <c r="O249" s="1" t="s">
        <v>476</v>
      </c>
      <c r="P249" s="1">
        <v>1024</v>
      </c>
      <c r="Q249" s="1">
        <v>1024</v>
      </c>
      <c r="R249" s="1">
        <v>0</v>
      </c>
      <c r="S249" s="1">
        <v>102</v>
      </c>
    </row>
    <row r="250" spans="1:19">
      <c r="A250" s="12">
        <v>650023</v>
      </c>
      <c r="B250" s="12">
        <v>680021</v>
      </c>
      <c r="C250" s="12">
        <v>2</v>
      </c>
      <c r="D250" s="12">
        <v>2</v>
      </c>
      <c r="E250" s="1" t="str">
        <f t="shared" si="21"/>
        <v>接战区内圈</v>
      </c>
      <c r="F250" s="1" t="str">
        <f t="shared" si="22"/>
        <v>接战区内圈</v>
      </c>
      <c r="G250" s="1">
        <f t="shared" si="18"/>
        <v>5</v>
      </c>
      <c r="H250" s="1">
        <f t="shared" si="19"/>
        <v>100</v>
      </c>
      <c r="I250" s="1">
        <v>1</v>
      </c>
      <c r="J250" s="1">
        <f t="shared" si="20"/>
        <v>101</v>
      </c>
      <c r="K250" s="9"/>
      <c r="L250" s="9"/>
      <c r="M250" s="9"/>
      <c r="N250" s="9"/>
      <c r="O250" s="1" t="s">
        <v>476</v>
      </c>
      <c r="P250" s="1">
        <v>1024</v>
      </c>
      <c r="Q250" s="1">
        <v>1024</v>
      </c>
      <c r="R250" s="1">
        <v>0</v>
      </c>
      <c r="S250" s="1">
        <v>102</v>
      </c>
    </row>
    <row r="251" spans="1:19">
      <c r="A251" s="12">
        <v>640024</v>
      </c>
      <c r="B251" s="12">
        <v>680021</v>
      </c>
      <c r="C251" s="12">
        <v>1</v>
      </c>
      <c r="D251" s="12">
        <v>3</v>
      </c>
      <c r="E251" s="1" t="str">
        <f t="shared" si="21"/>
        <v>接战区外圈</v>
      </c>
      <c r="F251" s="1" t="str">
        <f t="shared" si="22"/>
        <v>接战区外圈</v>
      </c>
      <c r="G251" s="1">
        <f t="shared" si="18"/>
        <v>5</v>
      </c>
      <c r="H251" s="1">
        <f t="shared" si="19"/>
        <v>100</v>
      </c>
      <c r="I251" s="1">
        <v>1</v>
      </c>
      <c r="J251" s="1">
        <f t="shared" si="20"/>
        <v>101</v>
      </c>
      <c r="K251" s="9"/>
      <c r="L251" s="9"/>
      <c r="M251" s="9"/>
      <c r="N251" s="9"/>
      <c r="O251" s="1" t="s">
        <v>476</v>
      </c>
      <c r="P251" s="1">
        <v>1024</v>
      </c>
      <c r="Q251" s="1">
        <v>1024</v>
      </c>
      <c r="R251" s="1">
        <v>0</v>
      </c>
      <c r="S251" s="1">
        <v>102</v>
      </c>
    </row>
    <row r="252" spans="1:19">
      <c r="A252" s="12">
        <v>710017</v>
      </c>
      <c r="B252" s="12">
        <v>680021</v>
      </c>
      <c r="C252" s="12">
        <v>1</v>
      </c>
      <c r="D252" s="12">
        <v>3</v>
      </c>
      <c r="E252" s="1" t="str">
        <f t="shared" si="21"/>
        <v>接战区外圈</v>
      </c>
      <c r="F252" s="1" t="str">
        <f t="shared" si="22"/>
        <v>接战区外圈</v>
      </c>
      <c r="G252" s="1">
        <f t="shared" si="18"/>
        <v>5</v>
      </c>
      <c r="H252" s="1">
        <f t="shared" si="19"/>
        <v>100</v>
      </c>
      <c r="I252" s="1">
        <v>1</v>
      </c>
      <c r="J252" s="1">
        <f t="shared" si="20"/>
        <v>101</v>
      </c>
      <c r="K252" s="9"/>
      <c r="L252" s="9"/>
      <c r="M252" s="9"/>
      <c r="N252" s="9"/>
      <c r="O252" s="1" t="s">
        <v>476</v>
      </c>
      <c r="P252" s="1">
        <v>1024</v>
      </c>
      <c r="Q252" s="1">
        <v>1024</v>
      </c>
      <c r="R252" s="1">
        <v>0</v>
      </c>
      <c r="S252" s="1">
        <v>102</v>
      </c>
    </row>
    <row r="253" spans="1:19">
      <c r="A253" s="12">
        <v>660023</v>
      </c>
      <c r="B253" s="12">
        <v>680021</v>
      </c>
      <c r="C253" s="12">
        <v>2</v>
      </c>
      <c r="D253" s="12">
        <v>1</v>
      </c>
      <c r="E253" s="1" t="str">
        <f t="shared" si="21"/>
        <v>接战区内圈</v>
      </c>
      <c r="F253" s="1" t="str">
        <f t="shared" si="22"/>
        <v>接战区内圈</v>
      </c>
      <c r="G253" s="1">
        <f t="shared" si="18"/>
        <v>6</v>
      </c>
      <c r="H253" s="1">
        <f t="shared" si="19"/>
        <v>100</v>
      </c>
      <c r="I253" s="1">
        <v>1</v>
      </c>
      <c r="J253" s="1">
        <f t="shared" si="20"/>
        <v>288</v>
      </c>
      <c r="K253" s="9"/>
      <c r="L253" s="9"/>
      <c r="M253" s="9"/>
      <c r="N253" s="9"/>
      <c r="O253" s="1" t="s">
        <v>476</v>
      </c>
      <c r="P253" s="1">
        <v>1024</v>
      </c>
      <c r="Q253" s="1">
        <v>1024</v>
      </c>
      <c r="R253" s="1">
        <v>0</v>
      </c>
      <c r="S253" s="1">
        <v>102</v>
      </c>
    </row>
    <row r="254" spans="1:19">
      <c r="A254" s="12">
        <v>710018</v>
      </c>
      <c r="B254" s="12">
        <v>680021</v>
      </c>
      <c r="C254" s="12">
        <v>2</v>
      </c>
      <c r="D254" s="12">
        <v>2</v>
      </c>
      <c r="E254" s="1" t="str">
        <f t="shared" si="21"/>
        <v>接战区内圈</v>
      </c>
      <c r="F254" s="1" t="str">
        <f t="shared" si="22"/>
        <v>接战区内圈</v>
      </c>
      <c r="G254" s="1">
        <f t="shared" si="18"/>
        <v>5</v>
      </c>
      <c r="H254" s="1">
        <f t="shared" si="19"/>
        <v>100</v>
      </c>
      <c r="I254" s="1">
        <v>1</v>
      </c>
      <c r="J254" s="1">
        <f t="shared" si="20"/>
        <v>101</v>
      </c>
      <c r="K254" s="9"/>
      <c r="L254" s="9"/>
      <c r="M254" s="9"/>
      <c r="N254" s="9"/>
      <c r="O254" s="1" t="s">
        <v>476</v>
      </c>
      <c r="P254" s="1">
        <v>1024</v>
      </c>
      <c r="Q254" s="1">
        <v>1024</v>
      </c>
      <c r="R254" s="1">
        <v>0</v>
      </c>
      <c r="S254" s="1">
        <v>102</v>
      </c>
    </row>
    <row r="255" spans="1:19">
      <c r="A255" s="12">
        <v>700019</v>
      </c>
      <c r="B255" s="12">
        <v>680021</v>
      </c>
      <c r="C255" s="12">
        <v>2</v>
      </c>
      <c r="D255" s="12">
        <v>1</v>
      </c>
      <c r="E255" s="1" t="str">
        <f t="shared" si="21"/>
        <v>接战区内圈</v>
      </c>
      <c r="F255" s="1" t="str">
        <f t="shared" si="22"/>
        <v>接战区内圈</v>
      </c>
      <c r="G255" s="1">
        <f t="shared" si="18"/>
        <v>6</v>
      </c>
      <c r="H255" s="1">
        <f t="shared" si="19"/>
        <v>100</v>
      </c>
      <c r="I255" s="1">
        <v>1</v>
      </c>
      <c r="J255" s="1">
        <f t="shared" si="20"/>
        <v>288</v>
      </c>
      <c r="K255" s="9"/>
      <c r="L255" s="9"/>
      <c r="M255" s="9"/>
      <c r="N255" s="9"/>
      <c r="O255" s="1" t="s">
        <v>476</v>
      </c>
      <c r="P255" s="1">
        <v>1024</v>
      </c>
      <c r="Q255" s="1">
        <v>1024</v>
      </c>
      <c r="R255" s="1">
        <v>0</v>
      </c>
      <c r="S255" s="1">
        <v>102</v>
      </c>
    </row>
    <row r="256" spans="1:19">
      <c r="A256" s="12">
        <v>720017</v>
      </c>
      <c r="B256" s="12">
        <v>680021</v>
      </c>
      <c r="C256" s="12">
        <v>1</v>
      </c>
      <c r="D256" s="12">
        <v>3</v>
      </c>
      <c r="E256" s="1" t="str">
        <f t="shared" si="21"/>
        <v>接战区外圈</v>
      </c>
      <c r="F256" s="1" t="str">
        <f t="shared" si="22"/>
        <v>接战区外圈</v>
      </c>
      <c r="G256" s="1">
        <f t="shared" si="18"/>
        <v>5</v>
      </c>
      <c r="H256" s="1">
        <f t="shared" si="19"/>
        <v>100</v>
      </c>
      <c r="I256" s="1">
        <v>1</v>
      </c>
      <c r="J256" s="1">
        <f t="shared" si="20"/>
        <v>101</v>
      </c>
      <c r="K256" s="9"/>
      <c r="L256" s="9"/>
      <c r="M256" s="9"/>
      <c r="N256" s="9"/>
      <c r="O256" s="1" t="s">
        <v>476</v>
      </c>
      <c r="P256" s="1">
        <v>1024</v>
      </c>
      <c r="Q256" s="1">
        <v>1024</v>
      </c>
      <c r="R256" s="1">
        <v>0</v>
      </c>
      <c r="S256" s="1">
        <v>102</v>
      </c>
    </row>
    <row r="257" spans="1:19">
      <c r="A257" s="12">
        <v>640025</v>
      </c>
      <c r="B257" s="12">
        <v>680021</v>
      </c>
      <c r="C257" s="12">
        <v>1</v>
      </c>
      <c r="D257" s="12">
        <v>3</v>
      </c>
      <c r="E257" s="1" t="str">
        <f t="shared" si="21"/>
        <v>接战区外圈</v>
      </c>
      <c r="F257" s="1" t="str">
        <f t="shared" si="22"/>
        <v>接战区外圈</v>
      </c>
      <c r="G257" s="1">
        <f t="shared" si="18"/>
        <v>5</v>
      </c>
      <c r="H257" s="1">
        <f t="shared" si="19"/>
        <v>100</v>
      </c>
      <c r="I257" s="1">
        <v>1</v>
      </c>
      <c r="J257" s="1">
        <f t="shared" si="20"/>
        <v>101</v>
      </c>
      <c r="K257" s="9"/>
      <c r="L257" s="9"/>
      <c r="M257" s="9"/>
      <c r="N257" s="9"/>
      <c r="O257" s="1" t="s">
        <v>476</v>
      </c>
      <c r="P257" s="1">
        <v>1024</v>
      </c>
      <c r="Q257" s="1">
        <v>1024</v>
      </c>
      <c r="R257" s="1">
        <v>0</v>
      </c>
      <c r="S257" s="1">
        <v>102</v>
      </c>
    </row>
    <row r="258" spans="1:19">
      <c r="A258" s="12">
        <v>650024</v>
      </c>
      <c r="B258" s="12">
        <v>680021</v>
      </c>
      <c r="C258" s="12">
        <v>2</v>
      </c>
      <c r="D258" s="12">
        <v>2</v>
      </c>
      <c r="E258" s="1" t="str">
        <f t="shared" si="21"/>
        <v>接战区内圈</v>
      </c>
      <c r="F258" s="1" t="str">
        <f t="shared" si="22"/>
        <v>接战区内圈</v>
      </c>
      <c r="G258" s="1">
        <f t="shared" si="18"/>
        <v>5</v>
      </c>
      <c r="H258" s="1">
        <f t="shared" si="19"/>
        <v>100</v>
      </c>
      <c r="I258" s="1">
        <v>1</v>
      </c>
      <c r="J258" s="1">
        <f t="shared" si="20"/>
        <v>101</v>
      </c>
      <c r="K258" s="9"/>
      <c r="L258" s="9"/>
      <c r="M258" s="9"/>
      <c r="N258" s="9"/>
      <c r="O258" s="1" t="s">
        <v>476</v>
      </c>
      <c r="P258" s="1">
        <v>1024</v>
      </c>
      <c r="Q258" s="1">
        <v>1024</v>
      </c>
      <c r="R258" s="1">
        <v>0</v>
      </c>
      <c r="S258" s="1">
        <v>102</v>
      </c>
    </row>
    <row r="259" spans="1:19">
      <c r="A259" s="12">
        <v>710019</v>
      </c>
      <c r="B259" s="12">
        <v>680021</v>
      </c>
      <c r="C259" s="12">
        <v>2</v>
      </c>
      <c r="D259" s="12">
        <v>2</v>
      </c>
      <c r="E259" s="1" t="str">
        <f t="shared" si="21"/>
        <v>接战区内圈</v>
      </c>
      <c r="F259" s="1" t="str">
        <f t="shared" si="22"/>
        <v>接战区内圈</v>
      </c>
      <c r="G259" s="1">
        <f t="shared" si="18"/>
        <v>5</v>
      </c>
      <c r="H259" s="1">
        <f t="shared" si="19"/>
        <v>100</v>
      </c>
      <c r="I259" s="1">
        <v>1</v>
      </c>
      <c r="J259" s="1">
        <f t="shared" si="20"/>
        <v>101</v>
      </c>
      <c r="K259" s="9"/>
      <c r="L259" s="9"/>
      <c r="M259" s="9"/>
      <c r="N259" s="9"/>
      <c r="O259" s="1" t="s">
        <v>476</v>
      </c>
      <c r="P259" s="1">
        <v>1024</v>
      </c>
      <c r="Q259" s="1">
        <v>1024</v>
      </c>
      <c r="R259" s="1">
        <v>0</v>
      </c>
      <c r="S259" s="1">
        <v>102</v>
      </c>
    </row>
    <row r="260" spans="1:19">
      <c r="A260" s="12">
        <v>720018</v>
      </c>
      <c r="B260" s="12">
        <v>680021</v>
      </c>
      <c r="C260" s="12">
        <v>1</v>
      </c>
      <c r="D260" s="12">
        <v>3</v>
      </c>
      <c r="E260" s="1" t="str">
        <f t="shared" si="21"/>
        <v>接战区外圈</v>
      </c>
      <c r="F260" s="1" t="str">
        <f t="shared" si="22"/>
        <v>接战区外圈</v>
      </c>
      <c r="G260" s="1">
        <f t="shared" si="18"/>
        <v>5</v>
      </c>
      <c r="H260" s="1">
        <f t="shared" si="19"/>
        <v>100</v>
      </c>
      <c r="I260" s="1">
        <v>1</v>
      </c>
      <c r="J260" s="1">
        <f t="shared" si="20"/>
        <v>101</v>
      </c>
      <c r="K260" s="9"/>
      <c r="L260" s="9"/>
      <c r="M260" s="9"/>
      <c r="N260" s="9"/>
      <c r="O260" s="1" t="s">
        <v>476</v>
      </c>
      <c r="P260" s="1">
        <v>1024</v>
      </c>
      <c r="Q260" s="1">
        <v>1024</v>
      </c>
      <c r="R260" s="1">
        <v>0</v>
      </c>
      <c r="S260" s="1">
        <v>102</v>
      </c>
    </row>
    <row r="261" spans="1:19">
      <c r="A261" s="12">
        <v>650025</v>
      </c>
      <c r="B261" s="12">
        <v>680021</v>
      </c>
      <c r="C261" s="12">
        <v>1</v>
      </c>
      <c r="D261" s="12">
        <v>3</v>
      </c>
      <c r="E261" s="1" t="str">
        <f t="shared" si="21"/>
        <v>接战区外圈</v>
      </c>
      <c r="F261" s="1" t="str">
        <f t="shared" si="22"/>
        <v>接战区外圈</v>
      </c>
      <c r="G261" s="1">
        <f t="shared" ref="G261:G291" si="23">IF(D261=1,6,IF(D261&lt;&gt;4,5))</f>
        <v>5</v>
      </c>
      <c r="H261" s="1">
        <f t="shared" ref="H261:H291" si="24">IF(G261&lt;&gt;"",100,"")</f>
        <v>100</v>
      </c>
      <c r="I261" s="1">
        <v>1</v>
      </c>
      <c r="J261" s="1">
        <f t="shared" ref="J261:J291" si="25">VLOOKUP(G261,$M$5:$N$13,2,FALSE)</f>
        <v>101</v>
      </c>
      <c r="K261" s="9"/>
      <c r="L261" s="9"/>
      <c r="M261" s="9"/>
      <c r="N261" s="9"/>
      <c r="O261" s="1" t="s">
        <v>476</v>
      </c>
      <c r="P261" s="1">
        <v>1024</v>
      </c>
      <c r="Q261" s="1">
        <v>1024</v>
      </c>
      <c r="R261" s="1">
        <v>0</v>
      </c>
      <c r="S261" s="1">
        <v>102</v>
      </c>
    </row>
    <row r="262" spans="1:19">
      <c r="A262" s="12">
        <v>670023</v>
      </c>
      <c r="B262" s="12">
        <v>680021</v>
      </c>
      <c r="C262" s="12">
        <v>2</v>
      </c>
      <c r="D262" s="12">
        <v>1</v>
      </c>
      <c r="E262" s="1" t="str">
        <f t="shared" si="21"/>
        <v>接战区内圈</v>
      </c>
      <c r="F262" s="1" t="str">
        <f t="shared" si="22"/>
        <v>接战区内圈</v>
      </c>
      <c r="G262" s="1">
        <f t="shared" si="23"/>
        <v>6</v>
      </c>
      <c r="H262" s="1">
        <f t="shared" si="24"/>
        <v>100</v>
      </c>
      <c r="I262" s="1">
        <v>1</v>
      </c>
      <c r="J262" s="1">
        <f t="shared" si="25"/>
        <v>288</v>
      </c>
      <c r="K262" s="9"/>
      <c r="L262" s="9"/>
      <c r="M262" s="9"/>
      <c r="N262" s="9"/>
      <c r="O262" s="1" t="s">
        <v>476</v>
      </c>
      <c r="P262" s="1">
        <v>1024</v>
      </c>
      <c r="Q262" s="1">
        <v>1024</v>
      </c>
      <c r="R262" s="1">
        <v>0</v>
      </c>
      <c r="S262" s="1">
        <v>102</v>
      </c>
    </row>
    <row r="263" spans="1:19">
      <c r="A263" s="12">
        <v>700020</v>
      </c>
      <c r="B263" s="12">
        <v>680021</v>
      </c>
      <c r="C263" s="12">
        <v>2</v>
      </c>
      <c r="D263" s="12">
        <v>1</v>
      </c>
      <c r="E263" s="1" t="str">
        <f t="shared" si="21"/>
        <v>接战区内圈</v>
      </c>
      <c r="F263" s="1" t="str">
        <f t="shared" si="22"/>
        <v>接战区内圈</v>
      </c>
      <c r="G263" s="1">
        <f t="shared" si="23"/>
        <v>6</v>
      </c>
      <c r="H263" s="1">
        <f t="shared" si="24"/>
        <v>100</v>
      </c>
      <c r="I263" s="1">
        <v>1</v>
      </c>
      <c r="J263" s="1">
        <f t="shared" si="25"/>
        <v>288</v>
      </c>
      <c r="K263" s="9"/>
      <c r="L263" s="9"/>
      <c r="M263" s="9"/>
      <c r="N263" s="9"/>
      <c r="O263" s="1" t="s">
        <v>476</v>
      </c>
      <c r="P263" s="1">
        <v>1024</v>
      </c>
      <c r="Q263" s="1">
        <v>1024</v>
      </c>
      <c r="R263" s="1">
        <v>0</v>
      </c>
      <c r="S263" s="1">
        <v>102</v>
      </c>
    </row>
    <row r="264" spans="1:19">
      <c r="A264" s="12">
        <v>660024</v>
      </c>
      <c r="B264" s="12">
        <v>680021</v>
      </c>
      <c r="C264" s="12">
        <v>2</v>
      </c>
      <c r="D264" s="12">
        <v>2</v>
      </c>
      <c r="E264" s="1" t="str">
        <f t="shared" si="21"/>
        <v>接战区内圈</v>
      </c>
      <c r="F264" s="1" t="str">
        <f t="shared" si="22"/>
        <v>接战区内圈</v>
      </c>
      <c r="G264" s="1">
        <f t="shared" si="23"/>
        <v>5</v>
      </c>
      <c r="H264" s="1">
        <f t="shared" si="24"/>
        <v>100</v>
      </c>
      <c r="I264" s="1">
        <v>1</v>
      </c>
      <c r="J264" s="1">
        <f t="shared" si="25"/>
        <v>101</v>
      </c>
      <c r="K264" s="9"/>
      <c r="L264" s="9"/>
      <c r="M264" s="9"/>
      <c r="N264" s="9"/>
      <c r="O264" s="1" t="s">
        <v>476</v>
      </c>
      <c r="P264" s="1">
        <v>1024</v>
      </c>
      <c r="Q264" s="1">
        <v>1024</v>
      </c>
      <c r="R264" s="1">
        <v>0</v>
      </c>
      <c r="S264" s="1">
        <v>102</v>
      </c>
    </row>
    <row r="265" spans="1:19">
      <c r="A265" s="12">
        <v>680023</v>
      </c>
      <c r="B265" s="12">
        <v>680021</v>
      </c>
      <c r="C265" s="12">
        <v>2</v>
      </c>
      <c r="D265" s="12">
        <v>1</v>
      </c>
      <c r="E265" s="1" t="str">
        <f t="shared" si="21"/>
        <v>接战区内圈</v>
      </c>
      <c r="F265" s="1" t="str">
        <f t="shared" si="22"/>
        <v>接战区内圈</v>
      </c>
      <c r="G265" s="1">
        <f t="shared" si="23"/>
        <v>6</v>
      </c>
      <c r="H265" s="1">
        <f t="shared" si="24"/>
        <v>100</v>
      </c>
      <c r="I265" s="1">
        <v>1</v>
      </c>
      <c r="J265" s="1">
        <f t="shared" si="25"/>
        <v>288</v>
      </c>
      <c r="K265" s="9"/>
      <c r="L265" s="9"/>
      <c r="M265" s="9"/>
      <c r="N265" s="9"/>
      <c r="O265" s="1" t="s">
        <v>476</v>
      </c>
      <c r="P265" s="1">
        <v>1024</v>
      </c>
      <c r="Q265" s="1">
        <v>1024</v>
      </c>
      <c r="R265" s="1">
        <v>0</v>
      </c>
      <c r="S265" s="1">
        <v>102</v>
      </c>
    </row>
    <row r="266" spans="1:19">
      <c r="A266" s="12">
        <v>670024</v>
      </c>
      <c r="B266" s="12">
        <v>680021</v>
      </c>
      <c r="C266" s="12">
        <v>2</v>
      </c>
      <c r="D266" s="12">
        <v>2</v>
      </c>
      <c r="E266" s="1" t="str">
        <f t="shared" si="21"/>
        <v>接战区内圈</v>
      </c>
      <c r="F266" s="1" t="str">
        <f t="shared" si="22"/>
        <v>接战区内圈</v>
      </c>
      <c r="G266" s="1">
        <f t="shared" si="23"/>
        <v>5</v>
      </c>
      <c r="H266" s="1">
        <f t="shared" si="24"/>
        <v>100</v>
      </c>
      <c r="I266" s="1">
        <v>1</v>
      </c>
      <c r="J266" s="1">
        <f t="shared" si="25"/>
        <v>101</v>
      </c>
      <c r="K266" s="9"/>
      <c r="L266" s="9"/>
      <c r="M266" s="9"/>
      <c r="N266" s="9"/>
      <c r="O266" s="1" t="s">
        <v>476</v>
      </c>
      <c r="P266" s="1">
        <v>1024</v>
      </c>
      <c r="Q266" s="1">
        <v>1024</v>
      </c>
      <c r="R266" s="1">
        <v>0</v>
      </c>
      <c r="S266" s="1">
        <v>102</v>
      </c>
    </row>
    <row r="267" spans="1:19">
      <c r="A267" s="12">
        <v>720019</v>
      </c>
      <c r="B267" s="12">
        <v>680021</v>
      </c>
      <c r="C267" s="12">
        <v>1</v>
      </c>
      <c r="D267" s="12">
        <v>3</v>
      </c>
      <c r="E267" s="1" t="str">
        <f t="shared" si="21"/>
        <v>接战区外圈</v>
      </c>
      <c r="F267" s="1" t="str">
        <f t="shared" si="22"/>
        <v>接战区外圈</v>
      </c>
      <c r="G267" s="1">
        <f t="shared" si="23"/>
        <v>5</v>
      </c>
      <c r="H267" s="1">
        <f t="shared" si="24"/>
        <v>100</v>
      </c>
      <c r="I267" s="1">
        <v>1</v>
      </c>
      <c r="J267" s="1">
        <f t="shared" si="25"/>
        <v>101</v>
      </c>
      <c r="K267" s="9"/>
      <c r="L267" s="9"/>
      <c r="M267" s="9"/>
      <c r="N267" s="9"/>
      <c r="O267" s="1" t="s">
        <v>476</v>
      </c>
      <c r="P267" s="1">
        <v>1024</v>
      </c>
      <c r="Q267" s="1">
        <v>1024</v>
      </c>
      <c r="R267" s="1">
        <v>0</v>
      </c>
      <c r="S267" s="1">
        <v>102</v>
      </c>
    </row>
    <row r="268" spans="1:19">
      <c r="A268" s="12">
        <v>660025</v>
      </c>
      <c r="B268" s="12">
        <v>680021</v>
      </c>
      <c r="C268" s="12">
        <v>1</v>
      </c>
      <c r="D268" s="12">
        <v>3</v>
      </c>
      <c r="E268" s="1" t="str">
        <f t="shared" si="21"/>
        <v>接战区外圈</v>
      </c>
      <c r="F268" s="1" t="str">
        <f t="shared" si="22"/>
        <v>接战区外圈</v>
      </c>
      <c r="G268" s="1">
        <f t="shared" si="23"/>
        <v>5</v>
      </c>
      <c r="H268" s="1">
        <f t="shared" si="24"/>
        <v>100</v>
      </c>
      <c r="I268" s="1">
        <v>1</v>
      </c>
      <c r="J268" s="1">
        <f t="shared" si="25"/>
        <v>101</v>
      </c>
      <c r="K268" s="9"/>
      <c r="L268" s="9"/>
      <c r="M268" s="9"/>
      <c r="N268" s="9"/>
      <c r="O268" s="1" t="s">
        <v>476</v>
      </c>
      <c r="P268" s="1">
        <v>1024</v>
      </c>
      <c r="Q268" s="1">
        <v>1024</v>
      </c>
      <c r="R268" s="1">
        <v>0</v>
      </c>
      <c r="S268" s="1">
        <v>102</v>
      </c>
    </row>
    <row r="269" spans="1:19">
      <c r="A269" s="12">
        <v>710020</v>
      </c>
      <c r="B269" s="12">
        <v>680021</v>
      </c>
      <c r="C269" s="12">
        <v>2</v>
      </c>
      <c r="D269" s="12">
        <v>2</v>
      </c>
      <c r="E269" s="1" t="str">
        <f t="shared" si="21"/>
        <v>接战区内圈</v>
      </c>
      <c r="F269" s="1" t="str">
        <f t="shared" si="22"/>
        <v>接战区内圈</v>
      </c>
      <c r="G269" s="1">
        <f t="shared" si="23"/>
        <v>5</v>
      </c>
      <c r="H269" s="1">
        <f t="shared" si="24"/>
        <v>100</v>
      </c>
      <c r="I269" s="1">
        <v>1</v>
      </c>
      <c r="J269" s="1">
        <f t="shared" si="25"/>
        <v>101</v>
      </c>
      <c r="K269" s="9"/>
      <c r="L269" s="9"/>
      <c r="M269" s="9"/>
      <c r="N269" s="9"/>
      <c r="O269" s="1" t="s">
        <v>476</v>
      </c>
      <c r="P269" s="1">
        <v>1024</v>
      </c>
      <c r="Q269" s="1">
        <v>1024</v>
      </c>
      <c r="R269" s="1">
        <v>0</v>
      </c>
      <c r="S269" s="1">
        <v>102</v>
      </c>
    </row>
    <row r="270" spans="1:19">
      <c r="A270" s="12">
        <v>700021</v>
      </c>
      <c r="B270" s="12">
        <v>680021</v>
      </c>
      <c r="C270" s="12">
        <v>2</v>
      </c>
      <c r="D270" s="12">
        <v>1</v>
      </c>
      <c r="E270" s="1" t="str">
        <f t="shared" si="21"/>
        <v>接战区内圈</v>
      </c>
      <c r="F270" s="1" t="str">
        <f t="shared" si="22"/>
        <v>接战区内圈</v>
      </c>
      <c r="G270" s="1">
        <f t="shared" si="23"/>
        <v>6</v>
      </c>
      <c r="H270" s="1">
        <f t="shared" si="24"/>
        <v>100</v>
      </c>
      <c r="I270" s="1">
        <v>1</v>
      </c>
      <c r="J270" s="1">
        <f t="shared" si="25"/>
        <v>288</v>
      </c>
      <c r="K270" s="9"/>
      <c r="L270" s="9"/>
      <c r="M270" s="9"/>
      <c r="N270" s="9"/>
      <c r="O270" s="1" t="s">
        <v>476</v>
      </c>
      <c r="P270" s="1">
        <v>1024</v>
      </c>
      <c r="Q270" s="1">
        <v>1024</v>
      </c>
      <c r="R270" s="1">
        <v>0</v>
      </c>
      <c r="S270" s="1">
        <v>102</v>
      </c>
    </row>
    <row r="271" spans="1:19">
      <c r="A271" s="12">
        <v>700022</v>
      </c>
      <c r="B271" s="12">
        <v>680021</v>
      </c>
      <c r="C271" s="12">
        <v>2</v>
      </c>
      <c r="D271" s="12">
        <v>1</v>
      </c>
      <c r="E271" s="1" t="str">
        <f t="shared" si="21"/>
        <v>接战区内圈</v>
      </c>
      <c r="F271" s="1" t="str">
        <f t="shared" si="22"/>
        <v>接战区内圈</v>
      </c>
      <c r="G271" s="1">
        <f t="shared" si="23"/>
        <v>6</v>
      </c>
      <c r="H271" s="1">
        <f t="shared" si="24"/>
        <v>100</v>
      </c>
      <c r="I271" s="1">
        <v>1</v>
      </c>
      <c r="J271" s="1">
        <f t="shared" si="25"/>
        <v>288</v>
      </c>
      <c r="K271" s="9"/>
      <c r="L271" s="9"/>
      <c r="M271" s="9"/>
      <c r="N271" s="9"/>
      <c r="O271" s="1" t="s">
        <v>476</v>
      </c>
      <c r="P271" s="1">
        <v>1024</v>
      </c>
      <c r="Q271" s="1">
        <v>1024</v>
      </c>
      <c r="R271" s="1">
        <v>0</v>
      </c>
      <c r="S271" s="1">
        <v>102</v>
      </c>
    </row>
    <row r="272" spans="1:19">
      <c r="A272" s="12">
        <v>670025</v>
      </c>
      <c r="B272" s="12">
        <v>680021</v>
      </c>
      <c r="C272" s="12">
        <v>1</v>
      </c>
      <c r="D272" s="12">
        <v>3</v>
      </c>
      <c r="E272" s="1" t="str">
        <f t="shared" si="21"/>
        <v>接战区外圈</v>
      </c>
      <c r="F272" s="1" t="str">
        <f t="shared" si="22"/>
        <v>接战区外圈</v>
      </c>
      <c r="G272" s="1">
        <f t="shared" si="23"/>
        <v>5</v>
      </c>
      <c r="H272" s="1">
        <f t="shared" si="24"/>
        <v>100</v>
      </c>
      <c r="I272" s="1">
        <v>1</v>
      </c>
      <c r="J272" s="1">
        <f t="shared" si="25"/>
        <v>101</v>
      </c>
      <c r="K272" s="9"/>
      <c r="L272" s="9"/>
      <c r="M272" s="9"/>
      <c r="N272" s="9"/>
      <c r="O272" s="1" t="s">
        <v>476</v>
      </c>
      <c r="P272" s="1">
        <v>1024</v>
      </c>
      <c r="Q272" s="1">
        <v>1024</v>
      </c>
      <c r="R272" s="1">
        <v>0</v>
      </c>
      <c r="S272" s="1">
        <v>102</v>
      </c>
    </row>
    <row r="273" spans="1:19">
      <c r="A273" s="12">
        <v>710021</v>
      </c>
      <c r="B273" s="12">
        <v>680021</v>
      </c>
      <c r="C273" s="12">
        <v>2</v>
      </c>
      <c r="D273" s="12">
        <v>2</v>
      </c>
      <c r="E273" s="1" t="str">
        <f t="shared" si="21"/>
        <v>接战区内圈</v>
      </c>
      <c r="F273" s="1" t="str">
        <f t="shared" si="22"/>
        <v>接战区内圈</v>
      </c>
      <c r="G273" s="1">
        <f t="shared" si="23"/>
        <v>5</v>
      </c>
      <c r="H273" s="1">
        <f t="shared" si="24"/>
        <v>100</v>
      </c>
      <c r="I273" s="1">
        <v>1</v>
      </c>
      <c r="J273" s="1">
        <f t="shared" si="25"/>
        <v>101</v>
      </c>
      <c r="K273" s="9"/>
      <c r="L273" s="9"/>
      <c r="M273" s="9"/>
      <c r="N273" s="9"/>
      <c r="O273" s="1" t="s">
        <v>476</v>
      </c>
      <c r="P273" s="1">
        <v>1024</v>
      </c>
      <c r="Q273" s="1">
        <v>1024</v>
      </c>
      <c r="R273" s="1">
        <v>0</v>
      </c>
      <c r="S273" s="1">
        <v>102</v>
      </c>
    </row>
    <row r="274" spans="1:19">
      <c r="A274" s="12">
        <v>680024</v>
      </c>
      <c r="B274" s="12">
        <v>680021</v>
      </c>
      <c r="C274" s="12">
        <v>2</v>
      </c>
      <c r="D274" s="12">
        <v>2</v>
      </c>
      <c r="E274" s="1" t="str">
        <f t="shared" si="21"/>
        <v>接战区内圈</v>
      </c>
      <c r="F274" s="1" t="str">
        <f t="shared" si="22"/>
        <v>接战区内圈</v>
      </c>
      <c r="G274" s="1">
        <f t="shared" si="23"/>
        <v>5</v>
      </c>
      <c r="H274" s="1">
        <f t="shared" si="24"/>
        <v>100</v>
      </c>
      <c r="I274" s="1">
        <v>1</v>
      </c>
      <c r="J274" s="1">
        <f t="shared" si="25"/>
        <v>101</v>
      </c>
      <c r="K274" s="9"/>
      <c r="L274" s="9"/>
      <c r="M274" s="9"/>
      <c r="N274" s="9"/>
      <c r="O274" s="1" t="s">
        <v>476</v>
      </c>
      <c r="P274" s="1">
        <v>1024</v>
      </c>
      <c r="Q274" s="1">
        <v>1024</v>
      </c>
      <c r="R274" s="1">
        <v>0</v>
      </c>
      <c r="S274" s="1">
        <v>102</v>
      </c>
    </row>
    <row r="275" spans="1:19">
      <c r="A275" s="12">
        <v>720020</v>
      </c>
      <c r="B275" s="12">
        <v>680021</v>
      </c>
      <c r="C275" s="12">
        <v>1</v>
      </c>
      <c r="D275" s="12">
        <v>3</v>
      </c>
      <c r="E275" s="1" t="str">
        <f t="shared" si="21"/>
        <v>接战区外圈</v>
      </c>
      <c r="F275" s="1" t="str">
        <f t="shared" si="22"/>
        <v>接战区外圈</v>
      </c>
      <c r="G275" s="1">
        <f t="shared" si="23"/>
        <v>5</v>
      </c>
      <c r="H275" s="1">
        <f t="shared" si="24"/>
        <v>100</v>
      </c>
      <c r="I275" s="1">
        <v>1</v>
      </c>
      <c r="J275" s="1">
        <f t="shared" si="25"/>
        <v>101</v>
      </c>
      <c r="K275" s="9"/>
      <c r="L275" s="9"/>
      <c r="M275" s="9"/>
      <c r="N275" s="9"/>
      <c r="O275" s="1" t="s">
        <v>476</v>
      </c>
      <c r="P275" s="1">
        <v>1024</v>
      </c>
      <c r="Q275" s="1">
        <v>1024</v>
      </c>
      <c r="R275" s="1">
        <v>0</v>
      </c>
      <c r="S275" s="1">
        <v>102</v>
      </c>
    </row>
    <row r="276" spans="1:19">
      <c r="A276" s="12">
        <v>690023</v>
      </c>
      <c r="B276" s="12">
        <v>680021</v>
      </c>
      <c r="C276" s="12">
        <v>2</v>
      </c>
      <c r="D276" s="12">
        <v>1</v>
      </c>
      <c r="E276" s="1" t="str">
        <f t="shared" si="21"/>
        <v>接战区内圈</v>
      </c>
      <c r="F276" s="1" t="str">
        <f t="shared" si="22"/>
        <v>接战区内圈</v>
      </c>
      <c r="G276" s="1">
        <f t="shared" si="23"/>
        <v>6</v>
      </c>
      <c r="H276" s="1">
        <f t="shared" si="24"/>
        <v>100</v>
      </c>
      <c r="I276" s="1">
        <v>1</v>
      </c>
      <c r="J276" s="1">
        <f t="shared" si="25"/>
        <v>288</v>
      </c>
      <c r="K276" s="9"/>
      <c r="L276" s="9"/>
      <c r="M276" s="9"/>
      <c r="N276" s="9"/>
      <c r="O276" s="1" t="s">
        <v>476</v>
      </c>
      <c r="P276" s="1">
        <v>1024</v>
      </c>
      <c r="Q276" s="1">
        <v>1024</v>
      </c>
      <c r="R276" s="1">
        <v>0</v>
      </c>
      <c r="S276" s="1">
        <v>102</v>
      </c>
    </row>
    <row r="277" spans="1:19">
      <c r="A277" s="12">
        <v>720021</v>
      </c>
      <c r="B277" s="12">
        <v>680021</v>
      </c>
      <c r="C277" s="12">
        <v>1</v>
      </c>
      <c r="D277" s="12">
        <v>3</v>
      </c>
      <c r="E277" s="1" t="str">
        <f t="shared" si="21"/>
        <v>接战区外圈</v>
      </c>
      <c r="F277" s="1" t="str">
        <f t="shared" si="22"/>
        <v>接战区外圈</v>
      </c>
      <c r="G277" s="1">
        <f t="shared" si="23"/>
        <v>5</v>
      </c>
      <c r="H277" s="1">
        <f t="shared" si="24"/>
        <v>100</v>
      </c>
      <c r="I277" s="1">
        <v>1</v>
      </c>
      <c r="J277" s="1">
        <f t="shared" si="25"/>
        <v>101</v>
      </c>
      <c r="K277" s="9"/>
      <c r="L277" s="9"/>
      <c r="M277" s="9"/>
      <c r="N277" s="9"/>
      <c r="O277" s="1" t="s">
        <v>476</v>
      </c>
      <c r="P277" s="1">
        <v>1024</v>
      </c>
      <c r="Q277" s="1">
        <v>1024</v>
      </c>
      <c r="R277" s="1">
        <v>0</v>
      </c>
      <c r="S277" s="1">
        <v>102</v>
      </c>
    </row>
    <row r="278" spans="1:19">
      <c r="A278" s="12">
        <v>710022</v>
      </c>
      <c r="B278" s="12">
        <v>680021</v>
      </c>
      <c r="C278" s="12">
        <v>2</v>
      </c>
      <c r="D278" s="12">
        <v>2</v>
      </c>
      <c r="E278" s="1" t="str">
        <f t="shared" si="21"/>
        <v>接战区内圈</v>
      </c>
      <c r="F278" s="1" t="str">
        <f t="shared" si="22"/>
        <v>接战区内圈</v>
      </c>
      <c r="G278" s="1">
        <f t="shared" si="23"/>
        <v>5</v>
      </c>
      <c r="H278" s="1">
        <f t="shared" si="24"/>
        <v>100</v>
      </c>
      <c r="I278" s="1">
        <v>1</v>
      </c>
      <c r="J278" s="1">
        <f t="shared" si="25"/>
        <v>101</v>
      </c>
      <c r="K278" s="9"/>
      <c r="L278" s="9"/>
      <c r="M278" s="9"/>
      <c r="N278" s="9"/>
      <c r="O278" s="1" t="s">
        <v>476</v>
      </c>
      <c r="P278" s="1">
        <v>1024</v>
      </c>
      <c r="Q278" s="1">
        <v>1024</v>
      </c>
      <c r="R278" s="1">
        <v>0</v>
      </c>
      <c r="S278" s="1">
        <v>102</v>
      </c>
    </row>
    <row r="279" spans="1:19">
      <c r="A279" s="12">
        <v>690024</v>
      </c>
      <c r="B279" s="12">
        <v>680021</v>
      </c>
      <c r="C279" s="12">
        <v>2</v>
      </c>
      <c r="D279" s="12">
        <v>2</v>
      </c>
      <c r="E279" s="1" t="str">
        <f t="shared" si="21"/>
        <v>接战区内圈</v>
      </c>
      <c r="F279" s="1" t="str">
        <f t="shared" si="22"/>
        <v>接战区内圈</v>
      </c>
      <c r="G279" s="1">
        <f t="shared" si="23"/>
        <v>5</v>
      </c>
      <c r="H279" s="1">
        <f t="shared" si="24"/>
        <v>100</v>
      </c>
      <c r="I279" s="1">
        <v>1</v>
      </c>
      <c r="J279" s="1">
        <f t="shared" si="25"/>
        <v>101</v>
      </c>
      <c r="K279" s="9"/>
      <c r="L279" s="9"/>
      <c r="M279" s="9"/>
      <c r="N279" s="9"/>
      <c r="O279" s="1" t="s">
        <v>476</v>
      </c>
      <c r="P279" s="1">
        <v>1024</v>
      </c>
      <c r="Q279" s="1">
        <v>1024</v>
      </c>
      <c r="R279" s="1">
        <v>0</v>
      </c>
      <c r="S279" s="1">
        <v>102</v>
      </c>
    </row>
    <row r="280" spans="1:19">
      <c r="A280" s="12">
        <v>700023</v>
      </c>
      <c r="B280" s="12">
        <v>680021</v>
      </c>
      <c r="C280" s="12">
        <v>2</v>
      </c>
      <c r="D280" s="12">
        <v>1</v>
      </c>
      <c r="E280" s="1" t="str">
        <f t="shared" si="21"/>
        <v>接战区内圈</v>
      </c>
      <c r="F280" s="1" t="str">
        <f t="shared" si="22"/>
        <v>接战区内圈</v>
      </c>
      <c r="G280" s="1">
        <f t="shared" si="23"/>
        <v>6</v>
      </c>
      <c r="H280" s="1">
        <f t="shared" si="24"/>
        <v>100</v>
      </c>
      <c r="I280" s="1">
        <v>1</v>
      </c>
      <c r="J280" s="1">
        <f t="shared" si="25"/>
        <v>288</v>
      </c>
      <c r="K280" s="9"/>
      <c r="L280" s="9"/>
      <c r="M280" s="9"/>
      <c r="N280" s="9"/>
      <c r="O280" s="1" t="s">
        <v>476</v>
      </c>
      <c r="P280" s="1">
        <v>1024</v>
      </c>
      <c r="Q280" s="1">
        <v>1024</v>
      </c>
      <c r="R280" s="1">
        <v>0</v>
      </c>
      <c r="S280" s="1">
        <v>102</v>
      </c>
    </row>
    <row r="281" spans="1:19">
      <c r="A281" s="12">
        <v>680025</v>
      </c>
      <c r="B281" s="12">
        <v>680021</v>
      </c>
      <c r="C281" s="12">
        <v>1</v>
      </c>
      <c r="D281" s="12">
        <v>3</v>
      </c>
      <c r="E281" s="1" t="str">
        <f t="shared" si="21"/>
        <v>接战区外圈</v>
      </c>
      <c r="F281" s="1" t="str">
        <f t="shared" si="22"/>
        <v>接战区外圈</v>
      </c>
      <c r="G281" s="1">
        <f t="shared" si="23"/>
        <v>5</v>
      </c>
      <c r="H281" s="1">
        <f t="shared" si="24"/>
        <v>100</v>
      </c>
      <c r="I281" s="1">
        <v>1</v>
      </c>
      <c r="J281" s="1">
        <f t="shared" si="25"/>
        <v>101</v>
      </c>
      <c r="K281" s="9"/>
      <c r="L281" s="9"/>
      <c r="M281" s="9"/>
      <c r="N281" s="9"/>
      <c r="O281" s="1" t="s">
        <v>476</v>
      </c>
      <c r="P281" s="1">
        <v>1024</v>
      </c>
      <c r="Q281" s="1">
        <v>1024</v>
      </c>
      <c r="R281" s="1">
        <v>0</v>
      </c>
      <c r="S281" s="1">
        <v>102</v>
      </c>
    </row>
    <row r="282" spans="1:19">
      <c r="A282" s="12">
        <v>720022</v>
      </c>
      <c r="B282" s="12">
        <v>680021</v>
      </c>
      <c r="C282" s="12">
        <v>1</v>
      </c>
      <c r="D282" s="12">
        <v>3</v>
      </c>
      <c r="E282" s="1" t="str">
        <f t="shared" si="21"/>
        <v>接战区外圈</v>
      </c>
      <c r="F282" s="1" t="str">
        <f t="shared" si="22"/>
        <v>接战区外圈</v>
      </c>
      <c r="G282" s="1">
        <f t="shared" si="23"/>
        <v>5</v>
      </c>
      <c r="H282" s="1">
        <f t="shared" si="24"/>
        <v>100</v>
      </c>
      <c r="I282" s="1">
        <v>1</v>
      </c>
      <c r="J282" s="1">
        <f t="shared" si="25"/>
        <v>101</v>
      </c>
      <c r="K282" s="9"/>
      <c r="L282" s="9"/>
      <c r="M282" s="9"/>
      <c r="N282" s="9"/>
      <c r="O282" s="1" t="s">
        <v>476</v>
      </c>
      <c r="P282" s="1">
        <v>1024</v>
      </c>
      <c r="Q282" s="1">
        <v>1024</v>
      </c>
      <c r="R282" s="1">
        <v>0</v>
      </c>
      <c r="S282" s="1">
        <v>102</v>
      </c>
    </row>
    <row r="283" spans="1:19">
      <c r="A283" s="12">
        <v>690025</v>
      </c>
      <c r="B283" s="12">
        <v>680021</v>
      </c>
      <c r="C283" s="12">
        <v>1</v>
      </c>
      <c r="D283" s="12">
        <v>3</v>
      </c>
      <c r="E283" s="1" t="str">
        <f t="shared" si="21"/>
        <v>接战区外圈</v>
      </c>
      <c r="F283" s="1" t="str">
        <f t="shared" si="22"/>
        <v>接战区外圈</v>
      </c>
      <c r="G283" s="1">
        <f t="shared" si="23"/>
        <v>5</v>
      </c>
      <c r="H283" s="1">
        <f t="shared" si="24"/>
        <v>100</v>
      </c>
      <c r="I283" s="1">
        <v>1</v>
      </c>
      <c r="J283" s="1">
        <f t="shared" si="25"/>
        <v>101</v>
      </c>
      <c r="K283" s="9"/>
      <c r="L283" s="9"/>
      <c r="M283" s="9"/>
      <c r="N283" s="9"/>
      <c r="O283" s="1" t="s">
        <v>476</v>
      </c>
      <c r="P283" s="1">
        <v>1024</v>
      </c>
      <c r="Q283" s="1">
        <v>1024</v>
      </c>
      <c r="R283" s="1">
        <v>0</v>
      </c>
      <c r="S283" s="1">
        <v>102</v>
      </c>
    </row>
    <row r="284" spans="1:19">
      <c r="A284" s="12">
        <v>710023</v>
      </c>
      <c r="B284" s="12">
        <v>680021</v>
      </c>
      <c r="C284" s="12">
        <v>2</v>
      </c>
      <c r="D284" s="12">
        <v>2</v>
      </c>
      <c r="E284" s="1" t="str">
        <f t="shared" si="21"/>
        <v>接战区内圈</v>
      </c>
      <c r="F284" s="1" t="str">
        <f t="shared" si="22"/>
        <v>接战区内圈</v>
      </c>
      <c r="G284" s="1">
        <f t="shared" si="23"/>
        <v>5</v>
      </c>
      <c r="H284" s="1">
        <f t="shared" si="24"/>
        <v>100</v>
      </c>
      <c r="I284" s="1">
        <v>1</v>
      </c>
      <c r="J284" s="1">
        <f t="shared" si="25"/>
        <v>101</v>
      </c>
      <c r="K284" s="9"/>
      <c r="L284" s="9"/>
      <c r="M284" s="9"/>
      <c r="N284" s="9"/>
      <c r="O284" s="1" t="s">
        <v>476</v>
      </c>
      <c r="P284" s="1">
        <v>1024</v>
      </c>
      <c r="Q284" s="1">
        <v>1024</v>
      </c>
      <c r="R284" s="1">
        <v>0</v>
      </c>
      <c r="S284" s="1">
        <v>102</v>
      </c>
    </row>
    <row r="285" spans="1:19">
      <c r="A285" s="12">
        <v>700024</v>
      </c>
      <c r="B285" s="12">
        <v>680021</v>
      </c>
      <c r="C285" s="12">
        <v>2</v>
      </c>
      <c r="D285" s="12">
        <v>2</v>
      </c>
      <c r="E285" s="1" t="str">
        <f t="shared" si="21"/>
        <v>接战区内圈</v>
      </c>
      <c r="F285" s="1" t="str">
        <f t="shared" si="22"/>
        <v>接战区内圈</v>
      </c>
      <c r="G285" s="1">
        <f t="shared" si="23"/>
        <v>5</v>
      </c>
      <c r="H285" s="1">
        <f t="shared" si="24"/>
        <v>100</v>
      </c>
      <c r="I285" s="1">
        <v>1</v>
      </c>
      <c r="J285" s="1">
        <f t="shared" si="25"/>
        <v>101</v>
      </c>
      <c r="K285" s="9"/>
      <c r="L285" s="9"/>
      <c r="M285" s="9"/>
      <c r="N285" s="9"/>
      <c r="O285" s="1" t="s">
        <v>476</v>
      </c>
      <c r="P285" s="1">
        <v>1024</v>
      </c>
      <c r="Q285" s="1">
        <v>1024</v>
      </c>
      <c r="R285" s="1">
        <v>0</v>
      </c>
      <c r="S285" s="1">
        <v>102</v>
      </c>
    </row>
    <row r="286" spans="1:19">
      <c r="A286" s="12">
        <v>700025</v>
      </c>
      <c r="B286" s="12">
        <v>680021</v>
      </c>
      <c r="C286" s="12">
        <v>1</v>
      </c>
      <c r="D286" s="12">
        <v>3</v>
      </c>
      <c r="E286" s="1" t="str">
        <f t="shared" si="21"/>
        <v>接战区外圈</v>
      </c>
      <c r="F286" s="1" t="str">
        <f t="shared" si="22"/>
        <v>接战区外圈</v>
      </c>
      <c r="G286" s="1">
        <f t="shared" si="23"/>
        <v>5</v>
      </c>
      <c r="H286" s="1">
        <f t="shared" si="24"/>
        <v>100</v>
      </c>
      <c r="I286" s="1">
        <v>1</v>
      </c>
      <c r="J286" s="1">
        <f t="shared" si="25"/>
        <v>101</v>
      </c>
      <c r="K286" s="9"/>
      <c r="L286" s="9"/>
      <c r="M286" s="9"/>
      <c r="N286" s="9"/>
      <c r="O286" s="1" t="s">
        <v>476</v>
      </c>
      <c r="P286" s="1">
        <v>1024</v>
      </c>
      <c r="Q286" s="1">
        <v>1024</v>
      </c>
      <c r="R286" s="1">
        <v>0</v>
      </c>
      <c r="S286" s="1">
        <v>102</v>
      </c>
    </row>
    <row r="287" spans="1:19">
      <c r="A287" s="12">
        <v>720023</v>
      </c>
      <c r="B287" s="12">
        <v>680021</v>
      </c>
      <c r="C287" s="12">
        <v>1</v>
      </c>
      <c r="D287" s="12">
        <v>3</v>
      </c>
      <c r="E287" s="1" t="str">
        <f t="shared" si="21"/>
        <v>接战区外圈</v>
      </c>
      <c r="F287" s="1" t="str">
        <f t="shared" si="22"/>
        <v>接战区外圈</v>
      </c>
      <c r="G287" s="1">
        <f t="shared" si="23"/>
        <v>5</v>
      </c>
      <c r="H287" s="1">
        <f t="shared" si="24"/>
        <v>100</v>
      </c>
      <c r="I287" s="1">
        <v>1</v>
      </c>
      <c r="J287" s="1">
        <f t="shared" si="25"/>
        <v>101</v>
      </c>
      <c r="K287" s="9"/>
      <c r="L287" s="9"/>
      <c r="M287" s="9"/>
      <c r="N287" s="9"/>
      <c r="O287" s="1" t="s">
        <v>476</v>
      </c>
      <c r="P287" s="1">
        <v>1024</v>
      </c>
      <c r="Q287" s="1">
        <v>1024</v>
      </c>
      <c r="R287" s="1">
        <v>0</v>
      </c>
      <c r="S287" s="1">
        <v>102</v>
      </c>
    </row>
    <row r="288" spans="1:19">
      <c r="A288" s="12">
        <v>710024</v>
      </c>
      <c r="B288" s="12">
        <v>680021</v>
      </c>
      <c r="C288" s="12">
        <v>2</v>
      </c>
      <c r="D288" s="12">
        <v>2</v>
      </c>
      <c r="E288" s="1" t="str">
        <f t="shared" si="21"/>
        <v>接战区内圈</v>
      </c>
      <c r="F288" s="1" t="str">
        <f t="shared" si="22"/>
        <v>接战区内圈</v>
      </c>
      <c r="G288" s="1">
        <f t="shared" si="23"/>
        <v>5</v>
      </c>
      <c r="H288" s="1">
        <f t="shared" si="24"/>
        <v>100</v>
      </c>
      <c r="I288" s="1">
        <v>1</v>
      </c>
      <c r="J288" s="1">
        <f t="shared" si="25"/>
        <v>101</v>
      </c>
      <c r="K288" s="9"/>
      <c r="L288" s="9"/>
      <c r="M288" s="9"/>
      <c r="N288" s="9"/>
      <c r="O288" s="1" t="s">
        <v>476</v>
      </c>
      <c r="P288" s="1">
        <v>1024</v>
      </c>
      <c r="Q288" s="1">
        <v>1024</v>
      </c>
      <c r="R288" s="1">
        <v>0</v>
      </c>
      <c r="S288" s="1">
        <v>102</v>
      </c>
    </row>
    <row r="289" spans="1:19">
      <c r="A289" s="12">
        <v>720024</v>
      </c>
      <c r="B289" s="12">
        <v>680021</v>
      </c>
      <c r="C289" s="12">
        <v>1</v>
      </c>
      <c r="D289" s="12">
        <v>3</v>
      </c>
      <c r="E289" s="1" t="str">
        <f t="shared" si="21"/>
        <v>接战区外圈</v>
      </c>
      <c r="F289" s="1" t="str">
        <f t="shared" si="22"/>
        <v>接战区外圈</v>
      </c>
      <c r="G289" s="1">
        <f t="shared" si="23"/>
        <v>5</v>
      </c>
      <c r="H289" s="1">
        <f t="shared" si="24"/>
        <v>100</v>
      </c>
      <c r="I289" s="1">
        <v>1</v>
      </c>
      <c r="J289" s="1">
        <f t="shared" si="25"/>
        <v>101</v>
      </c>
      <c r="K289" s="9"/>
      <c r="L289" s="9"/>
      <c r="M289" s="9"/>
      <c r="N289" s="9"/>
      <c r="O289" s="1" t="s">
        <v>476</v>
      </c>
      <c r="P289" s="1">
        <v>1024</v>
      </c>
      <c r="Q289" s="1">
        <v>1024</v>
      </c>
      <c r="R289" s="1">
        <v>0</v>
      </c>
      <c r="S289" s="1">
        <v>102</v>
      </c>
    </row>
    <row r="290" spans="1:19">
      <c r="A290" s="12">
        <v>710025</v>
      </c>
      <c r="B290" s="12">
        <v>680021</v>
      </c>
      <c r="C290" s="12">
        <v>1</v>
      </c>
      <c r="D290" s="12">
        <v>3</v>
      </c>
      <c r="E290" s="1" t="str">
        <f t="shared" si="21"/>
        <v>接战区外圈</v>
      </c>
      <c r="F290" s="1" t="str">
        <f t="shared" si="22"/>
        <v>接战区外圈</v>
      </c>
      <c r="G290" s="1">
        <f t="shared" si="23"/>
        <v>5</v>
      </c>
      <c r="H290" s="1">
        <f t="shared" si="24"/>
        <v>100</v>
      </c>
      <c r="I290" s="1">
        <v>1</v>
      </c>
      <c r="J290" s="1">
        <f t="shared" si="25"/>
        <v>101</v>
      </c>
      <c r="K290" s="9"/>
      <c r="L290" s="9"/>
      <c r="M290" s="9"/>
      <c r="N290" s="9"/>
      <c r="O290" s="1" t="s">
        <v>476</v>
      </c>
      <c r="P290" s="1">
        <v>1024</v>
      </c>
      <c r="Q290" s="1">
        <v>1024</v>
      </c>
      <c r="R290" s="1">
        <v>0</v>
      </c>
      <c r="S290" s="1">
        <v>102</v>
      </c>
    </row>
    <row r="291" spans="1:19">
      <c r="A291" s="12">
        <v>720025</v>
      </c>
      <c r="B291" s="12">
        <v>680021</v>
      </c>
      <c r="C291" s="12">
        <v>1</v>
      </c>
      <c r="D291" s="12">
        <v>3</v>
      </c>
      <c r="E291" s="1" t="str">
        <f t="shared" si="21"/>
        <v>接战区外圈</v>
      </c>
      <c r="F291" s="1" t="str">
        <f t="shared" si="22"/>
        <v>接战区外圈</v>
      </c>
      <c r="G291" s="1">
        <f t="shared" si="23"/>
        <v>5</v>
      </c>
      <c r="H291" s="1">
        <f t="shared" si="24"/>
        <v>100</v>
      </c>
      <c r="I291" s="1">
        <v>1</v>
      </c>
      <c r="J291" s="1">
        <f t="shared" si="25"/>
        <v>101</v>
      </c>
      <c r="O291" s="1" t="s">
        <v>476</v>
      </c>
      <c r="P291" s="1">
        <v>1024</v>
      </c>
      <c r="Q291" s="1">
        <v>1024</v>
      </c>
      <c r="R291" s="1">
        <v>0</v>
      </c>
      <c r="S291" s="1">
        <v>102</v>
      </c>
    </row>
    <row r="292" spans="1:4">
      <c r="A292" s="9"/>
      <c r="B292" s="9"/>
      <c r="C292" s="9"/>
      <c r="D292" s="9"/>
    </row>
    <row r="293" spans="1:4">
      <c r="A293" s="9"/>
      <c r="B293" s="9"/>
      <c r="C293" s="9"/>
      <c r="D293" s="9"/>
    </row>
    <row r="294" spans="1:4">
      <c r="A294" s="9"/>
      <c r="B294" s="9"/>
      <c r="C294" s="9"/>
      <c r="D294" s="9"/>
    </row>
    <row r="295" spans="1:4">
      <c r="A295" s="9"/>
      <c r="B295" s="9"/>
      <c r="C295" s="9"/>
      <c r="D295" s="9"/>
    </row>
    <row r="296" ht="14.25" spans="1:4">
      <c r="A296" s="14"/>
      <c r="B296" s="14"/>
      <c r="C296" s="14"/>
      <c r="D296" s="14"/>
    </row>
    <row r="297" ht="14.25" spans="1:4">
      <c r="A297" s="14"/>
      <c r="B297" s="14"/>
      <c r="C297" s="14"/>
      <c r="D297" s="14"/>
    </row>
    <row r="298" ht="14.25" spans="1:4">
      <c r="A298" s="14"/>
      <c r="B298" s="14"/>
      <c r="C298" s="14"/>
      <c r="D298" s="14"/>
    </row>
    <row r="299" ht="14.25" spans="1:4">
      <c r="A299" s="14"/>
      <c r="B299" s="14"/>
      <c r="C299" s="14"/>
      <c r="D299" s="14"/>
    </row>
    <row r="300" ht="14.25" spans="1:4">
      <c r="A300" s="14"/>
      <c r="B300" s="14"/>
      <c r="C300" s="14"/>
      <c r="D300" s="14"/>
    </row>
    <row r="301" ht="14.25" spans="1:4">
      <c r="A301" s="14"/>
      <c r="B301" s="14"/>
      <c r="C301" s="14"/>
      <c r="D301" s="14"/>
    </row>
    <row r="302" ht="14.25" spans="1:4">
      <c r="A302" s="14"/>
      <c r="B302" s="14"/>
      <c r="C302" s="14"/>
      <c r="D302" s="14"/>
    </row>
    <row r="303" ht="14.25" spans="1:4">
      <c r="A303" s="14"/>
      <c r="B303" s="14"/>
      <c r="C303" s="14"/>
      <c r="D303" s="14"/>
    </row>
    <row r="304" ht="14.25" spans="1:4">
      <c r="A304" s="14"/>
      <c r="B304" s="14"/>
      <c r="C304" s="14"/>
      <c r="D304" s="14"/>
    </row>
    <row r="305" ht="14.25" spans="1:4">
      <c r="A305" s="14"/>
      <c r="B305" s="14"/>
      <c r="C305" s="14"/>
      <c r="D305" s="14"/>
    </row>
    <row r="306" ht="14.25" spans="1:4">
      <c r="A306" s="14"/>
      <c r="B306" s="14"/>
      <c r="C306" s="14"/>
      <c r="D306" s="14"/>
    </row>
    <row r="307" ht="14.25" spans="1:4">
      <c r="A307" s="14"/>
      <c r="B307" s="14"/>
      <c r="C307" s="14"/>
      <c r="D307" s="14"/>
    </row>
    <row r="308" ht="14.25" spans="1:4">
      <c r="A308" s="14"/>
      <c r="B308" s="14"/>
      <c r="C308" s="14"/>
      <c r="D308" s="14"/>
    </row>
    <row r="309" ht="14.25" spans="1:4">
      <c r="A309" s="14"/>
      <c r="B309" s="14"/>
      <c r="C309" s="14"/>
      <c r="D309" s="14"/>
    </row>
    <row r="310" ht="14.25" spans="1:4">
      <c r="A310" s="14"/>
      <c r="B310" s="14"/>
      <c r="C310" s="14"/>
      <c r="D310" s="14"/>
    </row>
    <row r="311" ht="14.25" spans="1:4">
      <c r="A311" s="14"/>
      <c r="B311" s="14"/>
      <c r="C311" s="14"/>
      <c r="D311" s="14"/>
    </row>
    <row r="312" ht="14.25" spans="1:4">
      <c r="A312" s="14"/>
      <c r="B312" s="14"/>
      <c r="C312" s="14"/>
      <c r="D312" s="14"/>
    </row>
    <row r="313" ht="14.25" spans="1:4">
      <c r="A313" s="14"/>
      <c r="B313" s="14"/>
      <c r="C313" s="14"/>
      <c r="D313" s="14"/>
    </row>
    <row r="314" ht="14.25" spans="1:4">
      <c r="A314" s="14"/>
      <c r="B314" s="14"/>
      <c r="C314" s="14"/>
      <c r="D314" s="14"/>
    </row>
    <row r="315" ht="14.25" spans="1:4">
      <c r="A315" s="14"/>
      <c r="B315" s="14"/>
      <c r="C315" s="14"/>
      <c r="D315" s="14"/>
    </row>
    <row r="316" ht="14.25" spans="1:4">
      <c r="A316" s="14"/>
      <c r="B316" s="14"/>
      <c r="C316" s="14"/>
      <c r="D316" s="14"/>
    </row>
    <row r="317" ht="14.25" spans="1:4">
      <c r="A317" s="14"/>
      <c r="B317" s="14"/>
      <c r="C317" s="14"/>
      <c r="D317" s="14"/>
    </row>
    <row r="318" ht="14.25" spans="1:4">
      <c r="A318" s="14"/>
      <c r="B318" s="14"/>
      <c r="C318" s="14"/>
      <c r="D318" s="14"/>
    </row>
    <row r="319" ht="14.25" spans="1:4">
      <c r="A319" s="14"/>
      <c r="B319" s="14"/>
      <c r="C319" s="14"/>
      <c r="D319" s="14"/>
    </row>
    <row r="320" ht="14.25" spans="1:4">
      <c r="A320" s="14"/>
      <c r="B320" s="14"/>
      <c r="C320" s="14"/>
      <c r="D320" s="14"/>
    </row>
    <row r="321" ht="14.25" spans="1:4">
      <c r="A321" s="14"/>
      <c r="B321" s="14"/>
      <c r="C321" s="14"/>
      <c r="D321" s="14"/>
    </row>
    <row r="322" ht="14.25" spans="1:4">
      <c r="A322" s="14"/>
      <c r="B322" s="14"/>
      <c r="C322" s="14"/>
      <c r="D322" s="14"/>
    </row>
    <row r="323" ht="14.25" spans="1:4">
      <c r="A323" s="14"/>
      <c r="B323" s="14"/>
      <c r="C323" s="14"/>
      <c r="D323" s="14"/>
    </row>
    <row r="324" ht="14.25" spans="1:4">
      <c r="A324" s="14"/>
      <c r="B324" s="14"/>
      <c r="C324" s="14"/>
      <c r="D324" s="14"/>
    </row>
    <row r="325" ht="14.25" spans="1:4">
      <c r="A325" s="14"/>
      <c r="B325" s="14"/>
      <c r="C325" s="14"/>
      <c r="D325" s="14"/>
    </row>
    <row r="326" ht="14.25" spans="1:4">
      <c r="A326" s="14"/>
      <c r="B326" s="14"/>
      <c r="C326" s="14"/>
      <c r="D326" s="14"/>
    </row>
    <row r="327" ht="14.25" spans="1:4">
      <c r="A327" s="14"/>
      <c r="B327" s="14"/>
      <c r="C327" s="14"/>
      <c r="D327" s="14"/>
    </row>
    <row r="328" ht="14.25" spans="1:4">
      <c r="A328" s="14"/>
      <c r="B328" s="14"/>
      <c r="C328" s="14"/>
      <c r="D328" s="14"/>
    </row>
    <row r="329" ht="14.25" spans="1:4">
      <c r="A329" s="14"/>
      <c r="B329" s="14"/>
      <c r="C329" s="14"/>
      <c r="D329" s="14"/>
    </row>
    <row r="330" ht="14.25" spans="1:4">
      <c r="A330" s="14"/>
      <c r="B330" s="14"/>
      <c r="C330" s="14"/>
      <c r="D330" s="14"/>
    </row>
    <row r="331" ht="14.25" spans="1:4">
      <c r="A331" s="14"/>
      <c r="B331" s="14"/>
      <c r="C331" s="14"/>
      <c r="D331" s="14"/>
    </row>
    <row r="332" ht="14.25" spans="1:4">
      <c r="A332" s="14"/>
      <c r="B332" s="14"/>
      <c r="C332" s="14"/>
      <c r="D332" s="14"/>
    </row>
    <row r="333" ht="14.25" spans="1:4">
      <c r="A333" s="14"/>
      <c r="B333" s="14"/>
      <c r="C333" s="14"/>
      <c r="D333" s="14"/>
    </row>
    <row r="334" ht="14.25" spans="1:4">
      <c r="A334" s="14"/>
      <c r="B334" s="14"/>
      <c r="C334" s="14"/>
      <c r="D334" s="14"/>
    </row>
    <row r="335" ht="14.25" spans="1:4">
      <c r="A335" s="14"/>
      <c r="B335" s="14"/>
      <c r="C335" s="14"/>
      <c r="D335" s="14"/>
    </row>
    <row r="336" ht="14.25" spans="1:4">
      <c r="A336" s="14"/>
      <c r="B336" s="14"/>
      <c r="C336" s="14"/>
      <c r="D336" s="14"/>
    </row>
    <row r="337" ht="14.25" spans="1:4">
      <c r="A337" s="14"/>
      <c r="B337" s="14"/>
      <c r="C337" s="14"/>
      <c r="D337" s="14"/>
    </row>
    <row r="338" ht="14.25" spans="1:4">
      <c r="A338" s="14"/>
      <c r="B338" s="14"/>
      <c r="C338" s="14"/>
      <c r="D338" s="14"/>
    </row>
    <row r="339" ht="14.25" spans="1:4">
      <c r="A339" s="14"/>
      <c r="B339" s="14"/>
      <c r="C339" s="14"/>
      <c r="D339" s="14"/>
    </row>
    <row r="340" ht="14.25" spans="1:4">
      <c r="A340" s="14"/>
      <c r="B340" s="14"/>
      <c r="C340" s="14"/>
      <c r="D340" s="14"/>
    </row>
    <row r="341" ht="14.25" spans="1:4">
      <c r="A341" s="14"/>
      <c r="B341" s="14"/>
      <c r="C341" s="14"/>
      <c r="D341" s="14"/>
    </row>
    <row r="342" ht="14.25" spans="1:4">
      <c r="A342" s="14"/>
      <c r="B342" s="14"/>
      <c r="C342" s="14"/>
      <c r="D342" s="14"/>
    </row>
    <row r="343" ht="14.25" spans="1:4">
      <c r="A343" s="14"/>
      <c r="B343" s="14"/>
      <c r="C343" s="14"/>
      <c r="D343" s="14"/>
    </row>
    <row r="344" ht="14.25" spans="1:4">
      <c r="A344" s="14"/>
      <c r="B344" s="14"/>
      <c r="C344" s="14"/>
      <c r="D344" s="14"/>
    </row>
    <row r="345" ht="14.25" spans="1:4">
      <c r="A345" s="14"/>
      <c r="B345" s="14"/>
      <c r="C345" s="14"/>
      <c r="D345" s="14"/>
    </row>
    <row r="346" ht="14.25" spans="1:4">
      <c r="A346" s="14"/>
      <c r="B346" s="14"/>
      <c r="C346" s="14"/>
      <c r="D346" s="14"/>
    </row>
    <row r="347" ht="14.25" spans="1:4">
      <c r="A347" s="14"/>
      <c r="B347" s="14"/>
      <c r="C347" s="14"/>
      <c r="D347" s="14"/>
    </row>
    <row r="348" ht="14.25" spans="1:4">
      <c r="A348" s="14"/>
      <c r="B348" s="14"/>
      <c r="C348" s="14"/>
      <c r="D348" s="14"/>
    </row>
    <row r="349" ht="14.25" spans="1:4">
      <c r="A349" s="14"/>
      <c r="B349" s="14"/>
      <c r="C349" s="14"/>
      <c r="D349" s="14"/>
    </row>
    <row r="350" ht="14.25" spans="1:4">
      <c r="A350" s="14"/>
      <c r="B350" s="14"/>
      <c r="C350" s="14"/>
      <c r="D350" s="14"/>
    </row>
    <row r="351" ht="14.25" spans="1:4">
      <c r="A351" s="14"/>
      <c r="B351" s="14"/>
      <c r="C351" s="14"/>
      <c r="D351" s="14"/>
    </row>
    <row r="352" ht="14.25" spans="1:4">
      <c r="A352" s="14"/>
      <c r="B352" s="14"/>
      <c r="C352" s="14"/>
      <c r="D352" s="14"/>
    </row>
    <row r="353" ht="14.25" spans="1:4">
      <c r="A353" s="14"/>
      <c r="B353" s="14"/>
      <c r="C353" s="14"/>
      <c r="D353" s="14"/>
    </row>
    <row r="354" ht="14.25" spans="1:4">
      <c r="A354" s="14"/>
      <c r="B354" s="14"/>
      <c r="C354" s="14"/>
      <c r="D354" s="14"/>
    </row>
    <row r="355" ht="14.25" spans="1:4">
      <c r="A355" s="14"/>
      <c r="B355" s="14"/>
      <c r="C355" s="14"/>
      <c r="D355" s="14"/>
    </row>
    <row r="356" ht="14.25" spans="1:4">
      <c r="A356" s="14"/>
      <c r="B356" s="14"/>
      <c r="C356" s="14"/>
      <c r="D356" s="14"/>
    </row>
    <row r="357" ht="14.25" spans="1:4">
      <c r="A357" s="14"/>
      <c r="B357" s="14"/>
      <c r="C357" s="14"/>
      <c r="D357" s="14"/>
    </row>
    <row r="358" ht="14.25" spans="1:4">
      <c r="A358" s="14"/>
      <c r="B358" s="14"/>
      <c r="C358" s="14"/>
      <c r="D358" s="14"/>
    </row>
    <row r="359" ht="14.25" spans="1:4">
      <c r="A359" s="14"/>
      <c r="B359" s="14"/>
      <c r="C359" s="14"/>
      <c r="D359" s="14"/>
    </row>
    <row r="360" ht="14.25" spans="1:4">
      <c r="A360" s="14"/>
      <c r="B360" s="14"/>
      <c r="C360" s="14"/>
      <c r="D360" s="14"/>
    </row>
    <row r="361" ht="14.25" spans="1:4">
      <c r="A361" s="14"/>
      <c r="B361" s="14"/>
      <c r="C361" s="14"/>
      <c r="D361" s="14"/>
    </row>
    <row r="362" ht="14.25" spans="1:4">
      <c r="A362" s="14"/>
      <c r="B362" s="14"/>
      <c r="C362" s="14"/>
      <c r="D362" s="14"/>
    </row>
    <row r="363" ht="14.25" spans="1:4">
      <c r="A363" s="14"/>
      <c r="B363" s="14"/>
      <c r="C363" s="14"/>
      <c r="D363" s="14"/>
    </row>
    <row r="364" ht="14.25" spans="1:4">
      <c r="A364" s="14"/>
      <c r="B364" s="14"/>
      <c r="C364" s="14"/>
      <c r="D364" s="14"/>
    </row>
    <row r="365" ht="14.25" spans="1:4">
      <c r="A365" s="14"/>
      <c r="B365" s="14"/>
      <c r="C365" s="14"/>
      <c r="D365" s="14"/>
    </row>
    <row r="366" ht="14.25" spans="1:4">
      <c r="A366" s="14"/>
      <c r="B366" s="14"/>
      <c r="C366" s="14"/>
      <c r="D366" s="14"/>
    </row>
    <row r="367" ht="14.25" spans="1:4">
      <c r="A367" s="14"/>
      <c r="B367" s="14"/>
      <c r="C367" s="14"/>
      <c r="D367" s="14"/>
    </row>
    <row r="368" ht="14.25" spans="1:4">
      <c r="A368" s="14"/>
      <c r="B368" s="14"/>
      <c r="C368" s="14"/>
      <c r="D368" s="14"/>
    </row>
    <row r="369" ht="14.25" spans="1:4">
      <c r="A369" s="14"/>
      <c r="B369" s="14"/>
      <c r="C369" s="14"/>
      <c r="D369" s="14"/>
    </row>
    <row r="370" ht="14.25" spans="1:4">
      <c r="A370" s="14"/>
      <c r="B370" s="14"/>
      <c r="C370" s="14"/>
      <c r="D370" s="14"/>
    </row>
    <row r="371" ht="14.25" spans="1:4">
      <c r="A371" s="14"/>
      <c r="B371" s="14"/>
      <c r="C371" s="14"/>
      <c r="D371" s="14"/>
    </row>
    <row r="372" ht="14.25" spans="1:4">
      <c r="A372" s="14"/>
      <c r="B372" s="14"/>
      <c r="C372" s="14"/>
      <c r="D372" s="14"/>
    </row>
    <row r="373" ht="14.25" spans="1:4">
      <c r="A373" s="14"/>
      <c r="B373" s="14"/>
      <c r="C373" s="14"/>
      <c r="D373" s="14"/>
    </row>
    <row r="374" ht="14.25" spans="1:4">
      <c r="A374" s="14"/>
      <c r="B374" s="14"/>
      <c r="C374" s="14"/>
      <c r="D374" s="14"/>
    </row>
    <row r="375" ht="14.25" spans="1:4">
      <c r="A375" s="14"/>
      <c r="B375" s="14"/>
      <c r="C375" s="14"/>
      <c r="D375" s="14"/>
    </row>
    <row r="376" ht="14.25" spans="1:4">
      <c r="A376" s="14"/>
      <c r="B376" s="14"/>
      <c r="C376" s="14"/>
      <c r="D376" s="14"/>
    </row>
    <row r="377" ht="14.25" spans="1:4">
      <c r="A377" s="14"/>
      <c r="B377" s="14"/>
      <c r="C377" s="14"/>
      <c r="D377" s="14"/>
    </row>
    <row r="378" ht="14.25" spans="1:4">
      <c r="A378" s="14"/>
      <c r="B378" s="14"/>
      <c r="C378" s="14"/>
      <c r="D378" s="14"/>
    </row>
    <row r="379" ht="14.25" spans="1:4">
      <c r="A379" s="14"/>
      <c r="B379" s="14"/>
      <c r="C379" s="14"/>
      <c r="D379" s="14"/>
    </row>
    <row r="380" ht="14.25" spans="1:4">
      <c r="A380" s="14"/>
      <c r="B380" s="14"/>
      <c r="C380" s="14"/>
      <c r="D380" s="14"/>
    </row>
    <row r="381" ht="14.25" spans="1:4">
      <c r="A381" s="14"/>
      <c r="B381" s="14"/>
      <c r="C381" s="14"/>
      <c r="D381" s="14"/>
    </row>
    <row r="382" ht="14.25" spans="1:4">
      <c r="A382" s="14"/>
      <c r="B382" s="14"/>
      <c r="C382" s="14"/>
      <c r="D382" s="14"/>
    </row>
    <row r="383" ht="14.25" spans="1:4">
      <c r="A383" s="14"/>
      <c r="B383" s="14"/>
      <c r="C383" s="14"/>
      <c r="D383" s="14"/>
    </row>
    <row r="384" ht="14.25" spans="1:4">
      <c r="A384" s="14"/>
      <c r="B384" s="14"/>
      <c r="C384" s="14"/>
      <c r="D384" s="14"/>
    </row>
    <row r="385" ht="14.25" spans="1:4">
      <c r="A385" s="14"/>
      <c r="B385" s="14"/>
      <c r="C385" s="14"/>
      <c r="D385" s="14"/>
    </row>
    <row r="386" ht="14.25" spans="1:4">
      <c r="A386" s="14"/>
      <c r="B386" s="14"/>
      <c r="C386" s="14"/>
      <c r="D386" s="14"/>
    </row>
    <row r="387" ht="14.25" spans="1:4">
      <c r="A387" s="14"/>
      <c r="B387" s="14"/>
      <c r="C387" s="14"/>
      <c r="D387" s="14"/>
    </row>
    <row r="388" ht="14.25" spans="1:4">
      <c r="A388" s="14"/>
      <c r="B388" s="14"/>
      <c r="C388" s="14"/>
      <c r="D388" s="14"/>
    </row>
    <row r="389" ht="14.25" spans="1:4">
      <c r="A389" s="14"/>
      <c r="B389" s="14"/>
      <c r="C389" s="14"/>
      <c r="D389" s="14"/>
    </row>
    <row r="390" ht="14.25" spans="1:4">
      <c r="A390" s="14"/>
      <c r="B390" s="14"/>
      <c r="C390" s="14"/>
      <c r="D390" s="14"/>
    </row>
    <row r="391" ht="14.25" spans="1:4">
      <c r="A391" s="14"/>
      <c r="B391" s="14"/>
      <c r="C391" s="14"/>
      <c r="D391" s="14"/>
    </row>
    <row r="392" ht="14.25" spans="1:4">
      <c r="A392" s="14"/>
      <c r="B392" s="14"/>
      <c r="C392" s="14"/>
      <c r="D392" s="14"/>
    </row>
    <row r="393" ht="14.25" spans="1:4">
      <c r="A393" s="14"/>
      <c r="B393" s="14"/>
      <c r="C393" s="14"/>
      <c r="D393" s="14"/>
    </row>
    <row r="394" ht="14.25" spans="1:4">
      <c r="A394" s="14"/>
      <c r="B394" s="14"/>
      <c r="C394" s="14"/>
      <c r="D394" s="14"/>
    </row>
    <row r="395" ht="14.25" spans="1:4">
      <c r="A395" s="14"/>
      <c r="B395" s="14"/>
      <c r="C395" s="14"/>
      <c r="D395" s="14"/>
    </row>
    <row r="396" ht="14.25" spans="1:4">
      <c r="A396" s="14"/>
      <c r="B396" s="14"/>
      <c r="C396" s="14"/>
      <c r="D396" s="14"/>
    </row>
    <row r="397" ht="14.25" spans="1:4">
      <c r="A397" s="14"/>
      <c r="B397" s="14"/>
      <c r="C397" s="14"/>
      <c r="D397" s="14"/>
    </row>
    <row r="398" ht="14.25" spans="1:4">
      <c r="A398" s="14"/>
      <c r="B398" s="14"/>
      <c r="C398" s="14"/>
      <c r="D398" s="14"/>
    </row>
    <row r="399" ht="14.25" spans="1:4">
      <c r="A399" s="14"/>
      <c r="B399" s="14"/>
      <c r="C399" s="14"/>
      <c r="D399" s="14"/>
    </row>
    <row r="400" ht="14.25" spans="1:4">
      <c r="A400" s="14"/>
      <c r="B400" s="14"/>
      <c r="C400" s="14"/>
      <c r="D400" s="14"/>
    </row>
    <row r="401" ht="14.25" spans="1:4">
      <c r="A401" s="14"/>
      <c r="B401" s="14"/>
      <c r="C401" s="14"/>
      <c r="D401" s="14"/>
    </row>
    <row r="402" ht="14.25" spans="1:4">
      <c r="A402" s="14"/>
      <c r="B402" s="14"/>
      <c r="C402" s="14"/>
      <c r="D402" s="14"/>
    </row>
    <row r="403" spans="1:4">
      <c r="A403" s="9"/>
      <c r="B403" s="9"/>
      <c r="C403" s="9"/>
      <c r="D403" s="9"/>
    </row>
    <row r="404" spans="1:4">
      <c r="A404" s="9"/>
      <c r="B404" s="9"/>
      <c r="C404" s="9"/>
      <c r="D404" s="9"/>
    </row>
    <row r="405" spans="1:4">
      <c r="A405" s="9"/>
      <c r="B405" s="9"/>
      <c r="C405" s="9"/>
      <c r="D405" s="9"/>
    </row>
    <row r="406" spans="1:4">
      <c r="A406" s="9"/>
      <c r="B406" s="9"/>
      <c r="C406" s="9"/>
      <c r="D406" s="9"/>
    </row>
    <row r="407" spans="1:4">
      <c r="A407" s="9"/>
      <c r="B407" s="9"/>
      <c r="C407" s="9"/>
      <c r="D407" s="9"/>
    </row>
    <row r="408" spans="1:4">
      <c r="A408" s="9"/>
      <c r="B408" s="9"/>
      <c r="C408" s="9"/>
      <c r="D408" s="9"/>
    </row>
    <row r="409" spans="1:4">
      <c r="A409" s="9"/>
      <c r="B409" s="9"/>
      <c r="C409" s="9"/>
      <c r="D409" s="9"/>
    </row>
    <row r="410" spans="1:4">
      <c r="A410" s="9"/>
      <c r="B410" s="9"/>
      <c r="C410" s="9"/>
      <c r="D410" s="9"/>
    </row>
    <row r="411" spans="1:4">
      <c r="A411" s="9"/>
      <c r="B411" s="9"/>
      <c r="C411" s="9"/>
      <c r="D411" s="9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3"/>
  <sheetViews>
    <sheetView workbookViewId="0">
      <selection activeCell="A4" sqref="A4:B303"/>
    </sheetView>
  </sheetViews>
  <sheetFormatPr defaultColWidth="9" defaultRowHeight="16.5" outlineLevelCol="4"/>
  <cols>
    <col min="1" max="1" width="9.625" style="1" customWidth="1"/>
    <col min="2" max="2" width="10.5" style="1" customWidth="1"/>
    <col min="3" max="16384" width="9" style="1"/>
  </cols>
  <sheetData>
    <row r="1" spans="1:5">
      <c r="A1" s="2" t="s">
        <v>11</v>
      </c>
      <c r="B1" s="2" t="s">
        <v>18</v>
      </c>
      <c r="D1" s="9"/>
      <c r="E1" s="9"/>
    </row>
    <row r="2" spans="1:5">
      <c r="A2" s="1" t="s">
        <v>58</v>
      </c>
      <c r="B2" s="1" t="s">
        <v>58</v>
      </c>
      <c r="D2" s="9"/>
      <c r="E2" s="9"/>
    </row>
    <row r="3" spans="1:5">
      <c r="A3" s="4" t="s">
        <v>11</v>
      </c>
      <c r="B3" s="4" t="s">
        <v>173</v>
      </c>
      <c r="D3" s="9"/>
      <c r="E3" s="9"/>
    </row>
    <row r="4" spans="1:5">
      <c r="A4" s="12">
        <v>160068</v>
      </c>
      <c r="B4" s="12">
        <v>160068</v>
      </c>
      <c r="C4" s="14"/>
      <c r="D4" s="9"/>
      <c r="E4" s="9"/>
    </row>
    <row r="5" spans="1:5">
      <c r="A5" s="12">
        <v>170068</v>
      </c>
      <c r="B5" s="12">
        <v>160068</v>
      </c>
      <c r="C5" s="14"/>
      <c r="D5" s="9"/>
      <c r="E5" s="9"/>
    </row>
    <row r="6" spans="1:5">
      <c r="A6" s="12">
        <v>160069</v>
      </c>
      <c r="B6" s="12">
        <v>160068</v>
      </c>
      <c r="C6" s="14"/>
      <c r="D6" s="9"/>
      <c r="E6" s="9"/>
    </row>
    <row r="7" spans="1:5">
      <c r="A7" s="12">
        <v>170069</v>
      </c>
      <c r="B7" s="12">
        <v>160068</v>
      </c>
      <c r="C7" s="14"/>
      <c r="D7" s="9"/>
      <c r="E7" s="9"/>
    </row>
    <row r="8" spans="1:4">
      <c r="A8" s="12">
        <v>190047</v>
      </c>
      <c r="B8" s="12">
        <v>190047</v>
      </c>
      <c r="C8" s="14"/>
      <c r="D8" s="9"/>
    </row>
    <row r="9" spans="1:4">
      <c r="A9" s="12">
        <v>200047</v>
      </c>
      <c r="B9" s="12">
        <v>190047</v>
      </c>
      <c r="C9" s="14"/>
      <c r="D9" s="9"/>
    </row>
    <row r="10" spans="1:4">
      <c r="A10" s="12">
        <v>190048</v>
      </c>
      <c r="B10" s="12">
        <v>190047</v>
      </c>
      <c r="C10" s="14"/>
      <c r="D10" s="9"/>
    </row>
    <row r="11" spans="1:4">
      <c r="A11" s="12">
        <v>200048</v>
      </c>
      <c r="B11" s="12">
        <v>190047</v>
      </c>
      <c r="C11" s="14"/>
      <c r="D11" s="9"/>
    </row>
    <row r="12" spans="1:4">
      <c r="A12" s="12">
        <v>190056</v>
      </c>
      <c r="B12" s="12">
        <v>190056</v>
      </c>
      <c r="C12" s="14"/>
      <c r="D12" s="9"/>
    </row>
    <row r="13" spans="1:4">
      <c r="A13" s="12">
        <v>200056</v>
      </c>
      <c r="B13" s="12">
        <v>190056</v>
      </c>
      <c r="C13" s="14"/>
      <c r="D13" s="9"/>
    </row>
    <row r="14" spans="1:4">
      <c r="A14" s="12">
        <v>190057</v>
      </c>
      <c r="B14" s="12">
        <v>190056</v>
      </c>
      <c r="C14" s="14"/>
      <c r="D14" s="9"/>
    </row>
    <row r="15" spans="1:4">
      <c r="A15" s="12">
        <v>200057</v>
      </c>
      <c r="B15" s="12">
        <v>190056</v>
      </c>
      <c r="C15" s="14"/>
      <c r="D15" s="9"/>
    </row>
    <row r="16" spans="1:4">
      <c r="A16" s="12">
        <v>210037</v>
      </c>
      <c r="B16" s="12">
        <v>210037</v>
      </c>
      <c r="C16" s="14"/>
      <c r="D16" s="9"/>
    </row>
    <row r="17" spans="1:4">
      <c r="A17" s="12">
        <v>220037</v>
      </c>
      <c r="B17" s="12">
        <v>210037</v>
      </c>
      <c r="C17" s="14"/>
      <c r="D17" s="9"/>
    </row>
    <row r="18" spans="1:4">
      <c r="A18" s="12">
        <v>210038</v>
      </c>
      <c r="B18" s="12">
        <v>210037</v>
      </c>
      <c r="C18" s="14"/>
      <c r="D18" s="9"/>
    </row>
    <row r="19" spans="1:4">
      <c r="A19" s="12">
        <v>220038</v>
      </c>
      <c r="B19" s="12">
        <v>210037</v>
      </c>
      <c r="C19" s="14"/>
      <c r="D19" s="9"/>
    </row>
    <row r="20" spans="1:4">
      <c r="A20" s="12">
        <v>230080</v>
      </c>
      <c r="B20" s="12">
        <v>230080</v>
      </c>
      <c r="C20" s="14"/>
      <c r="D20" s="9"/>
    </row>
    <row r="21" spans="1:4">
      <c r="A21" s="12">
        <v>240080</v>
      </c>
      <c r="B21" s="12">
        <v>230080</v>
      </c>
      <c r="C21" s="14"/>
      <c r="D21" s="9"/>
    </row>
    <row r="22" spans="1:4">
      <c r="A22" s="12">
        <v>230081</v>
      </c>
      <c r="B22" s="12">
        <v>230080</v>
      </c>
      <c r="C22" s="14"/>
      <c r="D22" s="9"/>
    </row>
    <row r="23" spans="1:4">
      <c r="A23" s="12">
        <v>240081</v>
      </c>
      <c r="B23" s="12">
        <v>230080</v>
      </c>
      <c r="C23" s="14"/>
      <c r="D23" s="9"/>
    </row>
    <row r="24" spans="1:4">
      <c r="A24" s="12">
        <v>280030</v>
      </c>
      <c r="B24" s="12">
        <v>280030</v>
      </c>
      <c r="C24" s="14"/>
      <c r="D24" s="9"/>
    </row>
    <row r="25" spans="1:4">
      <c r="A25" s="12">
        <v>290030</v>
      </c>
      <c r="B25" s="12">
        <v>280030</v>
      </c>
      <c r="C25" s="14"/>
      <c r="D25" s="9"/>
    </row>
    <row r="26" spans="1:4">
      <c r="A26" s="12">
        <v>280031</v>
      </c>
      <c r="B26" s="12">
        <v>280030</v>
      </c>
      <c r="C26" s="14"/>
      <c r="D26" s="9"/>
    </row>
    <row r="27" spans="1:4">
      <c r="A27" s="12">
        <v>290031</v>
      </c>
      <c r="B27" s="12">
        <v>280030</v>
      </c>
      <c r="C27" s="14"/>
      <c r="D27" s="9"/>
    </row>
    <row r="28" spans="1:4">
      <c r="A28" s="12">
        <v>290068</v>
      </c>
      <c r="B28" s="12">
        <v>290068</v>
      </c>
      <c r="C28" s="14"/>
      <c r="D28" s="9"/>
    </row>
    <row r="29" spans="1:4">
      <c r="A29" s="12">
        <v>300068</v>
      </c>
      <c r="B29" s="12">
        <v>290068</v>
      </c>
      <c r="C29" s="14"/>
      <c r="D29" s="9"/>
    </row>
    <row r="30" spans="1:4">
      <c r="A30" s="12">
        <v>290069</v>
      </c>
      <c r="B30" s="12">
        <v>290068</v>
      </c>
      <c r="C30" s="14"/>
      <c r="D30" s="9"/>
    </row>
    <row r="31" spans="1:4">
      <c r="A31" s="12">
        <v>300069</v>
      </c>
      <c r="B31" s="12">
        <v>290068</v>
      </c>
      <c r="C31" s="14"/>
      <c r="D31" s="9"/>
    </row>
    <row r="32" spans="1:4">
      <c r="A32" s="12">
        <v>300044</v>
      </c>
      <c r="B32" s="12">
        <v>300044</v>
      </c>
      <c r="C32" s="14"/>
      <c r="D32" s="9"/>
    </row>
    <row r="33" spans="1:4">
      <c r="A33" s="12">
        <v>310044</v>
      </c>
      <c r="B33" s="12">
        <v>300044</v>
      </c>
      <c r="C33" s="14"/>
      <c r="D33" s="9"/>
    </row>
    <row r="34" spans="1:4">
      <c r="A34" s="12">
        <v>300045</v>
      </c>
      <c r="B34" s="12">
        <v>300044</v>
      </c>
      <c r="C34" s="14"/>
      <c r="D34" s="9"/>
    </row>
    <row r="35" spans="1:4">
      <c r="A35" s="12">
        <v>310045</v>
      </c>
      <c r="B35" s="12">
        <v>300044</v>
      </c>
      <c r="C35" s="14"/>
      <c r="D35" s="9"/>
    </row>
    <row r="36" spans="1:4">
      <c r="A36" s="12">
        <v>300054</v>
      </c>
      <c r="B36" s="12">
        <v>300054</v>
      </c>
      <c r="C36" s="14"/>
      <c r="D36" s="9"/>
    </row>
    <row r="37" spans="1:4">
      <c r="A37" s="12">
        <v>310054</v>
      </c>
      <c r="B37" s="12">
        <v>300054</v>
      </c>
      <c r="C37" s="14"/>
      <c r="D37" s="9"/>
    </row>
    <row r="38" spans="1:4">
      <c r="A38" s="12">
        <v>300055</v>
      </c>
      <c r="B38" s="12">
        <v>300054</v>
      </c>
      <c r="C38" s="14"/>
      <c r="D38" s="9"/>
    </row>
    <row r="39" spans="1:4">
      <c r="A39" s="12">
        <v>310055</v>
      </c>
      <c r="B39" s="12">
        <v>300054</v>
      </c>
      <c r="C39" s="14"/>
      <c r="D39" s="9"/>
    </row>
    <row r="40" spans="1:4">
      <c r="A40" s="12">
        <v>320080</v>
      </c>
      <c r="B40" s="12">
        <v>320080</v>
      </c>
      <c r="C40" s="14"/>
      <c r="D40" s="9"/>
    </row>
    <row r="41" spans="1:4">
      <c r="A41" s="12">
        <v>330080</v>
      </c>
      <c r="B41" s="12">
        <v>320080</v>
      </c>
      <c r="C41" s="14"/>
      <c r="D41" s="9"/>
    </row>
    <row r="42" spans="1:4">
      <c r="A42" s="12">
        <v>320081</v>
      </c>
      <c r="B42" s="12">
        <v>320080</v>
      </c>
      <c r="C42" s="14"/>
      <c r="D42" s="9"/>
    </row>
    <row r="43" spans="1:4">
      <c r="A43" s="12">
        <v>330081</v>
      </c>
      <c r="B43" s="12">
        <v>320080</v>
      </c>
      <c r="C43" s="14"/>
      <c r="D43" s="9"/>
    </row>
    <row r="44" spans="1:4">
      <c r="A44" s="12">
        <v>330094</v>
      </c>
      <c r="B44" s="12">
        <v>330094</v>
      </c>
      <c r="C44" s="14"/>
      <c r="D44" s="9"/>
    </row>
    <row r="45" spans="1:4">
      <c r="A45" s="12">
        <v>340094</v>
      </c>
      <c r="B45" s="12">
        <v>330094</v>
      </c>
      <c r="C45" s="14"/>
      <c r="D45" s="9"/>
    </row>
    <row r="46" spans="1:4">
      <c r="A46" s="12">
        <v>330095</v>
      </c>
      <c r="B46" s="12">
        <v>330094</v>
      </c>
      <c r="C46" s="14"/>
      <c r="D46" s="9"/>
    </row>
    <row r="47" spans="1:4">
      <c r="A47" s="12">
        <v>340095</v>
      </c>
      <c r="B47" s="12">
        <v>330094</v>
      </c>
      <c r="C47" s="14"/>
      <c r="D47" s="9"/>
    </row>
    <row r="48" spans="1:4">
      <c r="A48" s="12">
        <v>370019</v>
      </c>
      <c r="B48" s="12">
        <v>380020</v>
      </c>
      <c r="C48" s="14"/>
      <c r="D48" s="9"/>
    </row>
    <row r="49" spans="1:4">
      <c r="A49" s="12">
        <v>370020</v>
      </c>
      <c r="B49" s="12">
        <v>380020</v>
      </c>
      <c r="C49" s="14"/>
      <c r="D49" s="9"/>
    </row>
    <row r="50" spans="1:4">
      <c r="A50" s="12">
        <v>380019</v>
      </c>
      <c r="B50" s="12">
        <v>380020</v>
      </c>
      <c r="C50" s="14"/>
      <c r="D50" s="9"/>
    </row>
    <row r="51" spans="1:4">
      <c r="A51" s="12">
        <v>380020</v>
      </c>
      <c r="B51" s="12">
        <v>380020</v>
      </c>
      <c r="C51" s="14"/>
      <c r="D51" s="9"/>
    </row>
    <row r="52" spans="1:4">
      <c r="A52" s="12">
        <v>390019</v>
      </c>
      <c r="B52" s="12">
        <v>380020</v>
      </c>
      <c r="C52" s="14"/>
      <c r="D52" s="9"/>
    </row>
    <row r="53" spans="1:4">
      <c r="A53" s="12">
        <v>370021</v>
      </c>
      <c r="B53" s="12">
        <v>380020</v>
      </c>
      <c r="C53" s="14"/>
      <c r="D53" s="9"/>
    </row>
    <row r="54" spans="1:4">
      <c r="A54" s="12">
        <v>390020</v>
      </c>
      <c r="B54" s="12">
        <v>380020</v>
      </c>
      <c r="C54" s="14"/>
      <c r="D54" s="9"/>
    </row>
    <row r="55" spans="1:4">
      <c r="A55" s="12">
        <v>380021</v>
      </c>
      <c r="B55" s="12">
        <v>380020</v>
      </c>
      <c r="C55" s="14"/>
      <c r="D55" s="9"/>
    </row>
    <row r="56" spans="1:4">
      <c r="A56" s="12">
        <v>390021</v>
      </c>
      <c r="B56" s="12">
        <v>380020</v>
      </c>
      <c r="C56" s="14"/>
      <c r="D56" s="9"/>
    </row>
    <row r="57" spans="1:4">
      <c r="A57" s="12">
        <v>380034</v>
      </c>
      <c r="B57" s="12">
        <v>380034</v>
      </c>
      <c r="C57" s="14"/>
      <c r="D57" s="9"/>
    </row>
    <row r="58" spans="1:4">
      <c r="A58" s="12">
        <v>390034</v>
      </c>
      <c r="B58" s="12">
        <v>380034</v>
      </c>
      <c r="C58" s="14"/>
      <c r="D58" s="9"/>
    </row>
    <row r="59" spans="1:4">
      <c r="A59" s="12">
        <v>380035</v>
      </c>
      <c r="B59" s="12">
        <v>380034</v>
      </c>
      <c r="C59" s="14"/>
      <c r="D59" s="9"/>
    </row>
    <row r="60" spans="1:4">
      <c r="A60" s="12">
        <v>390035</v>
      </c>
      <c r="B60" s="12">
        <v>380034</v>
      </c>
      <c r="C60" s="14"/>
      <c r="D60" s="9"/>
    </row>
    <row r="61" spans="1:4">
      <c r="A61" s="12">
        <v>410058</v>
      </c>
      <c r="B61" s="12">
        <v>410058</v>
      </c>
      <c r="C61" s="14"/>
      <c r="D61" s="9"/>
    </row>
    <row r="62" spans="1:4">
      <c r="A62" s="12">
        <v>410067</v>
      </c>
      <c r="B62" s="12">
        <v>410067</v>
      </c>
      <c r="C62" s="14"/>
      <c r="D62" s="9"/>
    </row>
    <row r="63" spans="1:4">
      <c r="A63" s="12">
        <v>420067</v>
      </c>
      <c r="B63" s="12">
        <v>410067</v>
      </c>
      <c r="C63" s="14"/>
      <c r="D63" s="9"/>
    </row>
    <row r="64" spans="1:4">
      <c r="A64" s="12">
        <v>410068</v>
      </c>
      <c r="B64" s="12">
        <v>410067</v>
      </c>
      <c r="C64" s="14"/>
      <c r="D64" s="9"/>
    </row>
    <row r="65" spans="1:4">
      <c r="A65" s="12">
        <v>420068</v>
      </c>
      <c r="B65" s="12">
        <v>410067</v>
      </c>
      <c r="C65" s="14"/>
      <c r="D65" s="9"/>
    </row>
    <row r="66" spans="1:4">
      <c r="A66" s="12">
        <v>420094</v>
      </c>
      <c r="B66" s="12">
        <v>420094</v>
      </c>
      <c r="C66" s="14"/>
      <c r="D66" s="9"/>
    </row>
    <row r="67" spans="1:4">
      <c r="A67" s="12">
        <v>430094</v>
      </c>
      <c r="B67" s="12">
        <v>420094</v>
      </c>
      <c r="C67" s="14"/>
      <c r="D67" s="9"/>
    </row>
    <row r="68" spans="1:4">
      <c r="A68" s="12">
        <v>420095</v>
      </c>
      <c r="B68" s="12">
        <v>420094</v>
      </c>
      <c r="C68" s="14"/>
      <c r="D68" s="9"/>
    </row>
    <row r="69" spans="1:4">
      <c r="A69" s="12">
        <v>430095</v>
      </c>
      <c r="B69" s="12">
        <v>420094</v>
      </c>
      <c r="C69" s="14"/>
      <c r="D69" s="9"/>
    </row>
    <row r="70" spans="1:4">
      <c r="A70" s="12">
        <v>430046</v>
      </c>
      <c r="B70" s="12">
        <v>430046</v>
      </c>
      <c r="C70" s="14"/>
      <c r="D70" s="9"/>
    </row>
    <row r="71" spans="1:4">
      <c r="A71" s="12">
        <v>440046</v>
      </c>
      <c r="B71" s="12">
        <v>430046</v>
      </c>
      <c r="C71" s="14"/>
      <c r="D71" s="9"/>
    </row>
    <row r="72" spans="1:4">
      <c r="A72" s="12">
        <v>430047</v>
      </c>
      <c r="B72" s="12">
        <v>430046</v>
      </c>
      <c r="C72" s="14"/>
      <c r="D72" s="9"/>
    </row>
    <row r="73" spans="1:4">
      <c r="A73" s="12">
        <v>440047</v>
      </c>
      <c r="B73" s="12">
        <v>430046</v>
      </c>
      <c r="C73" s="14"/>
      <c r="D73" s="9"/>
    </row>
    <row r="74" spans="1:4">
      <c r="A74" s="12">
        <v>440028</v>
      </c>
      <c r="B74" s="12">
        <v>440028</v>
      </c>
      <c r="C74" s="14"/>
      <c r="D74" s="9"/>
    </row>
    <row r="75" spans="1:4">
      <c r="A75" s="12">
        <v>450028</v>
      </c>
      <c r="B75" s="12">
        <v>440028</v>
      </c>
      <c r="C75" s="14"/>
      <c r="D75" s="9"/>
    </row>
    <row r="76" spans="1:4">
      <c r="A76" s="12">
        <v>440029</v>
      </c>
      <c r="B76" s="12">
        <v>440028</v>
      </c>
      <c r="C76" s="14"/>
      <c r="D76" s="9"/>
    </row>
    <row r="77" spans="1:4">
      <c r="A77" s="12">
        <v>450029</v>
      </c>
      <c r="B77" s="12">
        <v>440028</v>
      </c>
      <c r="C77" s="14"/>
      <c r="D77" s="9"/>
    </row>
    <row r="78" spans="1:4">
      <c r="A78" s="12">
        <v>460081</v>
      </c>
      <c r="B78" s="12">
        <v>460081</v>
      </c>
      <c r="C78" s="14"/>
      <c r="D78" s="9"/>
    </row>
    <row r="79" spans="1:4">
      <c r="A79" s="12">
        <v>470081</v>
      </c>
      <c r="B79" s="12">
        <v>460081</v>
      </c>
      <c r="C79" s="14"/>
      <c r="D79" s="9"/>
    </row>
    <row r="80" spans="1:4">
      <c r="A80" s="12">
        <v>460082</v>
      </c>
      <c r="B80" s="12">
        <v>460081</v>
      </c>
      <c r="C80" s="14"/>
      <c r="D80" s="9"/>
    </row>
    <row r="81" spans="1:4">
      <c r="A81" s="12">
        <v>470082</v>
      </c>
      <c r="B81" s="12">
        <v>460081</v>
      </c>
      <c r="C81" s="14"/>
      <c r="D81" s="9"/>
    </row>
    <row r="82" spans="1:4">
      <c r="A82" s="12">
        <v>470105</v>
      </c>
      <c r="B82" s="12">
        <v>470105</v>
      </c>
      <c r="C82" s="14"/>
      <c r="D82" s="9"/>
    </row>
    <row r="83" spans="1:4">
      <c r="A83" s="12">
        <v>480105</v>
      </c>
      <c r="B83" s="12">
        <v>470105</v>
      </c>
      <c r="C83" s="14"/>
      <c r="D83" s="9"/>
    </row>
    <row r="84" spans="1:4">
      <c r="A84" s="12">
        <v>470106</v>
      </c>
      <c r="B84" s="12">
        <v>470105</v>
      </c>
      <c r="C84" s="14"/>
      <c r="D84" s="9"/>
    </row>
    <row r="85" spans="1:4">
      <c r="A85" s="12">
        <v>480106</v>
      </c>
      <c r="B85" s="12">
        <v>470105</v>
      </c>
      <c r="C85" s="14"/>
      <c r="D85" s="9"/>
    </row>
    <row r="86" spans="1:4">
      <c r="A86" s="12">
        <v>470009</v>
      </c>
      <c r="B86" s="12">
        <v>480010</v>
      </c>
      <c r="C86" s="14"/>
      <c r="D86" s="9"/>
    </row>
    <row r="87" spans="1:4">
      <c r="A87" s="12">
        <v>480009</v>
      </c>
      <c r="B87" s="12">
        <v>480010</v>
      </c>
      <c r="C87" s="14"/>
      <c r="D87" s="9"/>
    </row>
    <row r="88" spans="1:4">
      <c r="A88" s="12">
        <v>470010</v>
      </c>
      <c r="B88" s="12">
        <v>480010</v>
      </c>
      <c r="C88" s="14"/>
      <c r="D88" s="9"/>
    </row>
    <row r="89" spans="1:4">
      <c r="A89" s="12">
        <v>470011</v>
      </c>
      <c r="B89" s="12">
        <v>480010</v>
      </c>
      <c r="C89" s="14"/>
      <c r="D89" s="9"/>
    </row>
    <row r="90" spans="1:4">
      <c r="A90" s="12">
        <v>480010</v>
      </c>
      <c r="B90" s="12">
        <v>480010</v>
      </c>
      <c r="C90" s="14"/>
      <c r="D90" s="9"/>
    </row>
    <row r="91" spans="1:4">
      <c r="A91" s="12">
        <v>490009</v>
      </c>
      <c r="B91" s="12">
        <v>480010</v>
      </c>
      <c r="C91" s="14"/>
      <c r="D91" s="9"/>
    </row>
    <row r="92" spans="1:4">
      <c r="A92" s="12">
        <v>490010</v>
      </c>
      <c r="B92" s="12">
        <v>480010</v>
      </c>
      <c r="C92" s="14"/>
      <c r="D92" s="9"/>
    </row>
    <row r="93" spans="1:4">
      <c r="A93" s="12">
        <v>480011</v>
      </c>
      <c r="B93" s="12">
        <v>480010</v>
      </c>
      <c r="C93" s="14"/>
      <c r="D93" s="9"/>
    </row>
    <row r="94" spans="1:4">
      <c r="A94" s="12">
        <v>490011</v>
      </c>
      <c r="B94" s="12">
        <v>480010</v>
      </c>
      <c r="C94" s="14"/>
      <c r="D94" s="9"/>
    </row>
    <row r="95" spans="1:4">
      <c r="A95" s="12">
        <v>510039</v>
      </c>
      <c r="B95" s="12">
        <v>510039</v>
      </c>
      <c r="C95" s="14"/>
      <c r="D95" s="9"/>
    </row>
    <row r="96" spans="1:4">
      <c r="A96" s="12">
        <v>520039</v>
      </c>
      <c r="B96" s="12">
        <v>510039</v>
      </c>
      <c r="C96" s="14"/>
      <c r="D96" s="9"/>
    </row>
    <row r="97" spans="1:4">
      <c r="A97" s="12">
        <v>510040</v>
      </c>
      <c r="B97" s="12">
        <v>510039</v>
      </c>
      <c r="C97" s="14"/>
      <c r="D97" s="9"/>
    </row>
    <row r="98" spans="1:4">
      <c r="A98" s="12">
        <v>520040</v>
      </c>
      <c r="B98" s="12">
        <v>510039</v>
      </c>
      <c r="C98" s="14"/>
      <c r="D98" s="9"/>
    </row>
    <row r="99" spans="1:4">
      <c r="A99" s="12">
        <v>510075</v>
      </c>
      <c r="B99" s="12">
        <v>510075</v>
      </c>
      <c r="C99" s="14"/>
      <c r="D99" s="9"/>
    </row>
    <row r="100" spans="1:4">
      <c r="A100" s="12">
        <v>530095</v>
      </c>
      <c r="B100" s="12">
        <v>530095</v>
      </c>
      <c r="C100" s="14"/>
      <c r="D100" s="9"/>
    </row>
    <row r="101" spans="1:4">
      <c r="A101" s="12">
        <v>540095</v>
      </c>
      <c r="B101" s="12">
        <v>530095</v>
      </c>
      <c r="C101" s="14"/>
      <c r="D101" s="9"/>
    </row>
    <row r="102" spans="1:4">
      <c r="A102" s="12">
        <v>530096</v>
      </c>
      <c r="B102" s="12">
        <v>530095</v>
      </c>
      <c r="C102" s="14"/>
      <c r="D102" s="9"/>
    </row>
    <row r="103" spans="1:4">
      <c r="A103" s="12">
        <v>540096</v>
      </c>
      <c r="B103" s="12">
        <v>530095</v>
      </c>
      <c r="C103" s="14"/>
      <c r="D103" s="9"/>
    </row>
    <row r="104" spans="1:4">
      <c r="A104" s="12">
        <v>530024</v>
      </c>
      <c r="B104" s="12">
        <v>540025</v>
      </c>
      <c r="C104" s="14"/>
      <c r="D104" s="9"/>
    </row>
    <row r="105" spans="1:4">
      <c r="A105" s="12">
        <v>540024</v>
      </c>
      <c r="B105" s="12">
        <v>540025</v>
      </c>
      <c r="C105" s="14"/>
      <c r="D105" s="9"/>
    </row>
    <row r="106" ht="14.25" spans="1:4">
      <c r="A106" s="12">
        <v>530025</v>
      </c>
      <c r="B106" s="12">
        <v>540025</v>
      </c>
      <c r="C106" s="14"/>
      <c r="D106" s="14"/>
    </row>
    <row r="107" ht="14.25" spans="1:4">
      <c r="A107" s="12">
        <v>540025</v>
      </c>
      <c r="B107" s="12">
        <v>540025</v>
      </c>
      <c r="C107" s="14"/>
      <c r="D107" s="14"/>
    </row>
    <row r="108" ht="14.25" spans="1:4">
      <c r="A108" s="12">
        <v>550024</v>
      </c>
      <c r="B108" s="12">
        <v>540025</v>
      </c>
      <c r="C108" s="14"/>
      <c r="D108" s="14"/>
    </row>
    <row r="109" ht="14.25" spans="1:4">
      <c r="A109" s="12">
        <v>530026</v>
      </c>
      <c r="B109" s="12">
        <v>540025</v>
      </c>
      <c r="C109" s="14"/>
      <c r="D109" s="14"/>
    </row>
    <row r="110" ht="14.25" spans="1:4">
      <c r="A110" s="12">
        <v>540026</v>
      </c>
      <c r="B110" s="12">
        <v>540025</v>
      </c>
      <c r="C110" s="14"/>
      <c r="D110" s="14"/>
    </row>
    <row r="111" ht="14.25" spans="1:4">
      <c r="A111" s="12">
        <v>550025</v>
      </c>
      <c r="B111" s="12">
        <v>540025</v>
      </c>
      <c r="C111" s="14"/>
      <c r="D111" s="14"/>
    </row>
    <row r="112" ht="14.25" spans="1:4">
      <c r="A112" s="12">
        <v>550026</v>
      </c>
      <c r="B112" s="12">
        <v>540025</v>
      </c>
      <c r="C112" s="14"/>
      <c r="D112" s="14"/>
    </row>
    <row r="113" ht="14.25" spans="1:4">
      <c r="A113" s="12">
        <v>540052</v>
      </c>
      <c r="B113" s="12">
        <v>540052</v>
      </c>
      <c r="C113" s="14"/>
      <c r="D113" s="14"/>
    </row>
    <row r="114" ht="14.25" spans="1:4">
      <c r="A114" s="12">
        <v>560070</v>
      </c>
      <c r="B114" s="12">
        <v>560070</v>
      </c>
      <c r="C114" s="14"/>
      <c r="D114" s="14"/>
    </row>
    <row r="115" ht="14.25" spans="1:4">
      <c r="A115" s="12">
        <v>570070</v>
      </c>
      <c r="B115" s="12">
        <v>560070</v>
      </c>
      <c r="C115" s="14"/>
      <c r="D115" s="14"/>
    </row>
    <row r="116" ht="14.25" spans="1:4">
      <c r="A116" s="12">
        <v>560071</v>
      </c>
      <c r="B116" s="12">
        <v>560070</v>
      </c>
      <c r="C116" s="14"/>
      <c r="D116" s="14"/>
    </row>
    <row r="117" ht="14.25" spans="1:4">
      <c r="A117" s="12">
        <v>570071</v>
      </c>
      <c r="B117" s="12">
        <v>560070</v>
      </c>
      <c r="C117" s="14"/>
      <c r="D117" s="14"/>
    </row>
    <row r="118" ht="14.25" spans="1:4">
      <c r="A118" s="12">
        <v>570103</v>
      </c>
      <c r="B118" s="12">
        <v>570103</v>
      </c>
      <c r="C118" s="14"/>
      <c r="D118" s="14"/>
    </row>
    <row r="119" ht="14.25" spans="1:4">
      <c r="A119" s="12">
        <v>580090</v>
      </c>
      <c r="B119" s="12">
        <v>580090</v>
      </c>
      <c r="C119" s="14"/>
      <c r="D119" s="14"/>
    </row>
    <row r="120" ht="14.25" spans="1:4">
      <c r="A120" s="12">
        <v>600058</v>
      </c>
      <c r="B120" s="12">
        <v>600058</v>
      </c>
      <c r="C120" s="14"/>
      <c r="D120" s="14"/>
    </row>
    <row r="121" ht="14.25" spans="1:4">
      <c r="A121" s="12">
        <v>610058</v>
      </c>
      <c r="B121" s="12">
        <v>600058</v>
      </c>
      <c r="C121" s="14"/>
      <c r="D121" s="14"/>
    </row>
    <row r="122" ht="14.25" spans="1:4">
      <c r="A122" s="12">
        <v>600059</v>
      </c>
      <c r="B122" s="12">
        <v>600058</v>
      </c>
      <c r="C122" s="14"/>
      <c r="D122" s="14"/>
    </row>
    <row r="123" ht="14.25" spans="1:4">
      <c r="A123" s="12">
        <v>610059</v>
      </c>
      <c r="B123" s="12">
        <v>600058</v>
      </c>
      <c r="C123" s="14"/>
      <c r="D123" s="14"/>
    </row>
    <row r="124" ht="14.25" spans="1:4">
      <c r="A124" s="12">
        <v>610111</v>
      </c>
      <c r="B124" s="12">
        <v>610111</v>
      </c>
      <c r="C124" s="14"/>
      <c r="D124" s="14"/>
    </row>
    <row r="125" ht="14.25" spans="1:4">
      <c r="A125" s="12">
        <v>620111</v>
      </c>
      <c r="B125" s="12">
        <v>610111</v>
      </c>
      <c r="C125" s="14"/>
      <c r="D125" s="14"/>
    </row>
    <row r="126" ht="14.25" spans="1:4">
      <c r="A126" s="12">
        <v>610112</v>
      </c>
      <c r="B126" s="12">
        <v>610111</v>
      </c>
      <c r="C126" s="14"/>
      <c r="D126" s="14"/>
    </row>
    <row r="127" ht="14.25" spans="1:4">
      <c r="A127" s="12">
        <v>620112</v>
      </c>
      <c r="B127" s="12">
        <v>610111</v>
      </c>
      <c r="C127" s="14"/>
      <c r="D127" s="14"/>
    </row>
    <row r="128" ht="14.25" spans="1:4">
      <c r="A128" s="12">
        <v>630046</v>
      </c>
      <c r="B128" s="12">
        <v>630046</v>
      </c>
      <c r="C128" s="14"/>
      <c r="D128" s="14"/>
    </row>
    <row r="129" ht="14.25" spans="1:4">
      <c r="A129" s="12">
        <v>640046</v>
      </c>
      <c r="B129" s="12">
        <v>630046</v>
      </c>
      <c r="C129" s="14"/>
      <c r="D129" s="14"/>
    </row>
    <row r="130" ht="14.25" spans="1:4">
      <c r="A130" s="12">
        <v>630047</v>
      </c>
      <c r="B130" s="12">
        <v>630046</v>
      </c>
      <c r="C130" s="14"/>
      <c r="D130" s="14"/>
    </row>
    <row r="131" ht="14.25" spans="1:4">
      <c r="A131" s="12">
        <v>640047</v>
      </c>
      <c r="B131" s="12">
        <v>630046</v>
      </c>
      <c r="C131" s="14"/>
      <c r="D131" s="14"/>
    </row>
    <row r="132" ht="14.25" spans="1:4">
      <c r="A132" s="12">
        <v>630083</v>
      </c>
      <c r="B132" s="12">
        <v>630083</v>
      </c>
      <c r="C132" s="14"/>
      <c r="D132" s="14"/>
    </row>
    <row r="133" ht="14.25" spans="1:4">
      <c r="A133" s="12">
        <v>640083</v>
      </c>
      <c r="B133" s="12">
        <v>630083</v>
      </c>
      <c r="C133" s="14"/>
      <c r="D133" s="14"/>
    </row>
    <row r="134" ht="14.25" spans="1:2">
      <c r="A134" s="12">
        <v>630084</v>
      </c>
      <c r="B134" s="12">
        <v>630083</v>
      </c>
    </row>
    <row r="135" ht="14.25" spans="1:2">
      <c r="A135" s="12">
        <v>640084</v>
      </c>
      <c r="B135" s="12">
        <v>630083</v>
      </c>
    </row>
    <row r="136" ht="14.25" spans="1:2">
      <c r="A136" s="12">
        <v>630100</v>
      </c>
      <c r="B136" s="12">
        <v>630100</v>
      </c>
    </row>
    <row r="137" ht="14.25" spans="1:2">
      <c r="A137" s="12">
        <v>640100</v>
      </c>
      <c r="B137" s="12">
        <v>630100</v>
      </c>
    </row>
    <row r="138" ht="14.25" spans="1:2">
      <c r="A138" s="12">
        <v>630101</v>
      </c>
      <c r="B138" s="12">
        <v>630100</v>
      </c>
    </row>
    <row r="139" ht="14.25" spans="1:2">
      <c r="A139" s="12">
        <v>640101</v>
      </c>
      <c r="B139" s="12">
        <v>630100</v>
      </c>
    </row>
    <row r="140" ht="14.25" spans="1:2">
      <c r="A140" s="12">
        <v>660029</v>
      </c>
      <c r="B140" s="12">
        <v>660029</v>
      </c>
    </row>
    <row r="141" ht="14.25" spans="1:2">
      <c r="A141" s="12">
        <v>670029</v>
      </c>
      <c r="B141" s="12">
        <v>660029</v>
      </c>
    </row>
    <row r="142" ht="14.25" spans="1:2">
      <c r="A142" s="12">
        <v>660030</v>
      </c>
      <c r="B142" s="12">
        <v>660029</v>
      </c>
    </row>
    <row r="143" ht="14.25" spans="1:2">
      <c r="A143" s="12">
        <v>670030</v>
      </c>
      <c r="B143" s="12">
        <v>660029</v>
      </c>
    </row>
    <row r="144" ht="14.25" spans="1:2">
      <c r="A144" s="12">
        <v>670020</v>
      </c>
      <c r="B144" s="12">
        <v>680021</v>
      </c>
    </row>
    <row r="145" ht="14.25" spans="1:2">
      <c r="A145" s="12">
        <v>680020</v>
      </c>
      <c r="B145" s="12">
        <v>680021</v>
      </c>
    </row>
    <row r="146" ht="14.25" spans="1:2">
      <c r="A146" s="12">
        <v>670021</v>
      </c>
      <c r="B146" s="12">
        <v>680021</v>
      </c>
    </row>
    <row r="147" ht="14.25" spans="1:2">
      <c r="A147" s="12">
        <v>680021</v>
      </c>
      <c r="B147" s="12">
        <v>680021</v>
      </c>
    </row>
    <row r="148" ht="14.25" spans="1:2">
      <c r="A148" s="12">
        <v>690020</v>
      </c>
      <c r="B148" s="12">
        <v>680021</v>
      </c>
    </row>
    <row r="149" ht="14.25" spans="1:2">
      <c r="A149" s="12">
        <v>670022</v>
      </c>
      <c r="B149" s="12">
        <v>680021</v>
      </c>
    </row>
    <row r="150" ht="14.25" spans="1:2">
      <c r="A150" s="12">
        <v>680022</v>
      </c>
      <c r="B150" s="12">
        <v>680021</v>
      </c>
    </row>
    <row r="151" ht="14.25" spans="1:2">
      <c r="A151" s="12">
        <v>690021</v>
      </c>
      <c r="B151" s="12">
        <v>680021</v>
      </c>
    </row>
    <row r="152" ht="14.25" spans="1:2">
      <c r="A152" s="12">
        <v>690022</v>
      </c>
      <c r="B152" s="12">
        <v>680021</v>
      </c>
    </row>
    <row r="153" ht="14.25" spans="1:2">
      <c r="A153" s="12">
        <v>700039</v>
      </c>
      <c r="B153" s="12">
        <v>700039</v>
      </c>
    </row>
    <row r="154" ht="14.25" spans="1:2">
      <c r="A154" s="12">
        <v>710039</v>
      </c>
      <c r="B154" s="12">
        <v>700039</v>
      </c>
    </row>
    <row r="155" ht="14.25" spans="1:2">
      <c r="A155" s="12">
        <v>700040</v>
      </c>
      <c r="B155" s="12">
        <v>700039</v>
      </c>
    </row>
    <row r="156" ht="14.25" spans="1:2">
      <c r="A156" s="12">
        <v>710040</v>
      </c>
      <c r="B156" s="12">
        <v>700039</v>
      </c>
    </row>
    <row r="157" ht="14.25" spans="1:2">
      <c r="A157" s="12">
        <v>700063</v>
      </c>
      <c r="B157" s="12">
        <v>700063</v>
      </c>
    </row>
    <row r="158" ht="14.25" spans="1:2">
      <c r="A158" s="12">
        <v>730104</v>
      </c>
      <c r="B158" s="12">
        <v>730104</v>
      </c>
    </row>
    <row r="159" ht="14.25" spans="1:2">
      <c r="A159" s="12">
        <v>740104</v>
      </c>
      <c r="B159" s="12">
        <v>730104</v>
      </c>
    </row>
    <row r="160" ht="14.25" spans="1:2">
      <c r="A160" s="12">
        <v>730105</v>
      </c>
      <c r="B160" s="12">
        <v>730104</v>
      </c>
    </row>
    <row r="161" ht="14.25" spans="1:2">
      <c r="A161" s="12">
        <v>740105</v>
      </c>
      <c r="B161" s="12">
        <v>730104</v>
      </c>
    </row>
    <row r="162" ht="14.25" spans="1:2">
      <c r="A162" s="12">
        <v>750095</v>
      </c>
      <c r="B162" s="12">
        <v>750095</v>
      </c>
    </row>
    <row r="163" ht="14.25" spans="1:2">
      <c r="A163" s="12">
        <v>760095</v>
      </c>
      <c r="B163" s="12">
        <v>750095</v>
      </c>
    </row>
    <row r="164" ht="14.25" spans="1:2">
      <c r="A164" s="12">
        <v>750096</v>
      </c>
      <c r="B164" s="12">
        <v>750095</v>
      </c>
    </row>
    <row r="165" ht="14.25" spans="1:2">
      <c r="A165" s="12">
        <v>760096</v>
      </c>
      <c r="B165" s="12">
        <v>750095</v>
      </c>
    </row>
    <row r="166" ht="14.25" spans="1:2">
      <c r="A166" s="12">
        <v>760056</v>
      </c>
      <c r="B166" s="12">
        <v>760056</v>
      </c>
    </row>
    <row r="167" ht="14.25" spans="1:2">
      <c r="A167" s="12">
        <v>770056</v>
      </c>
      <c r="B167" s="12">
        <v>760056</v>
      </c>
    </row>
    <row r="168" ht="14.25" spans="1:2">
      <c r="A168" s="12">
        <v>760057</v>
      </c>
      <c r="B168" s="12">
        <v>760056</v>
      </c>
    </row>
    <row r="169" ht="14.25" spans="1:2">
      <c r="A169" s="12">
        <v>770057</v>
      </c>
      <c r="B169" s="12">
        <v>760056</v>
      </c>
    </row>
    <row r="170" ht="14.25" spans="1:2">
      <c r="A170" s="12">
        <v>760071</v>
      </c>
      <c r="B170" s="12">
        <v>760071</v>
      </c>
    </row>
    <row r="171" ht="14.25" spans="1:2">
      <c r="A171" s="12">
        <v>770071</v>
      </c>
      <c r="B171" s="12">
        <v>760071</v>
      </c>
    </row>
    <row r="172" ht="14.25" spans="1:2">
      <c r="A172" s="12">
        <v>760072</v>
      </c>
      <c r="B172" s="12">
        <v>760071</v>
      </c>
    </row>
    <row r="173" ht="14.25" spans="1:2">
      <c r="A173" s="12">
        <v>770072</v>
      </c>
      <c r="B173" s="12">
        <v>760071</v>
      </c>
    </row>
    <row r="174" ht="14.25" spans="1:2">
      <c r="A174" s="12">
        <v>770050</v>
      </c>
      <c r="B174" s="12">
        <v>770050</v>
      </c>
    </row>
    <row r="175" ht="14.25" spans="1:2">
      <c r="A175" s="12">
        <v>780117</v>
      </c>
      <c r="B175" s="12">
        <v>780117</v>
      </c>
    </row>
    <row r="176" ht="14.25" spans="1:2">
      <c r="A176" s="12">
        <v>790117</v>
      </c>
      <c r="B176" s="12">
        <v>780117</v>
      </c>
    </row>
    <row r="177" ht="14.25" spans="1:2">
      <c r="A177" s="12">
        <v>780118</v>
      </c>
      <c r="B177" s="12">
        <v>780117</v>
      </c>
    </row>
    <row r="178" ht="14.25" spans="1:2">
      <c r="A178" s="12">
        <v>790118</v>
      </c>
      <c r="B178" s="12">
        <v>780117</v>
      </c>
    </row>
    <row r="179" ht="14.25" spans="1:2">
      <c r="A179" s="12">
        <v>790036</v>
      </c>
      <c r="B179" s="12">
        <v>790036</v>
      </c>
    </row>
    <row r="180" ht="14.25" spans="1:2">
      <c r="A180" s="12">
        <v>800036</v>
      </c>
      <c r="B180" s="12">
        <v>790036</v>
      </c>
    </row>
    <row r="181" ht="14.25" spans="1:2">
      <c r="A181" s="12">
        <v>790037</v>
      </c>
      <c r="B181" s="12">
        <v>790036</v>
      </c>
    </row>
    <row r="182" ht="14.25" spans="1:2">
      <c r="A182" s="12">
        <v>800037</v>
      </c>
      <c r="B182" s="12">
        <v>790036</v>
      </c>
    </row>
    <row r="183" ht="14.25" spans="1:2">
      <c r="A183" s="12">
        <v>810085</v>
      </c>
      <c r="B183" s="12">
        <v>810085</v>
      </c>
    </row>
    <row r="184" ht="14.25" spans="1:2">
      <c r="A184" s="12">
        <v>820085</v>
      </c>
      <c r="B184" s="12">
        <v>810085</v>
      </c>
    </row>
    <row r="185" ht="14.25" spans="1:2">
      <c r="A185" s="12">
        <v>810086</v>
      </c>
      <c r="B185" s="12">
        <v>810085</v>
      </c>
    </row>
    <row r="186" ht="14.25" spans="1:2">
      <c r="A186" s="12">
        <v>820086</v>
      </c>
      <c r="B186" s="12">
        <v>810085</v>
      </c>
    </row>
    <row r="187" ht="14.25" spans="1:2">
      <c r="A187" s="12">
        <v>830047</v>
      </c>
      <c r="B187" s="12">
        <v>830047</v>
      </c>
    </row>
    <row r="188" ht="14.25" spans="1:2">
      <c r="A188" s="12">
        <v>840047</v>
      </c>
      <c r="B188" s="12">
        <v>830047</v>
      </c>
    </row>
    <row r="189" ht="14.25" spans="1:2">
      <c r="A189" s="12">
        <v>830048</v>
      </c>
      <c r="B189" s="12">
        <v>830047</v>
      </c>
    </row>
    <row r="190" ht="14.25" spans="1:2">
      <c r="A190" s="12">
        <v>840048</v>
      </c>
      <c r="B190" s="12">
        <v>830047</v>
      </c>
    </row>
    <row r="191" ht="14.25" spans="1:2">
      <c r="A191" s="12">
        <v>850030</v>
      </c>
      <c r="B191" s="12">
        <v>850030</v>
      </c>
    </row>
    <row r="192" ht="14.25" spans="1:2">
      <c r="A192" s="12">
        <v>860030</v>
      </c>
      <c r="B192" s="12">
        <v>850030</v>
      </c>
    </row>
    <row r="193" ht="14.25" spans="1:2">
      <c r="A193" s="12">
        <v>850031</v>
      </c>
      <c r="B193" s="12">
        <v>850030</v>
      </c>
    </row>
    <row r="194" ht="14.25" spans="1:2">
      <c r="A194" s="12">
        <v>860031</v>
      </c>
      <c r="B194" s="12">
        <v>850030</v>
      </c>
    </row>
    <row r="195" ht="14.25" spans="1:2">
      <c r="A195" s="12">
        <v>860105</v>
      </c>
      <c r="B195" s="12">
        <v>860105</v>
      </c>
    </row>
    <row r="196" ht="14.25" spans="1:2">
      <c r="A196" s="12">
        <v>870105</v>
      </c>
      <c r="B196" s="12">
        <v>860105</v>
      </c>
    </row>
    <row r="197" ht="14.25" spans="1:2">
      <c r="A197" s="12">
        <v>860106</v>
      </c>
      <c r="B197" s="12">
        <v>860105</v>
      </c>
    </row>
    <row r="198" ht="14.25" spans="1:2">
      <c r="A198" s="12">
        <v>870106</v>
      </c>
      <c r="B198" s="12">
        <v>860105</v>
      </c>
    </row>
    <row r="199" ht="14.25" spans="1:2">
      <c r="A199" s="12">
        <v>880065</v>
      </c>
      <c r="B199" s="12">
        <v>880065</v>
      </c>
    </row>
    <row r="200" ht="14.25" spans="1:2">
      <c r="A200" s="12">
        <v>890065</v>
      </c>
      <c r="B200" s="12">
        <v>880065</v>
      </c>
    </row>
    <row r="201" ht="14.25" spans="1:2">
      <c r="A201" s="12">
        <v>880066</v>
      </c>
      <c r="B201" s="12">
        <v>880065</v>
      </c>
    </row>
    <row r="202" ht="14.25" spans="1:2">
      <c r="A202" s="12">
        <v>890066</v>
      </c>
      <c r="B202" s="12">
        <v>880065</v>
      </c>
    </row>
    <row r="203" ht="14.25" spans="1:2">
      <c r="A203" s="12">
        <v>920057</v>
      </c>
      <c r="B203" s="12">
        <v>920057</v>
      </c>
    </row>
    <row r="204" ht="14.25" spans="1:2">
      <c r="A204" s="12">
        <v>940042</v>
      </c>
      <c r="B204" s="12">
        <v>940042</v>
      </c>
    </row>
    <row r="205" ht="14.25" spans="1:2">
      <c r="A205" s="12">
        <v>950042</v>
      </c>
      <c r="B205" s="12">
        <v>940042</v>
      </c>
    </row>
    <row r="206" ht="14.25" spans="1:2">
      <c r="A206" s="12">
        <v>940043</v>
      </c>
      <c r="B206" s="12">
        <v>940042</v>
      </c>
    </row>
    <row r="207" ht="14.25" spans="1:2">
      <c r="A207" s="12">
        <v>950043</v>
      </c>
      <c r="B207" s="12">
        <v>940042</v>
      </c>
    </row>
    <row r="208" ht="14.25" spans="1:2">
      <c r="A208" s="12">
        <v>940118</v>
      </c>
      <c r="B208" s="12">
        <v>940118</v>
      </c>
    </row>
    <row r="209" ht="14.25" spans="1:2">
      <c r="A209" s="12">
        <v>950118</v>
      </c>
      <c r="B209" s="12">
        <v>940118</v>
      </c>
    </row>
    <row r="210" ht="14.25" spans="1:2">
      <c r="A210" s="12">
        <v>940119</v>
      </c>
      <c r="B210" s="12">
        <v>940118</v>
      </c>
    </row>
    <row r="211" ht="14.25" spans="1:2">
      <c r="A211" s="12">
        <v>950119</v>
      </c>
      <c r="B211" s="12">
        <v>940118</v>
      </c>
    </row>
    <row r="212" ht="14.25" spans="1:2">
      <c r="A212" s="12">
        <v>950034</v>
      </c>
      <c r="B212" s="12">
        <v>950034</v>
      </c>
    </row>
    <row r="213" ht="14.25" spans="1:2">
      <c r="A213" s="12">
        <v>960034</v>
      </c>
      <c r="B213" s="12">
        <v>950034</v>
      </c>
    </row>
    <row r="214" ht="14.25" spans="1:2">
      <c r="A214" s="12">
        <v>950035</v>
      </c>
      <c r="B214" s="12">
        <v>950034</v>
      </c>
    </row>
    <row r="215" ht="14.25" spans="1:2">
      <c r="A215" s="12">
        <v>960035</v>
      </c>
      <c r="B215" s="12">
        <v>950034</v>
      </c>
    </row>
    <row r="216" ht="14.25" spans="1:2">
      <c r="A216" s="12">
        <v>950082</v>
      </c>
      <c r="B216" s="12">
        <v>950082</v>
      </c>
    </row>
    <row r="217" ht="14.25" spans="1:2">
      <c r="A217" s="12">
        <v>960082</v>
      </c>
      <c r="B217" s="12">
        <v>950082</v>
      </c>
    </row>
    <row r="218" ht="14.25" spans="1:2">
      <c r="A218" s="12">
        <v>950083</v>
      </c>
      <c r="B218" s="12">
        <v>950082</v>
      </c>
    </row>
    <row r="219" ht="14.25" spans="1:2">
      <c r="A219" s="12">
        <v>960083</v>
      </c>
      <c r="B219" s="12">
        <v>950082</v>
      </c>
    </row>
    <row r="220" ht="14.25" spans="1:2">
      <c r="A220" s="12">
        <v>960094</v>
      </c>
      <c r="B220" s="12">
        <v>960094</v>
      </c>
    </row>
    <row r="221" ht="14.25" spans="1:2">
      <c r="A221" s="12">
        <v>970094</v>
      </c>
      <c r="B221" s="12">
        <v>960094</v>
      </c>
    </row>
    <row r="222" ht="14.25" spans="1:2">
      <c r="A222" s="12">
        <v>960095</v>
      </c>
      <c r="B222" s="12">
        <v>960094</v>
      </c>
    </row>
    <row r="223" ht="14.25" spans="1:2">
      <c r="A223" s="12">
        <v>970095</v>
      </c>
      <c r="B223" s="12">
        <v>960094</v>
      </c>
    </row>
    <row r="224" ht="14.25" spans="1:2">
      <c r="A224" s="12">
        <v>970111</v>
      </c>
      <c r="B224" s="12">
        <v>970111</v>
      </c>
    </row>
    <row r="225" ht="14.25" spans="1:2">
      <c r="A225" s="12">
        <v>990074</v>
      </c>
      <c r="B225" s="12">
        <v>990074</v>
      </c>
    </row>
    <row r="226" ht="14.25" spans="1:2">
      <c r="A226" s="12">
        <v>990103</v>
      </c>
      <c r="B226" s="12">
        <v>990103</v>
      </c>
    </row>
    <row r="227" ht="14.25" spans="1:2">
      <c r="A227" s="12">
        <v>1000103</v>
      </c>
      <c r="B227" s="12">
        <v>990103</v>
      </c>
    </row>
    <row r="228" ht="14.25" spans="1:2">
      <c r="A228" s="12">
        <v>990104</v>
      </c>
      <c r="B228" s="12">
        <v>990103</v>
      </c>
    </row>
    <row r="229" ht="14.25" spans="1:2">
      <c r="A229" s="12">
        <v>1000104</v>
      </c>
      <c r="B229" s="12">
        <v>990103</v>
      </c>
    </row>
    <row r="230" ht="14.25" spans="1:2">
      <c r="A230" s="12">
        <v>1000063</v>
      </c>
      <c r="B230" s="12">
        <v>1000063</v>
      </c>
    </row>
    <row r="231" ht="14.25" spans="1:2">
      <c r="A231" s="12">
        <v>1010063</v>
      </c>
      <c r="B231" s="12">
        <v>1000063</v>
      </c>
    </row>
    <row r="232" ht="14.25" spans="1:2">
      <c r="A232" s="12">
        <v>1000064</v>
      </c>
      <c r="B232" s="12">
        <v>1000063</v>
      </c>
    </row>
    <row r="233" ht="14.25" spans="1:2">
      <c r="A233" s="12">
        <v>1010064</v>
      </c>
      <c r="B233" s="12">
        <v>1000063</v>
      </c>
    </row>
    <row r="234" ht="14.25" spans="1:2">
      <c r="A234" s="12">
        <v>1020054</v>
      </c>
      <c r="B234" s="12">
        <v>1020054</v>
      </c>
    </row>
    <row r="235" ht="14.25" spans="1:2">
      <c r="A235" s="12">
        <v>1030054</v>
      </c>
      <c r="B235" s="12">
        <v>1020054</v>
      </c>
    </row>
    <row r="236" ht="14.25" spans="1:2">
      <c r="A236" s="12">
        <v>1020055</v>
      </c>
      <c r="B236" s="12">
        <v>1020054</v>
      </c>
    </row>
    <row r="237" ht="14.25" spans="1:2">
      <c r="A237" s="12">
        <v>1030055</v>
      </c>
      <c r="B237" s="12">
        <v>1020054</v>
      </c>
    </row>
    <row r="238" ht="14.25" spans="1:2">
      <c r="A238" s="12">
        <v>1040115</v>
      </c>
      <c r="B238" s="12">
        <v>1040115</v>
      </c>
    </row>
    <row r="239" ht="14.25" spans="1:2">
      <c r="A239" s="12">
        <v>1050115</v>
      </c>
      <c r="B239" s="12">
        <v>1040115</v>
      </c>
    </row>
    <row r="240" ht="14.25" spans="1:2">
      <c r="A240" s="12">
        <v>1040116</v>
      </c>
      <c r="B240" s="12">
        <v>1040115</v>
      </c>
    </row>
    <row r="241" ht="14.25" spans="1:2">
      <c r="A241" s="12">
        <v>1050116</v>
      </c>
      <c r="B241" s="12">
        <v>1040115</v>
      </c>
    </row>
    <row r="242" ht="14.25" spans="1:2">
      <c r="A242" s="12">
        <v>1060041</v>
      </c>
      <c r="B242" s="12">
        <v>1060041</v>
      </c>
    </row>
    <row r="243" ht="14.25" spans="1:2">
      <c r="A243" s="12">
        <v>1070041</v>
      </c>
      <c r="B243" s="12">
        <v>1060041</v>
      </c>
    </row>
    <row r="244" ht="14.25" spans="1:2">
      <c r="A244" s="12">
        <v>1060042</v>
      </c>
      <c r="B244" s="12">
        <v>1060041</v>
      </c>
    </row>
    <row r="245" ht="14.25" spans="1:2">
      <c r="A245" s="12">
        <v>1070042</v>
      </c>
      <c r="B245" s="12">
        <v>1060041</v>
      </c>
    </row>
    <row r="246" ht="14.25" spans="1:2">
      <c r="A246" s="12">
        <v>1100080</v>
      </c>
      <c r="B246" s="12">
        <v>1100080</v>
      </c>
    </row>
    <row r="247" ht="14.25" spans="1:2">
      <c r="A247" s="12">
        <v>1110080</v>
      </c>
      <c r="B247" s="12">
        <v>1100080</v>
      </c>
    </row>
    <row r="248" ht="14.25" spans="1:2">
      <c r="A248" s="12">
        <v>1100081</v>
      </c>
      <c r="B248" s="12">
        <v>1100080</v>
      </c>
    </row>
    <row r="249" ht="14.25" spans="1:2">
      <c r="A249" s="12">
        <v>1110081</v>
      </c>
      <c r="B249" s="12">
        <v>1100080</v>
      </c>
    </row>
    <row r="250" ht="14.25" spans="1:2">
      <c r="A250" s="12">
        <v>1100099</v>
      </c>
      <c r="B250" s="12">
        <v>1100099</v>
      </c>
    </row>
    <row r="251" ht="14.25" spans="1:2">
      <c r="A251" s="12">
        <v>1110099</v>
      </c>
      <c r="B251" s="12">
        <v>1100099</v>
      </c>
    </row>
    <row r="252" ht="14.25" spans="1:2">
      <c r="A252" s="12">
        <v>1100100</v>
      </c>
      <c r="B252" s="12">
        <v>1100099</v>
      </c>
    </row>
    <row r="253" ht="14.25" spans="1:2">
      <c r="A253" s="12">
        <v>1110100</v>
      </c>
      <c r="B253" s="12">
        <v>1100099</v>
      </c>
    </row>
    <row r="254" ht="14.25" spans="1:2">
      <c r="A254" s="12">
        <v>1110063</v>
      </c>
      <c r="B254" s="12">
        <v>1110063</v>
      </c>
    </row>
    <row r="255" ht="14.25" spans="1:2">
      <c r="A255" s="12">
        <v>1120063</v>
      </c>
      <c r="B255" s="12">
        <v>1110063</v>
      </c>
    </row>
    <row r="256" ht="14.25" spans="1:2">
      <c r="A256" s="12">
        <v>1110064</v>
      </c>
      <c r="B256" s="12">
        <v>1110063</v>
      </c>
    </row>
    <row r="257" ht="14.25" spans="1:2">
      <c r="A257" s="12">
        <v>1120064</v>
      </c>
      <c r="B257" s="12">
        <v>1110063</v>
      </c>
    </row>
    <row r="258" ht="14.25" spans="1:2">
      <c r="A258" s="12">
        <v>1130052</v>
      </c>
      <c r="B258" s="12">
        <v>1130052</v>
      </c>
    </row>
    <row r="259" ht="14.25" spans="1:2">
      <c r="A259" s="12">
        <v>1140052</v>
      </c>
      <c r="B259" s="12">
        <v>1130052</v>
      </c>
    </row>
    <row r="260" ht="14.25" spans="1:2">
      <c r="A260" s="12">
        <v>1130053</v>
      </c>
      <c r="B260" s="12">
        <v>1130052</v>
      </c>
    </row>
    <row r="261" ht="14.25" spans="1:2">
      <c r="A261" s="12">
        <v>1140053</v>
      </c>
      <c r="B261" s="12">
        <v>1130052</v>
      </c>
    </row>
    <row r="262" ht="14.25" spans="1:2">
      <c r="A262" s="12">
        <v>1140089</v>
      </c>
      <c r="B262" s="12">
        <v>1140089</v>
      </c>
    </row>
    <row r="263" ht="14.25" spans="1:2">
      <c r="A263" s="12">
        <v>1180113</v>
      </c>
      <c r="B263" s="12">
        <v>1180113</v>
      </c>
    </row>
    <row r="264" ht="14.25" spans="1:2">
      <c r="A264" s="12">
        <v>1190113</v>
      </c>
      <c r="B264" s="12">
        <v>1180113</v>
      </c>
    </row>
    <row r="265" ht="14.25" spans="1:2">
      <c r="A265" s="12">
        <v>1180114</v>
      </c>
      <c r="B265" s="12">
        <v>1180113</v>
      </c>
    </row>
    <row r="266" ht="14.25" spans="1:2">
      <c r="A266" s="12">
        <v>1190114</v>
      </c>
      <c r="B266" s="12">
        <v>1180113</v>
      </c>
    </row>
    <row r="267" ht="14.25" spans="1:2">
      <c r="A267" s="12">
        <v>1200096</v>
      </c>
      <c r="B267" s="12">
        <v>1200096</v>
      </c>
    </row>
    <row r="268" ht="14.25" spans="1:2">
      <c r="A268" s="12">
        <v>1210096</v>
      </c>
      <c r="B268" s="12">
        <v>1200096</v>
      </c>
    </row>
    <row r="269" ht="14.25" spans="1:2">
      <c r="A269" s="12">
        <v>1200097</v>
      </c>
      <c r="B269" s="12">
        <v>1200096</v>
      </c>
    </row>
    <row r="270" ht="14.25" spans="1:2">
      <c r="A270" s="12">
        <v>1210097</v>
      </c>
      <c r="B270" s="12">
        <v>1200096</v>
      </c>
    </row>
    <row r="271" ht="14.25" spans="1:2">
      <c r="A271" s="12">
        <v>1210077</v>
      </c>
      <c r="B271" s="12">
        <v>1210077</v>
      </c>
    </row>
    <row r="272" ht="14.25" spans="1:2">
      <c r="A272" s="12">
        <v>1220077</v>
      </c>
      <c r="B272" s="12">
        <v>1210077</v>
      </c>
    </row>
    <row r="273" ht="14.25" spans="1:2">
      <c r="A273" s="12">
        <v>1210078</v>
      </c>
      <c r="B273" s="12">
        <v>1210077</v>
      </c>
    </row>
    <row r="274" ht="14.25" spans="1:2">
      <c r="A274" s="12">
        <v>1220078</v>
      </c>
      <c r="B274" s="12">
        <v>1210077</v>
      </c>
    </row>
    <row r="275" ht="14.25" spans="1:2">
      <c r="A275" s="12">
        <v>1250068</v>
      </c>
      <c r="B275" s="12">
        <v>1250068</v>
      </c>
    </row>
    <row r="276" ht="14.25" spans="1:2">
      <c r="A276" s="12">
        <v>1260068</v>
      </c>
      <c r="B276" s="12">
        <v>1250068</v>
      </c>
    </row>
    <row r="277" ht="14.25" spans="1:2">
      <c r="A277" s="12">
        <v>1250069</v>
      </c>
      <c r="B277" s="12">
        <v>1250068</v>
      </c>
    </row>
    <row r="278" ht="14.25" spans="1:2">
      <c r="A278" s="12">
        <v>1260069</v>
      </c>
      <c r="B278" s="12">
        <v>1250068</v>
      </c>
    </row>
    <row r="279" ht="14.25" spans="1:2">
      <c r="A279" s="12">
        <v>1260102</v>
      </c>
      <c r="B279" s="12">
        <v>1260102</v>
      </c>
    </row>
    <row r="280" ht="14.25" spans="1:2">
      <c r="A280" s="12">
        <v>1290093</v>
      </c>
      <c r="B280" s="12">
        <v>1290093</v>
      </c>
    </row>
    <row r="281" ht="14.25" spans="1:2">
      <c r="A281" s="12">
        <v>1300093</v>
      </c>
      <c r="B281" s="12">
        <v>1290093</v>
      </c>
    </row>
    <row r="282" ht="14.25" spans="1:2">
      <c r="A282" s="12">
        <v>1290094</v>
      </c>
      <c r="B282" s="12">
        <v>1290093</v>
      </c>
    </row>
    <row r="283" ht="14.25" spans="1:2">
      <c r="A283" s="12">
        <v>1300094</v>
      </c>
      <c r="B283" s="12">
        <v>1290093</v>
      </c>
    </row>
    <row r="284" ht="14.25" spans="1:2">
      <c r="A284" s="12">
        <v>1320108</v>
      </c>
      <c r="B284" s="12">
        <v>1320108</v>
      </c>
    </row>
    <row r="285" ht="14.25" spans="1:2">
      <c r="A285" s="12">
        <v>1330108</v>
      </c>
      <c r="B285" s="12">
        <v>1320108</v>
      </c>
    </row>
    <row r="286" ht="14.25" spans="1:2">
      <c r="A286" s="12">
        <v>1320109</v>
      </c>
      <c r="B286" s="12">
        <v>1320108</v>
      </c>
    </row>
    <row r="287" ht="14.25" spans="1:2">
      <c r="A287" s="12">
        <v>1330109</v>
      </c>
      <c r="B287" s="12">
        <v>1320108</v>
      </c>
    </row>
    <row r="288" ht="14.25" spans="1:2">
      <c r="A288" s="12">
        <v>1330082</v>
      </c>
      <c r="B288" s="12">
        <v>1330082</v>
      </c>
    </row>
    <row r="289" ht="14.25" spans="1:2">
      <c r="A289" s="12">
        <v>1340082</v>
      </c>
      <c r="B289" s="12">
        <v>1330082</v>
      </c>
    </row>
    <row r="290" ht="14.25" spans="1:2">
      <c r="A290" s="12">
        <v>1330083</v>
      </c>
      <c r="B290" s="12">
        <v>1330082</v>
      </c>
    </row>
    <row r="291" ht="14.25" spans="1:2">
      <c r="A291" s="12">
        <v>1340083</v>
      </c>
      <c r="B291" s="12">
        <v>1330082</v>
      </c>
    </row>
    <row r="292" ht="14.25" spans="1:2">
      <c r="A292" s="12">
        <v>1360072</v>
      </c>
      <c r="B292" s="12">
        <v>1360072</v>
      </c>
    </row>
    <row r="293" ht="14.25" spans="1:2">
      <c r="A293" s="12">
        <v>1370072</v>
      </c>
      <c r="B293" s="12">
        <v>1360072</v>
      </c>
    </row>
    <row r="294" ht="14.25" spans="1:2">
      <c r="A294" s="12">
        <v>1360073</v>
      </c>
      <c r="B294" s="12">
        <v>1360072</v>
      </c>
    </row>
    <row r="295" ht="14.25" spans="1:2">
      <c r="A295" s="12">
        <v>1370073</v>
      </c>
      <c r="B295" s="12">
        <v>1360072</v>
      </c>
    </row>
    <row r="296" ht="14.25" spans="1:2">
      <c r="A296" s="12">
        <v>1420100</v>
      </c>
      <c r="B296" s="12">
        <v>1420100</v>
      </c>
    </row>
    <row r="297" ht="14.25" spans="1:2">
      <c r="A297" s="12">
        <v>1430100</v>
      </c>
      <c r="B297" s="12">
        <v>1420100</v>
      </c>
    </row>
    <row r="298" ht="14.25" spans="1:2">
      <c r="A298" s="12">
        <v>1420101</v>
      </c>
      <c r="B298" s="12">
        <v>1420100</v>
      </c>
    </row>
    <row r="299" ht="14.25" spans="1:2">
      <c r="A299" s="12">
        <v>1430101</v>
      </c>
      <c r="B299" s="12">
        <v>1420100</v>
      </c>
    </row>
    <row r="300" ht="14.25" spans="1:2">
      <c r="A300" s="12">
        <v>1480087</v>
      </c>
      <c r="B300" s="12">
        <v>1480087</v>
      </c>
    </row>
    <row r="301" ht="14.25" spans="1:2">
      <c r="A301" s="12">
        <v>1490087</v>
      </c>
      <c r="B301" s="12">
        <v>1480087</v>
      </c>
    </row>
    <row r="302" ht="14.25" spans="1:2">
      <c r="A302" s="12">
        <v>1480088</v>
      </c>
      <c r="B302" s="12">
        <v>1480087</v>
      </c>
    </row>
    <row r="303" ht="14.25" spans="1:2">
      <c r="A303" s="12">
        <v>1490088</v>
      </c>
      <c r="B303" s="12">
        <v>1480087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opLeftCell="A43" workbookViewId="0">
      <selection activeCell="E4" sqref="E4"/>
    </sheetView>
  </sheetViews>
  <sheetFormatPr defaultColWidth="9" defaultRowHeight="16.5"/>
  <cols>
    <col min="1" max="1" width="9.125" style="1" customWidth="1"/>
    <col min="2" max="2" width="21.25" style="11" customWidth="1"/>
    <col min="3" max="4" width="9.625" style="1" customWidth="1"/>
    <col min="5" max="5" width="22.875" style="1" customWidth="1"/>
    <col min="6" max="7" width="23.75" style="1" customWidth="1"/>
    <col min="8" max="8" width="21.5" style="1" customWidth="1"/>
    <col min="9" max="16384" width="9" style="1"/>
  </cols>
  <sheetData>
    <row r="1" ht="15" spans="1:8">
      <c r="A1" s="2" t="s">
        <v>11</v>
      </c>
      <c r="B1" s="2" t="s">
        <v>52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</row>
    <row r="2" spans="1:8">
      <c r="A2" s="1" t="s">
        <v>60</v>
      </c>
      <c r="B2" s="1" t="s">
        <v>172</v>
      </c>
      <c r="C2" s="1" t="s">
        <v>58</v>
      </c>
      <c r="D2" s="1" t="s">
        <v>58</v>
      </c>
      <c r="E2" s="1" t="s">
        <v>484</v>
      </c>
      <c r="F2" s="1" t="s">
        <v>484</v>
      </c>
      <c r="G2" s="1" t="s">
        <v>484</v>
      </c>
      <c r="H2" s="1" t="s">
        <v>484</v>
      </c>
    </row>
    <row r="3" ht="15" spans="1:8">
      <c r="A3" s="4" t="s">
        <v>11</v>
      </c>
      <c r="B3" s="4" t="s">
        <v>485</v>
      </c>
      <c r="C3" s="4" t="s">
        <v>486</v>
      </c>
      <c r="D3" s="4" t="s">
        <v>487</v>
      </c>
      <c r="E3" s="4" t="s">
        <v>488</v>
      </c>
      <c r="F3" s="4" t="s">
        <v>489</v>
      </c>
      <c r="G3" s="4" t="s">
        <v>490</v>
      </c>
      <c r="H3" s="4" t="s">
        <v>491</v>
      </c>
    </row>
    <row r="4" spans="1:9">
      <c r="A4" s="12">
        <v>1</v>
      </c>
      <c r="B4" s="12">
        <v>148008701360072</v>
      </c>
      <c r="C4" s="12">
        <v>1480087</v>
      </c>
      <c r="D4" s="12">
        <v>1360072</v>
      </c>
      <c r="E4" s="12" t="s">
        <v>492</v>
      </c>
      <c r="F4" s="12" t="s">
        <v>493</v>
      </c>
      <c r="G4" s="12" t="s">
        <v>494</v>
      </c>
      <c r="H4" s="12" t="s">
        <v>495</v>
      </c>
      <c r="I4" s="9"/>
    </row>
    <row r="5" spans="1:9">
      <c r="A5" s="12">
        <v>2</v>
      </c>
      <c r="B5" s="12">
        <v>85003000680021</v>
      </c>
      <c r="C5" s="12">
        <v>850030</v>
      </c>
      <c r="D5" s="12">
        <v>680021</v>
      </c>
      <c r="E5" s="12" t="s">
        <v>496</v>
      </c>
      <c r="F5" s="12" t="s">
        <v>497</v>
      </c>
      <c r="G5" s="12" t="s">
        <v>498</v>
      </c>
      <c r="H5" s="12" t="s">
        <v>499</v>
      </c>
      <c r="I5" s="9"/>
    </row>
    <row r="6" spans="1:9">
      <c r="A6" s="12">
        <v>3</v>
      </c>
      <c r="B6" s="12">
        <v>48001000680021</v>
      </c>
      <c r="C6" s="12">
        <v>480010</v>
      </c>
      <c r="D6" s="12">
        <v>680021</v>
      </c>
      <c r="E6" s="12" t="s">
        <v>500</v>
      </c>
      <c r="F6" s="12" t="s">
        <v>501</v>
      </c>
      <c r="G6" s="12" t="s">
        <v>502</v>
      </c>
      <c r="H6" s="12" t="s">
        <v>503</v>
      </c>
      <c r="I6" s="9"/>
    </row>
    <row r="7" spans="1:9">
      <c r="A7" s="12">
        <v>4</v>
      </c>
      <c r="B7" s="12">
        <v>66002900480010</v>
      </c>
      <c r="C7" s="12">
        <v>660029</v>
      </c>
      <c r="D7" s="12">
        <v>480010</v>
      </c>
      <c r="E7" s="12" t="s">
        <v>504</v>
      </c>
      <c r="F7" s="12" t="s">
        <v>505</v>
      </c>
      <c r="G7" s="12" t="s">
        <v>506</v>
      </c>
      <c r="H7" s="12" t="s">
        <v>507</v>
      </c>
      <c r="I7" s="9"/>
    </row>
    <row r="8" spans="1:9">
      <c r="A8" s="12">
        <v>5</v>
      </c>
      <c r="B8" s="12">
        <v>38002000480010</v>
      </c>
      <c r="C8" s="12">
        <v>380020</v>
      </c>
      <c r="D8" s="12">
        <v>480010</v>
      </c>
      <c r="E8" s="12" t="s">
        <v>508</v>
      </c>
      <c r="F8" s="12" t="s">
        <v>509</v>
      </c>
      <c r="G8" s="12" t="s">
        <v>510</v>
      </c>
      <c r="H8" s="12" t="s">
        <v>511</v>
      </c>
      <c r="I8" s="9"/>
    </row>
    <row r="9" spans="1:9">
      <c r="A9" s="12">
        <v>6</v>
      </c>
      <c r="B9" s="12">
        <v>54002500480010</v>
      </c>
      <c r="C9" s="12">
        <v>540025</v>
      </c>
      <c r="D9" s="12">
        <v>480010</v>
      </c>
      <c r="E9" s="12" t="s">
        <v>512</v>
      </c>
      <c r="F9" s="12" t="s">
        <v>513</v>
      </c>
      <c r="G9" s="12" t="s">
        <v>514</v>
      </c>
      <c r="H9" s="12" t="s">
        <v>515</v>
      </c>
      <c r="I9" s="9"/>
    </row>
    <row r="10" spans="1:9">
      <c r="A10" s="12">
        <v>7</v>
      </c>
      <c r="B10" s="12">
        <v>44002800480010</v>
      </c>
      <c r="C10" s="12">
        <v>440028</v>
      </c>
      <c r="D10" s="12">
        <v>480010</v>
      </c>
      <c r="E10" s="12" t="s">
        <v>516</v>
      </c>
      <c r="F10" s="12" t="s">
        <v>517</v>
      </c>
      <c r="G10" s="12" t="s">
        <v>518</v>
      </c>
      <c r="H10" s="12" t="s">
        <v>519</v>
      </c>
      <c r="I10" s="9"/>
    </row>
    <row r="11" spans="1:9">
      <c r="A11" s="12">
        <v>8</v>
      </c>
      <c r="B11" s="12">
        <v>28003000380020</v>
      </c>
      <c r="C11" s="12">
        <v>280030</v>
      </c>
      <c r="D11" s="12">
        <v>380020</v>
      </c>
      <c r="E11" s="12" t="s">
        <v>520</v>
      </c>
      <c r="F11" s="12" t="s">
        <v>521</v>
      </c>
      <c r="G11" s="12" t="s">
        <v>522</v>
      </c>
      <c r="H11" s="12" t="s">
        <v>523</v>
      </c>
      <c r="I11" s="9"/>
    </row>
    <row r="12" spans="1:9">
      <c r="A12" s="12">
        <v>9</v>
      </c>
      <c r="B12" s="12">
        <v>42009400320080</v>
      </c>
      <c r="C12" s="12">
        <v>420094</v>
      </c>
      <c r="D12" s="12">
        <v>320080</v>
      </c>
      <c r="E12" s="12" t="s">
        <v>524</v>
      </c>
      <c r="F12" s="12" t="s">
        <v>525</v>
      </c>
      <c r="G12" s="12" t="s">
        <v>526</v>
      </c>
      <c r="H12" s="12" t="s">
        <v>527</v>
      </c>
      <c r="I12" s="9"/>
    </row>
    <row r="13" spans="1:9">
      <c r="A13" s="12">
        <v>10</v>
      </c>
      <c r="B13" s="12">
        <v>41006700560070</v>
      </c>
      <c r="C13" s="12">
        <v>410067</v>
      </c>
      <c r="D13" s="12">
        <v>560070</v>
      </c>
      <c r="E13" s="12" t="s">
        <v>528</v>
      </c>
      <c r="F13" s="12" t="s">
        <v>529</v>
      </c>
      <c r="G13" s="12" t="s">
        <v>530</v>
      </c>
      <c r="H13" s="12" t="s">
        <v>531</v>
      </c>
      <c r="I13" s="9"/>
    </row>
    <row r="14" spans="1:9">
      <c r="A14" s="12">
        <v>11</v>
      </c>
      <c r="B14" s="12">
        <v>56007000760071</v>
      </c>
      <c r="C14" s="12">
        <v>560070</v>
      </c>
      <c r="D14" s="12">
        <v>760071</v>
      </c>
      <c r="E14" s="12" t="s">
        <v>532</v>
      </c>
      <c r="F14" s="12" t="s">
        <v>533</v>
      </c>
      <c r="G14" s="12" t="s">
        <v>534</v>
      </c>
      <c r="H14" s="12" t="s">
        <v>535</v>
      </c>
      <c r="I14" s="9"/>
    </row>
    <row r="15" spans="1:9">
      <c r="A15" s="12">
        <v>12</v>
      </c>
      <c r="B15" s="12">
        <v>76007100880065</v>
      </c>
      <c r="C15" s="12">
        <v>760071</v>
      </c>
      <c r="D15" s="12">
        <v>880065</v>
      </c>
      <c r="E15" s="12" t="s">
        <v>536</v>
      </c>
      <c r="F15" s="12" t="s">
        <v>537</v>
      </c>
      <c r="G15" s="12" t="s">
        <v>538</v>
      </c>
      <c r="H15" s="12" t="s">
        <v>539</v>
      </c>
      <c r="I15" s="9"/>
    </row>
    <row r="16" spans="1:9">
      <c r="A16" s="12">
        <v>13</v>
      </c>
      <c r="B16" s="12">
        <v>88006501000063</v>
      </c>
      <c r="C16" s="12">
        <v>880065</v>
      </c>
      <c r="D16" s="12">
        <v>1000063</v>
      </c>
      <c r="E16" s="12" t="s">
        <v>540</v>
      </c>
      <c r="F16" s="12" t="s">
        <v>541</v>
      </c>
      <c r="G16" s="12" t="s">
        <v>542</v>
      </c>
      <c r="H16" s="12" t="s">
        <v>543</v>
      </c>
      <c r="I16" s="9"/>
    </row>
    <row r="17" spans="1:9">
      <c r="A17" s="12">
        <v>14</v>
      </c>
      <c r="B17" s="12">
        <v>100006301020054</v>
      </c>
      <c r="C17" s="12">
        <v>1000063</v>
      </c>
      <c r="D17" s="12">
        <v>1020054</v>
      </c>
      <c r="E17" s="12" t="s">
        <v>544</v>
      </c>
      <c r="F17" s="12" t="s">
        <v>545</v>
      </c>
      <c r="G17" s="12" t="s">
        <v>546</v>
      </c>
      <c r="H17" s="12" t="s">
        <v>547</v>
      </c>
      <c r="I17" s="9"/>
    </row>
    <row r="18" spans="1:9">
      <c r="A18" s="12">
        <v>15</v>
      </c>
      <c r="B18" s="12">
        <v>102005400830047</v>
      </c>
      <c r="C18" s="12">
        <v>1020054</v>
      </c>
      <c r="D18" s="12">
        <v>830047</v>
      </c>
      <c r="E18" s="12" t="s">
        <v>548</v>
      </c>
      <c r="F18" s="12" t="s">
        <v>549</v>
      </c>
      <c r="G18" s="12" t="s">
        <v>550</v>
      </c>
      <c r="H18" s="12" t="s">
        <v>551</v>
      </c>
      <c r="I18" s="9"/>
    </row>
    <row r="19" spans="1:9">
      <c r="A19" s="12">
        <v>16</v>
      </c>
      <c r="B19" s="12">
        <v>56007000430046</v>
      </c>
      <c r="C19" s="12">
        <v>560070</v>
      </c>
      <c r="D19" s="12">
        <v>430046</v>
      </c>
      <c r="E19" s="12" t="s">
        <v>532</v>
      </c>
      <c r="F19" s="12" t="s">
        <v>552</v>
      </c>
      <c r="G19" s="12" t="s">
        <v>553</v>
      </c>
      <c r="H19" s="12" t="s">
        <v>554</v>
      </c>
      <c r="I19" s="9"/>
    </row>
    <row r="20" spans="1:9">
      <c r="A20" s="12">
        <v>17</v>
      </c>
      <c r="B20" s="12">
        <v>56007000600058</v>
      </c>
      <c r="C20" s="12">
        <v>560070</v>
      </c>
      <c r="D20" s="12">
        <v>600058</v>
      </c>
      <c r="E20" s="12" t="s">
        <v>532</v>
      </c>
      <c r="F20" s="12" t="s">
        <v>555</v>
      </c>
      <c r="G20" s="12" t="s">
        <v>556</v>
      </c>
      <c r="H20" s="12" t="s">
        <v>557</v>
      </c>
      <c r="I20" s="9"/>
    </row>
    <row r="21" spans="1:9">
      <c r="A21" s="12">
        <v>18</v>
      </c>
      <c r="B21" s="12">
        <v>60005800630046</v>
      </c>
      <c r="C21" s="12">
        <v>600058</v>
      </c>
      <c r="D21" s="12">
        <v>630046</v>
      </c>
      <c r="E21" s="12" t="s">
        <v>558</v>
      </c>
      <c r="F21" s="12" t="s">
        <v>559</v>
      </c>
      <c r="G21" s="12" t="s">
        <v>560</v>
      </c>
      <c r="H21" s="12" t="s">
        <v>561</v>
      </c>
      <c r="I21" s="9"/>
    </row>
    <row r="22" spans="1:9">
      <c r="A22" s="12">
        <v>19</v>
      </c>
      <c r="B22" s="12">
        <v>88006500760056</v>
      </c>
      <c r="C22" s="12">
        <v>880065</v>
      </c>
      <c r="D22" s="12">
        <v>760056</v>
      </c>
      <c r="E22" s="12" t="s">
        <v>540</v>
      </c>
      <c r="F22" s="12" t="s">
        <v>562</v>
      </c>
      <c r="G22" s="12" t="s">
        <v>563</v>
      </c>
      <c r="H22" s="12" t="s">
        <v>564</v>
      </c>
      <c r="I22" s="9"/>
    </row>
    <row r="23" spans="1:9">
      <c r="A23" s="12">
        <v>20</v>
      </c>
      <c r="B23" s="12">
        <v>88006500830047</v>
      </c>
      <c r="C23" s="12">
        <v>880065</v>
      </c>
      <c r="D23" s="12">
        <v>830047</v>
      </c>
      <c r="E23" s="12" t="s">
        <v>540</v>
      </c>
      <c r="F23" s="12" t="s">
        <v>565</v>
      </c>
      <c r="G23" s="12" t="s">
        <v>566</v>
      </c>
      <c r="H23" s="12" t="s">
        <v>567</v>
      </c>
      <c r="I23" s="9"/>
    </row>
    <row r="24" spans="1:9">
      <c r="A24" s="12">
        <v>21</v>
      </c>
      <c r="B24" s="12">
        <v>43004600510039</v>
      </c>
      <c r="C24" s="12">
        <v>430046</v>
      </c>
      <c r="D24" s="12">
        <v>510039</v>
      </c>
      <c r="E24" s="12" t="s">
        <v>568</v>
      </c>
      <c r="F24" s="12" t="s">
        <v>569</v>
      </c>
      <c r="G24" s="12" t="s">
        <v>570</v>
      </c>
      <c r="H24" s="12" t="s">
        <v>571</v>
      </c>
      <c r="I24" s="9"/>
    </row>
    <row r="25" spans="1:9">
      <c r="A25" s="12">
        <v>22</v>
      </c>
      <c r="B25" s="12">
        <v>51003900440028</v>
      </c>
      <c r="C25" s="12">
        <v>510039</v>
      </c>
      <c r="D25" s="12">
        <v>440028</v>
      </c>
      <c r="E25" s="12" t="s">
        <v>572</v>
      </c>
      <c r="F25" s="12" t="s">
        <v>573</v>
      </c>
      <c r="G25" s="12" t="s">
        <v>574</v>
      </c>
      <c r="H25" s="12" t="s">
        <v>575</v>
      </c>
      <c r="I25" s="9"/>
    </row>
    <row r="26" spans="1:9">
      <c r="A26" s="12">
        <v>23</v>
      </c>
      <c r="B26" s="12">
        <v>51003900540025</v>
      </c>
      <c r="C26" s="12">
        <v>510039</v>
      </c>
      <c r="D26" s="12">
        <v>540025</v>
      </c>
      <c r="E26" s="12" t="s">
        <v>572</v>
      </c>
      <c r="F26" s="12" t="s">
        <v>576</v>
      </c>
      <c r="G26" s="12" t="s">
        <v>577</v>
      </c>
      <c r="H26" s="12" t="s">
        <v>578</v>
      </c>
      <c r="I26" s="9"/>
    </row>
    <row r="27" spans="1:9">
      <c r="A27" s="12">
        <v>24</v>
      </c>
      <c r="B27" s="12">
        <v>63004600510039</v>
      </c>
      <c r="C27" s="12">
        <v>630046</v>
      </c>
      <c r="D27" s="12">
        <v>510039</v>
      </c>
      <c r="E27" s="12" t="s">
        <v>579</v>
      </c>
      <c r="F27" s="12" t="s">
        <v>580</v>
      </c>
      <c r="G27" s="12" t="s">
        <v>581</v>
      </c>
      <c r="H27" s="12" t="s">
        <v>582</v>
      </c>
      <c r="I27" s="9"/>
    </row>
    <row r="28" spans="1:9">
      <c r="A28" s="12">
        <v>25</v>
      </c>
      <c r="B28" s="12">
        <v>63004600540025</v>
      </c>
      <c r="C28" s="12">
        <v>630046</v>
      </c>
      <c r="D28" s="12">
        <v>540025</v>
      </c>
      <c r="E28" s="12" t="s">
        <v>579</v>
      </c>
      <c r="F28" s="12" t="s">
        <v>583</v>
      </c>
      <c r="G28" s="12" t="s">
        <v>584</v>
      </c>
      <c r="H28" s="12" t="s">
        <v>585</v>
      </c>
      <c r="I28" s="9"/>
    </row>
    <row r="29" spans="1:9">
      <c r="A29" s="12">
        <v>26</v>
      </c>
      <c r="B29" s="12">
        <v>63004600700039</v>
      </c>
      <c r="C29" s="12">
        <v>630046</v>
      </c>
      <c r="D29" s="12">
        <v>700039</v>
      </c>
      <c r="E29" s="12" t="s">
        <v>579</v>
      </c>
      <c r="F29" s="12" t="s">
        <v>586</v>
      </c>
      <c r="G29" s="12" t="s">
        <v>587</v>
      </c>
      <c r="H29" s="12" t="s">
        <v>588</v>
      </c>
      <c r="I29" s="9"/>
    </row>
    <row r="30" spans="1:9">
      <c r="A30" s="12">
        <v>27</v>
      </c>
      <c r="B30" s="12">
        <v>70003900660029</v>
      </c>
      <c r="C30" s="12">
        <v>700039</v>
      </c>
      <c r="D30" s="12">
        <v>660029</v>
      </c>
      <c r="E30" s="12" t="s">
        <v>589</v>
      </c>
      <c r="F30" s="12" t="s">
        <v>590</v>
      </c>
      <c r="G30" s="12" t="s">
        <v>591</v>
      </c>
      <c r="H30" s="12" t="s">
        <v>592</v>
      </c>
      <c r="I30" s="9"/>
    </row>
    <row r="31" spans="1:9">
      <c r="A31" s="12">
        <v>28</v>
      </c>
      <c r="B31" s="12">
        <v>70003900540025</v>
      </c>
      <c r="C31" s="12">
        <v>700039</v>
      </c>
      <c r="D31" s="12">
        <v>540025</v>
      </c>
      <c r="E31" s="12" t="s">
        <v>589</v>
      </c>
      <c r="F31" s="12" t="s">
        <v>562</v>
      </c>
      <c r="G31" s="12" t="s">
        <v>593</v>
      </c>
      <c r="H31" s="12" t="s">
        <v>594</v>
      </c>
      <c r="I31" s="9"/>
    </row>
    <row r="32" spans="1:9">
      <c r="A32" s="12">
        <v>29</v>
      </c>
      <c r="B32" s="12">
        <v>76005600630046</v>
      </c>
      <c r="C32" s="12">
        <v>760056</v>
      </c>
      <c r="D32" s="12">
        <v>630046</v>
      </c>
      <c r="E32" s="12" t="s">
        <v>595</v>
      </c>
      <c r="F32" s="12" t="s">
        <v>596</v>
      </c>
      <c r="G32" s="12" t="s">
        <v>597</v>
      </c>
      <c r="H32" s="12" t="s">
        <v>598</v>
      </c>
      <c r="I32" s="9"/>
    </row>
    <row r="33" spans="1:9">
      <c r="A33" s="12">
        <v>30</v>
      </c>
      <c r="B33" s="12">
        <v>83004700700039</v>
      </c>
      <c r="C33" s="12">
        <v>830047</v>
      </c>
      <c r="D33" s="12">
        <v>700039</v>
      </c>
      <c r="E33" s="12" t="s">
        <v>599</v>
      </c>
      <c r="F33" s="12" t="s">
        <v>505</v>
      </c>
      <c r="G33" s="12" t="s">
        <v>600</v>
      </c>
      <c r="H33" s="12" t="s">
        <v>601</v>
      </c>
      <c r="I33" s="9"/>
    </row>
    <row r="34" spans="1:9">
      <c r="A34" s="12">
        <v>31</v>
      </c>
      <c r="B34" s="12">
        <v>76007100700063</v>
      </c>
      <c r="C34" s="12">
        <v>760071</v>
      </c>
      <c r="D34" s="12">
        <v>700063</v>
      </c>
      <c r="E34" s="12" t="s">
        <v>536</v>
      </c>
      <c r="F34" s="12" t="s">
        <v>602</v>
      </c>
      <c r="G34" s="12" t="s">
        <v>603</v>
      </c>
      <c r="H34" s="12" t="s">
        <v>604</v>
      </c>
      <c r="I34" s="9"/>
    </row>
    <row r="35" spans="1:9">
      <c r="A35" s="12">
        <v>32</v>
      </c>
      <c r="B35" s="12">
        <v>100006300920057</v>
      </c>
      <c r="C35" s="12">
        <v>1000063</v>
      </c>
      <c r="D35" s="12">
        <v>920057</v>
      </c>
      <c r="E35" s="12" t="s">
        <v>544</v>
      </c>
      <c r="F35" s="12" t="s">
        <v>605</v>
      </c>
      <c r="G35" s="12" t="s">
        <v>606</v>
      </c>
      <c r="H35" s="12" t="s">
        <v>607</v>
      </c>
      <c r="I35" s="9"/>
    </row>
    <row r="36" spans="1:9">
      <c r="A36" s="12">
        <v>33</v>
      </c>
      <c r="B36" s="12">
        <v>76005600770050</v>
      </c>
      <c r="C36" s="12">
        <v>760056</v>
      </c>
      <c r="D36" s="12">
        <v>770050</v>
      </c>
      <c r="E36" s="12" t="s">
        <v>608</v>
      </c>
      <c r="F36" s="12" t="s">
        <v>609</v>
      </c>
      <c r="G36" s="12" t="s">
        <v>610</v>
      </c>
      <c r="H36" s="12" t="s">
        <v>611</v>
      </c>
      <c r="I36" s="9"/>
    </row>
    <row r="37" spans="1:9">
      <c r="A37" s="12">
        <v>34</v>
      </c>
      <c r="B37" s="12">
        <v>60005800540052</v>
      </c>
      <c r="C37" s="12">
        <v>600058</v>
      </c>
      <c r="D37" s="12">
        <v>540052</v>
      </c>
      <c r="E37" s="12" t="s">
        <v>558</v>
      </c>
      <c r="F37" s="12" t="s">
        <v>612</v>
      </c>
      <c r="G37" s="12" t="s">
        <v>613</v>
      </c>
      <c r="H37" s="12" t="s">
        <v>614</v>
      </c>
      <c r="I37" s="9"/>
    </row>
    <row r="38" spans="1:9">
      <c r="A38" s="12">
        <v>35</v>
      </c>
      <c r="B38" s="12">
        <v>41006700410058</v>
      </c>
      <c r="C38" s="12">
        <v>410067</v>
      </c>
      <c r="D38" s="12">
        <v>410058</v>
      </c>
      <c r="E38" s="12" t="s">
        <v>615</v>
      </c>
      <c r="F38" s="12" t="s">
        <v>590</v>
      </c>
      <c r="G38" s="12" t="s">
        <v>616</v>
      </c>
      <c r="H38" s="12" t="s">
        <v>617</v>
      </c>
      <c r="I38" s="9"/>
    </row>
    <row r="39" spans="1:9">
      <c r="A39" s="12">
        <v>36</v>
      </c>
      <c r="B39" s="12">
        <v>33009400230080</v>
      </c>
      <c r="C39" s="12">
        <v>330094</v>
      </c>
      <c r="D39" s="12">
        <v>230080</v>
      </c>
      <c r="E39" s="12" t="s">
        <v>618</v>
      </c>
      <c r="F39" s="12" t="s">
        <v>619</v>
      </c>
      <c r="G39" s="12" t="s">
        <v>620</v>
      </c>
      <c r="H39" s="12" t="s">
        <v>527</v>
      </c>
      <c r="I39" s="9"/>
    </row>
    <row r="40" spans="1:9">
      <c r="A40" s="12">
        <v>37</v>
      </c>
      <c r="B40" s="12">
        <v>23008000160068</v>
      </c>
      <c r="C40" s="12">
        <v>230080</v>
      </c>
      <c r="D40" s="12">
        <v>160068</v>
      </c>
      <c r="E40" s="12" t="s">
        <v>621</v>
      </c>
      <c r="F40" s="12" t="s">
        <v>622</v>
      </c>
      <c r="G40" s="12" t="s">
        <v>606</v>
      </c>
      <c r="H40" s="12" t="s">
        <v>623</v>
      </c>
      <c r="I40" s="9"/>
    </row>
    <row r="41" spans="1:9">
      <c r="A41" s="12">
        <v>38</v>
      </c>
      <c r="B41" s="12">
        <v>33009400420094</v>
      </c>
      <c r="C41" s="12">
        <v>330094</v>
      </c>
      <c r="D41" s="12">
        <v>420094</v>
      </c>
      <c r="E41" s="12" t="s">
        <v>618</v>
      </c>
      <c r="F41" s="12" t="s">
        <v>624</v>
      </c>
      <c r="G41" s="12" t="s">
        <v>625</v>
      </c>
      <c r="H41" s="12" t="s">
        <v>626</v>
      </c>
      <c r="I41" s="9"/>
    </row>
    <row r="42" spans="1:9">
      <c r="A42" s="12">
        <v>39</v>
      </c>
      <c r="B42" s="12">
        <v>106004100950034</v>
      </c>
      <c r="C42" s="12">
        <v>1060041</v>
      </c>
      <c r="D42" s="12">
        <v>950034</v>
      </c>
      <c r="E42" s="12" t="s">
        <v>627</v>
      </c>
      <c r="F42" s="12" t="s">
        <v>628</v>
      </c>
      <c r="G42" s="12" t="s">
        <v>629</v>
      </c>
      <c r="H42" s="12" t="s">
        <v>630</v>
      </c>
      <c r="I42" s="9"/>
    </row>
    <row r="43" spans="1:9">
      <c r="A43" s="12">
        <v>40</v>
      </c>
      <c r="B43" s="12">
        <v>95003400850030</v>
      </c>
      <c r="C43" s="12">
        <v>950034</v>
      </c>
      <c r="D43" s="12">
        <v>850030</v>
      </c>
      <c r="E43" s="12" t="s">
        <v>631</v>
      </c>
      <c r="F43" s="12" t="s">
        <v>632</v>
      </c>
      <c r="G43" s="12" t="s">
        <v>633</v>
      </c>
      <c r="H43" s="12" t="s">
        <v>634</v>
      </c>
      <c r="I43" s="9"/>
    </row>
    <row r="44" spans="1:9">
      <c r="A44" s="12">
        <v>41</v>
      </c>
      <c r="B44" s="12">
        <v>102005400940042</v>
      </c>
      <c r="C44" s="12">
        <v>1020054</v>
      </c>
      <c r="D44" s="12">
        <v>940042</v>
      </c>
      <c r="E44" s="12" t="s">
        <v>635</v>
      </c>
      <c r="F44" s="12" t="s">
        <v>636</v>
      </c>
      <c r="G44" s="12" t="s">
        <v>573</v>
      </c>
      <c r="H44" s="12" t="s">
        <v>637</v>
      </c>
      <c r="I44" s="9"/>
    </row>
    <row r="45" spans="1:9">
      <c r="A45" s="12">
        <v>42</v>
      </c>
      <c r="B45" s="12">
        <v>94004200850030</v>
      </c>
      <c r="C45" s="12">
        <v>940042</v>
      </c>
      <c r="D45" s="12">
        <v>850030</v>
      </c>
      <c r="E45" s="12" t="s">
        <v>638</v>
      </c>
      <c r="F45" s="12" t="s">
        <v>639</v>
      </c>
      <c r="G45" s="12" t="s">
        <v>640</v>
      </c>
      <c r="H45" s="12" t="s">
        <v>637</v>
      </c>
      <c r="I45" s="9"/>
    </row>
    <row r="46" spans="1:9">
      <c r="A46" s="12">
        <v>43</v>
      </c>
      <c r="B46" s="12">
        <v>16006800290068</v>
      </c>
      <c r="C46" s="12">
        <v>160068</v>
      </c>
      <c r="D46" s="12">
        <v>290068</v>
      </c>
      <c r="E46" s="12" t="s">
        <v>641</v>
      </c>
      <c r="F46" s="12" t="s">
        <v>642</v>
      </c>
      <c r="G46" s="12" t="s">
        <v>643</v>
      </c>
      <c r="H46" s="12" t="s">
        <v>644</v>
      </c>
      <c r="I46" s="9"/>
    </row>
    <row r="47" spans="1:9">
      <c r="A47" s="12">
        <v>44</v>
      </c>
      <c r="B47" s="12">
        <v>29006800410067</v>
      </c>
      <c r="C47" s="12">
        <v>290068</v>
      </c>
      <c r="D47" s="12">
        <v>410067</v>
      </c>
      <c r="E47" s="12" t="s">
        <v>645</v>
      </c>
      <c r="F47" s="12" t="s">
        <v>646</v>
      </c>
      <c r="G47" s="12" t="s">
        <v>647</v>
      </c>
      <c r="H47" s="12" t="s">
        <v>648</v>
      </c>
      <c r="I47" s="9"/>
    </row>
    <row r="48" spans="1:9">
      <c r="A48" s="12">
        <v>45</v>
      </c>
      <c r="B48" s="12">
        <v>100006301110063</v>
      </c>
      <c r="C48" s="12">
        <v>1000063</v>
      </c>
      <c r="D48" s="12">
        <v>1110063</v>
      </c>
      <c r="E48" s="12" t="s">
        <v>544</v>
      </c>
      <c r="F48" s="12" t="s">
        <v>649</v>
      </c>
      <c r="G48" s="12" t="s">
        <v>650</v>
      </c>
      <c r="H48" s="12" t="s">
        <v>651</v>
      </c>
      <c r="I48" s="9"/>
    </row>
    <row r="49" spans="1:9">
      <c r="A49" s="12">
        <v>46</v>
      </c>
      <c r="B49" s="12">
        <v>111006301250068</v>
      </c>
      <c r="C49" s="12">
        <v>1110063</v>
      </c>
      <c r="D49" s="12">
        <v>1250068</v>
      </c>
      <c r="E49" s="12" t="s">
        <v>652</v>
      </c>
      <c r="F49" s="12" t="s">
        <v>653</v>
      </c>
      <c r="G49" s="12" t="s">
        <v>654</v>
      </c>
      <c r="H49" s="12" t="s">
        <v>655</v>
      </c>
      <c r="I49" s="9"/>
    </row>
    <row r="50" spans="1:9">
      <c r="A50" s="12">
        <v>47</v>
      </c>
      <c r="B50" s="12">
        <v>125006801360072</v>
      </c>
      <c r="C50" s="12">
        <v>1250068</v>
      </c>
      <c r="D50" s="12">
        <v>1360072</v>
      </c>
      <c r="E50" s="12" t="s">
        <v>656</v>
      </c>
      <c r="F50" s="12" t="s">
        <v>657</v>
      </c>
      <c r="G50" s="12" t="s">
        <v>658</v>
      </c>
      <c r="H50" s="12" t="s">
        <v>659</v>
      </c>
      <c r="I50" s="9"/>
    </row>
    <row r="51" spans="1:9">
      <c r="A51" s="12">
        <v>48</v>
      </c>
      <c r="B51" s="12">
        <v>133008201210077</v>
      </c>
      <c r="C51" s="12">
        <v>1330082</v>
      </c>
      <c r="D51" s="12">
        <v>1210077</v>
      </c>
      <c r="E51" s="12" t="s">
        <v>660</v>
      </c>
      <c r="F51" s="12" t="s">
        <v>661</v>
      </c>
      <c r="G51" s="12" t="s">
        <v>662</v>
      </c>
      <c r="H51" s="12" t="s">
        <v>663</v>
      </c>
      <c r="I51" s="9"/>
    </row>
    <row r="52" spans="1:9">
      <c r="A52" s="12">
        <v>49</v>
      </c>
      <c r="B52" s="12">
        <v>121007701100080</v>
      </c>
      <c r="C52" s="12">
        <v>1210077</v>
      </c>
      <c r="D52" s="12">
        <v>1100080</v>
      </c>
      <c r="E52" s="12" t="s">
        <v>664</v>
      </c>
      <c r="F52" s="12" t="s">
        <v>665</v>
      </c>
      <c r="G52" s="12" t="s">
        <v>666</v>
      </c>
      <c r="H52" s="12" t="s">
        <v>667</v>
      </c>
      <c r="I52" s="9"/>
    </row>
    <row r="53" spans="1:9">
      <c r="A53" s="12">
        <v>50</v>
      </c>
      <c r="B53" s="12">
        <v>148008701330082</v>
      </c>
      <c r="C53" s="12">
        <v>1480087</v>
      </c>
      <c r="D53" s="12">
        <v>1330082</v>
      </c>
      <c r="E53" s="12" t="s">
        <v>492</v>
      </c>
      <c r="F53" s="12" t="s">
        <v>668</v>
      </c>
      <c r="G53" s="12" t="s">
        <v>669</v>
      </c>
      <c r="H53" s="12" t="s">
        <v>670</v>
      </c>
      <c r="I53" s="9"/>
    </row>
    <row r="54" spans="1:9">
      <c r="A54" s="12">
        <v>51</v>
      </c>
      <c r="B54" s="12">
        <v>110008001000063</v>
      </c>
      <c r="C54" s="12">
        <v>1100080</v>
      </c>
      <c r="D54" s="12">
        <v>1000063</v>
      </c>
      <c r="E54" s="12" t="s">
        <v>671</v>
      </c>
      <c r="F54" s="12" t="s">
        <v>672</v>
      </c>
      <c r="G54" s="12" t="s">
        <v>673</v>
      </c>
      <c r="H54" s="12" t="s">
        <v>674</v>
      </c>
      <c r="I54" s="9"/>
    </row>
    <row r="55" spans="1:9">
      <c r="A55" s="12">
        <v>52</v>
      </c>
      <c r="B55" s="12">
        <v>110008000990074</v>
      </c>
      <c r="C55" s="12">
        <v>1100080</v>
      </c>
      <c r="D55" s="12">
        <v>990074</v>
      </c>
      <c r="E55" s="12" t="s">
        <v>671</v>
      </c>
      <c r="F55" s="12" t="s">
        <v>675</v>
      </c>
      <c r="G55" s="12" t="s">
        <v>676</v>
      </c>
      <c r="H55" s="12" t="s">
        <v>582</v>
      </c>
      <c r="I55" s="9"/>
    </row>
    <row r="56" spans="1:9">
      <c r="A56" s="12">
        <v>53</v>
      </c>
      <c r="B56" s="12">
        <v>46008100320080</v>
      </c>
      <c r="C56" s="12">
        <v>460081</v>
      </c>
      <c r="D56" s="12">
        <v>320080</v>
      </c>
      <c r="E56" s="12" t="s">
        <v>677</v>
      </c>
      <c r="F56" s="12" t="s">
        <v>678</v>
      </c>
      <c r="G56" s="12" t="s">
        <v>679</v>
      </c>
      <c r="H56" s="12" t="s">
        <v>680</v>
      </c>
      <c r="I56" s="9"/>
    </row>
    <row r="57" spans="1:9">
      <c r="A57" s="12">
        <v>54</v>
      </c>
      <c r="B57" s="12">
        <v>46008100410067</v>
      </c>
      <c r="C57" s="12">
        <v>460081</v>
      </c>
      <c r="D57" s="12">
        <v>410067</v>
      </c>
      <c r="E57" s="12" t="s">
        <v>677</v>
      </c>
      <c r="F57" s="12" t="s">
        <v>681</v>
      </c>
      <c r="G57" s="12" t="s">
        <v>682</v>
      </c>
      <c r="H57" s="12" t="s">
        <v>683</v>
      </c>
      <c r="I57" s="9"/>
    </row>
    <row r="58" spans="1:9">
      <c r="A58" s="12">
        <v>55</v>
      </c>
      <c r="B58" s="12">
        <v>46008100630083</v>
      </c>
      <c r="C58" s="12">
        <v>460081</v>
      </c>
      <c r="D58" s="12">
        <v>630083</v>
      </c>
      <c r="E58" s="12" t="s">
        <v>677</v>
      </c>
      <c r="F58" s="12" t="s">
        <v>684</v>
      </c>
      <c r="G58" s="12" t="s">
        <v>685</v>
      </c>
      <c r="H58" s="12" t="s">
        <v>686</v>
      </c>
      <c r="I58" s="9"/>
    </row>
    <row r="59" spans="1:9">
      <c r="A59" s="12">
        <v>56</v>
      </c>
      <c r="B59" s="12">
        <v>63008300560070</v>
      </c>
      <c r="C59" s="12">
        <v>630083</v>
      </c>
      <c r="D59" s="12">
        <v>560070</v>
      </c>
      <c r="E59" s="12" t="s">
        <v>687</v>
      </c>
      <c r="F59" s="12" t="s">
        <v>688</v>
      </c>
      <c r="G59" s="12" t="s">
        <v>689</v>
      </c>
      <c r="H59" s="12" t="s">
        <v>690</v>
      </c>
      <c r="I59" s="9"/>
    </row>
    <row r="60" spans="1:9">
      <c r="A60" s="12">
        <v>57</v>
      </c>
      <c r="B60" s="12">
        <v>63008300810085</v>
      </c>
      <c r="C60" s="12">
        <v>630083</v>
      </c>
      <c r="D60" s="12">
        <v>810085</v>
      </c>
      <c r="E60" s="12" t="s">
        <v>687</v>
      </c>
      <c r="F60" s="12" t="s">
        <v>691</v>
      </c>
      <c r="G60" s="12" t="s">
        <v>692</v>
      </c>
      <c r="H60" s="12" t="s">
        <v>693</v>
      </c>
      <c r="I60" s="9"/>
    </row>
    <row r="61" spans="1:9">
      <c r="A61" s="12">
        <v>58</v>
      </c>
      <c r="B61" s="12">
        <v>81008500950082</v>
      </c>
      <c r="C61" s="12">
        <v>810085</v>
      </c>
      <c r="D61" s="12">
        <v>950082</v>
      </c>
      <c r="E61" s="12" t="s">
        <v>694</v>
      </c>
      <c r="F61" s="12" t="s">
        <v>695</v>
      </c>
      <c r="G61" s="12" t="s">
        <v>696</v>
      </c>
      <c r="H61" s="12" t="s">
        <v>697</v>
      </c>
      <c r="I61" s="9"/>
    </row>
    <row r="62" spans="1:9">
      <c r="A62" s="12">
        <v>59</v>
      </c>
      <c r="B62" s="12">
        <v>95008201100080</v>
      </c>
      <c r="C62" s="12">
        <v>950082</v>
      </c>
      <c r="D62" s="12">
        <v>1100080</v>
      </c>
      <c r="E62" s="12" t="s">
        <v>698</v>
      </c>
      <c r="F62" s="12" t="s">
        <v>699</v>
      </c>
      <c r="G62" s="12" t="s">
        <v>700</v>
      </c>
      <c r="H62" s="12" t="s">
        <v>701</v>
      </c>
      <c r="I62" s="9"/>
    </row>
    <row r="63" spans="1:9">
      <c r="A63" s="12">
        <v>60</v>
      </c>
      <c r="B63" s="12">
        <v>88006500950082</v>
      </c>
      <c r="C63" s="12">
        <v>880065</v>
      </c>
      <c r="D63" s="12">
        <v>950082</v>
      </c>
      <c r="E63" s="12" t="s">
        <v>702</v>
      </c>
      <c r="F63" s="12" t="s">
        <v>703</v>
      </c>
      <c r="G63" s="12" t="s">
        <v>704</v>
      </c>
      <c r="H63" s="12" t="s">
        <v>705</v>
      </c>
      <c r="I63" s="9"/>
    </row>
    <row r="64" spans="1:9">
      <c r="A64" s="12">
        <v>61</v>
      </c>
      <c r="B64" s="12">
        <v>106004101130052</v>
      </c>
      <c r="C64" s="12">
        <v>1060041</v>
      </c>
      <c r="D64" s="12">
        <v>1130052</v>
      </c>
      <c r="E64" s="12" t="s">
        <v>706</v>
      </c>
      <c r="F64" s="12" t="s">
        <v>707</v>
      </c>
      <c r="G64" s="12" t="s">
        <v>708</v>
      </c>
      <c r="H64" s="12" t="s">
        <v>709</v>
      </c>
      <c r="I64" s="9"/>
    </row>
    <row r="65" spans="1:9">
      <c r="A65" s="12">
        <v>62</v>
      </c>
      <c r="B65" s="12">
        <v>102005401130052</v>
      </c>
      <c r="C65" s="12">
        <v>1020054</v>
      </c>
      <c r="D65" s="12">
        <v>1130052</v>
      </c>
      <c r="E65" s="12" t="s">
        <v>710</v>
      </c>
      <c r="F65" s="12" t="s">
        <v>711</v>
      </c>
      <c r="G65" s="12" t="s">
        <v>712</v>
      </c>
      <c r="H65" s="12" t="s">
        <v>713</v>
      </c>
      <c r="I65" s="9"/>
    </row>
    <row r="66" spans="1:9">
      <c r="A66" s="12">
        <v>63</v>
      </c>
      <c r="B66" s="12">
        <v>41006700300054</v>
      </c>
      <c r="C66" s="12">
        <v>410067</v>
      </c>
      <c r="D66" s="12">
        <v>300054</v>
      </c>
      <c r="E66" s="12" t="s">
        <v>714</v>
      </c>
      <c r="F66" s="12" t="s">
        <v>715</v>
      </c>
      <c r="G66" s="12" t="s">
        <v>716</v>
      </c>
      <c r="H66" s="12" t="s">
        <v>717</v>
      </c>
      <c r="I66" s="9"/>
    </row>
    <row r="67" spans="1:9">
      <c r="A67" s="12">
        <v>64</v>
      </c>
      <c r="B67" s="12">
        <v>30005400430046</v>
      </c>
      <c r="C67" s="12">
        <v>300054</v>
      </c>
      <c r="D67" s="12">
        <v>430046</v>
      </c>
      <c r="E67" s="12" t="s">
        <v>718</v>
      </c>
      <c r="F67" s="12" t="s">
        <v>719</v>
      </c>
      <c r="G67" s="12" t="s">
        <v>720</v>
      </c>
      <c r="H67" s="12" t="s">
        <v>721</v>
      </c>
      <c r="I67" s="9"/>
    </row>
    <row r="68" ht="14.25" spans="1:8">
      <c r="A68" s="12">
        <v>65</v>
      </c>
      <c r="B68" s="12">
        <v>28003000300044</v>
      </c>
      <c r="C68" s="12">
        <v>280030</v>
      </c>
      <c r="D68" s="12">
        <v>300044</v>
      </c>
      <c r="E68" s="12" t="s">
        <v>722</v>
      </c>
      <c r="F68" s="12" t="s">
        <v>723</v>
      </c>
      <c r="G68" s="12" t="s">
        <v>724</v>
      </c>
      <c r="H68" s="12" t="s">
        <v>725</v>
      </c>
    </row>
    <row r="69" ht="14.25" spans="1:8">
      <c r="A69" s="12">
        <v>66</v>
      </c>
      <c r="B69" s="12">
        <v>30004400300054</v>
      </c>
      <c r="C69" s="12">
        <v>300044</v>
      </c>
      <c r="D69" s="12">
        <v>300054</v>
      </c>
      <c r="E69" s="12" t="s">
        <v>726</v>
      </c>
      <c r="F69" s="12" t="s">
        <v>727</v>
      </c>
      <c r="G69" s="12" t="s">
        <v>728</v>
      </c>
      <c r="H69" s="12" t="s">
        <v>729</v>
      </c>
    </row>
    <row r="70" ht="14.25" spans="1:8">
      <c r="A70" s="12">
        <v>67</v>
      </c>
      <c r="B70" s="12">
        <v>94011801040115</v>
      </c>
      <c r="C70" s="12">
        <v>940118</v>
      </c>
      <c r="D70" s="12">
        <v>1040115</v>
      </c>
      <c r="E70" s="12" t="s">
        <v>730</v>
      </c>
      <c r="F70" s="12" t="s">
        <v>731</v>
      </c>
      <c r="G70" s="12" t="s">
        <v>647</v>
      </c>
      <c r="H70" s="12" t="s">
        <v>732</v>
      </c>
    </row>
    <row r="71" ht="14.25" spans="1:8">
      <c r="A71" s="12">
        <v>68</v>
      </c>
      <c r="B71" s="12">
        <v>94011800970111</v>
      </c>
      <c r="C71" s="12">
        <v>940118</v>
      </c>
      <c r="D71" s="12">
        <v>970111</v>
      </c>
      <c r="E71" s="12" t="s">
        <v>730</v>
      </c>
      <c r="F71" s="12" t="s">
        <v>733</v>
      </c>
      <c r="G71" s="12" t="s">
        <v>734</v>
      </c>
      <c r="H71" s="12" t="s">
        <v>735</v>
      </c>
    </row>
    <row r="72" ht="14.25" spans="1:8">
      <c r="A72" s="12">
        <v>69</v>
      </c>
      <c r="B72" s="12">
        <v>104011500970111</v>
      </c>
      <c r="C72" s="12">
        <v>1040115</v>
      </c>
      <c r="D72" s="12">
        <v>970111</v>
      </c>
      <c r="E72" s="12" t="s">
        <v>736</v>
      </c>
      <c r="F72" s="12" t="s">
        <v>737</v>
      </c>
      <c r="G72" s="12" t="s">
        <v>738</v>
      </c>
      <c r="H72" s="12" t="s">
        <v>739</v>
      </c>
    </row>
    <row r="73" ht="14.25" spans="1:8">
      <c r="A73" s="12">
        <v>70</v>
      </c>
      <c r="B73" s="12">
        <v>94011800780117</v>
      </c>
      <c r="C73" s="12">
        <v>940118</v>
      </c>
      <c r="D73" s="12">
        <v>780117</v>
      </c>
      <c r="E73" s="12" t="s">
        <v>730</v>
      </c>
      <c r="F73" s="12" t="s">
        <v>740</v>
      </c>
      <c r="G73" s="12" t="s">
        <v>741</v>
      </c>
      <c r="H73" s="12" t="s">
        <v>742</v>
      </c>
    </row>
    <row r="74" ht="14.25" spans="1:8">
      <c r="A74" s="12">
        <v>71</v>
      </c>
      <c r="B74" s="12">
        <v>78011700610111</v>
      </c>
      <c r="C74" s="12">
        <v>780117</v>
      </c>
      <c r="D74" s="12">
        <v>610111</v>
      </c>
      <c r="E74" s="12" t="s">
        <v>743</v>
      </c>
      <c r="F74" s="12" t="s">
        <v>744</v>
      </c>
      <c r="G74" s="12" t="s">
        <v>745</v>
      </c>
      <c r="H74" s="12" t="s">
        <v>746</v>
      </c>
    </row>
    <row r="75" ht="14.25" spans="1:8">
      <c r="A75" s="12">
        <v>72</v>
      </c>
      <c r="B75" s="12">
        <v>75009500630083</v>
      </c>
      <c r="C75" s="12">
        <v>750095</v>
      </c>
      <c r="D75" s="12">
        <v>630083</v>
      </c>
      <c r="E75" s="12" t="s">
        <v>747</v>
      </c>
      <c r="F75" s="12" t="s">
        <v>748</v>
      </c>
      <c r="G75" s="12" t="s">
        <v>749</v>
      </c>
      <c r="H75" s="12" t="s">
        <v>750</v>
      </c>
    </row>
    <row r="76" ht="14.25" spans="1:8">
      <c r="A76" s="12">
        <v>73</v>
      </c>
      <c r="B76" s="12">
        <v>86010500750095</v>
      </c>
      <c r="C76" s="12">
        <v>860105</v>
      </c>
      <c r="D76" s="12">
        <v>750095</v>
      </c>
      <c r="E76" s="12" t="s">
        <v>751</v>
      </c>
      <c r="F76" s="12" t="s">
        <v>633</v>
      </c>
      <c r="G76" s="12" t="s">
        <v>752</v>
      </c>
      <c r="H76" s="12" t="s">
        <v>753</v>
      </c>
    </row>
    <row r="77" ht="14.25" spans="1:8">
      <c r="A77" s="12">
        <v>74</v>
      </c>
      <c r="B77" s="12">
        <v>86010500990103</v>
      </c>
      <c r="C77" s="12">
        <v>860105</v>
      </c>
      <c r="D77" s="12">
        <v>990103</v>
      </c>
      <c r="E77" s="12" t="s">
        <v>751</v>
      </c>
      <c r="F77" s="12" t="s">
        <v>754</v>
      </c>
      <c r="G77" s="12" t="s">
        <v>755</v>
      </c>
      <c r="H77" s="12" t="s">
        <v>756</v>
      </c>
    </row>
    <row r="78" ht="14.25" spans="1:8">
      <c r="A78" s="12">
        <v>75</v>
      </c>
      <c r="B78" s="12">
        <v>99010300960094</v>
      </c>
      <c r="C78" s="12">
        <v>990103</v>
      </c>
      <c r="D78" s="12">
        <v>960094</v>
      </c>
      <c r="E78" s="12" t="s">
        <v>757</v>
      </c>
      <c r="F78" s="12" t="s">
        <v>758</v>
      </c>
      <c r="G78" s="12" t="s">
        <v>759</v>
      </c>
      <c r="H78" s="12" t="s">
        <v>583</v>
      </c>
    </row>
    <row r="79" ht="14.25" spans="1:8">
      <c r="A79" s="12">
        <v>76</v>
      </c>
      <c r="B79" s="12">
        <v>96009400950082</v>
      </c>
      <c r="C79" s="12">
        <v>960094</v>
      </c>
      <c r="D79" s="12">
        <v>950082</v>
      </c>
      <c r="E79" s="12" t="s">
        <v>760</v>
      </c>
      <c r="F79" s="12" t="s">
        <v>761</v>
      </c>
      <c r="G79" s="12" t="s">
        <v>762</v>
      </c>
      <c r="H79" s="12" t="s">
        <v>763</v>
      </c>
    </row>
    <row r="80" ht="14.25" spans="1:8">
      <c r="A80" s="12">
        <v>77</v>
      </c>
      <c r="B80" s="12">
        <v>42009400530095</v>
      </c>
      <c r="C80" s="12">
        <v>420094</v>
      </c>
      <c r="D80" s="12">
        <v>530095</v>
      </c>
      <c r="E80" s="12" t="s">
        <v>764</v>
      </c>
      <c r="F80" s="12" t="s">
        <v>765</v>
      </c>
      <c r="G80" s="12" t="s">
        <v>766</v>
      </c>
      <c r="H80" s="12" t="s">
        <v>767</v>
      </c>
    </row>
    <row r="81" ht="14.25" spans="1:8">
      <c r="A81" s="12">
        <v>78</v>
      </c>
      <c r="B81" s="12">
        <v>61011100470105</v>
      </c>
      <c r="C81" s="12">
        <v>610111</v>
      </c>
      <c r="D81" s="12">
        <v>470105</v>
      </c>
      <c r="E81" s="12" t="s">
        <v>768</v>
      </c>
      <c r="F81" s="12" t="s">
        <v>769</v>
      </c>
      <c r="G81" s="12" t="s">
        <v>770</v>
      </c>
      <c r="H81" s="12" t="s">
        <v>771</v>
      </c>
    </row>
    <row r="82" ht="14.25" spans="1:8">
      <c r="A82" s="12">
        <v>79</v>
      </c>
      <c r="B82" s="12">
        <v>47010500330094</v>
      </c>
      <c r="C82" s="12">
        <v>470105</v>
      </c>
      <c r="D82" s="12">
        <v>330094</v>
      </c>
      <c r="E82" s="12" t="s">
        <v>772</v>
      </c>
      <c r="F82" s="12" t="s">
        <v>773</v>
      </c>
      <c r="G82" s="12" t="s">
        <v>774</v>
      </c>
      <c r="H82" s="12" t="s">
        <v>775</v>
      </c>
    </row>
    <row r="83" ht="14.25" spans="1:8">
      <c r="A83" s="12">
        <v>80</v>
      </c>
      <c r="B83" s="12">
        <v>53009500630100</v>
      </c>
      <c r="C83" s="12">
        <v>530095</v>
      </c>
      <c r="D83" s="12">
        <v>630100</v>
      </c>
      <c r="E83" s="12" t="s">
        <v>776</v>
      </c>
      <c r="F83" s="12" t="s">
        <v>777</v>
      </c>
      <c r="G83" s="12" t="s">
        <v>778</v>
      </c>
      <c r="H83" s="12" t="s">
        <v>779</v>
      </c>
    </row>
    <row r="84" ht="14.25" spans="1:8">
      <c r="A84" s="12">
        <v>81</v>
      </c>
      <c r="B84" s="12">
        <v>78011700730104</v>
      </c>
      <c r="C84" s="12">
        <v>780117</v>
      </c>
      <c r="D84" s="12">
        <v>730104</v>
      </c>
      <c r="E84" s="12" t="s">
        <v>743</v>
      </c>
      <c r="F84" s="12" t="s">
        <v>780</v>
      </c>
      <c r="G84" s="12" t="s">
        <v>781</v>
      </c>
      <c r="H84" s="12" t="s">
        <v>782</v>
      </c>
    </row>
    <row r="85" ht="14.25" spans="1:8">
      <c r="A85" s="12">
        <v>82</v>
      </c>
      <c r="B85" s="12">
        <v>63010000730104</v>
      </c>
      <c r="C85" s="12">
        <v>630100</v>
      </c>
      <c r="D85" s="12">
        <v>730104</v>
      </c>
      <c r="E85" s="12" t="s">
        <v>783</v>
      </c>
      <c r="F85" s="12" t="s">
        <v>784</v>
      </c>
      <c r="G85" s="12" t="s">
        <v>785</v>
      </c>
      <c r="H85" s="12" t="s">
        <v>786</v>
      </c>
    </row>
    <row r="86" ht="14.25" spans="1:8">
      <c r="A86" s="12">
        <v>83</v>
      </c>
      <c r="B86" s="12">
        <v>73010400860105</v>
      </c>
      <c r="C86" s="12">
        <v>730104</v>
      </c>
      <c r="D86" s="12">
        <v>860105</v>
      </c>
      <c r="E86" s="12" t="s">
        <v>787</v>
      </c>
      <c r="F86" s="12" t="s">
        <v>788</v>
      </c>
      <c r="G86" s="12" t="s">
        <v>789</v>
      </c>
      <c r="H86" s="12" t="s">
        <v>790</v>
      </c>
    </row>
    <row r="87" ht="14.25" spans="1:8">
      <c r="A87" s="12">
        <v>84</v>
      </c>
      <c r="B87" s="12">
        <v>118011301100099</v>
      </c>
      <c r="C87" s="12">
        <v>1180113</v>
      </c>
      <c r="D87" s="12">
        <v>1100099</v>
      </c>
      <c r="E87" s="12" t="s">
        <v>791</v>
      </c>
      <c r="F87" s="12" t="s">
        <v>689</v>
      </c>
      <c r="G87" s="12" t="s">
        <v>792</v>
      </c>
      <c r="H87" s="12" t="s">
        <v>793</v>
      </c>
    </row>
    <row r="88" ht="14.25" spans="1:8">
      <c r="A88" s="12">
        <v>85</v>
      </c>
      <c r="B88" s="12">
        <v>104011501180113</v>
      </c>
      <c r="C88" s="12">
        <v>1040115</v>
      </c>
      <c r="D88" s="12">
        <v>1180113</v>
      </c>
      <c r="E88" s="12" t="s">
        <v>736</v>
      </c>
      <c r="F88" s="12" t="s">
        <v>794</v>
      </c>
      <c r="G88" s="12" t="s">
        <v>795</v>
      </c>
      <c r="H88" s="12" t="s">
        <v>796</v>
      </c>
    </row>
    <row r="89" ht="14.25" spans="1:8">
      <c r="A89" s="12">
        <v>86</v>
      </c>
      <c r="B89" s="12">
        <v>99010301100099</v>
      </c>
      <c r="C89" s="12">
        <v>990103</v>
      </c>
      <c r="D89" s="12">
        <v>1100099</v>
      </c>
      <c r="E89" s="12" t="s">
        <v>757</v>
      </c>
      <c r="F89" s="12" t="s">
        <v>797</v>
      </c>
      <c r="G89" s="12" t="s">
        <v>798</v>
      </c>
      <c r="H89" s="12" t="s">
        <v>799</v>
      </c>
    </row>
    <row r="90" ht="14.25" spans="1:8">
      <c r="A90" s="12">
        <v>87</v>
      </c>
      <c r="B90" s="12">
        <v>110009901200096</v>
      </c>
      <c r="C90" s="12">
        <v>1100099</v>
      </c>
      <c r="D90" s="12">
        <v>1200096</v>
      </c>
      <c r="E90" s="12" t="s">
        <v>800</v>
      </c>
      <c r="F90" s="12" t="s">
        <v>801</v>
      </c>
      <c r="G90" s="12" t="s">
        <v>802</v>
      </c>
      <c r="H90" s="12" t="s">
        <v>732</v>
      </c>
    </row>
    <row r="91" ht="14.25" spans="1:8">
      <c r="A91" s="12">
        <v>88</v>
      </c>
      <c r="B91" s="12">
        <v>120009601290093</v>
      </c>
      <c r="C91" s="12">
        <v>1200096</v>
      </c>
      <c r="D91" s="12">
        <v>1290093</v>
      </c>
      <c r="E91" s="12" t="s">
        <v>803</v>
      </c>
      <c r="F91" s="12" t="s">
        <v>804</v>
      </c>
      <c r="G91" s="12" t="s">
        <v>537</v>
      </c>
      <c r="H91" s="12" t="s">
        <v>805</v>
      </c>
    </row>
    <row r="92" ht="14.25" spans="1:8">
      <c r="A92" s="12">
        <v>89</v>
      </c>
      <c r="B92" s="12">
        <v>129009301330082</v>
      </c>
      <c r="C92" s="12">
        <v>1290093</v>
      </c>
      <c r="D92" s="12">
        <v>1330082</v>
      </c>
      <c r="E92" s="12" t="s">
        <v>806</v>
      </c>
      <c r="F92" s="12" t="s">
        <v>807</v>
      </c>
      <c r="G92" s="12" t="s">
        <v>808</v>
      </c>
      <c r="H92" s="12" t="s">
        <v>809</v>
      </c>
    </row>
    <row r="93" ht="14.25" spans="1:8">
      <c r="A93" s="12">
        <v>90</v>
      </c>
      <c r="B93" s="12">
        <v>148008701420100</v>
      </c>
      <c r="C93" s="12">
        <v>1480087</v>
      </c>
      <c r="D93" s="12">
        <v>1420100</v>
      </c>
      <c r="E93" s="12" t="s">
        <v>810</v>
      </c>
      <c r="F93" s="12" t="s">
        <v>811</v>
      </c>
      <c r="G93" s="12" t="s">
        <v>812</v>
      </c>
      <c r="H93" s="12" t="s">
        <v>813</v>
      </c>
    </row>
    <row r="94" ht="14.25" spans="1:8">
      <c r="A94" s="12">
        <v>91</v>
      </c>
      <c r="B94" s="12">
        <v>142010001320108</v>
      </c>
      <c r="C94" s="12">
        <v>1420100</v>
      </c>
      <c r="D94" s="12">
        <v>1320108</v>
      </c>
      <c r="E94" s="12" t="s">
        <v>814</v>
      </c>
      <c r="F94" s="12" t="s">
        <v>815</v>
      </c>
      <c r="G94" s="12" t="s">
        <v>816</v>
      </c>
      <c r="H94" s="12" t="s">
        <v>817</v>
      </c>
    </row>
    <row r="95" ht="14.25" spans="1:8">
      <c r="A95" s="12">
        <v>92</v>
      </c>
      <c r="B95" s="12">
        <v>118011301320108</v>
      </c>
      <c r="C95" s="12">
        <v>1180113</v>
      </c>
      <c r="D95" s="12">
        <v>1320108</v>
      </c>
      <c r="E95" s="12" t="s">
        <v>791</v>
      </c>
      <c r="F95" s="12" t="s">
        <v>818</v>
      </c>
      <c r="G95" s="12" t="s">
        <v>510</v>
      </c>
      <c r="H95" s="12" t="s">
        <v>819</v>
      </c>
    </row>
    <row r="96" ht="14.25" spans="1:8">
      <c r="A96" s="12">
        <v>93</v>
      </c>
      <c r="B96" s="12">
        <v>120009601140089</v>
      </c>
      <c r="C96" s="12">
        <v>1200096</v>
      </c>
      <c r="D96" s="12">
        <v>1140089</v>
      </c>
      <c r="E96" s="12" t="s">
        <v>803</v>
      </c>
      <c r="F96" s="12" t="s">
        <v>820</v>
      </c>
      <c r="G96" s="12" t="s">
        <v>821</v>
      </c>
      <c r="H96" s="12" t="s">
        <v>822</v>
      </c>
    </row>
    <row r="97" ht="14.25" spans="1:8">
      <c r="A97" s="12">
        <v>94</v>
      </c>
      <c r="B97" s="12">
        <v>61011100570103</v>
      </c>
      <c r="C97" s="12">
        <v>610111</v>
      </c>
      <c r="D97" s="12">
        <v>570103</v>
      </c>
      <c r="E97" s="12" t="s">
        <v>768</v>
      </c>
      <c r="F97" s="12" t="s">
        <v>823</v>
      </c>
      <c r="G97" s="12" t="s">
        <v>824</v>
      </c>
      <c r="H97" s="12" t="s">
        <v>825</v>
      </c>
    </row>
    <row r="98" ht="14.25" spans="1:8">
      <c r="A98" s="12">
        <v>95</v>
      </c>
      <c r="B98" s="12">
        <v>46008100510075</v>
      </c>
      <c r="C98" s="12">
        <v>460081</v>
      </c>
      <c r="D98" s="12">
        <v>510075</v>
      </c>
      <c r="E98" s="12" t="s">
        <v>677</v>
      </c>
      <c r="F98" s="12" t="s">
        <v>826</v>
      </c>
      <c r="G98" s="12" t="s">
        <v>827</v>
      </c>
      <c r="H98" s="12" t="s">
        <v>828</v>
      </c>
    </row>
    <row r="99" ht="14.25" spans="1:8">
      <c r="A99" s="12">
        <v>96</v>
      </c>
      <c r="B99" s="12">
        <v>43004600380034</v>
      </c>
      <c r="C99" s="12">
        <v>430046</v>
      </c>
      <c r="D99" s="12">
        <v>380034</v>
      </c>
      <c r="E99" s="12" t="s">
        <v>829</v>
      </c>
      <c r="F99" s="12" t="s">
        <v>830</v>
      </c>
      <c r="G99" s="12" t="s">
        <v>620</v>
      </c>
      <c r="H99" s="12" t="s">
        <v>831</v>
      </c>
    </row>
    <row r="100" ht="14.25" spans="1:8">
      <c r="A100" s="12">
        <v>97</v>
      </c>
      <c r="B100" s="12">
        <v>38003400380020</v>
      </c>
      <c r="C100" s="12">
        <v>380034</v>
      </c>
      <c r="D100" s="12">
        <v>380020</v>
      </c>
      <c r="E100" s="12" t="s">
        <v>832</v>
      </c>
      <c r="F100" s="12" t="s">
        <v>833</v>
      </c>
      <c r="G100" s="12" t="s">
        <v>834</v>
      </c>
      <c r="H100" s="12" t="s">
        <v>835</v>
      </c>
    </row>
    <row r="101" ht="14.25" spans="1:8">
      <c r="A101" s="12">
        <v>98</v>
      </c>
      <c r="B101" s="12">
        <v>83004700790036</v>
      </c>
      <c r="C101" s="12">
        <v>830047</v>
      </c>
      <c r="D101" s="12">
        <v>790036</v>
      </c>
      <c r="E101" s="12" t="s">
        <v>836</v>
      </c>
      <c r="F101" s="12" t="s">
        <v>837</v>
      </c>
      <c r="G101" s="12" t="s">
        <v>838</v>
      </c>
      <c r="H101" s="12" t="s">
        <v>681</v>
      </c>
    </row>
    <row r="102" ht="14.25" spans="1:8">
      <c r="A102" s="12">
        <v>99</v>
      </c>
      <c r="B102" s="12">
        <v>79003600680021</v>
      </c>
      <c r="C102" s="12">
        <v>790036</v>
      </c>
      <c r="D102" s="12">
        <v>680021</v>
      </c>
      <c r="E102" s="12" t="s">
        <v>839</v>
      </c>
      <c r="F102" s="12" t="s">
        <v>840</v>
      </c>
      <c r="G102" s="12" t="s">
        <v>841</v>
      </c>
      <c r="H102" s="12" t="s">
        <v>842</v>
      </c>
    </row>
    <row r="103" ht="14.25" spans="1:8">
      <c r="A103" s="12">
        <v>100</v>
      </c>
      <c r="B103" s="12">
        <v>132010801260102</v>
      </c>
      <c r="C103" s="12">
        <v>1320108</v>
      </c>
      <c r="D103" s="12">
        <v>1260102</v>
      </c>
      <c r="E103" s="12" t="s">
        <v>843</v>
      </c>
      <c r="F103" s="12" t="s">
        <v>497</v>
      </c>
      <c r="G103" s="12" t="s">
        <v>844</v>
      </c>
      <c r="H103" s="12" t="s">
        <v>614</v>
      </c>
    </row>
    <row r="104" ht="14.25" spans="1:8">
      <c r="A104" s="12">
        <v>101</v>
      </c>
      <c r="B104" s="12">
        <v>63010000580090</v>
      </c>
      <c r="C104" s="12">
        <v>630100</v>
      </c>
      <c r="D104" s="12">
        <v>580090</v>
      </c>
      <c r="E104" s="12" t="s">
        <v>783</v>
      </c>
      <c r="F104" s="12" t="s">
        <v>682</v>
      </c>
      <c r="G104" s="12" t="s">
        <v>845</v>
      </c>
      <c r="H104" s="12" t="s">
        <v>846</v>
      </c>
    </row>
    <row r="105" ht="14.25" spans="1:8">
      <c r="A105" s="12">
        <v>102</v>
      </c>
      <c r="B105" s="12">
        <v>28003000210037</v>
      </c>
      <c r="C105" s="12">
        <v>280030</v>
      </c>
      <c r="D105" s="12">
        <v>210037</v>
      </c>
      <c r="E105" s="12" t="s">
        <v>722</v>
      </c>
      <c r="F105" s="12" t="s">
        <v>847</v>
      </c>
      <c r="G105" s="12" t="s">
        <v>848</v>
      </c>
      <c r="H105" s="12" t="s">
        <v>849</v>
      </c>
    </row>
    <row r="106" ht="14.25" spans="1:8">
      <c r="A106" s="12">
        <v>103</v>
      </c>
      <c r="B106" s="12">
        <v>21003700190047</v>
      </c>
      <c r="C106" s="12">
        <v>210037</v>
      </c>
      <c r="D106" s="12">
        <v>190047</v>
      </c>
      <c r="E106" s="12" t="s">
        <v>850</v>
      </c>
      <c r="F106" s="12" t="s">
        <v>851</v>
      </c>
      <c r="G106" s="12" t="s">
        <v>852</v>
      </c>
      <c r="H106" s="12" t="s">
        <v>853</v>
      </c>
    </row>
    <row r="107" ht="14.25" spans="1:8">
      <c r="A107" s="12">
        <v>104</v>
      </c>
      <c r="B107" s="12">
        <v>19004700190056</v>
      </c>
      <c r="C107" s="12">
        <v>190047</v>
      </c>
      <c r="D107" s="12">
        <v>190056</v>
      </c>
      <c r="E107" s="12" t="s">
        <v>854</v>
      </c>
      <c r="F107" s="12" t="s">
        <v>855</v>
      </c>
      <c r="G107" s="12" t="s">
        <v>856</v>
      </c>
      <c r="H107" s="12" t="s">
        <v>857</v>
      </c>
    </row>
    <row r="108" ht="14.25" spans="1:8">
      <c r="A108" s="12">
        <v>105</v>
      </c>
      <c r="B108" s="12">
        <v>19005600300054</v>
      </c>
      <c r="C108" s="12">
        <v>190056</v>
      </c>
      <c r="D108" s="12">
        <v>300054</v>
      </c>
      <c r="E108" s="12" t="s">
        <v>858</v>
      </c>
      <c r="F108" s="12" t="s">
        <v>859</v>
      </c>
      <c r="G108" s="12" t="s">
        <v>860</v>
      </c>
      <c r="H108" s="12" t="s">
        <v>713</v>
      </c>
    </row>
    <row r="109" spans="2:4">
      <c r="B109" s="13"/>
      <c r="C109" s="9"/>
      <c r="D109" s="9"/>
    </row>
    <row r="110" spans="2:4">
      <c r="B110" s="13"/>
      <c r="C110" s="9"/>
      <c r="D110" s="9"/>
    </row>
    <row r="111" spans="2:4">
      <c r="B111" s="13"/>
      <c r="C111" s="9"/>
      <c r="D111" s="9"/>
    </row>
    <row r="112" spans="2:4">
      <c r="B112" s="13"/>
      <c r="C112" s="9"/>
      <c r="D112" s="9"/>
    </row>
    <row r="113" spans="2:4">
      <c r="B113" s="13"/>
      <c r="C113" s="9"/>
      <c r="D113" s="9"/>
    </row>
    <row r="114" spans="2:4">
      <c r="B114" s="13"/>
      <c r="C114" s="9"/>
      <c r="D114" s="9"/>
    </row>
    <row r="115" spans="2:4">
      <c r="B115" s="13"/>
      <c r="C115" s="9"/>
      <c r="D115" s="9"/>
    </row>
    <row r="116" spans="2:4">
      <c r="B116" s="13"/>
      <c r="C116" s="9"/>
      <c r="D116" s="9"/>
    </row>
    <row r="117" spans="2:4">
      <c r="B117" s="13"/>
      <c r="C117" s="9"/>
      <c r="D117" s="9"/>
    </row>
    <row r="118" spans="2:4">
      <c r="B118" s="13"/>
      <c r="C118" s="9"/>
      <c r="D118" s="9"/>
    </row>
    <row r="119" spans="2:4">
      <c r="B119" s="13"/>
      <c r="C119" s="9"/>
      <c r="D119" s="9"/>
    </row>
    <row r="120" spans="2:4">
      <c r="B120" s="13"/>
      <c r="C120" s="9"/>
      <c r="D120" s="9"/>
    </row>
    <row r="121" spans="2:4">
      <c r="B121" s="13"/>
      <c r="C121" s="9"/>
      <c r="D121" s="9"/>
    </row>
    <row r="122" spans="2:4">
      <c r="B122" s="13"/>
      <c r="C122" s="9"/>
      <c r="D122" s="9"/>
    </row>
    <row r="123" spans="2:4">
      <c r="B123" s="13"/>
      <c r="C123" s="9"/>
      <c r="D123" s="9"/>
    </row>
    <row r="124" spans="2:4">
      <c r="B124" s="13"/>
      <c r="C124" s="9"/>
      <c r="D124" s="9"/>
    </row>
    <row r="125" spans="2:4">
      <c r="B125" s="13"/>
      <c r="C125" s="9"/>
      <c r="D125" s="9"/>
    </row>
    <row r="126" spans="2:4">
      <c r="B126" s="13"/>
      <c r="C126" s="9"/>
      <c r="D126" s="9"/>
    </row>
    <row r="127" spans="2:4">
      <c r="B127" s="13"/>
      <c r="C127" s="9"/>
      <c r="D127" s="9"/>
    </row>
    <row r="128" spans="2:4">
      <c r="B128" s="13"/>
      <c r="C128" s="9"/>
      <c r="D128" s="9"/>
    </row>
    <row r="129" spans="2:4">
      <c r="B129" s="13"/>
      <c r="C129" s="9"/>
      <c r="D129" s="9"/>
    </row>
  </sheetData>
  <conditionalFormatting sqref="B1:B3 B109:B1048576">
    <cfRule type="duplicateValues" dxfId="0" priority="1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N243"/>
  <sheetViews>
    <sheetView workbookViewId="0">
      <selection activeCell="E31" sqref="E31"/>
    </sheetView>
  </sheetViews>
  <sheetFormatPr defaultColWidth="9" defaultRowHeight="14.25"/>
  <cols>
    <col min="1" max="1" width="9.625" customWidth="1"/>
    <col min="2" max="2" width="11.5" customWidth="1"/>
    <col min="3" max="3" width="16" customWidth="1"/>
    <col min="5" max="5" width="47.375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ht="15" spans="1:12">
      <c r="A1" s="6" t="s">
        <v>11</v>
      </c>
      <c r="B1" s="6" t="s">
        <v>861</v>
      </c>
      <c r="C1" s="6" t="s">
        <v>153</v>
      </c>
      <c r="D1" s="6" t="s">
        <v>190</v>
      </c>
      <c r="E1" s="6" t="s">
        <v>191</v>
      </c>
      <c r="F1" s="6" t="s">
        <v>862</v>
      </c>
      <c r="G1" s="6" t="s">
        <v>863</v>
      </c>
      <c r="H1" s="6" t="s">
        <v>864</v>
      </c>
      <c r="I1" s="6" t="s">
        <v>865</v>
      </c>
      <c r="J1" s="6" t="s">
        <v>866</v>
      </c>
      <c r="K1" s="6" t="s">
        <v>867</v>
      </c>
      <c r="L1" s="6" t="s">
        <v>868</v>
      </c>
    </row>
    <row r="2" spans="1:12">
      <c r="A2" t="s">
        <v>58</v>
      </c>
      <c r="B2" t="s">
        <v>58</v>
      </c>
      <c r="C2" t="s">
        <v>172</v>
      </c>
      <c r="D2" t="s">
        <v>196</v>
      </c>
      <c r="E2" t="s">
        <v>59</v>
      </c>
      <c r="F2" t="s">
        <v>58</v>
      </c>
      <c r="G2" t="s">
        <v>869</v>
      </c>
      <c r="H2" t="s">
        <v>58</v>
      </c>
      <c r="I2" t="s">
        <v>869</v>
      </c>
      <c r="J2" t="s">
        <v>58</v>
      </c>
      <c r="K2" t="s">
        <v>869</v>
      </c>
      <c r="L2" t="s">
        <v>58</v>
      </c>
    </row>
    <row r="3" ht="17.25" customHeight="1" spans="1:12">
      <c r="A3" s="7" t="s">
        <v>870</v>
      </c>
      <c r="B3" s="7" t="s">
        <v>871</v>
      </c>
      <c r="C3" s="7" t="s">
        <v>174</v>
      </c>
      <c r="D3" s="7" t="s">
        <v>872</v>
      </c>
      <c r="E3" s="7" t="s">
        <v>200</v>
      </c>
      <c r="F3" s="7" t="s">
        <v>873</v>
      </c>
      <c r="G3" s="7" t="s">
        <v>874</v>
      </c>
      <c r="H3" s="7" t="s">
        <v>875</v>
      </c>
      <c r="I3" s="7" t="s">
        <v>876</v>
      </c>
      <c r="J3" s="7" t="s">
        <v>877</v>
      </c>
      <c r="K3" s="7" t="s">
        <v>878</v>
      </c>
      <c r="L3" s="7" t="s">
        <v>879</v>
      </c>
    </row>
    <row r="4" ht="17.45" customHeight="1" spans="1:12">
      <c r="A4" s="8">
        <f t="shared" ref="A4:A67" si="0">B4*10+D4</f>
        <v>300031</v>
      </c>
      <c r="B4" s="9">
        <v>30003</v>
      </c>
      <c r="C4" s="10" t="s">
        <v>880</v>
      </c>
      <c r="D4" s="8">
        <v>1</v>
      </c>
      <c r="E4" s="8" t="str">
        <f t="shared" ref="E4:E15" si="1">G4&amp;H4&amp;"、"&amp;I4&amp;J4&amp;"、"&amp;K4&amp;L4</f>
        <v>金币600、钻石50、绿色基础材料10</v>
      </c>
      <c r="F4" s="8">
        <v>1</v>
      </c>
      <c r="G4" s="8" t="s">
        <v>881</v>
      </c>
      <c r="H4" s="8">
        <v>600</v>
      </c>
      <c r="I4" s="8" t="s">
        <v>237</v>
      </c>
      <c r="J4" s="8">
        <v>50</v>
      </c>
      <c r="K4" s="10" t="s">
        <v>882</v>
      </c>
      <c r="L4" s="8">
        <v>10</v>
      </c>
    </row>
    <row r="5" ht="17.45" customHeight="1" spans="1:12">
      <c r="A5" s="8">
        <f t="shared" si="0"/>
        <v>300032</v>
      </c>
      <c r="B5" s="9">
        <v>30003</v>
      </c>
      <c r="C5" s="10" t="s">
        <v>880</v>
      </c>
      <c r="D5" s="8">
        <v>2</v>
      </c>
      <c r="E5" s="8" t="str">
        <f t="shared" si="1"/>
        <v>寄灵人抽卡券1、钻石100、绿色基础材料20</v>
      </c>
      <c r="F5" s="8">
        <v>2</v>
      </c>
      <c r="G5" s="10" t="s">
        <v>883</v>
      </c>
      <c r="H5" s="8">
        <v>1</v>
      </c>
      <c r="I5" s="8" t="s">
        <v>237</v>
      </c>
      <c r="J5" s="8">
        <v>100</v>
      </c>
      <c r="K5" s="10" t="s">
        <v>882</v>
      </c>
      <c r="L5" s="8">
        <v>20</v>
      </c>
    </row>
    <row r="6" ht="17.45" customHeight="1" spans="1:12">
      <c r="A6" s="8">
        <f t="shared" si="0"/>
        <v>300033</v>
      </c>
      <c r="B6" s="9">
        <v>30003</v>
      </c>
      <c r="C6" s="10" t="s">
        <v>880</v>
      </c>
      <c r="D6" s="8">
        <v>3</v>
      </c>
      <c r="E6" s="8" t="str">
        <f t="shared" si="1"/>
        <v>寄灵人抽卡券2、守护灵抽卡券3、绿色基础材料30</v>
      </c>
      <c r="F6" s="8">
        <v>3</v>
      </c>
      <c r="G6" s="10" t="s">
        <v>883</v>
      </c>
      <c r="H6" s="8">
        <v>2</v>
      </c>
      <c r="I6" s="10" t="s">
        <v>884</v>
      </c>
      <c r="J6" s="8">
        <v>3</v>
      </c>
      <c r="K6" s="10" t="s">
        <v>882</v>
      </c>
      <c r="L6" s="8">
        <v>30</v>
      </c>
    </row>
    <row r="7" ht="17.45" customHeight="1" spans="1:14">
      <c r="A7" s="8">
        <f t="shared" si="0"/>
        <v>500111</v>
      </c>
      <c r="B7" s="9">
        <v>50011</v>
      </c>
      <c r="C7" s="10" t="s">
        <v>880</v>
      </c>
      <c r="D7" s="8">
        <v>1</v>
      </c>
      <c r="E7" s="8" t="str">
        <f t="shared" si="1"/>
        <v>金币720、钻石50、绿色基础材料30</v>
      </c>
      <c r="F7" s="8">
        <v>1</v>
      </c>
      <c r="G7" s="8" t="s">
        <v>881</v>
      </c>
      <c r="H7" s="8">
        <v>720</v>
      </c>
      <c r="I7" s="8" t="s">
        <v>237</v>
      </c>
      <c r="J7" s="8">
        <v>50</v>
      </c>
      <c r="K7" s="10" t="s">
        <v>882</v>
      </c>
      <c r="L7" s="8">
        <v>30</v>
      </c>
      <c r="N7" s="1"/>
    </row>
    <row r="8" ht="17.45" customHeight="1" spans="1:14">
      <c r="A8" s="8">
        <f t="shared" si="0"/>
        <v>500112</v>
      </c>
      <c r="B8" s="9">
        <v>50011</v>
      </c>
      <c r="C8" s="10" t="s">
        <v>880</v>
      </c>
      <c r="D8" s="8">
        <v>2</v>
      </c>
      <c r="E8" s="8" t="str">
        <f t="shared" si="1"/>
        <v>寄灵人抽卡券1、钻石100、绿色基础材料40</v>
      </c>
      <c r="F8" s="8">
        <v>2</v>
      </c>
      <c r="G8" s="10" t="s">
        <v>883</v>
      </c>
      <c r="H8" s="8">
        <v>1</v>
      </c>
      <c r="I8" s="8" t="s">
        <v>237</v>
      </c>
      <c r="J8" s="8">
        <v>100</v>
      </c>
      <c r="K8" s="10" t="s">
        <v>882</v>
      </c>
      <c r="L8" s="8">
        <v>40</v>
      </c>
      <c r="N8" s="1"/>
    </row>
    <row r="9" ht="17.45" customHeight="1" spans="1:14">
      <c r="A9" s="8">
        <f t="shared" si="0"/>
        <v>500113</v>
      </c>
      <c r="B9" s="9">
        <v>50011</v>
      </c>
      <c r="C9" s="10" t="s">
        <v>880</v>
      </c>
      <c r="D9" s="8">
        <v>3</v>
      </c>
      <c r="E9" s="8" t="str">
        <f t="shared" si="1"/>
        <v>寄灵人抽卡券2、守护灵抽卡券3、绿色基础材料50</v>
      </c>
      <c r="F9" s="8">
        <v>3</v>
      </c>
      <c r="G9" s="10" t="s">
        <v>883</v>
      </c>
      <c r="H9" s="8">
        <v>2</v>
      </c>
      <c r="I9" s="10" t="s">
        <v>884</v>
      </c>
      <c r="J9" s="8">
        <v>3</v>
      </c>
      <c r="K9" s="10" t="s">
        <v>882</v>
      </c>
      <c r="L9" s="8">
        <v>50</v>
      </c>
      <c r="N9" s="1"/>
    </row>
    <row r="10" ht="17.45" customHeight="1" spans="1:14">
      <c r="A10" s="8">
        <f t="shared" si="0"/>
        <v>600071</v>
      </c>
      <c r="B10" s="9">
        <v>60007</v>
      </c>
      <c r="C10" s="10" t="s">
        <v>880</v>
      </c>
      <c r="D10" s="8">
        <v>1</v>
      </c>
      <c r="E10" s="8" t="str">
        <f t="shared" si="1"/>
        <v>金币960、钻石50、绿色基础材料70</v>
      </c>
      <c r="F10" s="8">
        <v>1</v>
      </c>
      <c r="G10" s="8" t="s">
        <v>881</v>
      </c>
      <c r="H10" s="8">
        <v>960</v>
      </c>
      <c r="I10" s="8" t="s">
        <v>237</v>
      </c>
      <c r="J10" s="8">
        <v>50</v>
      </c>
      <c r="K10" s="10" t="s">
        <v>882</v>
      </c>
      <c r="L10" s="8">
        <v>70</v>
      </c>
      <c r="N10" s="1"/>
    </row>
    <row r="11" ht="17.45" customHeight="1" spans="1:12">
      <c r="A11" s="8">
        <f t="shared" si="0"/>
        <v>600072</v>
      </c>
      <c r="B11" s="9">
        <v>60007</v>
      </c>
      <c r="C11" s="10" t="s">
        <v>880</v>
      </c>
      <c r="D11" s="8">
        <v>2</v>
      </c>
      <c r="E11" s="8" t="str">
        <f t="shared" si="1"/>
        <v>寄灵人抽卡券1、钻石100、绿色基础材料130</v>
      </c>
      <c r="F11" s="8">
        <v>2</v>
      </c>
      <c r="G11" s="10" t="s">
        <v>883</v>
      </c>
      <c r="H11" s="8">
        <v>1</v>
      </c>
      <c r="I11" s="8" t="s">
        <v>237</v>
      </c>
      <c r="J11" s="8">
        <v>100</v>
      </c>
      <c r="K11" s="10" t="s">
        <v>882</v>
      </c>
      <c r="L11" s="8">
        <v>130</v>
      </c>
    </row>
    <row r="12" ht="17.45" customHeight="1" spans="1:12">
      <c r="A12" s="8">
        <f t="shared" si="0"/>
        <v>600073</v>
      </c>
      <c r="B12" s="9">
        <v>60007</v>
      </c>
      <c r="C12" s="10" t="s">
        <v>880</v>
      </c>
      <c r="D12" s="8">
        <v>3</v>
      </c>
      <c r="E12" s="8" t="str">
        <f t="shared" si="1"/>
        <v>寄灵人抽卡券2、守护灵抽卡券3、初级三才宝箱25</v>
      </c>
      <c r="F12" s="8">
        <v>3</v>
      </c>
      <c r="G12" s="10" t="s">
        <v>883</v>
      </c>
      <c r="H12" s="8">
        <v>2</v>
      </c>
      <c r="I12" s="10" t="s">
        <v>884</v>
      </c>
      <c r="J12" s="8">
        <v>3</v>
      </c>
      <c r="K12" s="10" t="s">
        <v>885</v>
      </c>
      <c r="L12" s="8">
        <v>25</v>
      </c>
    </row>
    <row r="13" ht="17.45" customHeight="1" spans="1:12">
      <c r="A13" s="8">
        <f t="shared" si="0"/>
        <v>600221</v>
      </c>
      <c r="B13" s="9">
        <v>60022</v>
      </c>
      <c r="C13" s="10" t="s">
        <v>880</v>
      </c>
      <c r="D13" s="8">
        <v>1</v>
      </c>
      <c r="E13" s="8" t="str">
        <f t="shared" si="1"/>
        <v>金币1080、钻石50、蓝色基础材料70</v>
      </c>
      <c r="F13" s="8">
        <v>1</v>
      </c>
      <c r="G13" s="8" t="s">
        <v>881</v>
      </c>
      <c r="H13" s="8">
        <v>1080</v>
      </c>
      <c r="I13" s="8" t="s">
        <v>237</v>
      </c>
      <c r="J13" s="8">
        <v>50</v>
      </c>
      <c r="K13" s="10" t="s">
        <v>886</v>
      </c>
      <c r="L13" s="8">
        <v>70</v>
      </c>
    </row>
    <row r="14" ht="17.45" customHeight="1" spans="1:12">
      <c r="A14" s="8">
        <f t="shared" si="0"/>
        <v>600222</v>
      </c>
      <c r="B14" s="9">
        <v>60022</v>
      </c>
      <c r="C14" s="10" t="s">
        <v>880</v>
      </c>
      <c r="D14" s="8">
        <v>2</v>
      </c>
      <c r="E14" s="8" t="str">
        <f t="shared" si="1"/>
        <v>寄灵人抽卡券1、钻石100、蓝色基础材料90</v>
      </c>
      <c r="F14" s="8">
        <v>2</v>
      </c>
      <c r="G14" s="10" t="s">
        <v>883</v>
      </c>
      <c r="H14" s="8">
        <v>1</v>
      </c>
      <c r="I14" s="8" t="s">
        <v>237</v>
      </c>
      <c r="J14" s="8">
        <v>100</v>
      </c>
      <c r="K14" s="10" t="s">
        <v>886</v>
      </c>
      <c r="L14" s="8">
        <v>90</v>
      </c>
    </row>
    <row r="15" ht="17.45" customHeight="1" spans="1:12">
      <c r="A15" s="8">
        <f t="shared" si="0"/>
        <v>600223</v>
      </c>
      <c r="B15" s="9">
        <v>60022</v>
      </c>
      <c r="C15" s="10" t="s">
        <v>880</v>
      </c>
      <c r="D15" s="8">
        <v>3</v>
      </c>
      <c r="E15" s="8" t="str">
        <f t="shared" si="1"/>
        <v>寄灵人抽卡券2、守护灵抽卡券3、初级三才宝箱60</v>
      </c>
      <c r="F15" s="8">
        <v>3</v>
      </c>
      <c r="G15" s="10" t="s">
        <v>883</v>
      </c>
      <c r="H15" s="8">
        <v>2</v>
      </c>
      <c r="I15" s="10" t="s">
        <v>884</v>
      </c>
      <c r="J15" s="8">
        <v>3</v>
      </c>
      <c r="K15" s="10" t="s">
        <v>885</v>
      </c>
      <c r="L15" s="8">
        <v>60</v>
      </c>
    </row>
    <row r="16" ht="17.45" customHeight="1" spans="1:12">
      <c r="A16" s="8">
        <f t="shared" si="0"/>
        <v>600351</v>
      </c>
      <c r="B16" s="1">
        <v>60035</v>
      </c>
      <c r="C16" s="10" t="s">
        <v>880</v>
      </c>
      <c r="D16" s="8">
        <v>1</v>
      </c>
      <c r="E16" s="8" t="str">
        <f t="shared" ref="E16:E75" si="2">G16&amp;H16&amp;"、"&amp;I16&amp;J16&amp;"、"&amp;K16&amp;L16</f>
        <v>金币600、钻石50、绿色基础材料10</v>
      </c>
      <c r="F16" s="8">
        <v>1</v>
      </c>
      <c r="G16" s="8" t="s">
        <v>881</v>
      </c>
      <c r="H16" s="8">
        <v>600</v>
      </c>
      <c r="I16" s="8" t="s">
        <v>237</v>
      </c>
      <c r="J16" s="8">
        <v>50</v>
      </c>
      <c r="K16" s="10" t="s">
        <v>882</v>
      </c>
      <c r="L16" s="8">
        <v>10</v>
      </c>
    </row>
    <row r="17" ht="17.45" customHeight="1" spans="1:12">
      <c r="A17" s="8">
        <f t="shared" si="0"/>
        <v>600352</v>
      </c>
      <c r="B17" s="1">
        <v>60035</v>
      </c>
      <c r="C17" s="10" t="s">
        <v>880</v>
      </c>
      <c r="D17" s="8">
        <v>2</v>
      </c>
      <c r="E17" s="8" t="str">
        <f t="shared" si="2"/>
        <v>寄灵人抽卡券1、钻石100、绿色基础材料20</v>
      </c>
      <c r="F17" s="8">
        <v>2</v>
      </c>
      <c r="G17" s="10" t="s">
        <v>883</v>
      </c>
      <c r="H17" s="8">
        <v>1</v>
      </c>
      <c r="I17" s="8" t="s">
        <v>237</v>
      </c>
      <c r="J17" s="8">
        <v>100</v>
      </c>
      <c r="K17" s="10" t="s">
        <v>882</v>
      </c>
      <c r="L17" s="8">
        <v>20</v>
      </c>
    </row>
    <row r="18" ht="17.45" customHeight="1" spans="1:12">
      <c r="A18" s="8">
        <f t="shared" si="0"/>
        <v>600353</v>
      </c>
      <c r="B18" s="1">
        <v>60035</v>
      </c>
      <c r="C18" s="10" t="s">
        <v>880</v>
      </c>
      <c r="D18" s="8">
        <v>3</v>
      </c>
      <c r="E18" s="8" t="str">
        <f t="shared" si="2"/>
        <v>寄灵人抽卡券2、守护灵抽卡券3、绿色基础材料30</v>
      </c>
      <c r="F18" s="8">
        <v>3</v>
      </c>
      <c r="G18" s="10" t="s">
        <v>883</v>
      </c>
      <c r="H18" s="8">
        <v>2</v>
      </c>
      <c r="I18" s="10" t="s">
        <v>884</v>
      </c>
      <c r="J18" s="8">
        <v>3</v>
      </c>
      <c r="K18" s="10" t="s">
        <v>882</v>
      </c>
      <c r="L18" s="8">
        <v>30</v>
      </c>
    </row>
    <row r="19" ht="17.45" customHeight="1" spans="1:12">
      <c r="A19" s="8">
        <f t="shared" si="0"/>
        <v>600431</v>
      </c>
      <c r="B19" s="1">
        <v>60043</v>
      </c>
      <c r="C19" s="10" t="s">
        <v>880</v>
      </c>
      <c r="D19" s="8">
        <v>1</v>
      </c>
      <c r="E19" s="8" t="str">
        <f t="shared" si="2"/>
        <v>金币720、钻石50、绿色基础材料30</v>
      </c>
      <c r="F19" s="8">
        <v>1</v>
      </c>
      <c r="G19" s="8" t="s">
        <v>881</v>
      </c>
      <c r="H19" s="8">
        <v>720</v>
      </c>
      <c r="I19" s="8" t="s">
        <v>237</v>
      </c>
      <c r="J19" s="8">
        <v>50</v>
      </c>
      <c r="K19" s="10" t="s">
        <v>882</v>
      </c>
      <c r="L19" s="8">
        <v>30</v>
      </c>
    </row>
    <row r="20" ht="17.45" customHeight="1" spans="1:12">
      <c r="A20" s="8">
        <f t="shared" si="0"/>
        <v>600432</v>
      </c>
      <c r="B20" s="1">
        <v>60043</v>
      </c>
      <c r="C20" s="10" t="s">
        <v>880</v>
      </c>
      <c r="D20" s="8">
        <v>2</v>
      </c>
      <c r="E20" s="8" t="str">
        <f t="shared" si="2"/>
        <v>寄灵人抽卡券1、钻石100、绿色基础材料40</v>
      </c>
      <c r="F20" s="8">
        <v>2</v>
      </c>
      <c r="G20" s="10" t="s">
        <v>883</v>
      </c>
      <c r="H20" s="8">
        <v>1</v>
      </c>
      <c r="I20" s="8" t="s">
        <v>237</v>
      </c>
      <c r="J20" s="8">
        <v>100</v>
      </c>
      <c r="K20" s="10" t="s">
        <v>882</v>
      </c>
      <c r="L20" s="8">
        <v>40</v>
      </c>
    </row>
    <row r="21" ht="17.45" customHeight="1" spans="1:12">
      <c r="A21" s="8">
        <f t="shared" si="0"/>
        <v>600433</v>
      </c>
      <c r="B21" s="1">
        <v>60043</v>
      </c>
      <c r="C21" s="10" t="s">
        <v>880</v>
      </c>
      <c r="D21" s="8">
        <v>3</v>
      </c>
      <c r="E21" s="8" t="str">
        <f t="shared" si="2"/>
        <v>寄灵人抽卡券2、守护灵抽卡券3、绿色基础材料50</v>
      </c>
      <c r="F21" s="8">
        <v>3</v>
      </c>
      <c r="G21" s="10" t="s">
        <v>883</v>
      </c>
      <c r="H21" s="8">
        <v>2</v>
      </c>
      <c r="I21" s="10" t="s">
        <v>884</v>
      </c>
      <c r="J21" s="8">
        <v>3</v>
      </c>
      <c r="K21" s="10" t="s">
        <v>882</v>
      </c>
      <c r="L21" s="8">
        <v>50</v>
      </c>
    </row>
    <row r="22" ht="17.45" customHeight="1" spans="1:12">
      <c r="A22" s="8">
        <f t="shared" si="0"/>
        <v>700311</v>
      </c>
      <c r="B22" s="1">
        <v>70031</v>
      </c>
      <c r="C22" s="10" t="s">
        <v>880</v>
      </c>
      <c r="D22" s="8">
        <v>1</v>
      </c>
      <c r="E22" s="8" t="str">
        <f t="shared" si="2"/>
        <v>金币960、钻石50、绿色基础材料70</v>
      </c>
      <c r="F22" s="8">
        <v>1</v>
      </c>
      <c r="G22" s="8" t="s">
        <v>881</v>
      </c>
      <c r="H22" s="8">
        <v>960</v>
      </c>
      <c r="I22" s="8" t="s">
        <v>237</v>
      </c>
      <c r="J22" s="8">
        <v>50</v>
      </c>
      <c r="K22" s="10" t="s">
        <v>882</v>
      </c>
      <c r="L22" s="8">
        <v>70</v>
      </c>
    </row>
    <row r="23" ht="17.45" customHeight="1" spans="1:12">
      <c r="A23" s="8">
        <f t="shared" si="0"/>
        <v>700312</v>
      </c>
      <c r="B23" s="1">
        <v>70031</v>
      </c>
      <c r="C23" s="10" t="s">
        <v>880</v>
      </c>
      <c r="D23" s="8">
        <v>2</v>
      </c>
      <c r="E23" s="8" t="str">
        <f t="shared" si="2"/>
        <v>寄灵人抽卡券1、钻石100、绿色基础材料130</v>
      </c>
      <c r="F23" s="8">
        <v>2</v>
      </c>
      <c r="G23" s="10" t="s">
        <v>883</v>
      </c>
      <c r="H23" s="8">
        <v>1</v>
      </c>
      <c r="I23" s="8" t="s">
        <v>237</v>
      </c>
      <c r="J23" s="8">
        <v>100</v>
      </c>
      <c r="K23" s="10" t="s">
        <v>882</v>
      </c>
      <c r="L23" s="8">
        <v>130</v>
      </c>
    </row>
    <row r="24" ht="17.45" customHeight="1" spans="1:12">
      <c r="A24" s="8">
        <f t="shared" si="0"/>
        <v>700313</v>
      </c>
      <c r="B24" s="1">
        <v>70031</v>
      </c>
      <c r="C24" s="10" t="s">
        <v>880</v>
      </c>
      <c r="D24" s="8">
        <v>3</v>
      </c>
      <c r="E24" s="8" t="str">
        <f t="shared" si="2"/>
        <v>寄灵人抽卡券2、守护灵抽卡券3、初级三才宝箱25</v>
      </c>
      <c r="F24" s="8">
        <v>3</v>
      </c>
      <c r="G24" s="10" t="s">
        <v>883</v>
      </c>
      <c r="H24" s="8">
        <v>2</v>
      </c>
      <c r="I24" s="10" t="s">
        <v>884</v>
      </c>
      <c r="J24" s="8">
        <v>3</v>
      </c>
      <c r="K24" s="10" t="s">
        <v>885</v>
      </c>
      <c r="L24" s="8">
        <v>25</v>
      </c>
    </row>
    <row r="25" ht="17.45" customHeight="1" spans="1:12">
      <c r="A25" s="8">
        <f t="shared" si="0"/>
        <v>800171</v>
      </c>
      <c r="B25" s="1">
        <v>80017</v>
      </c>
      <c r="C25" s="10" t="s">
        <v>880</v>
      </c>
      <c r="D25" s="8">
        <v>1</v>
      </c>
      <c r="E25" s="8" t="str">
        <f t="shared" si="2"/>
        <v>金币1080、钻石50、蓝色基础材料70</v>
      </c>
      <c r="F25" s="8">
        <v>1</v>
      </c>
      <c r="G25" s="8" t="s">
        <v>881</v>
      </c>
      <c r="H25" s="8">
        <v>1080</v>
      </c>
      <c r="I25" s="8" t="s">
        <v>237</v>
      </c>
      <c r="J25" s="8">
        <v>50</v>
      </c>
      <c r="K25" s="10" t="s">
        <v>886</v>
      </c>
      <c r="L25" s="8">
        <v>70</v>
      </c>
    </row>
    <row r="26" ht="17.45" customHeight="1" spans="1:12">
      <c r="A26" s="8">
        <f t="shared" si="0"/>
        <v>800172</v>
      </c>
      <c r="B26" s="1">
        <v>80017</v>
      </c>
      <c r="C26" s="10" t="s">
        <v>880</v>
      </c>
      <c r="D26" s="8">
        <v>2</v>
      </c>
      <c r="E26" s="8" t="str">
        <f t="shared" si="2"/>
        <v>寄灵人抽卡券1、钻石100、蓝色基础材料90</v>
      </c>
      <c r="F26" s="8">
        <v>2</v>
      </c>
      <c r="G26" s="10" t="s">
        <v>883</v>
      </c>
      <c r="H26" s="8">
        <v>1</v>
      </c>
      <c r="I26" s="8" t="s">
        <v>237</v>
      </c>
      <c r="J26" s="8">
        <v>100</v>
      </c>
      <c r="K26" s="10" t="s">
        <v>886</v>
      </c>
      <c r="L26" s="8">
        <v>90</v>
      </c>
    </row>
    <row r="27" ht="17.45" customHeight="1" spans="1:12">
      <c r="A27" s="8">
        <f t="shared" si="0"/>
        <v>800173</v>
      </c>
      <c r="B27" s="1">
        <v>80017</v>
      </c>
      <c r="C27" s="10" t="s">
        <v>880</v>
      </c>
      <c r="D27" s="8">
        <v>3</v>
      </c>
      <c r="E27" s="8" t="str">
        <f t="shared" si="2"/>
        <v>寄灵人抽卡券2、守护灵抽卡券3、初级三才宝箱60</v>
      </c>
      <c r="F27" s="8">
        <v>3</v>
      </c>
      <c r="G27" s="10" t="s">
        <v>883</v>
      </c>
      <c r="H27" s="8">
        <v>2</v>
      </c>
      <c r="I27" s="10" t="s">
        <v>884</v>
      </c>
      <c r="J27" s="8">
        <v>3</v>
      </c>
      <c r="K27" s="10" t="s">
        <v>885</v>
      </c>
      <c r="L27" s="8">
        <v>60</v>
      </c>
    </row>
    <row r="28" ht="17.45" customHeight="1" spans="1:12">
      <c r="A28" s="8">
        <f t="shared" si="0"/>
        <v>800601</v>
      </c>
      <c r="B28" s="1">
        <v>80060</v>
      </c>
      <c r="C28" s="10" t="s">
        <v>880</v>
      </c>
      <c r="D28" s="8">
        <v>1</v>
      </c>
      <c r="E28" s="8" t="str">
        <f t="shared" si="2"/>
        <v>金币600、钻石50、绿色基础材料10</v>
      </c>
      <c r="F28" s="8">
        <v>1</v>
      </c>
      <c r="G28" s="8" t="s">
        <v>881</v>
      </c>
      <c r="H28" s="8">
        <v>600</v>
      </c>
      <c r="I28" s="8" t="s">
        <v>237</v>
      </c>
      <c r="J28" s="8">
        <v>50</v>
      </c>
      <c r="K28" s="10" t="s">
        <v>882</v>
      </c>
      <c r="L28" s="8">
        <v>10</v>
      </c>
    </row>
    <row r="29" ht="17.45" customHeight="1" spans="1:12">
      <c r="A29" s="8">
        <f t="shared" si="0"/>
        <v>800602</v>
      </c>
      <c r="B29" s="1">
        <v>80060</v>
      </c>
      <c r="C29" s="10" t="s">
        <v>880</v>
      </c>
      <c r="D29" s="8">
        <v>2</v>
      </c>
      <c r="E29" s="8" t="str">
        <f t="shared" si="2"/>
        <v>寄灵人抽卡券1、钻石100、绿色基础材料20</v>
      </c>
      <c r="F29" s="8">
        <v>2</v>
      </c>
      <c r="G29" s="10" t="s">
        <v>883</v>
      </c>
      <c r="H29" s="8">
        <v>1</v>
      </c>
      <c r="I29" s="8" t="s">
        <v>237</v>
      </c>
      <c r="J29" s="8">
        <v>100</v>
      </c>
      <c r="K29" s="10" t="s">
        <v>882</v>
      </c>
      <c r="L29" s="8">
        <v>20</v>
      </c>
    </row>
    <row r="30" ht="17.45" customHeight="1" spans="1:12">
      <c r="A30" s="8">
        <f t="shared" si="0"/>
        <v>800603</v>
      </c>
      <c r="B30" s="1">
        <v>80060</v>
      </c>
      <c r="C30" s="10" t="s">
        <v>880</v>
      </c>
      <c r="D30" s="8">
        <v>3</v>
      </c>
      <c r="E30" s="8" t="str">
        <f t="shared" si="2"/>
        <v>寄灵人抽卡券2、守护灵抽卡券3、绿色基础材料30</v>
      </c>
      <c r="F30" s="8">
        <v>3</v>
      </c>
      <c r="G30" s="10" t="s">
        <v>883</v>
      </c>
      <c r="H30" s="8">
        <v>2</v>
      </c>
      <c r="I30" s="10" t="s">
        <v>884</v>
      </c>
      <c r="J30" s="8">
        <v>3</v>
      </c>
      <c r="K30" s="10" t="s">
        <v>882</v>
      </c>
      <c r="L30" s="8">
        <v>30</v>
      </c>
    </row>
    <row r="31" ht="17.45" customHeight="1" spans="1:12">
      <c r="A31" s="8">
        <f t="shared" si="0"/>
        <v>900111</v>
      </c>
      <c r="B31" s="1">
        <v>90011</v>
      </c>
      <c r="C31" s="10" t="s">
        <v>880</v>
      </c>
      <c r="D31" s="8">
        <v>1</v>
      </c>
      <c r="E31" s="8" t="str">
        <f t="shared" si="2"/>
        <v>金币720、钻石50、绿色基础材料30</v>
      </c>
      <c r="F31" s="8">
        <v>1</v>
      </c>
      <c r="G31" s="8" t="s">
        <v>881</v>
      </c>
      <c r="H31" s="8">
        <v>720</v>
      </c>
      <c r="I31" s="8" t="s">
        <v>237</v>
      </c>
      <c r="J31" s="8">
        <v>50</v>
      </c>
      <c r="K31" s="10" t="s">
        <v>882</v>
      </c>
      <c r="L31" s="8">
        <v>30</v>
      </c>
    </row>
    <row r="32" ht="17.45" customHeight="1" spans="1:12">
      <c r="A32" s="8">
        <f t="shared" si="0"/>
        <v>900112</v>
      </c>
      <c r="B32" s="1">
        <v>90011</v>
      </c>
      <c r="C32" s="10" t="s">
        <v>880</v>
      </c>
      <c r="D32" s="8">
        <v>2</v>
      </c>
      <c r="E32" s="8" t="str">
        <f t="shared" si="2"/>
        <v>寄灵人抽卡券1、钻石100、绿色基础材料40</v>
      </c>
      <c r="F32" s="8">
        <v>2</v>
      </c>
      <c r="G32" s="10" t="s">
        <v>883</v>
      </c>
      <c r="H32" s="8">
        <v>1</v>
      </c>
      <c r="I32" s="8" t="s">
        <v>237</v>
      </c>
      <c r="J32" s="8">
        <v>100</v>
      </c>
      <c r="K32" s="10" t="s">
        <v>882</v>
      </c>
      <c r="L32" s="8">
        <v>40</v>
      </c>
    </row>
    <row r="33" ht="17.45" customHeight="1" spans="1:12">
      <c r="A33" s="8">
        <f t="shared" si="0"/>
        <v>900113</v>
      </c>
      <c r="B33" s="1">
        <v>90011</v>
      </c>
      <c r="C33" s="10" t="s">
        <v>880</v>
      </c>
      <c r="D33" s="8">
        <v>3</v>
      </c>
      <c r="E33" s="8" t="str">
        <f t="shared" si="2"/>
        <v>寄灵人抽卡券2、守护灵抽卡券3、绿色基础材料50</v>
      </c>
      <c r="F33" s="8">
        <v>3</v>
      </c>
      <c r="G33" s="10" t="s">
        <v>883</v>
      </c>
      <c r="H33" s="8">
        <v>2</v>
      </c>
      <c r="I33" s="10" t="s">
        <v>884</v>
      </c>
      <c r="J33" s="8">
        <v>3</v>
      </c>
      <c r="K33" s="10" t="s">
        <v>882</v>
      </c>
      <c r="L33" s="8">
        <v>50</v>
      </c>
    </row>
    <row r="34" ht="17.45" customHeight="1" spans="1:12">
      <c r="A34" s="8">
        <f t="shared" si="0"/>
        <v>900481</v>
      </c>
      <c r="B34" s="1">
        <v>90048</v>
      </c>
      <c r="C34" s="10" t="s">
        <v>880</v>
      </c>
      <c r="D34" s="8">
        <v>1</v>
      </c>
      <c r="E34" s="8" t="str">
        <f t="shared" si="2"/>
        <v>金币960、钻石50、绿色基础材料70</v>
      </c>
      <c r="F34" s="8">
        <v>1</v>
      </c>
      <c r="G34" s="8" t="s">
        <v>881</v>
      </c>
      <c r="H34" s="8">
        <v>960</v>
      </c>
      <c r="I34" s="8" t="s">
        <v>237</v>
      </c>
      <c r="J34" s="8">
        <v>50</v>
      </c>
      <c r="K34" s="10" t="s">
        <v>882</v>
      </c>
      <c r="L34" s="8">
        <v>70</v>
      </c>
    </row>
    <row r="35" ht="17.45" customHeight="1" spans="1:12">
      <c r="A35" s="8">
        <f t="shared" si="0"/>
        <v>900482</v>
      </c>
      <c r="B35" s="1">
        <v>90048</v>
      </c>
      <c r="C35" s="10" t="s">
        <v>880</v>
      </c>
      <c r="D35" s="8">
        <v>2</v>
      </c>
      <c r="E35" s="8" t="str">
        <f t="shared" si="2"/>
        <v>寄灵人抽卡券1、钻石100、绿色基础材料130</v>
      </c>
      <c r="F35" s="8">
        <v>2</v>
      </c>
      <c r="G35" s="10" t="s">
        <v>883</v>
      </c>
      <c r="H35" s="8">
        <v>1</v>
      </c>
      <c r="I35" s="8" t="s">
        <v>237</v>
      </c>
      <c r="J35" s="8">
        <v>100</v>
      </c>
      <c r="K35" s="10" t="s">
        <v>882</v>
      </c>
      <c r="L35" s="8">
        <v>130</v>
      </c>
    </row>
    <row r="36" ht="17.45" customHeight="1" spans="1:12">
      <c r="A36" s="8">
        <f t="shared" si="0"/>
        <v>900483</v>
      </c>
      <c r="B36" s="1">
        <v>90048</v>
      </c>
      <c r="C36" s="10" t="s">
        <v>880</v>
      </c>
      <c r="D36" s="8">
        <v>3</v>
      </c>
      <c r="E36" s="8" t="str">
        <f t="shared" si="2"/>
        <v>寄灵人抽卡券2、守护灵抽卡券3、初级三才宝箱25</v>
      </c>
      <c r="F36" s="8">
        <v>3</v>
      </c>
      <c r="G36" s="10" t="s">
        <v>883</v>
      </c>
      <c r="H36" s="8">
        <v>2</v>
      </c>
      <c r="I36" s="10" t="s">
        <v>884</v>
      </c>
      <c r="J36" s="8">
        <v>3</v>
      </c>
      <c r="K36" s="10" t="s">
        <v>885</v>
      </c>
      <c r="L36" s="8">
        <v>25</v>
      </c>
    </row>
    <row r="37" ht="17.45" customHeight="1" spans="1:12">
      <c r="A37" s="8">
        <f t="shared" si="0"/>
        <v>1000281</v>
      </c>
      <c r="B37" s="1">
        <v>100028</v>
      </c>
      <c r="C37" s="10" t="s">
        <v>880</v>
      </c>
      <c r="D37" s="8">
        <v>1</v>
      </c>
      <c r="E37" s="8" t="str">
        <f t="shared" si="2"/>
        <v>金币1080、钻石50、蓝色基础材料70</v>
      </c>
      <c r="F37" s="8">
        <v>1</v>
      </c>
      <c r="G37" s="8" t="s">
        <v>881</v>
      </c>
      <c r="H37" s="8">
        <v>1080</v>
      </c>
      <c r="I37" s="8" t="s">
        <v>237</v>
      </c>
      <c r="J37" s="8">
        <v>50</v>
      </c>
      <c r="K37" s="10" t="s">
        <v>886</v>
      </c>
      <c r="L37" s="8">
        <v>70</v>
      </c>
    </row>
    <row r="38" ht="17.45" customHeight="1" spans="1:12">
      <c r="A38" s="8">
        <f t="shared" si="0"/>
        <v>1000282</v>
      </c>
      <c r="B38" s="1">
        <v>100028</v>
      </c>
      <c r="C38" s="10" t="s">
        <v>880</v>
      </c>
      <c r="D38" s="8">
        <v>2</v>
      </c>
      <c r="E38" s="8" t="str">
        <f t="shared" si="2"/>
        <v>寄灵人抽卡券1、钻石100、蓝色基础材料90</v>
      </c>
      <c r="F38" s="8">
        <v>2</v>
      </c>
      <c r="G38" s="10" t="s">
        <v>883</v>
      </c>
      <c r="H38" s="8">
        <v>1</v>
      </c>
      <c r="I38" s="8" t="s">
        <v>237</v>
      </c>
      <c r="J38" s="8">
        <v>100</v>
      </c>
      <c r="K38" s="10" t="s">
        <v>886</v>
      </c>
      <c r="L38" s="8">
        <v>90</v>
      </c>
    </row>
    <row r="39" ht="17.45" customHeight="1" spans="1:12">
      <c r="A39" s="8">
        <f t="shared" si="0"/>
        <v>1000283</v>
      </c>
      <c r="B39" s="1">
        <v>100028</v>
      </c>
      <c r="C39" s="10" t="s">
        <v>880</v>
      </c>
      <c r="D39" s="8">
        <v>3</v>
      </c>
      <c r="E39" s="8" t="str">
        <f t="shared" si="2"/>
        <v>寄灵人抽卡券2、守护灵抽卡券3、初级三才宝箱60</v>
      </c>
      <c r="F39" s="8">
        <v>3</v>
      </c>
      <c r="G39" s="10" t="s">
        <v>883</v>
      </c>
      <c r="H39" s="8">
        <v>2</v>
      </c>
      <c r="I39" s="10" t="s">
        <v>884</v>
      </c>
      <c r="J39" s="8">
        <v>3</v>
      </c>
      <c r="K39" s="10" t="s">
        <v>885</v>
      </c>
      <c r="L39" s="8">
        <v>60</v>
      </c>
    </row>
    <row r="40" ht="17.45" customHeight="1" spans="1:12">
      <c r="A40" s="8">
        <f t="shared" si="0"/>
        <v>1000401</v>
      </c>
      <c r="B40" s="1">
        <v>100040</v>
      </c>
      <c r="C40" s="10" t="s">
        <v>880</v>
      </c>
      <c r="D40" s="8">
        <v>1</v>
      </c>
      <c r="E40" s="8" t="str">
        <f t="shared" si="2"/>
        <v>金币600、钻石50、绿色基础材料10</v>
      </c>
      <c r="F40" s="8">
        <v>1</v>
      </c>
      <c r="G40" s="8" t="s">
        <v>881</v>
      </c>
      <c r="H40" s="8">
        <v>600</v>
      </c>
      <c r="I40" s="8" t="s">
        <v>237</v>
      </c>
      <c r="J40" s="8">
        <v>50</v>
      </c>
      <c r="K40" s="10" t="s">
        <v>882</v>
      </c>
      <c r="L40" s="8">
        <v>10</v>
      </c>
    </row>
    <row r="41" ht="17.45" customHeight="1" spans="1:12">
      <c r="A41" s="8">
        <f t="shared" si="0"/>
        <v>1000402</v>
      </c>
      <c r="B41" s="1">
        <v>100040</v>
      </c>
      <c r="C41" s="10" t="s">
        <v>880</v>
      </c>
      <c r="D41" s="8">
        <v>2</v>
      </c>
      <c r="E41" s="8" t="str">
        <f t="shared" si="2"/>
        <v>寄灵人抽卡券1、钻石100、绿色基础材料20</v>
      </c>
      <c r="F41" s="8">
        <v>2</v>
      </c>
      <c r="G41" s="10" t="s">
        <v>883</v>
      </c>
      <c r="H41" s="8">
        <v>1</v>
      </c>
      <c r="I41" s="8" t="s">
        <v>237</v>
      </c>
      <c r="J41" s="8">
        <v>100</v>
      </c>
      <c r="K41" s="10" t="s">
        <v>882</v>
      </c>
      <c r="L41" s="8">
        <v>20</v>
      </c>
    </row>
    <row r="42" ht="17.45" customHeight="1" spans="1:12">
      <c r="A42" s="8">
        <f t="shared" si="0"/>
        <v>1000403</v>
      </c>
      <c r="B42" s="1">
        <v>100040</v>
      </c>
      <c r="C42" s="10" t="s">
        <v>880</v>
      </c>
      <c r="D42" s="8">
        <v>3</v>
      </c>
      <c r="E42" s="8" t="str">
        <f t="shared" si="2"/>
        <v>寄灵人抽卡券2、守护灵抽卡券3、绿色基础材料30</v>
      </c>
      <c r="F42" s="8">
        <v>3</v>
      </c>
      <c r="G42" s="10" t="s">
        <v>883</v>
      </c>
      <c r="H42" s="8">
        <v>2</v>
      </c>
      <c r="I42" s="10" t="s">
        <v>884</v>
      </c>
      <c r="J42" s="8">
        <v>3</v>
      </c>
      <c r="K42" s="10" t="s">
        <v>882</v>
      </c>
      <c r="L42" s="8">
        <v>30</v>
      </c>
    </row>
    <row r="43" ht="17.45" customHeight="1" spans="1:12">
      <c r="A43" s="8">
        <f t="shared" si="0"/>
        <v>1100061</v>
      </c>
      <c r="B43" s="1">
        <v>110006</v>
      </c>
      <c r="C43" s="10" t="s">
        <v>880</v>
      </c>
      <c r="D43" s="8">
        <v>1</v>
      </c>
      <c r="E43" s="8" t="str">
        <f t="shared" si="2"/>
        <v>金币720、钻石50、绿色基础材料30</v>
      </c>
      <c r="F43" s="8">
        <v>1</v>
      </c>
      <c r="G43" s="8" t="s">
        <v>881</v>
      </c>
      <c r="H43" s="8">
        <v>720</v>
      </c>
      <c r="I43" s="8" t="s">
        <v>237</v>
      </c>
      <c r="J43" s="8">
        <v>50</v>
      </c>
      <c r="K43" s="10" t="s">
        <v>882</v>
      </c>
      <c r="L43" s="8">
        <v>30</v>
      </c>
    </row>
    <row r="44" ht="17.45" customHeight="1" spans="1:12">
      <c r="A44" s="8">
        <f t="shared" si="0"/>
        <v>1100062</v>
      </c>
      <c r="B44" s="1">
        <v>110006</v>
      </c>
      <c r="C44" s="10" t="s">
        <v>880</v>
      </c>
      <c r="D44" s="8">
        <v>2</v>
      </c>
      <c r="E44" s="8" t="str">
        <f t="shared" si="2"/>
        <v>寄灵人抽卡券1、钻石100、绿色基础材料40</v>
      </c>
      <c r="F44" s="8">
        <v>2</v>
      </c>
      <c r="G44" s="10" t="s">
        <v>883</v>
      </c>
      <c r="H44" s="8">
        <v>1</v>
      </c>
      <c r="I44" s="8" t="s">
        <v>237</v>
      </c>
      <c r="J44" s="8">
        <v>100</v>
      </c>
      <c r="K44" s="10" t="s">
        <v>882</v>
      </c>
      <c r="L44" s="8">
        <v>40</v>
      </c>
    </row>
    <row r="45" ht="17.45" customHeight="1" spans="1:12">
      <c r="A45" s="8">
        <f t="shared" si="0"/>
        <v>1100063</v>
      </c>
      <c r="B45" s="1">
        <v>110006</v>
      </c>
      <c r="C45" s="10" t="s">
        <v>880</v>
      </c>
      <c r="D45" s="8">
        <v>3</v>
      </c>
      <c r="E45" s="8" t="str">
        <f t="shared" si="2"/>
        <v>寄灵人抽卡券2、守护灵抽卡券3、绿色基础材料50</v>
      </c>
      <c r="F45" s="8">
        <v>3</v>
      </c>
      <c r="G45" s="10" t="s">
        <v>883</v>
      </c>
      <c r="H45" s="8">
        <v>2</v>
      </c>
      <c r="I45" s="10" t="s">
        <v>884</v>
      </c>
      <c r="J45" s="8">
        <v>3</v>
      </c>
      <c r="K45" s="10" t="s">
        <v>882</v>
      </c>
      <c r="L45" s="8">
        <v>50</v>
      </c>
    </row>
    <row r="46" ht="17.45" customHeight="1" spans="1:12">
      <c r="A46" s="8">
        <f t="shared" si="0"/>
        <v>1100541</v>
      </c>
      <c r="B46" s="1">
        <v>110054</v>
      </c>
      <c r="C46" s="10" t="s">
        <v>880</v>
      </c>
      <c r="D46" s="8">
        <v>1</v>
      </c>
      <c r="E46" s="8" t="str">
        <f t="shared" si="2"/>
        <v>金币960、钻石50、绿色基础材料70</v>
      </c>
      <c r="F46" s="8">
        <v>1</v>
      </c>
      <c r="G46" s="8" t="s">
        <v>881</v>
      </c>
      <c r="H46" s="8">
        <v>960</v>
      </c>
      <c r="I46" s="8" t="s">
        <v>237</v>
      </c>
      <c r="J46" s="8">
        <v>50</v>
      </c>
      <c r="K46" s="10" t="s">
        <v>882</v>
      </c>
      <c r="L46" s="8">
        <v>70</v>
      </c>
    </row>
    <row r="47" ht="17.45" customHeight="1" spans="1:12">
      <c r="A47" s="8">
        <f t="shared" si="0"/>
        <v>1100542</v>
      </c>
      <c r="B47" s="1">
        <v>110054</v>
      </c>
      <c r="C47" s="10" t="s">
        <v>880</v>
      </c>
      <c r="D47" s="8">
        <v>2</v>
      </c>
      <c r="E47" s="8" t="str">
        <f t="shared" si="2"/>
        <v>寄灵人抽卡券1、钻石100、绿色基础材料130</v>
      </c>
      <c r="F47" s="8">
        <v>2</v>
      </c>
      <c r="G47" s="10" t="s">
        <v>883</v>
      </c>
      <c r="H47" s="8">
        <v>1</v>
      </c>
      <c r="I47" s="8" t="s">
        <v>237</v>
      </c>
      <c r="J47" s="8">
        <v>100</v>
      </c>
      <c r="K47" s="10" t="s">
        <v>882</v>
      </c>
      <c r="L47" s="8">
        <v>130</v>
      </c>
    </row>
    <row r="48" ht="17.45" customHeight="1" spans="1:12">
      <c r="A48" s="8">
        <f t="shared" si="0"/>
        <v>1100543</v>
      </c>
      <c r="B48" s="1">
        <v>110054</v>
      </c>
      <c r="C48" s="10" t="s">
        <v>880</v>
      </c>
      <c r="D48" s="8">
        <v>3</v>
      </c>
      <c r="E48" s="8" t="str">
        <f t="shared" si="2"/>
        <v>寄灵人抽卡券2、守护灵抽卡券3、初级三才宝箱25</v>
      </c>
      <c r="F48" s="8">
        <v>3</v>
      </c>
      <c r="G48" s="10" t="s">
        <v>883</v>
      </c>
      <c r="H48" s="8">
        <v>2</v>
      </c>
      <c r="I48" s="10" t="s">
        <v>884</v>
      </c>
      <c r="J48" s="8">
        <v>3</v>
      </c>
      <c r="K48" s="10" t="s">
        <v>885</v>
      </c>
      <c r="L48" s="8">
        <v>25</v>
      </c>
    </row>
    <row r="49" ht="17.45" customHeight="1" spans="1:12">
      <c r="A49" s="8">
        <f t="shared" si="0"/>
        <v>1200571</v>
      </c>
      <c r="B49" s="1">
        <v>120057</v>
      </c>
      <c r="C49" s="10" t="s">
        <v>880</v>
      </c>
      <c r="D49" s="8">
        <v>1</v>
      </c>
      <c r="E49" s="8" t="str">
        <f t="shared" si="2"/>
        <v>金币1080、钻石50、蓝色基础材料70</v>
      </c>
      <c r="F49" s="8">
        <v>1</v>
      </c>
      <c r="G49" s="8" t="s">
        <v>881</v>
      </c>
      <c r="H49" s="8">
        <v>1080</v>
      </c>
      <c r="I49" s="8" t="s">
        <v>237</v>
      </c>
      <c r="J49" s="8">
        <v>50</v>
      </c>
      <c r="K49" s="10" t="s">
        <v>886</v>
      </c>
      <c r="L49" s="8">
        <v>70</v>
      </c>
    </row>
    <row r="50" ht="17.45" customHeight="1" spans="1:12">
      <c r="A50" s="8">
        <f t="shared" si="0"/>
        <v>1200572</v>
      </c>
      <c r="B50" s="1">
        <v>120057</v>
      </c>
      <c r="C50" s="10" t="s">
        <v>880</v>
      </c>
      <c r="D50" s="8">
        <v>2</v>
      </c>
      <c r="E50" s="8" t="str">
        <f t="shared" si="2"/>
        <v>寄灵人抽卡券1、钻石100、蓝色基础材料90</v>
      </c>
      <c r="F50" s="8">
        <v>2</v>
      </c>
      <c r="G50" s="10" t="s">
        <v>883</v>
      </c>
      <c r="H50" s="8">
        <v>1</v>
      </c>
      <c r="I50" s="8" t="s">
        <v>237</v>
      </c>
      <c r="J50" s="8">
        <v>100</v>
      </c>
      <c r="K50" s="10" t="s">
        <v>886</v>
      </c>
      <c r="L50" s="8">
        <v>90</v>
      </c>
    </row>
    <row r="51" ht="17.45" customHeight="1" spans="1:12">
      <c r="A51" s="8">
        <f t="shared" si="0"/>
        <v>1200573</v>
      </c>
      <c r="B51" s="1">
        <v>120057</v>
      </c>
      <c r="C51" s="10" t="s">
        <v>880</v>
      </c>
      <c r="D51" s="8">
        <v>3</v>
      </c>
      <c r="E51" s="8" t="str">
        <f t="shared" si="2"/>
        <v>寄灵人抽卡券2、守护灵抽卡券3、初级三才宝箱60</v>
      </c>
      <c r="F51" s="8">
        <v>3</v>
      </c>
      <c r="G51" s="10" t="s">
        <v>883</v>
      </c>
      <c r="H51" s="8">
        <v>2</v>
      </c>
      <c r="I51" s="10" t="s">
        <v>884</v>
      </c>
      <c r="J51" s="8">
        <v>3</v>
      </c>
      <c r="K51" s="10" t="s">
        <v>885</v>
      </c>
      <c r="L51" s="8">
        <v>60</v>
      </c>
    </row>
    <row r="52" ht="17.45" customHeight="1" spans="1:12">
      <c r="A52" s="8">
        <f t="shared" si="0"/>
        <v>1400201</v>
      </c>
      <c r="B52" s="1">
        <v>140020</v>
      </c>
      <c r="C52" s="10" t="s">
        <v>880</v>
      </c>
      <c r="D52" s="8">
        <v>1</v>
      </c>
      <c r="E52" s="8" t="str">
        <f t="shared" si="2"/>
        <v>金币600、钻石50、绿色基础材料10</v>
      </c>
      <c r="F52" s="8">
        <v>1</v>
      </c>
      <c r="G52" s="8" t="s">
        <v>881</v>
      </c>
      <c r="H52" s="8">
        <v>600</v>
      </c>
      <c r="I52" s="8" t="s">
        <v>237</v>
      </c>
      <c r="J52" s="8">
        <v>50</v>
      </c>
      <c r="K52" s="10" t="s">
        <v>882</v>
      </c>
      <c r="L52" s="8">
        <v>10</v>
      </c>
    </row>
    <row r="53" ht="17.45" customHeight="1" spans="1:12">
      <c r="A53" s="8">
        <f t="shared" si="0"/>
        <v>1400202</v>
      </c>
      <c r="B53" s="1">
        <v>140020</v>
      </c>
      <c r="C53" s="10" t="s">
        <v>880</v>
      </c>
      <c r="D53" s="8">
        <v>2</v>
      </c>
      <c r="E53" s="8" t="str">
        <f t="shared" si="2"/>
        <v>寄灵人抽卡券1、钻石100、绿色基础材料20</v>
      </c>
      <c r="F53" s="8">
        <v>2</v>
      </c>
      <c r="G53" s="10" t="s">
        <v>883</v>
      </c>
      <c r="H53" s="8">
        <v>1</v>
      </c>
      <c r="I53" s="8" t="s">
        <v>237</v>
      </c>
      <c r="J53" s="8">
        <v>100</v>
      </c>
      <c r="K53" s="10" t="s">
        <v>882</v>
      </c>
      <c r="L53" s="8">
        <v>20</v>
      </c>
    </row>
    <row r="54" ht="17.45" customHeight="1" spans="1:12">
      <c r="A54" s="8">
        <f t="shared" si="0"/>
        <v>1400203</v>
      </c>
      <c r="B54" s="1">
        <v>140020</v>
      </c>
      <c r="C54" s="10" t="s">
        <v>880</v>
      </c>
      <c r="D54" s="8">
        <v>3</v>
      </c>
      <c r="E54" s="8" t="str">
        <f t="shared" si="2"/>
        <v>寄灵人抽卡券2、守护灵抽卡券3、绿色基础材料30</v>
      </c>
      <c r="F54" s="8">
        <v>3</v>
      </c>
      <c r="G54" s="10" t="s">
        <v>883</v>
      </c>
      <c r="H54" s="8">
        <v>2</v>
      </c>
      <c r="I54" s="10" t="s">
        <v>884</v>
      </c>
      <c r="J54" s="8">
        <v>3</v>
      </c>
      <c r="K54" s="10" t="s">
        <v>882</v>
      </c>
      <c r="L54" s="8">
        <v>30</v>
      </c>
    </row>
    <row r="55" ht="17.45" customHeight="1" spans="1:12">
      <c r="A55" s="8">
        <f t="shared" si="0"/>
        <v>1400331</v>
      </c>
      <c r="B55" s="1">
        <v>140033</v>
      </c>
      <c r="C55" s="10" t="s">
        <v>880</v>
      </c>
      <c r="D55" s="8">
        <v>1</v>
      </c>
      <c r="E55" s="8" t="str">
        <f t="shared" si="2"/>
        <v>金币720、钻石50、绿色基础材料30</v>
      </c>
      <c r="F55" s="8">
        <v>1</v>
      </c>
      <c r="G55" s="8" t="s">
        <v>881</v>
      </c>
      <c r="H55" s="8">
        <v>720</v>
      </c>
      <c r="I55" s="8" t="s">
        <v>237</v>
      </c>
      <c r="J55" s="8">
        <v>50</v>
      </c>
      <c r="K55" s="10" t="s">
        <v>882</v>
      </c>
      <c r="L55" s="8">
        <v>30</v>
      </c>
    </row>
    <row r="56" ht="17.45" customHeight="1" spans="1:12">
      <c r="A56" s="8">
        <f t="shared" si="0"/>
        <v>1400332</v>
      </c>
      <c r="B56" s="1">
        <v>140033</v>
      </c>
      <c r="C56" s="10" t="s">
        <v>880</v>
      </c>
      <c r="D56" s="8">
        <v>2</v>
      </c>
      <c r="E56" s="8" t="str">
        <f t="shared" si="2"/>
        <v>寄灵人抽卡券1、钻石100、绿色基础材料40</v>
      </c>
      <c r="F56" s="8">
        <v>2</v>
      </c>
      <c r="G56" s="10" t="s">
        <v>883</v>
      </c>
      <c r="H56" s="8">
        <v>1</v>
      </c>
      <c r="I56" s="8" t="s">
        <v>237</v>
      </c>
      <c r="J56" s="8">
        <v>100</v>
      </c>
      <c r="K56" s="10" t="s">
        <v>882</v>
      </c>
      <c r="L56" s="8">
        <v>40</v>
      </c>
    </row>
    <row r="57" ht="17.45" customHeight="1" spans="1:12">
      <c r="A57" s="8">
        <f t="shared" si="0"/>
        <v>1400333</v>
      </c>
      <c r="B57" s="1">
        <v>140033</v>
      </c>
      <c r="C57" s="10" t="s">
        <v>880</v>
      </c>
      <c r="D57" s="8">
        <v>3</v>
      </c>
      <c r="E57" s="8" t="str">
        <f t="shared" si="2"/>
        <v>寄灵人抽卡券2、守护灵抽卡券3、绿色基础材料50</v>
      </c>
      <c r="F57" s="8">
        <v>3</v>
      </c>
      <c r="G57" s="10" t="s">
        <v>883</v>
      </c>
      <c r="H57" s="8">
        <v>2</v>
      </c>
      <c r="I57" s="10" t="s">
        <v>884</v>
      </c>
      <c r="J57" s="8">
        <v>3</v>
      </c>
      <c r="K57" s="10" t="s">
        <v>882</v>
      </c>
      <c r="L57" s="8">
        <v>50</v>
      </c>
    </row>
    <row r="58" ht="16.5" spans="1:12">
      <c r="A58" s="8">
        <f t="shared" si="0"/>
        <v>1500061</v>
      </c>
      <c r="B58" s="1">
        <v>150006</v>
      </c>
      <c r="C58" s="10" t="s">
        <v>880</v>
      </c>
      <c r="D58" s="8">
        <v>1</v>
      </c>
      <c r="E58" s="8" t="str">
        <f t="shared" si="2"/>
        <v>金币960、钻石50、绿色基础材料70</v>
      </c>
      <c r="F58" s="8">
        <v>1</v>
      </c>
      <c r="G58" s="8" t="s">
        <v>881</v>
      </c>
      <c r="H58" s="8">
        <v>960</v>
      </c>
      <c r="I58" s="8" t="s">
        <v>237</v>
      </c>
      <c r="J58" s="8">
        <v>50</v>
      </c>
      <c r="K58" s="10" t="s">
        <v>882</v>
      </c>
      <c r="L58" s="8">
        <v>70</v>
      </c>
    </row>
    <row r="59" ht="16.5" spans="1:12">
      <c r="A59" s="8">
        <f t="shared" si="0"/>
        <v>1500062</v>
      </c>
      <c r="B59" s="1">
        <v>150006</v>
      </c>
      <c r="C59" s="10" t="s">
        <v>880</v>
      </c>
      <c r="D59" s="8">
        <v>2</v>
      </c>
      <c r="E59" s="8" t="str">
        <f t="shared" si="2"/>
        <v>寄灵人抽卡券1、钻石100、绿色基础材料130</v>
      </c>
      <c r="F59" s="8">
        <v>2</v>
      </c>
      <c r="G59" s="10" t="s">
        <v>883</v>
      </c>
      <c r="H59" s="8">
        <v>1</v>
      </c>
      <c r="I59" s="8" t="s">
        <v>237</v>
      </c>
      <c r="J59" s="8">
        <v>100</v>
      </c>
      <c r="K59" s="10" t="s">
        <v>882</v>
      </c>
      <c r="L59" s="8">
        <v>130</v>
      </c>
    </row>
    <row r="60" ht="16.5" spans="1:12">
      <c r="A60" s="8">
        <f t="shared" si="0"/>
        <v>1500063</v>
      </c>
      <c r="B60" s="1">
        <v>150006</v>
      </c>
      <c r="C60" s="10" t="s">
        <v>880</v>
      </c>
      <c r="D60" s="8">
        <v>3</v>
      </c>
      <c r="E60" s="8" t="str">
        <f t="shared" si="2"/>
        <v>寄灵人抽卡券2、守护灵抽卡券3、初级三才宝箱25</v>
      </c>
      <c r="F60" s="8">
        <v>3</v>
      </c>
      <c r="G60" s="10" t="s">
        <v>883</v>
      </c>
      <c r="H60" s="8">
        <v>2</v>
      </c>
      <c r="I60" s="10" t="s">
        <v>884</v>
      </c>
      <c r="J60" s="8">
        <v>3</v>
      </c>
      <c r="K60" s="10" t="s">
        <v>885</v>
      </c>
      <c r="L60" s="8">
        <v>25</v>
      </c>
    </row>
    <row r="61" ht="16.5" spans="1:12">
      <c r="A61" s="8">
        <f t="shared" si="0"/>
        <v>1500571</v>
      </c>
      <c r="B61" s="1">
        <v>150057</v>
      </c>
      <c r="C61" s="10" t="s">
        <v>880</v>
      </c>
      <c r="D61" s="8">
        <v>1</v>
      </c>
      <c r="E61" s="8" t="str">
        <f t="shared" si="2"/>
        <v>金币1080、钻石50、蓝色基础材料70</v>
      </c>
      <c r="F61" s="8">
        <v>1</v>
      </c>
      <c r="G61" s="8" t="s">
        <v>881</v>
      </c>
      <c r="H61" s="8">
        <v>1080</v>
      </c>
      <c r="I61" s="8" t="s">
        <v>237</v>
      </c>
      <c r="J61" s="8">
        <v>50</v>
      </c>
      <c r="K61" s="10" t="s">
        <v>886</v>
      </c>
      <c r="L61" s="8">
        <v>70</v>
      </c>
    </row>
    <row r="62" ht="16.5" spans="1:12">
      <c r="A62" s="8">
        <f t="shared" si="0"/>
        <v>1500572</v>
      </c>
      <c r="B62" s="1">
        <v>150057</v>
      </c>
      <c r="C62" s="10" t="s">
        <v>880</v>
      </c>
      <c r="D62" s="8">
        <v>2</v>
      </c>
      <c r="E62" s="8" t="str">
        <f t="shared" si="2"/>
        <v>寄灵人抽卡券1、钻石100、蓝色基础材料90</v>
      </c>
      <c r="F62" s="8">
        <v>2</v>
      </c>
      <c r="G62" s="10" t="s">
        <v>883</v>
      </c>
      <c r="H62" s="8">
        <v>1</v>
      </c>
      <c r="I62" s="8" t="s">
        <v>237</v>
      </c>
      <c r="J62" s="8">
        <v>100</v>
      </c>
      <c r="K62" s="10" t="s">
        <v>886</v>
      </c>
      <c r="L62" s="8">
        <v>90</v>
      </c>
    </row>
    <row r="63" ht="16.5" spans="1:12">
      <c r="A63" s="8">
        <f t="shared" si="0"/>
        <v>1500573</v>
      </c>
      <c r="B63" s="1">
        <v>150057</v>
      </c>
      <c r="C63" s="10" t="s">
        <v>880</v>
      </c>
      <c r="D63" s="8">
        <v>3</v>
      </c>
      <c r="E63" s="8" t="str">
        <f t="shared" si="2"/>
        <v>寄灵人抽卡券2、守护灵抽卡券3、初级三才宝箱60</v>
      </c>
      <c r="F63" s="8">
        <v>3</v>
      </c>
      <c r="G63" s="10" t="s">
        <v>883</v>
      </c>
      <c r="H63" s="8">
        <v>2</v>
      </c>
      <c r="I63" s="10" t="s">
        <v>884</v>
      </c>
      <c r="J63" s="8">
        <v>3</v>
      </c>
      <c r="K63" s="10" t="s">
        <v>885</v>
      </c>
      <c r="L63" s="8">
        <v>60</v>
      </c>
    </row>
    <row r="64" ht="16.5" spans="1:12">
      <c r="A64" s="8">
        <f t="shared" si="0"/>
        <v>1700391</v>
      </c>
      <c r="B64" s="1">
        <v>170039</v>
      </c>
      <c r="C64" s="10" t="s">
        <v>880</v>
      </c>
      <c r="D64" s="8">
        <v>1</v>
      </c>
      <c r="E64" s="8" t="str">
        <f t="shared" si="2"/>
        <v>金币600、钻石50、绿色基础材料10</v>
      </c>
      <c r="F64" s="8">
        <v>1</v>
      </c>
      <c r="G64" s="8" t="s">
        <v>881</v>
      </c>
      <c r="H64" s="8">
        <v>600</v>
      </c>
      <c r="I64" s="8" t="s">
        <v>237</v>
      </c>
      <c r="J64" s="8">
        <v>50</v>
      </c>
      <c r="K64" s="10" t="s">
        <v>882</v>
      </c>
      <c r="L64" s="8">
        <v>10</v>
      </c>
    </row>
    <row r="65" ht="16.5" spans="1:12">
      <c r="A65" s="8">
        <f t="shared" si="0"/>
        <v>1700392</v>
      </c>
      <c r="B65" s="1">
        <v>170039</v>
      </c>
      <c r="C65" s="10" t="s">
        <v>880</v>
      </c>
      <c r="D65" s="8">
        <v>2</v>
      </c>
      <c r="E65" s="8" t="str">
        <f t="shared" si="2"/>
        <v>寄灵人抽卡券1、钻石100、绿色基础材料20</v>
      </c>
      <c r="F65" s="8">
        <v>2</v>
      </c>
      <c r="G65" s="10" t="s">
        <v>883</v>
      </c>
      <c r="H65" s="8">
        <v>1</v>
      </c>
      <c r="I65" s="8" t="s">
        <v>237</v>
      </c>
      <c r="J65" s="8">
        <v>100</v>
      </c>
      <c r="K65" s="10" t="s">
        <v>882</v>
      </c>
      <c r="L65" s="8">
        <v>20</v>
      </c>
    </row>
    <row r="66" ht="16.5" spans="1:12">
      <c r="A66" s="8">
        <f t="shared" si="0"/>
        <v>1700393</v>
      </c>
      <c r="B66" s="1">
        <v>170039</v>
      </c>
      <c r="C66" s="10" t="s">
        <v>880</v>
      </c>
      <c r="D66" s="8">
        <v>3</v>
      </c>
      <c r="E66" s="8" t="str">
        <f t="shared" si="2"/>
        <v>寄灵人抽卡券2、守护灵抽卡券3、绿色基础材料30</v>
      </c>
      <c r="F66" s="8">
        <v>3</v>
      </c>
      <c r="G66" s="10" t="s">
        <v>883</v>
      </c>
      <c r="H66" s="8">
        <v>2</v>
      </c>
      <c r="I66" s="10" t="s">
        <v>884</v>
      </c>
      <c r="J66" s="8">
        <v>3</v>
      </c>
      <c r="K66" s="10" t="s">
        <v>882</v>
      </c>
      <c r="L66" s="8">
        <v>30</v>
      </c>
    </row>
    <row r="67" ht="16.5" spans="1:12">
      <c r="A67" s="8">
        <f t="shared" si="0"/>
        <v>1900601</v>
      </c>
      <c r="B67" s="1">
        <v>190060</v>
      </c>
      <c r="C67" s="10" t="s">
        <v>880</v>
      </c>
      <c r="D67" s="8">
        <v>1</v>
      </c>
      <c r="E67" s="8" t="str">
        <f t="shared" si="2"/>
        <v>金币720、钻石50、绿色基础材料30</v>
      </c>
      <c r="F67" s="8">
        <v>1</v>
      </c>
      <c r="G67" s="8" t="s">
        <v>881</v>
      </c>
      <c r="H67" s="8">
        <v>720</v>
      </c>
      <c r="I67" s="8" t="s">
        <v>237</v>
      </c>
      <c r="J67" s="8">
        <v>50</v>
      </c>
      <c r="K67" s="10" t="s">
        <v>882</v>
      </c>
      <c r="L67" s="8">
        <v>30</v>
      </c>
    </row>
    <row r="68" ht="16.5" spans="1:12">
      <c r="A68" s="8">
        <f t="shared" ref="A68:A131" si="3">B68*10+D68</f>
        <v>1900602</v>
      </c>
      <c r="B68" s="1">
        <v>190060</v>
      </c>
      <c r="C68" s="10" t="s">
        <v>880</v>
      </c>
      <c r="D68" s="8">
        <v>2</v>
      </c>
      <c r="E68" s="8" t="str">
        <f t="shared" si="2"/>
        <v>寄灵人抽卡券1、钻石100、绿色基础材料40</v>
      </c>
      <c r="F68" s="8">
        <v>2</v>
      </c>
      <c r="G68" s="10" t="s">
        <v>883</v>
      </c>
      <c r="H68" s="8">
        <v>1</v>
      </c>
      <c r="I68" s="8" t="s">
        <v>237</v>
      </c>
      <c r="J68" s="8">
        <v>100</v>
      </c>
      <c r="K68" s="10" t="s">
        <v>882</v>
      </c>
      <c r="L68" s="8">
        <v>40</v>
      </c>
    </row>
    <row r="69" ht="16.5" spans="1:12">
      <c r="A69" s="8">
        <f t="shared" si="3"/>
        <v>1900603</v>
      </c>
      <c r="B69" s="1">
        <v>190060</v>
      </c>
      <c r="C69" s="10" t="s">
        <v>880</v>
      </c>
      <c r="D69" s="8">
        <v>3</v>
      </c>
      <c r="E69" s="8" t="str">
        <f t="shared" si="2"/>
        <v>寄灵人抽卡券2、守护灵抽卡券3、绿色基础材料50</v>
      </c>
      <c r="F69" s="8">
        <v>3</v>
      </c>
      <c r="G69" s="10" t="s">
        <v>883</v>
      </c>
      <c r="H69" s="8">
        <v>2</v>
      </c>
      <c r="I69" s="10" t="s">
        <v>884</v>
      </c>
      <c r="J69" s="8">
        <v>3</v>
      </c>
      <c r="K69" s="10" t="s">
        <v>882</v>
      </c>
      <c r="L69" s="8">
        <v>50</v>
      </c>
    </row>
    <row r="70" ht="16.5" spans="1:12">
      <c r="A70" s="8">
        <f t="shared" si="3"/>
        <v>2000191</v>
      </c>
      <c r="B70" s="1">
        <v>200019</v>
      </c>
      <c r="C70" s="10" t="s">
        <v>880</v>
      </c>
      <c r="D70" s="8">
        <v>1</v>
      </c>
      <c r="E70" s="8" t="str">
        <f t="shared" si="2"/>
        <v>金币960、钻石50、绿色基础材料70</v>
      </c>
      <c r="F70" s="8">
        <v>1</v>
      </c>
      <c r="G70" s="8" t="s">
        <v>881</v>
      </c>
      <c r="H70" s="8">
        <v>960</v>
      </c>
      <c r="I70" s="8" t="s">
        <v>237</v>
      </c>
      <c r="J70" s="8">
        <v>50</v>
      </c>
      <c r="K70" s="10" t="s">
        <v>882</v>
      </c>
      <c r="L70" s="8">
        <v>70</v>
      </c>
    </row>
    <row r="71" ht="16.5" spans="1:12">
      <c r="A71" s="8">
        <f t="shared" si="3"/>
        <v>2000192</v>
      </c>
      <c r="B71" s="1">
        <v>200019</v>
      </c>
      <c r="C71" s="10" t="s">
        <v>880</v>
      </c>
      <c r="D71" s="8">
        <v>2</v>
      </c>
      <c r="E71" s="8" t="str">
        <f t="shared" si="2"/>
        <v>寄灵人抽卡券1、钻石100、绿色基础材料130</v>
      </c>
      <c r="F71" s="8">
        <v>2</v>
      </c>
      <c r="G71" s="10" t="s">
        <v>883</v>
      </c>
      <c r="H71" s="8">
        <v>1</v>
      </c>
      <c r="I71" s="8" t="s">
        <v>237</v>
      </c>
      <c r="J71" s="8">
        <v>100</v>
      </c>
      <c r="K71" s="10" t="s">
        <v>882</v>
      </c>
      <c r="L71" s="8">
        <v>130</v>
      </c>
    </row>
    <row r="72" ht="16.5" spans="1:12">
      <c r="A72" s="8">
        <f t="shared" si="3"/>
        <v>2000193</v>
      </c>
      <c r="B72" s="1">
        <v>200019</v>
      </c>
      <c r="C72" s="10" t="s">
        <v>880</v>
      </c>
      <c r="D72" s="8">
        <v>3</v>
      </c>
      <c r="E72" s="8" t="str">
        <f t="shared" si="2"/>
        <v>寄灵人抽卡券2、守护灵抽卡券3、初级三才宝箱25</v>
      </c>
      <c r="F72" s="8">
        <v>3</v>
      </c>
      <c r="G72" s="10" t="s">
        <v>883</v>
      </c>
      <c r="H72" s="8">
        <v>2</v>
      </c>
      <c r="I72" s="10" t="s">
        <v>884</v>
      </c>
      <c r="J72" s="8">
        <v>3</v>
      </c>
      <c r="K72" s="10" t="s">
        <v>885</v>
      </c>
      <c r="L72" s="8">
        <v>25</v>
      </c>
    </row>
    <row r="73" ht="16.5" spans="1:12">
      <c r="A73" s="8">
        <f t="shared" si="3"/>
        <v>2000241</v>
      </c>
      <c r="B73" s="1">
        <v>200024</v>
      </c>
      <c r="C73" s="10" t="s">
        <v>880</v>
      </c>
      <c r="D73" s="8">
        <v>1</v>
      </c>
      <c r="E73" s="8" t="str">
        <f t="shared" si="2"/>
        <v>金币1080、钻石50、蓝色基础材料70</v>
      </c>
      <c r="F73" s="8">
        <v>1</v>
      </c>
      <c r="G73" s="8" t="s">
        <v>881</v>
      </c>
      <c r="H73" s="8">
        <v>1080</v>
      </c>
      <c r="I73" s="8" t="s">
        <v>237</v>
      </c>
      <c r="J73" s="8">
        <v>50</v>
      </c>
      <c r="K73" s="10" t="s">
        <v>886</v>
      </c>
      <c r="L73" s="8">
        <v>70</v>
      </c>
    </row>
    <row r="74" ht="16.5" spans="1:12">
      <c r="A74" s="8">
        <f t="shared" si="3"/>
        <v>2000242</v>
      </c>
      <c r="B74" s="1">
        <v>200024</v>
      </c>
      <c r="C74" s="10" t="s">
        <v>880</v>
      </c>
      <c r="D74" s="8">
        <v>2</v>
      </c>
      <c r="E74" s="8" t="str">
        <f t="shared" si="2"/>
        <v>寄灵人抽卡券1、钻石100、蓝色基础材料90</v>
      </c>
      <c r="F74" s="8">
        <v>2</v>
      </c>
      <c r="G74" s="10" t="s">
        <v>883</v>
      </c>
      <c r="H74" s="8">
        <v>1</v>
      </c>
      <c r="I74" s="8" t="s">
        <v>237</v>
      </c>
      <c r="J74" s="8">
        <v>100</v>
      </c>
      <c r="K74" s="10" t="s">
        <v>886</v>
      </c>
      <c r="L74" s="8">
        <v>90</v>
      </c>
    </row>
    <row r="75" ht="16.5" spans="1:12">
      <c r="A75" s="8">
        <f t="shared" si="3"/>
        <v>2000243</v>
      </c>
      <c r="B75" s="1">
        <v>200024</v>
      </c>
      <c r="C75" s="10" t="s">
        <v>880</v>
      </c>
      <c r="D75" s="8">
        <v>3</v>
      </c>
      <c r="E75" s="8" t="str">
        <f t="shared" si="2"/>
        <v>寄灵人抽卡券2、守护灵抽卡券3、初级三才宝箱60</v>
      </c>
      <c r="F75" s="8">
        <v>3</v>
      </c>
      <c r="G75" s="10" t="s">
        <v>883</v>
      </c>
      <c r="H75" s="8">
        <v>2</v>
      </c>
      <c r="I75" s="10" t="s">
        <v>884</v>
      </c>
      <c r="J75" s="8">
        <v>3</v>
      </c>
      <c r="K75" s="10" t="s">
        <v>885</v>
      </c>
      <c r="L75" s="8">
        <v>60</v>
      </c>
    </row>
    <row r="76" ht="16.5" spans="1:12">
      <c r="A76" s="8">
        <f t="shared" si="3"/>
        <v>2000401</v>
      </c>
      <c r="B76" s="1">
        <v>200040</v>
      </c>
      <c r="C76" s="10" t="s">
        <v>880</v>
      </c>
      <c r="D76" s="8">
        <v>1</v>
      </c>
      <c r="E76" s="8" t="str">
        <f t="shared" ref="E76:E139" si="4">G76&amp;H76&amp;"、"&amp;I76&amp;J76&amp;"、"&amp;K76&amp;L76</f>
        <v>金币600、钻石50、绿色基础材料10</v>
      </c>
      <c r="F76" s="8">
        <v>1</v>
      </c>
      <c r="G76" s="8" t="s">
        <v>881</v>
      </c>
      <c r="H76" s="8">
        <v>600</v>
      </c>
      <c r="I76" s="8" t="s">
        <v>237</v>
      </c>
      <c r="J76" s="8">
        <v>50</v>
      </c>
      <c r="K76" s="10" t="s">
        <v>882</v>
      </c>
      <c r="L76" s="8">
        <v>10</v>
      </c>
    </row>
    <row r="77" ht="16.5" spans="1:12">
      <c r="A77" s="8">
        <f t="shared" si="3"/>
        <v>2000402</v>
      </c>
      <c r="B77" s="1">
        <v>200040</v>
      </c>
      <c r="C77" s="10" t="s">
        <v>880</v>
      </c>
      <c r="D77" s="8">
        <v>2</v>
      </c>
      <c r="E77" s="8" t="str">
        <f t="shared" si="4"/>
        <v>寄灵人抽卡券1、钻石100、绿色基础材料20</v>
      </c>
      <c r="F77" s="8">
        <v>2</v>
      </c>
      <c r="G77" s="10" t="s">
        <v>883</v>
      </c>
      <c r="H77" s="8">
        <v>1</v>
      </c>
      <c r="I77" s="8" t="s">
        <v>237</v>
      </c>
      <c r="J77" s="8">
        <v>100</v>
      </c>
      <c r="K77" s="10" t="s">
        <v>882</v>
      </c>
      <c r="L77" s="8">
        <v>20</v>
      </c>
    </row>
    <row r="78" ht="16.5" spans="1:12">
      <c r="A78" s="8">
        <f t="shared" si="3"/>
        <v>2000403</v>
      </c>
      <c r="B78" s="1">
        <v>200040</v>
      </c>
      <c r="C78" s="10" t="s">
        <v>880</v>
      </c>
      <c r="D78" s="8">
        <v>3</v>
      </c>
      <c r="E78" s="8" t="str">
        <f t="shared" si="4"/>
        <v>寄灵人抽卡券2、守护灵抽卡券3、绿色基础材料30</v>
      </c>
      <c r="F78" s="8">
        <v>3</v>
      </c>
      <c r="G78" s="10" t="s">
        <v>883</v>
      </c>
      <c r="H78" s="8">
        <v>2</v>
      </c>
      <c r="I78" s="10" t="s">
        <v>884</v>
      </c>
      <c r="J78" s="8">
        <v>3</v>
      </c>
      <c r="K78" s="10" t="s">
        <v>882</v>
      </c>
      <c r="L78" s="8">
        <v>30</v>
      </c>
    </row>
    <row r="79" ht="16.5" spans="1:12">
      <c r="A79" s="8">
        <f t="shared" si="3"/>
        <v>2100081</v>
      </c>
      <c r="B79" s="1">
        <v>210008</v>
      </c>
      <c r="C79" s="10" t="s">
        <v>880</v>
      </c>
      <c r="D79" s="8">
        <v>1</v>
      </c>
      <c r="E79" s="8" t="str">
        <f t="shared" si="4"/>
        <v>金币720、钻石50、绿色基础材料30</v>
      </c>
      <c r="F79" s="8">
        <v>1</v>
      </c>
      <c r="G79" s="8" t="s">
        <v>881</v>
      </c>
      <c r="H79" s="8">
        <v>720</v>
      </c>
      <c r="I79" s="8" t="s">
        <v>237</v>
      </c>
      <c r="J79" s="8">
        <v>50</v>
      </c>
      <c r="K79" s="10" t="s">
        <v>882</v>
      </c>
      <c r="L79" s="8">
        <v>30</v>
      </c>
    </row>
    <row r="80" ht="16.5" spans="1:12">
      <c r="A80" s="8">
        <f t="shared" si="3"/>
        <v>2100082</v>
      </c>
      <c r="B80" s="1">
        <v>210008</v>
      </c>
      <c r="C80" s="10" t="s">
        <v>880</v>
      </c>
      <c r="D80" s="8">
        <v>2</v>
      </c>
      <c r="E80" s="8" t="str">
        <f t="shared" si="4"/>
        <v>寄灵人抽卡券1、钻石100、绿色基础材料40</v>
      </c>
      <c r="F80" s="8">
        <v>2</v>
      </c>
      <c r="G80" s="10" t="s">
        <v>883</v>
      </c>
      <c r="H80" s="8">
        <v>1</v>
      </c>
      <c r="I80" s="8" t="s">
        <v>237</v>
      </c>
      <c r="J80" s="8">
        <v>100</v>
      </c>
      <c r="K80" s="10" t="s">
        <v>882</v>
      </c>
      <c r="L80" s="8">
        <v>40</v>
      </c>
    </row>
    <row r="81" ht="16.5" spans="1:12">
      <c r="A81" s="8">
        <f t="shared" si="3"/>
        <v>2100083</v>
      </c>
      <c r="B81" s="1">
        <v>210008</v>
      </c>
      <c r="C81" s="10" t="s">
        <v>880</v>
      </c>
      <c r="D81" s="8">
        <v>3</v>
      </c>
      <c r="E81" s="8" t="str">
        <f t="shared" si="4"/>
        <v>寄灵人抽卡券2、守护灵抽卡券3、绿色基础材料50</v>
      </c>
      <c r="F81" s="8">
        <v>3</v>
      </c>
      <c r="G81" s="10" t="s">
        <v>883</v>
      </c>
      <c r="H81" s="8">
        <v>2</v>
      </c>
      <c r="I81" s="10" t="s">
        <v>884</v>
      </c>
      <c r="J81" s="8">
        <v>3</v>
      </c>
      <c r="K81" s="10" t="s">
        <v>882</v>
      </c>
      <c r="L81" s="8">
        <v>50</v>
      </c>
    </row>
    <row r="82" ht="16.5" spans="1:12">
      <c r="A82" s="8">
        <f t="shared" si="3"/>
        <v>2300451</v>
      </c>
      <c r="B82" s="1">
        <v>230045</v>
      </c>
      <c r="C82" s="10" t="s">
        <v>880</v>
      </c>
      <c r="D82" s="8">
        <v>1</v>
      </c>
      <c r="E82" s="8" t="str">
        <f t="shared" si="4"/>
        <v>金币960、钻石50、绿色基础材料70</v>
      </c>
      <c r="F82" s="8">
        <v>1</v>
      </c>
      <c r="G82" s="8" t="s">
        <v>881</v>
      </c>
      <c r="H82" s="8">
        <v>960</v>
      </c>
      <c r="I82" s="8" t="s">
        <v>237</v>
      </c>
      <c r="J82" s="8">
        <v>50</v>
      </c>
      <c r="K82" s="10" t="s">
        <v>882</v>
      </c>
      <c r="L82" s="8">
        <v>70</v>
      </c>
    </row>
    <row r="83" ht="16.5" spans="1:12">
      <c r="A83" s="8">
        <f t="shared" si="3"/>
        <v>2300452</v>
      </c>
      <c r="B83" s="1">
        <v>230045</v>
      </c>
      <c r="C83" s="10" t="s">
        <v>880</v>
      </c>
      <c r="D83" s="8">
        <v>2</v>
      </c>
      <c r="E83" s="8" t="str">
        <f t="shared" si="4"/>
        <v>寄灵人抽卡券1、钻石100、绿色基础材料130</v>
      </c>
      <c r="F83" s="8">
        <v>2</v>
      </c>
      <c r="G83" s="10" t="s">
        <v>883</v>
      </c>
      <c r="H83" s="8">
        <v>1</v>
      </c>
      <c r="I83" s="8" t="s">
        <v>237</v>
      </c>
      <c r="J83" s="8">
        <v>100</v>
      </c>
      <c r="K83" s="10" t="s">
        <v>882</v>
      </c>
      <c r="L83" s="8">
        <v>130</v>
      </c>
    </row>
    <row r="84" ht="16.5" spans="1:12">
      <c r="A84" s="8">
        <f t="shared" si="3"/>
        <v>2300453</v>
      </c>
      <c r="B84" s="1">
        <v>230045</v>
      </c>
      <c r="C84" s="10" t="s">
        <v>880</v>
      </c>
      <c r="D84" s="8">
        <v>3</v>
      </c>
      <c r="E84" s="8" t="str">
        <f t="shared" si="4"/>
        <v>寄灵人抽卡券2、守护灵抽卡券3、初级三才宝箱25</v>
      </c>
      <c r="F84" s="8">
        <v>3</v>
      </c>
      <c r="G84" s="10" t="s">
        <v>883</v>
      </c>
      <c r="H84" s="8">
        <v>2</v>
      </c>
      <c r="I84" s="10" t="s">
        <v>884</v>
      </c>
      <c r="J84" s="8">
        <v>3</v>
      </c>
      <c r="K84" s="10" t="s">
        <v>885</v>
      </c>
      <c r="L84" s="8">
        <v>25</v>
      </c>
    </row>
    <row r="85" ht="16.5" spans="1:12">
      <c r="A85" s="8">
        <f t="shared" si="3"/>
        <v>2400491</v>
      </c>
      <c r="B85" s="1">
        <v>240049</v>
      </c>
      <c r="C85" s="10" t="s">
        <v>880</v>
      </c>
      <c r="D85" s="8">
        <v>1</v>
      </c>
      <c r="E85" s="8" t="str">
        <f t="shared" si="4"/>
        <v>金币1080、钻石50、蓝色基础材料70</v>
      </c>
      <c r="F85" s="8">
        <v>1</v>
      </c>
      <c r="G85" s="8" t="s">
        <v>881</v>
      </c>
      <c r="H85" s="8">
        <v>1080</v>
      </c>
      <c r="I85" s="8" t="s">
        <v>237</v>
      </c>
      <c r="J85" s="8">
        <v>50</v>
      </c>
      <c r="K85" s="10" t="s">
        <v>886</v>
      </c>
      <c r="L85" s="8">
        <v>70</v>
      </c>
    </row>
    <row r="86" ht="16.5" spans="1:12">
      <c r="A86" s="8">
        <f t="shared" si="3"/>
        <v>2400492</v>
      </c>
      <c r="B86" s="1">
        <v>240049</v>
      </c>
      <c r="C86" s="10" t="s">
        <v>880</v>
      </c>
      <c r="D86" s="8">
        <v>2</v>
      </c>
      <c r="E86" s="8" t="str">
        <f t="shared" si="4"/>
        <v>寄灵人抽卡券1、钻石100、蓝色基础材料90</v>
      </c>
      <c r="F86" s="8">
        <v>2</v>
      </c>
      <c r="G86" s="10" t="s">
        <v>883</v>
      </c>
      <c r="H86" s="8">
        <v>1</v>
      </c>
      <c r="I86" s="8" t="s">
        <v>237</v>
      </c>
      <c r="J86" s="8">
        <v>100</v>
      </c>
      <c r="K86" s="10" t="s">
        <v>886</v>
      </c>
      <c r="L86" s="8">
        <v>90</v>
      </c>
    </row>
    <row r="87" ht="16.5" spans="1:12">
      <c r="A87" s="8">
        <f t="shared" si="3"/>
        <v>2400493</v>
      </c>
      <c r="B87" s="1">
        <v>240049</v>
      </c>
      <c r="C87" s="10" t="s">
        <v>880</v>
      </c>
      <c r="D87" s="8">
        <v>3</v>
      </c>
      <c r="E87" s="8" t="str">
        <f t="shared" si="4"/>
        <v>寄灵人抽卡券2、守护灵抽卡券3、初级三才宝箱60</v>
      </c>
      <c r="F87" s="8">
        <v>3</v>
      </c>
      <c r="G87" s="10" t="s">
        <v>883</v>
      </c>
      <c r="H87" s="8">
        <v>2</v>
      </c>
      <c r="I87" s="10" t="s">
        <v>884</v>
      </c>
      <c r="J87" s="8">
        <v>3</v>
      </c>
      <c r="K87" s="10" t="s">
        <v>885</v>
      </c>
      <c r="L87" s="8">
        <v>60</v>
      </c>
    </row>
    <row r="88" ht="16.5" spans="1:12">
      <c r="A88" s="8">
        <f t="shared" si="3"/>
        <v>2400591</v>
      </c>
      <c r="B88" s="1">
        <v>240059</v>
      </c>
      <c r="C88" s="10" t="s">
        <v>880</v>
      </c>
      <c r="D88" s="8">
        <v>1</v>
      </c>
      <c r="E88" s="8" t="str">
        <f t="shared" si="4"/>
        <v>金币600、钻石50、绿色基础材料10</v>
      </c>
      <c r="F88" s="8">
        <v>1</v>
      </c>
      <c r="G88" s="8" t="s">
        <v>881</v>
      </c>
      <c r="H88" s="8">
        <v>600</v>
      </c>
      <c r="I88" s="8" t="s">
        <v>237</v>
      </c>
      <c r="J88" s="8">
        <v>50</v>
      </c>
      <c r="K88" s="10" t="s">
        <v>882</v>
      </c>
      <c r="L88" s="8">
        <v>10</v>
      </c>
    </row>
    <row r="89" ht="16.5" spans="1:12">
      <c r="A89" s="8">
        <f t="shared" si="3"/>
        <v>2400592</v>
      </c>
      <c r="B89" s="1">
        <v>240059</v>
      </c>
      <c r="C89" s="10" t="s">
        <v>880</v>
      </c>
      <c r="D89" s="8">
        <v>2</v>
      </c>
      <c r="E89" s="8" t="str">
        <f t="shared" si="4"/>
        <v>寄灵人抽卡券1、钻石100、绿色基础材料20</v>
      </c>
      <c r="F89" s="8">
        <v>2</v>
      </c>
      <c r="G89" s="10" t="s">
        <v>883</v>
      </c>
      <c r="H89" s="8">
        <v>1</v>
      </c>
      <c r="I89" s="8" t="s">
        <v>237</v>
      </c>
      <c r="J89" s="8">
        <v>100</v>
      </c>
      <c r="K89" s="10" t="s">
        <v>882</v>
      </c>
      <c r="L89" s="8">
        <v>20</v>
      </c>
    </row>
    <row r="90" ht="16.5" spans="1:12">
      <c r="A90" s="8">
        <f t="shared" si="3"/>
        <v>2400593</v>
      </c>
      <c r="B90" s="1">
        <v>240059</v>
      </c>
      <c r="C90" s="10" t="s">
        <v>880</v>
      </c>
      <c r="D90" s="8">
        <v>3</v>
      </c>
      <c r="E90" s="8" t="str">
        <f t="shared" si="4"/>
        <v>寄灵人抽卡券2、守护灵抽卡券3、绿色基础材料30</v>
      </c>
      <c r="F90" s="8">
        <v>3</v>
      </c>
      <c r="G90" s="10" t="s">
        <v>883</v>
      </c>
      <c r="H90" s="8">
        <v>2</v>
      </c>
      <c r="I90" s="10" t="s">
        <v>884</v>
      </c>
      <c r="J90" s="8">
        <v>3</v>
      </c>
      <c r="K90" s="10" t="s">
        <v>882</v>
      </c>
      <c r="L90" s="8">
        <v>30</v>
      </c>
    </row>
    <row r="91" ht="16.5" spans="1:12">
      <c r="A91" s="8">
        <f t="shared" si="3"/>
        <v>2500181</v>
      </c>
      <c r="B91" s="1">
        <v>250018</v>
      </c>
      <c r="C91" s="10" t="s">
        <v>880</v>
      </c>
      <c r="D91" s="8">
        <v>1</v>
      </c>
      <c r="E91" s="8" t="str">
        <f t="shared" si="4"/>
        <v>金币720、钻石50、绿色基础材料30</v>
      </c>
      <c r="F91" s="8">
        <v>1</v>
      </c>
      <c r="G91" s="8" t="s">
        <v>881</v>
      </c>
      <c r="H91" s="8">
        <v>720</v>
      </c>
      <c r="I91" s="8" t="s">
        <v>237</v>
      </c>
      <c r="J91" s="8">
        <v>50</v>
      </c>
      <c r="K91" s="10" t="s">
        <v>882</v>
      </c>
      <c r="L91" s="8">
        <v>30</v>
      </c>
    </row>
    <row r="92" ht="16.5" spans="1:12">
      <c r="A92" s="8">
        <f t="shared" si="3"/>
        <v>2500182</v>
      </c>
      <c r="B92" s="1">
        <v>250018</v>
      </c>
      <c r="C92" s="10" t="s">
        <v>880</v>
      </c>
      <c r="D92" s="8">
        <v>2</v>
      </c>
      <c r="E92" s="8" t="str">
        <f t="shared" si="4"/>
        <v>寄灵人抽卡券1、钻石100、绿色基础材料40</v>
      </c>
      <c r="F92" s="8">
        <v>2</v>
      </c>
      <c r="G92" s="10" t="s">
        <v>883</v>
      </c>
      <c r="H92" s="8">
        <v>1</v>
      </c>
      <c r="I92" s="8" t="s">
        <v>237</v>
      </c>
      <c r="J92" s="8">
        <v>100</v>
      </c>
      <c r="K92" s="10" t="s">
        <v>882</v>
      </c>
      <c r="L92" s="8">
        <v>40</v>
      </c>
    </row>
    <row r="93" ht="16.5" spans="1:12">
      <c r="A93" s="8">
        <f t="shared" si="3"/>
        <v>2500183</v>
      </c>
      <c r="B93" s="1">
        <v>250018</v>
      </c>
      <c r="C93" s="10" t="s">
        <v>880</v>
      </c>
      <c r="D93" s="8">
        <v>3</v>
      </c>
      <c r="E93" s="8" t="str">
        <f t="shared" si="4"/>
        <v>寄灵人抽卡券2、守护灵抽卡券3、绿色基础材料50</v>
      </c>
      <c r="F93" s="8">
        <v>3</v>
      </c>
      <c r="G93" s="10" t="s">
        <v>883</v>
      </c>
      <c r="H93" s="8">
        <v>2</v>
      </c>
      <c r="I93" s="10" t="s">
        <v>884</v>
      </c>
      <c r="J93" s="8">
        <v>3</v>
      </c>
      <c r="K93" s="10" t="s">
        <v>882</v>
      </c>
      <c r="L93" s="8">
        <v>50</v>
      </c>
    </row>
    <row r="94" ht="16.5" spans="1:12">
      <c r="A94" s="8">
        <f t="shared" si="3"/>
        <v>2600111</v>
      </c>
      <c r="B94" s="1">
        <v>260011</v>
      </c>
      <c r="C94" s="10" t="s">
        <v>880</v>
      </c>
      <c r="D94" s="8">
        <v>1</v>
      </c>
      <c r="E94" s="8" t="str">
        <f t="shared" si="4"/>
        <v>金币960、钻石50、绿色基础材料70</v>
      </c>
      <c r="F94" s="8">
        <v>1</v>
      </c>
      <c r="G94" s="8" t="s">
        <v>881</v>
      </c>
      <c r="H94" s="8">
        <v>960</v>
      </c>
      <c r="I94" s="8" t="s">
        <v>237</v>
      </c>
      <c r="J94" s="8">
        <v>50</v>
      </c>
      <c r="K94" s="10" t="s">
        <v>882</v>
      </c>
      <c r="L94" s="8">
        <v>70</v>
      </c>
    </row>
    <row r="95" ht="16.5" spans="1:12">
      <c r="A95" s="8">
        <f t="shared" si="3"/>
        <v>2600112</v>
      </c>
      <c r="B95" s="1">
        <v>260011</v>
      </c>
      <c r="C95" s="10" t="s">
        <v>880</v>
      </c>
      <c r="D95" s="8">
        <v>2</v>
      </c>
      <c r="E95" s="8" t="str">
        <f t="shared" si="4"/>
        <v>寄灵人抽卡券1、钻石100、绿色基础材料130</v>
      </c>
      <c r="F95" s="8">
        <v>2</v>
      </c>
      <c r="G95" s="10" t="s">
        <v>883</v>
      </c>
      <c r="H95" s="8">
        <v>1</v>
      </c>
      <c r="I95" s="8" t="s">
        <v>237</v>
      </c>
      <c r="J95" s="8">
        <v>100</v>
      </c>
      <c r="K95" s="10" t="s">
        <v>882</v>
      </c>
      <c r="L95" s="8">
        <v>130</v>
      </c>
    </row>
    <row r="96" ht="16.5" spans="1:12">
      <c r="A96" s="8">
        <f t="shared" si="3"/>
        <v>2600113</v>
      </c>
      <c r="B96" s="1">
        <v>260011</v>
      </c>
      <c r="C96" s="10" t="s">
        <v>880</v>
      </c>
      <c r="D96" s="8">
        <v>3</v>
      </c>
      <c r="E96" s="8" t="str">
        <f t="shared" si="4"/>
        <v>寄灵人抽卡券2、守护灵抽卡券3、初级三才宝箱25</v>
      </c>
      <c r="F96" s="8">
        <v>3</v>
      </c>
      <c r="G96" s="10" t="s">
        <v>883</v>
      </c>
      <c r="H96" s="8">
        <v>2</v>
      </c>
      <c r="I96" s="10" t="s">
        <v>884</v>
      </c>
      <c r="J96" s="8">
        <v>3</v>
      </c>
      <c r="K96" s="10" t="s">
        <v>885</v>
      </c>
      <c r="L96" s="8">
        <v>25</v>
      </c>
    </row>
    <row r="97" ht="16.5" spans="1:12">
      <c r="A97" s="8">
        <f t="shared" si="3"/>
        <v>2600431</v>
      </c>
      <c r="B97" s="1">
        <v>260043</v>
      </c>
      <c r="C97" s="10" t="s">
        <v>880</v>
      </c>
      <c r="D97" s="8">
        <v>1</v>
      </c>
      <c r="E97" s="8" t="str">
        <f t="shared" si="4"/>
        <v>金币1080、钻石50、蓝色基础材料70</v>
      </c>
      <c r="F97" s="8">
        <v>1</v>
      </c>
      <c r="G97" s="8" t="s">
        <v>881</v>
      </c>
      <c r="H97" s="8">
        <v>1080</v>
      </c>
      <c r="I97" s="8" t="s">
        <v>237</v>
      </c>
      <c r="J97" s="8">
        <v>50</v>
      </c>
      <c r="K97" s="10" t="s">
        <v>886</v>
      </c>
      <c r="L97" s="8">
        <v>70</v>
      </c>
    </row>
    <row r="98" ht="16.5" spans="1:12">
      <c r="A98" s="8">
        <f t="shared" si="3"/>
        <v>2600432</v>
      </c>
      <c r="B98" s="1">
        <v>260043</v>
      </c>
      <c r="C98" s="10" t="s">
        <v>880</v>
      </c>
      <c r="D98" s="8">
        <v>2</v>
      </c>
      <c r="E98" s="8" t="str">
        <f t="shared" si="4"/>
        <v>寄灵人抽卡券1、钻石100、蓝色基础材料90</v>
      </c>
      <c r="F98" s="8">
        <v>2</v>
      </c>
      <c r="G98" s="10" t="s">
        <v>883</v>
      </c>
      <c r="H98" s="8">
        <v>1</v>
      </c>
      <c r="I98" s="8" t="s">
        <v>237</v>
      </c>
      <c r="J98" s="8">
        <v>100</v>
      </c>
      <c r="K98" s="10" t="s">
        <v>886</v>
      </c>
      <c r="L98" s="8">
        <v>90</v>
      </c>
    </row>
    <row r="99" ht="16.5" spans="1:12">
      <c r="A99" s="8">
        <f t="shared" si="3"/>
        <v>2600433</v>
      </c>
      <c r="B99" s="1">
        <v>260043</v>
      </c>
      <c r="C99" s="10" t="s">
        <v>880</v>
      </c>
      <c r="D99" s="8">
        <v>3</v>
      </c>
      <c r="E99" s="8" t="str">
        <f t="shared" si="4"/>
        <v>寄灵人抽卡券2、守护灵抽卡券3、初级三才宝箱60</v>
      </c>
      <c r="F99" s="8">
        <v>3</v>
      </c>
      <c r="G99" s="10" t="s">
        <v>883</v>
      </c>
      <c r="H99" s="8">
        <v>2</v>
      </c>
      <c r="I99" s="10" t="s">
        <v>884</v>
      </c>
      <c r="J99" s="8">
        <v>3</v>
      </c>
      <c r="K99" s="10" t="s">
        <v>885</v>
      </c>
      <c r="L99" s="8">
        <v>60</v>
      </c>
    </row>
    <row r="100" ht="16.5" spans="1:12">
      <c r="A100" s="8">
        <f t="shared" si="3"/>
        <v>2600551</v>
      </c>
      <c r="B100" s="1">
        <v>260055</v>
      </c>
      <c r="C100" s="10" t="s">
        <v>880</v>
      </c>
      <c r="D100" s="8">
        <v>1</v>
      </c>
      <c r="E100" s="8" t="str">
        <f t="shared" si="4"/>
        <v>金币600、钻石50、绿色基础材料10</v>
      </c>
      <c r="F100" s="8">
        <v>1</v>
      </c>
      <c r="G100" s="8" t="s">
        <v>881</v>
      </c>
      <c r="H100" s="8">
        <v>600</v>
      </c>
      <c r="I100" s="8" t="s">
        <v>237</v>
      </c>
      <c r="J100" s="8">
        <v>50</v>
      </c>
      <c r="K100" s="10" t="s">
        <v>882</v>
      </c>
      <c r="L100" s="8">
        <v>10</v>
      </c>
    </row>
    <row r="101" ht="16.5" spans="1:12">
      <c r="A101" s="8">
        <f t="shared" si="3"/>
        <v>2600552</v>
      </c>
      <c r="B101" s="1">
        <v>260055</v>
      </c>
      <c r="C101" s="10" t="s">
        <v>880</v>
      </c>
      <c r="D101" s="8">
        <v>2</v>
      </c>
      <c r="E101" s="8" t="str">
        <f t="shared" si="4"/>
        <v>寄灵人抽卡券1、钻石100、绿色基础材料20</v>
      </c>
      <c r="F101" s="8">
        <v>2</v>
      </c>
      <c r="G101" s="10" t="s">
        <v>883</v>
      </c>
      <c r="H101" s="8">
        <v>1</v>
      </c>
      <c r="I101" s="8" t="s">
        <v>237</v>
      </c>
      <c r="J101" s="8">
        <v>100</v>
      </c>
      <c r="K101" s="10" t="s">
        <v>882</v>
      </c>
      <c r="L101" s="8">
        <v>20</v>
      </c>
    </row>
    <row r="102" ht="16.5" spans="1:12">
      <c r="A102" s="8">
        <f t="shared" si="3"/>
        <v>2600553</v>
      </c>
      <c r="B102" s="1">
        <v>260055</v>
      </c>
      <c r="C102" s="10" t="s">
        <v>880</v>
      </c>
      <c r="D102" s="8">
        <v>3</v>
      </c>
      <c r="E102" s="8" t="str">
        <f t="shared" si="4"/>
        <v>寄灵人抽卡券2、守护灵抽卡券3、绿色基础材料30</v>
      </c>
      <c r="F102" s="8">
        <v>3</v>
      </c>
      <c r="G102" s="10" t="s">
        <v>883</v>
      </c>
      <c r="H102" s="8">
        <v>2</v>
      </c>
      <c r="I102" s="10" t="s">
        <v>884</v>
      </c>
      <c r="J102" s="8">
        <v>3</v>
      </c>
      <c r="K102" s="10" t="s">
        <v>882</v>
      </c>
      <c r="L102" s="8">
        <v>30</v>
      </c>
    </row>
    <row r="103" ht="16.5" spans="1:12">
      <c r="A103" s="8">
        <f t="shared" si="3"/>
        <v>2900171</v>
      </c>
      <c r="B103" s="1">
        <v>290017</v>
      </c>
      <c r="C103" s="10" t="s">
        <v>880</v>
      </c>
      <c r="D103" s="8">
        <v>1</v>
      </c>
      <c r="E103" s="8" t="str">
        <f t="shared" si="4"/>
        <v>金币720、钻石50、绿色基础材料30</v>
      </c>
      <c r="F103" s="8">
        <v>1</v>
      </c>
      <c r="G103" s="8" t="s">
        <v>881</v>
      </c>
      <c r="H103" s="8">
        <v>720</v>
      </c>
      <c r="I103" s="8" t="s">
        <v>237</v>
      </c>
      <c r="J103" s="8">
        <v>50</v>
      </c>
      <c r="K103" s="10" t="s">
        <v>882</v>
      </c>
      <c r="L103" s="8">
        <v>30</v>
      </c>
    </row>
    <row r="104" ht="16.5" spans="1:12">
      <c r="A104" s="8">
        <f t="shared" si="3"/>
        <v>2900172</v>
      </c>
      <c r="B104" s="1">
        <v>290017</v>
      </c>
      <c r="C104" s="10" t="s">
        <v>880</v>
      </c>
      <c r="D104" s="8">
        <v>2</v>
      </c>
      <c r="E104" s="8" t="str">
        <f t="shared" si="4"/>
        <v>寄灵人抽卡券1、钻石100、绿色基础材料40</v>
      </c>
      <c r="F104" s="8">
        <v>2</v>
      </c>
      <c r="G104" s="10" t="s">
        <v>883</v>
      </c>
      <c r="H104" s="8">
        <v>1</v>
      </c>
      <c r="I104" s="8" t="s">
        <v>237</v>
      </c>
      <c r="J104" s="8">
        <v>100</v>
      </c>
      <c r="K104" s="10" t="s">
        <v>882</v>
      </c>
      <c r="L104" s="8">
        <v>40</v>
      </c>
    </row>
    <row r="105" ht="16.5" spans="1:12">
      <c r="A105" s="8">
        <f t="shared" si="3"/>
        <v>2900173</v>
      </c>
      <c r="B105" s="1">
        <v>290017</v>
      </c>
      <c r="C105" s="10" t="s">
        <v>880</v>
      </c>
      <c r="D105" s="8">
        <v>3</v>
      </c>
      <c r="E105" s="8" t="str">
        <f t="shared" si="4"/>
        <v>寄灵人抽卡券2、守护灵抽卡券3、绿色基础材料50</v>
      </c>
      <c r="F105" s="8">
        <v>3</v>
      </c>
      <c r="G105" s="10" t="s">
        <v>883</v>
      </c>
      <c r="H105" s="8">
        <v>2</v>
      </c>
      <c r="I105" s="10" t="s">
        <v>884</v>
      </c>
      <c r="J105" s="8">
        <v>3</v>
      </c>
      <c r="K105" s="10" t="s">
        <v>882</v>
      </c>
      <c r="L105" s="8">
        <v>50</v>
      </c>
    </row>
    <row r="106" ht="16.5" spans="1:12">
      <c r="A106" s="8">
        <f t="shared" si="3"/>
        <v>3100131</v>
      </c>
      <c r="B106" s="1">
        <v>310013</v>
      </c>
      <c r="C106" s="10" t="s">
        <v>880</v>
      </c>
      <c r="D106" s="8">
        <v>1</v>
      </c>
      <c r="E106" s="8" t="str">
        <f t="shared" si="4"/>
        <v>金币960、钻石50、绿色基础材料70</v>
      </c>
      <c r="F106" s="8">
        <v>1</v>
      </c>
      <c r="G106" s="8" t="s">
        <v>881</v>
      </c>
      <c r="H106" s="8">
        <v>960</v>
      </c>
      <c r="I106" s="8" t="s">
        <v>237</v>
      </c>
      <c r="J106" s="8">
        <v>50</v>
      </c>
      <c r="K106" s="10" t="s">
        <v>882</v>
      </c>
      <c r="L106" s="8">
        <v>70</v>
      </c>
    </row>
    <row r="107" ht="16.5" spans="1:12">
      <c r="A107" s="8">
        <f t="shared" si="3"/>
        <v>3100132</v>
      </c>
      <c r="B107" s="1">
        <v>310013</v>
      </c>
      <c r="C107" s="10" t="s">
        <v>880</v>
      </c>
      <c r="D107" s="8">
        <v>2</v>
      </c>
      <c r="E107" s="8" t="str">
        <f t="shared" si="4"/>
        <v>寄灵人抽卡券1、钻石100、绿色基础材料130</v>
      </c>
      <c r="F107" s="8">
        <v>2</v>
      </c>
      <c r="G107" s="10" t="s">
        <v>883</v>
      </c>
      <c r="H107" s="8">
        <v>1</v>
      </c>
      <c r="I107" s="8" t="s">
        <v>237</v>
      </c>
      <c r="J107" s="8">
        <v>100</v>
      </c>
      <c r="K107" s="10" t="s">
        <v>882</v>
      </c>
      <c r="L107" s="8">
        <v>130</v>
      </c>
    </row>
    <row r="108" ht="16.5" spans="1:12">
      <c r="A108" s="8">
        <f t="shared" si="3"/>
        <v>3100133</v>
      </c>
      <c r="B108" s="1">
        <v>310013</v>
      </c>
      <c r="C108" s="10" t="s">
        <v>880</v>
      </c>
      <c r="D108" s="8">
        <v>3</v>
      </c>
      <c r="E108" s="8" t="str">
        <f t="shared" si="4"/>
        <v>寄灵人抽卡券2、守护灵抽卡券3、初级三才宝箱25</v>
      </c>
      <c r="F108" s="8">
        <v>3</v>
      </c>
      <c r="G108" s="10" t="s">
        <v>883</v>
      </c>
      <c r="H108" s="8">
        <v>2</v>
      </c>
      <c r="I108" s="10" t="s">
        <v>884</v>
      </c>
      <c r="J108" s="8">
        <v>3</v>
      </c>
      <c r="K108" s="10" t="s">
        <v>885</v>
      </c>
      <c r="L108" s="8">
        <v>25</v>
      </c>
    </row>
    <row r="109" ht="16.5" spans="1:12">
      <c r="A109" s="8">
        <f t="shared" si="3"/>
        <v>3200511</v>
      </c>
      <c r="B109" s="1">
        <v>320051</v>
      </c>
      <c r="C109" s="10" t="s">
        <v>880</v>
      </c>
      <c r="D109" s="8">
        <v>1</v>
      </c>
      <c r="E109" s="8" t="str">
        <f t="shared" si="4"/>
        <v>金币1080、钻石50、蓝色基础材料70</v>
      </c>
      <c r="F109" s="8">
        <v>1</v>
      </c>
      <c r="G109" s="8" t="s">
        <v>881</v>
      </c>
      <c r="H109" s="8">
        <v>1080</v>
      </c>
      <c r="I109" s="8" t="s">
        <v>237</v>
      </c>
      <c r="J109" s="8">
        <v>50</v>
      </c>
      <c r="K109" s="10" t="s">
        <v>886</v>
      </c>
      <c r="L109" s="8">
        <v>70</v>
      </c>
    </row>
    <row r="110" ht="16.5" spans="1:12">
      <c r="A110" s="8">
        <f t="shared" si="3"/>
        <v>3200512</v>
      </c>
      <c r="B110" s="1">
        <v>320051</v>
      </c>
      <c r="C110" s="10" t="s">
        <v>880</v>
      </c>
      <c r="D110" s="8">
        <v>2</v>
      </c>
      <c r="E110" s="8" t="str">
        <f t="shared" si="4"/>
        <v>寄灵人抽卡券1、钻石100、蓝色基础材料90</v>
      </c>
      <c r="F110" s="8">
        <v>2</v>
      </c>
      <c r="G110" s="10" t="s">
        <v>883</v>
      </c>
      <c r="H110" s="8">
        <v>1</v>
      </c>
      <c r="I110" s="8" t="s">
        <v>237</v>
      </c>
      <c r="J110" s="8">
        <v>100</v>
      </c>
      <c r="K110" s="10" t="s">
        <v>886</v>
      </c>
      <c r="L110" s="8">
        <v>90</v>
      </c>
    </row>
    <row r="111" ht="16.5" spans="1:12">
      <c r="A111" s="8">
        <f t="shared" si="3"/>
        <v>3200513</v>
      </c>
      <c r="B111" s="1">
        <v>320051</v>
      </c>
      <c r="C111" s="10" t="s">
        <v>880</v>
      </c>
      <c r="D111" s="8">
        <v>3</v>
      </c>
      <c r="E111" s="8" t="str">
        <f t="shared" si="4"/>
        <v>寄灵人抽卡券2、守护灵抽卡券3、初级三才宝箱60</v>
      </c>
      <c r="F111" s="8">
        <v>3</v>
      </c>
      <c r="G111" s="10" t="s">
        <v>883</v>
      </c>
      <c r="H111" s="8">
        <v>2</v>
      </c>
      <c r="I111" s="10" t="s">
        <v>884</v>
      </c>
      <c r="J111" s="8">
        <v>3</v>
      </c>
      <c r="K111" s="10" t="s">
        <v>885</v>
      </c>
      <c r="L111" s="8">
        <v>60</v>
      </c>
    </row>
    <row r="112" ht="16.5" spans="1:12">
      <c r="A112" s="8">
        <f t="shared" si="3"/>
        <v>3200571</v>
      </c>
      <c r="B112" s="1">
        <v>320057</v>
      </c>
      <c r="C112" s="10" t="s">
        <v>880</v>
      </c>
      <c r="D112" s="8">
        <v>1</v>
      </c>
      <c r="E112" s="8" t="str">
        <f t="shared" si="4"/>
        <v>金币600、钻石50、绿色基础材料10</v>
      </c>
      <c r="F112" s="8">
        <v>1</v>
      </c>
      <c r="G112" s="8" t="s">
        <v>881</v>
      </c>
      <c r="H112" s="8">
        <v>600</v>
      </c>
      <c r="I112" s="8" t="s">
        <v>237</v>
      </c>
      <c r="J112" s="8">
        <v>50</v>
      </c>
      <c r="K112" s="10" t="s">
        <v>882</v>
      </c>
      <c r="L112" s="8">
        <v>10</v>
      </c>
    </row>
    <row r="113" ht="16.5" spans="1:12">
      <c r="A113" s="8">
        <f t="shared" si="3"/>
        <v>3200572</v>
      </c>
      <c r="B113" s="1">
        <v>320057</v>
      </c>
      <c r="C113" s="10" t="s">
        <v>880</v>
      </c>
      <c r="D113" s="8">
        <v>2</v>
      </c>
      <c r="E113" s="8" t="str">
        <f t="shared" si="4"/>
        <v>寄灵人抽卡券1、钻石100、绿色基础材料20</v>
      </c>
      <c r="F113" s="8">
        <v>2</v>
      </c>
      <c r="G113" s="10" t="s">
        <v>883</v>
      </c>
      <c r="H113" s="8">
        <v>1</v>
      </c>
      <c r="I113" s="8" t="s">
        <v>237</v>
      </c>
      <c r="J113" s="8">
        <v>100</v>
      </c>
      <c r="K113" s="10" t="s">
        <v>882</v>
      </c>
      <c r="L113" s="8">
        <v>20</v>
      </c>
    </row>
    <row r="114" ht="16.5" spans="1:12">
      <c r="A114" s="8">
        <f t="shared" si="3"/>
        <v>3200573</v>
      </c>
      <c r="B114" s="1">
        <v>320057</v>
      </c>
      <c r="C114" s="10" t="s">
        <v>880</v>
      </c>
      <c r="D114" s="8">
        <v>3</v>
      </c>
      <c r="E114" s="8" t="str">
        <f t="shared" si="4"/>
        <v>寄灵人抽卡券2、守护灵抽卡券3、绿色基础材料30</v>
      </c>
      <c r="F114" s="8">
        <v>3</v>
      </c>
      <c r="G114" s="10" t="s">
        <v>883</v>
      </c>
      <c r="H114" s="8">
        <v>2</v>
      </c>
      <c r="I114" s="10" t="s">
        <v>884</v>
      </c>
      <c r="J114" s="8">
        <v>3</v>
      </c>
      <c r="K114" s="10" t="s">
        <v>882</v>
      </c>
      <c r="L114" s="8">
        <v>30</v>
      </c>
    </row>
    <row r="115" ht="16.5" spans="1:12">
      <c r="A115" s="8">
        <f t="shared" si="3"/>
        <v>3300101</v>
      </c>
      <c r="B115" s="1">
        <v>330010</v>
      </c>
      <c r="C115" s="10" t="s">
        <v>880</v>
      </c>
      <c r="D115" s="8">
        <v>1</v>
      </c>
      <c r="E115" s="8" t="str">
        <f t="shared" si="4"/>
        <v>金币720、钻石50、绿色基础材料30</v>
      </c>
      <c r="F115" s="8">
        <v>1</v>
      </c>
      <c r="G115" s="8" t="s">
        <v>881</v>
      </c>
      <c r="H115" s="8">
        <v>720</v>
      </c>
      <c r="I115" s="8" t="s">
        <v>237</v>
      </c>
      <c r="J115" s="8">
        <v>50</v>
      </c>
      <c r="K115" s="10" t="s">
        <v>882</v>
      </c>
      <c r="L115" s="8">
        <v>30</v>
      </c>
    </row>
    <row r="116" ht="16.5" spans="1:12">
      <c r="A116" s="8">
        <f t="shared" si="3"/>
        <v>3300102</v>
      </c>
      <c r="B116" s="1">
        <v>330010</v>
      </c>
      <c r="C116" s="10" t="s">
        <v>880</v>
      </c>
      <c r="D116" s="8">
        <v>2</v>
      </c>
      <c r="E116" s="8" t="str">
        <f t="shared" si="4"/>
        <v>寄灵人抽卡券1、钻石100、绿色基础材料40</v>
      </c>
      <c r="F116" s="8">
        <v>2</v>
      </c>
      <c r="G116" s="10" t="s">
        <v>883</v>
      </c>
      <c r="H116" s="8">
        <v>1</v>
      </c>
      <c r="I116" s="8" t="s">
        <v>237</v>
      </c>
      <c r="J116" s="8">
        <v>100</v>
      </c>
      <c r="K116" s="10" t="s">
        <v>882</v>
      </c>
      <c r="L116" s="8">
        <v>40</v>
      </c>
    </row>
    <row r="117" ht="16.5" spans="1:12">
      <c r="A117" s="8">
        <f t="shared" si="3"/>
        <v>3300103</v>
      </c>
      <c r="B117" s="1">
        <v>330010</v>
      </c>
      <c r="C117" s="10" t="s">
        <v>880</v>
      </c>
      <c r="D117" s="8">
        <v>3</v>
      </c>
      <c r="E117" s="8" t="str">
        <f t="shared" si="4"/>
        <v>寄灵人抽卡券2、守护灵抽卡券3、绿色基础材料50</v>
      </c>
      <c r="F117" s="8">
        <v>3</v>
      </c>
      <c r="G117" s="10" t="s">
        <v>883</v>
      </c>
      <c r="H117" s="8">
        <v>2</v>
      </c>
      <c r="I117" s="10" t="s">
        <v>884</v>
      </c>
      <c r="J117" s="8">
        <v>3</v>
      </c>
      <c r="K117" s="10" t="s">
        <v>882</v>
      </c>
      <c r="L117" s="8">
        <v>50</v>
      </c>
    </row>
    <row r="118" ht="16.5" spans="1:12">
      <c r="A118" s="8">
        <f t="shared" si="3"/>
        <v>3500261</v>
      </c>
      <c r="B118" s="1">
        <v>350026</v>
      </c>
      <c r="C118" s="10" t="s">
        <v>880</v>
      </c>
      <c r="D118" s="8">
        <v>1</v>
      </c>
      <c r="E118" s="8" t="str">
        <f t="shared" si="4"/>
        <v>金币960、钻石50、绿色基础材料70</v>
      </c>
      <c r="F118" s="8">
        <v>1</v>
      </c>
      <c r="G118" s="8" t="s">
        <v>881</v>
      </c>
      <c r="H118" s="8">
        <v>960</v>
      </c>
      <c r="I118" s="8" t="s">
        <v>237</v>
      </c>
      <c r="J118" s="8">
        <v>50</v>
      </c>
      <c r="K118" s="10" t="s">
        <v>882</v>
      </c>
      <c r="L118" s="8">
        <v>70</v>
      </c>
    </row>
    <row r="119" ht="16.5" spans="1:12">
      <c r="A119" s="8">
        <f t="shared" si="3"/>
        <v>3500262</v>
      </c>
      <c r="B119" s="1">
        <v>350026</v>
      </c>
      <c r="C119" s="10" t="s">
        <v>880</v>
      </c>
      <c r="D119" s="8">
        <v>2</v>
      </c>
      <c r="E119" s="8" t="str">
        <f t="shared" si="4"/>
        <v>寄灵人抽卡券1、钻石100、绿色基础材料130</v>
      </c>
      <c r="F119" s="8">
        <v>2</v>
      </c>
      <c r="G119" s="10" t="s">
        <v>883</v>
      </c>
      <c r="H119" s="8">
        <v>1</v>
      </c>
      <c r="I119" s="8" t="s">
        <v>237</v>
      </c>
      <c r="J119" s="8">
        <v>100</v>
      </c>
      <c r="K119" s="10" t="s">
        <v>882</v>
      </c>
      <c r="L119" s="8">
        <v>130</v>
      </c>
    </row>
    <row r="120" ht="16.5" spans="1:12">
      <c r="A120" s="8">
        <f t="shared" si="3"/>
        <v>3500263</v>
      </c>
      <c r="B120" s="1">
        <v>350026</v>
      </c>
      <c r="C120" s="10" t="s">
        <v>880</v>
      </c>
      <c r="D120" s="8">
        <v>3</v>
      </c>
      <c r="E120" s="8" t="str">
        <f t="shared" si="4"/>
        <v>寄灵人抽卡券2、守护灵抽卡券3、初级三才宝箱25</v>
      </c>
      <c r="F120" s="8">
        <v>3</v>
      </c>
      <c r="G120" s="10" t="s">
        <v>883</v>
      </c>
      <c r="H120" s="8">
        <v>2</v>
      </c>
      <c r="I120" s="10" t="s">
        <v>884</v>
      </c>
      <c r="J120" s="8">
        <v>3</v>
      </c>
      <c r="K120" s="10" t="s">
        <v>885</v>
      </c>
      <c r="L120" s="8">
        <v>25</v>
      </c>
    </row>
    <row r="121" ht="16.5" spans="1:12">
      <c r="A121" s="8">
        <f t="shared" si="3"/>
        <v>3500481</v>
      </c>
      <c r="B121" s="1">
        <v>350048</v>
      </c>
      <c r="C121" s="10" t="s">
        <v>880</v>
      </c>
      <c r="D121" s="8">
        <v>1</v>
      </c>
      <c r="E121" s="8" t="str">
        <f t="shared" si="4"/>
        <v>金币1080、钻石50、蓝色基础材料70</v>
      </c>
      <c r="F121" s="8">
        <v>1</v>
      </c>
      <c r="G121" s="8" t="s">
        <v>881</v>
      </c>
      <c r="H121" s="8">
        <v>1080</v>
      </c>
      <c r="I121" s="8" t="s">
        <v>237</v>
      </c>
      <c r="J121" s="8">
        <v>50</v>
      </c>
      <c r="K121" s="10" t="s">
        <v>886</v>
      </c>
      <c r="L121" s="8">
        <v>70</v>
      </c>
    </row>
    <row r="122" ht="16.5" spans="1:12">
      <c r="A122" s="8">
        <f t="shared" si="3"/>
        <v>3500482</v>
      </c>
      <c r="B122" s="1">
        <v>350048</v>
      </c>
      <c r="C122" s="10" t="s">
        <v>880</v>
      </c>
      <c r="D122" s="8">
        <v>2</v>
      </c>
      <c r="E122" s="8" t="str">
        <f t="shared" si="4"/>
        <v>寄灵人抽卡券1、钻石100、蓝色基础材料90</v>
      </c>
      <c r="F122" s="8">
        <v>2</v>
      </c>
      <c r="G122" s="10" t="s">
        <v>883</v>
      </c>
      <c r="H122" s="8">
        <v>1</v>
      </c>
      <c r="I122" s="8" t="s">
        <v>237</v>
      </c>
      <c r="J122" s="8">
        <v>100</v>
      </c>
      <c r="K122" s="10" t="s">
        <v>886</v>
      </c>
      <c r="L122" s="8">
        <v>90</v>
      </c>
    </row>
    <row r="123" ht="16.5" spans="1:12">
      <c r="A123" s="8">
        <f t="shared" si="3"/>
        <v>3500483</v>
      </c>
      <c r="B123" s="1">
        <v>350048</v>
      </c>
      <c r="C123" s="10" t="s">
        <v>880</v>
      </c>
      <c r="D123" s="8">
        <v>3</v>
      </c>
      <c r="E123" s="8" t="str">
        <f t="shared" si="4"/>
        <v>寄灵人抽卡券2、守护灵抽卡券3、初级三才宝箱60</v>
      </c>
      <c r="F123" s="8">
        <v>3</v>
      </c>
      <c r="G123" s="10" t="s">
        <v>883</v>
      </c>
      <c r="H123" s="8">
        <v>2</v>
      </c>
      <c r="I123" s="10" t="s">
        <v>884</v>
      </c>
      <c r="J123" s="8">
        <v>3</v>
      </c>
      <c r="K123" s="10" t="s">
        <v>885</v>
      </c>
      <c r="L123" s="8">
        <v>60</v>
      </c>
    </row>
    <row r="124" ht="16.5" spans="1:12">
      <c r="A124" s="8">
        <f t="shared" si="3"/>
        <v>3600411</v>
      </c>
      <c r="B124" s="1">
        <v>360041</v>
      </c>
      <c r="C124" s="10" t="s">
        <v>880</v>
      </c>
      <c r="D124" s="8">
        <v>1</v>
      </c>
      <c r="E124" s="8" t="str">
        <f t="shared" si="4"/>
        <v>金币600、钻石50、绿色基础材料10</v>
      </c>
      <c r="F124" s="8">
        <v>1</v>
      </c>
      <c r="G124" s="8" t="s">
        <v>881</v>
      </c>
      <c r="H124" s="8">
        <v>600</v>
      </c>
      <c r="I124" s="8" t="s">
        <v>237</v>
      </c>
      <c r="J124" s="8">
        <v>50</v>
      </c>
      <c r="K124" s="10" t="s">
        <v>882</v>
      </c>
      <c r="L124" s="8">
        <v>10</v>
      </c>
    </row>
    <row r="125" ht="16.5" spans="1:12">
      <c r="A125" s="8">
        <f t="shared" si="3"/>
        <v>3600412</v>
      </c>
      <c r="B125" s="1">
        <v>360041</v>
      </c>
      <c r="C125" s="10" t="s">
        <v>880</v>
      </c>
      <c r="D125" s="8">
        <v>2</v>
      </c>
      <c r="E125" s="8" t="str">
        <f t="shared" si="4"/>
        <v>寄灵人抽卡券1、钻石100、绿色基础材料20</v>
      </c>
      <c r="F125" s="8">
        <v>2</v>
      </c>
      <c r="G125" s="10" t="s">
        <v>883</v>
      </c>
      <c r="H125" s="8">
        <v>1</v>
      </c>
      <c r="I125" s="8" t="s">
        <v>237</v>
      </c>
      <c r="J125" s="8">
        <v>100</v>
      </c>
      <c r="K125" s="10" t="s">
        <v>882</v>
      </c>
      <c r="L125" s="8">
        <v>20</v>
      </c>
    </row>
    <row r="126" ht="16.5" spans="1:12">
      <c r="A126" s="8">
        <f t="shared" si="3"/>
        <v>3600413</v>
      </c>
      <c r="B126" s="1">
        <v>360041</v>
      </c>
      <c r="C126" s="10" t="s">
        <v>880</v>
      </c>
      <c r="D126" s="8">
        <v>3</v>
      </c>
      <c r="E126" s="8" t="str">
        <f t="shared" si="4"/>
        <v>寄灵人抽卡券2、守护灵抽卡券3、绿色基础材料30</v>
      </c>
      <c r="F126" s="8">
        <v>3</v>
      </c>
      <c r="G126" s="10" t="s">
        <v>883</v>
      </c>
      <c r="H126" s="8">
        <v>2</v>
      </c>
      <c r="I126" s="10" t="s">
        <v>884</v>
      </c>
      <c r="J126" s="8">
        <v>3</v>
      </c>
      <c r="K126" s="10" t="s">
        <v>882</v>
      </c>
      <c r="L126" s="8">
        <v>30</v>
      </c>
    </row>
    <row r="127" ht="16.5" spans="1:12">
      <c r="A127" s="8">
        <f t="shared" si="3"/>
        <v>3600441</v>
      </c>
      <c r="B127" s="1">
        <v>360044</v>
      </c>
      <c r="C127" s="10" t="s">
        <v>880</v>
      </c>
      <c r="D127" s="8">
        <v>1</v>
      </c>
      <c r="E127" s="8" t="str">
        <f t="shared" si="4"/>
        <v>金币720、钻石50、绿色基础材料30</v>
      </c>
      <c r="F127" s="8">
        <v>1</v>
      </c>
      <c r="G127" s="8" t="s">
        <v>881</v>
      </c>
      <c r="H127" s="8">
        <v>720</v>
      </c>
      <c r="I127" s="8" t="s">
        <v>237</v>
      </c>
      <c r="J127" s="8">
        <v>50</v>
      </c>
      <c r="K127" s="10" t="s">
        <v>882</v>
      </c>
      <c r="L127" s="8">
        <v>30</v>
      </c>
    </row>
    <row r="128" ht="16.5" spans="1:12">
      <c r="A128" s="8">
        <f t="shared" si="3"/>
        <v>3600442</v>
      </c>
      <c r="B128" s="1">
        <v>360044</v>
      </c>
      <c r="C128" s="10" t="s">
        <v>880</v>
      </c>
      <c r="D128" s="8">
        <v>2</v>
      </c>
      <c r="E128" s="8" t="str">
        <f t="shared" si="4"/>
        <v>寄灵人抽卡券1、钻石100、绿色基础材料40</v>
      </c>
      <c r="F128" s="8">
        <v>2</v>
      </c>
      <c r="G128" s="10" t="s">
        <v>883</v>
      </c>
      <c r="H128" s="8">
        <v>1</v>
      </c>
      <c r="I128" s="8" t="s">
        <v>237</v>
      </c>
      <c r="J128" s="8">
        <v>100</v>
      </c>
      <c r="K128" s="10" t="s">
        <v>882</v>
      </c>
      <c r="L128" s="8">
        <v>40</v>
      </c>
    </row>
    <row r="129" ht="16.5" spans="1:12">
      <c r="A129" s="8">
        <f t="shared" si="3"/>
        <v>3600443</v>
      </c>
      <c r="B129" s="1">
        <v>360044</v>
      </c>
      <c r="C129" s="10" t="s">
        <v>880</v>
      </c>
      <c r="D129" s="8">
        <v>3</v>
      </c>
      <c r="E129" s="8" t="str">
        <f t="shared" si="4"/>
        <v>寄灵人抽卡券2、守护灵抽卡券3、绿色基础材料50</v>
      </c>
      <c r="F129" s="8">
        <v>3</v>
      </c>
      <c r="G129" s="10" t="s">
        <v>883</v>
      </c>
      <c r="H129" s="8">
        <v>2</v>
      </c>
      <c r="I129" s="10" t="s">
        <v>884</v>
      </c>
      <c r="J129" s="8">
        <v>3</v>
      </c>
      <c r="K129" s="10" t="s">
        <v>882</v>
      </c>
      <c r="L129" s="8">
        <v>50</v>
      </c>
    </row>
    <row r="130" ht="16.5" spans="1:12">
      <c r="A130" s="8">
        <f t="shared" si="3"/>
        <v>3700131</v>
      </c>
      <c r="B130" s="1">
        <v>370013</v>
      </c>
      <c r="C130" s="10" t="s">
        <v>880</v>
      </c>
      <c r="D130" s="8">
        <v>1</v>
      </c>
      <c r="E130" s="8" t="str">
        <f t="shared" si="4"/>
        <v>金币960、钻石50、绿色基础材料70</v>
      </c>
      <c r="F130" s="8">
        <v>1</v>
      </c>
      <c r="G130" s="8" t="s">
        <v>881</v>
      </c>
      <c r="H130" s="8">
        <v>960</v>
      </c>
      <c r="I130" s="8" t="s">
        <v>237</v>
      </c>
      <c r="J130" s="8">
        <v>50</v>
      </c>
      <c r="K130" s="10" t="s">
        <v>882</v>
      </c>
      <c r="L130" s="8">
        <v>70</v>
      </c>
    </row>
    <row r="131" ht="16.5" spans="1:12">
      <c r="A131" s="8">
        <f t="shared" si="3"/>
        <v>3700132</v>
      </c>
      <c r="B131" s="1">
        <v>370013</v>
      </c>
      <c r="C131" s="10" t="s">
        <v>880</v>
      </c>
      <c r="D131" s="8">
        <v>2</v>
      </c>
      <c r="E131" s="8" t="str">
        <f t="shared" si="4"/>
        <v>寄灵人抽卡券1、钻石100、绿色基础材料130</v>
      </c>
      <c r="F131" s="8">
        <v>2</v>
      </c>
      <c r="G131" s="10" t="s">
        <v>883</v>
      </c>
      <c r="H131" s="8">
        <v>1</v>
      </c>
      <c r="I131" s="8" t="s">
        <v>237</v>
      </c>
      <c r="J131" s="8">
        <v>100</v>
      </c>
      <c r="K131" s="10" t="s">
        <v>882</v>
      </c>
      <c r="L131" s="8">
        <v>130</v>
      </c>
    </row>
    <row r="132" ht="16.5" spans="1:12">
      <c r="A132" s="8">
        <f t="shared" ref="A132:A195" si="5">B132*10+D132</f>
        <v>3700133</v>
      </c>
      <c r="B132" s="1">
        <v>370013</v>
      </c>
      <c r="C132" s="10" t="s">
        <v>880</v>
      </c>
      <c r="D132" s="8">
        <v>3</v>
      </c>
      <c r="E132" s="8" t="str">
        <f t="shared" si="4"/>
        <v>寄灵人抽卡券2、守护灵抽卡券3、初级三才宝箱25</v>
      </c>
      <c r="F132" s="8">
        <v>3</v>
      </c>
      <c r="G132" s="10" t="s">
        <v>883</v>
      </c>
      <c r="H132" s="8">
        <v>2</v>
      </c>
      <c r="I132" s="10" t="s">
        <v>884</v>
      </c>
      <c r="J132" s="8">
        <v>3</v>
      </c>
      <c r="K132" s="10" t="s">
        <v>885</v>
      </c>
      <c r="L132" s="8">
        <v>25</v>
      </c>
    </row>
    <row r="133" ht="16.5" spans="1:12">
      <c r="A133" s="8">
        <f t="shared" si="5"/>
        <v>3700381</v>
      </c>
      <c r="B133" s="1">
        <v>370038</v>
      </c>
      <c r="C133" s="10" t="s">
        <v>880</v>
      </c>
      <c r="D133" s="8">
        <v>1</v>
      </c>
      <c r="E133" s="8" t="str">
        <f t="shared" si="4"/>
        <v>金币1080、钻石50、蓝色基础材料70</v>
      </c>
      <c r="F133" s="8">
        <v>1</v>
      </c>
      <c r="G133" s="8" t="s">
        <v>881</v>
      </c>
      <c r="H133" s="8">
        <v>1080</v>
      </c>
      <c r="I133" s="8" t="s">
        <v>237</v>
      </c>
      <c r="J133" s="8">
        <v>50</v>
      </c>
      <c r="K133" s="10" t="s">
        <v>886</v>
      </c>
      <c r="L133" s="8">
        <v>70</v>
      </c>
    </row>
    <row r="134" ht="16.5" spans="1:12">
      <c r="A134" s="8">
        <f t="shared" si="5"/>
        <v>3700382</v>
      </c>
      <c r="B134" s="1">
        <v>370038</v>
      </c>
      <c r="C134" s="10" t="s">
        <v>880</v>
      </c>
      <c r="D134" s="8">
        <v>2</v>
      </c>
      <c r="E134" s="8" t="str">
        <f t="shared" si="4"/>
        <v>寄灵人抽卡券1、钻石100、蓝色基础材料90</v>
      </c>
      <c r="F134" s="8">
        <v>2</v>
      </c>
      <c r="G134" s="10" t="s">
        <v>883</v>
      </c>
      <c r="H134" s="8">
        <v>1</v>
      </c>
      <c r="I134" s="8" t="s">
        <v>237</v>
      </c>
      <c r="J134" s="8">
        <v>100</v>
      </c>
      <c r="K134" s="10" t="s">
        <v>886</v>
      </c>
      <c r="L134" s="8">
        <v>90</v>
      </c>
    </row>
    <row r="135" ht="16.5" spans="1:12">
      <c r="A135" s="8">
        <f t="shared" si="5"/>
        <v>3700383</v>
      </c>
      <c r="B135" s="1">
        <v>370038</v>
      </c>
      <c r="C135" s="10" t="s">
        <v>880</v>
      </c>
      <c r="D135" s="8">
        <v>3</v>
      </c>
      <c r="E135" s="8" t="str">
        <f t="shared" si="4"/>
        <v>寄灵人抽卡券2、守护灵抽卡券3、初级三才宝箱60</v>
      </c>
      <c r="F135" s="8">
        <v>3</v>
      </c>
      <c r="G135" s="10" t="s">
        <v>883</v>
      </c>
      <c r="H135" s="8">
        <v>2</v>
      </c>
      <c r="I135" s="10" t="s">
        <v>884</v>
      </c>
      <c r="J135" s="8">
        <v>3</v>
      </c>
      <c r="K135" s="10" t="s">
        <v>885</v>
      </c>
      <c r="L135" s="8">
        <v>60</v>
      </c>
    </row>
    <row r="136" ht="16.5" spans="1:12">
      <c r="A136" s="8">
        <f t="shared" si="5"/>
        <v>3800301</v>
      </c>
      <c r="B136" s="1">
        <v>380030</v>
      </c>
      <c r="C136" s="10" t="s">
        <v>880</v>
      </c>
      <c r="D136" s="8">
        <v>1</v>
      </c>
      <c r="E136" s="8" t="str">
        <f t="shared" si="4"/>
        <v>金币600、钻石50、绿色基础材料10</v>
      </c>
      <c r="F136" s="8">
        <v>1</v>
      </c>
      <c r="G136" s="8" t="s">
        <v>881</v>
      </c>
      <c r="H136" s="8">
        <v>600</v>
      </c>
      <c r="I136" s="8" t="s">
        <v>237</v>
      </c>
      <c r="J136" s="8">
        <v>50</v>
      </c>
      <c r="K136" s="10" t="s">
        <v>882</v>
      </c>
      <c r="L136" s="8">
        <v>10</v>
      </c>
    </row>
    <row r="137" ht="16.5" spans="1:12">
      <c r="A137" s="8">
        <f t="shared" si="5"/>
        <v>3800302</v>
      </c>
      <c r="B137" s="1">
        <v>380030</v>
      </c>
      <c r="C137" s="10" t="s">
        <v>880</v>
      </c>
      <c r="D137" s="8">
        <v>2</v>
      </c>
      <c r="E137" s="8" t="str">
        <f t="shared" si="4"/>
        <v>寄灵人抽卡券1、钻石100、绿色基础材料20</v>
      </c>
      <c r="F137" s="8">
        <v>2</v>
      </c>
      <c r="G137" s="10" t="s">
        <v>883</v>
      </c>
      <c r="H137" s="8">
        <v>1</v>
      </c>
      <c r="I137" s="8" t="s">
        <v>237</v>
      </c>
      <c r="J137" s="8">
        <v>100</v>
      </c>
      <c r="K137" s="10" t="s">
        <v>882</v>
      </c>
      <c r="L137" s="8">
        <v>20</v>
      </c>
    </row>
    <row r="138" ht="16.5" spans="1:12">
      <c r="A138" s="8">
        <f t="shared" si="5"/>
        <v>3800303</v>
      </c>
      <c r="B138" s="1">
        <v>380030</v>
      </c>
      <c r="C138" s="10" t="s">
        <v>880</v>
      </c>
      <c r="D138" s="8">
        <v>3</v>
      </c>
      <c r="E138" s="8" t="str">
        <f t="shared" si="4"/>
        <v>寄灵人抽卡券2、守护灵抽卡券3、绿色基础材料30</v>
      </c>
      <c r="F138" s="8">
        <v>3</v>
      </c>
      <c r="G138" s="10" t="s">
        <v>883</v>
      </c>
      <c r="H138" s="8">
        <v>2</v>
      </c>
      <c r="I138" s="10" t="s">
        <v>884</v>
      </c>
      <c r="J138" s="8">
        <v>3</v>
      </c>
      <c r="K138" s="10" t="s">
        <v>882</v>
      </c>
      <c r="L138" s="8">
        <v>30</v>
      </c>
    </row>
    <row r="139" ht="16.5" spans="1:12">
      <c r="A139" s="8">
        <f t="shared" si="5"/>
        <v>3900101</v>
      </c>
      <c r="B139" s="1">
        <v>390010</v>
      </c>
      <c r="C139" s="10" t="s">
        <v>880</v>
      </c>
      <c r="D139" s="8">
        <v>1</v>
      </c>
      <c r="E139" s="8" t="str">
        <f t="shared" si="4"/>
        <v>金币720、钻石50、绿色基础材料30</v>
      </c>
      <c r="F139" s="8">
        <v>1</v>
      </c>
      <c r="G139" s="8" t="s">
        <v>881</v>
      </c>
      <c r="H139" s="8">
        <v>720</v>
      </c>
      <c r="I139" s="8" t="s">
        <v>237</v>
      </c>
      <c r="J139" s="8">
        <v>50</v>
      </c>
      <c r="K139" s="10" t="s">
        <v>882</v>
      </c>
      <c r="L139" s="8">
        <v>30</v>
      </c>
    </row>
    <row r="140" ht="16.5" spans="1:12">
      <c r="A140" s="8">
        <f t="shared" si="5"/>
        <v>3900102</v>
      </c>
      <c r="B140" s="1">
        <v>390010</v>
      </c>
      <c r="C140" s="10" t="s">
        <v>880</v>
      </c>
      <c r="D140" s="8">
        <v>2</v>
      </c>
      <c r="E140" s="8" t="str">
        <f t="shared" ref="E140:E201" si="6">G140&amp;H140&amp;"、"&amp;I140&amp;J140&amp;"、"&amp;K140&amp;L140</f>
        <v>寄灵人抽卡券1、钻石100、绿色基础材料40</v>
      </c>
      <c r="F140" s="8">
        <v>2</v>
      </c>
      <c r="G140" s="10" t="s">
        <v>883</v>
      </c>
      <c r="H140" s="8">
        <v>1</v>
      </c>
      <c r="I140" s="8" t="s">
        <v>237</v>
      </c>
      <c r="J140" s="8">
        <v>100</v>
      </c>
      <c r="K140" s="10" t="s">
        <v>882</v>
      </c>
      <c r="L140" s="8">
        <v>40</v>
      </c>
    </row>
    <row r="141" ht="16.5" spans="1:12">
      <c r="A141" s="8">
        <f t="shared" si="5"/>
        <v>3900103</v>
      </c>
      <c r="B141" s="1">
        <v>390010</v>
      </c>
      <c r="C141" s="10" t="s">
        <v>880</v>
      </c>
      <c r="D141" s="8">
        <v>3</v>
      </c>
      <c r="E141" s="8" t="str">
        <f t="shared" si="6"/>
        <v>寄灵人抽卡券2、守护灵抽卡券3、绿色基础材料50</v>
      </c>
      <c r="F141" s="8">
        <v>3</v>
      </c>
      <c r="G141" s="10" t="s">
        <v>883</v>
      </c>
      <c r="H141" s="8">
        <v>2</v>
      </c>
      <c r="I141" s="10" t="s">
        <v>884</v>
      </c>
      <c r="J141" s="8">
        <v>3</v>
      </c>
      <c r="K141" s="10" t="s">
        <v>882</v>
      </c>
      <c r="L141" s="8">
        <v>50</v>
      </c>
    </row>
    <row r="142" ht="16.5" spans="1:12">
      <c r="A142" s="8">
        <f t="shared" si="5"/>
        <v>3900251</v>
      </c>
      <c r="B142" s="1">
        <v>390025</v>
      </c>
      <c r="C142" s="10" t="s">
        <v>880</v>
      </c>
      <c r="D142" s="8">
        <v>1</v>
      </c>
      <c r="E142" s="8" t="str">
        <f t="shared" si="6"/>
        <v>金币960、钻石50、绿色基础材料70</v>
      </c>
      <c r="F142" s="8">
        <v>1</v>
      </c>
      <c r="G142" s="8" t="s">
        <v>881</v>
      </c>
      <c r="H142" s="8">
        <v>960</v>
      </c>
      <c r="I142" s="8" t="s">
        <v>237</v>
      </c>
      <c r="J142" s="8">
        <v>50</v>
      </c>
      <c r="K142" s="10" t="s">
        <v>882</v>
      </c>
      <c r="L142" s="8">
        <v>70</v>
      </c>
    </row>
    <row r="143" ht="16.5" spans="1:12">
      <c r="A143" s="8">
        <f t="shared" si="5"/>
        <v>3900252</v>
      </c>
      <c r="B143" s="1">
        <v>390025</v>
      </c>
      <c r="C143" s="10" t="s">
        <v>880</v>
      </c>
      <c r="D143" s="8">
        <v>2</v>
      </c>
      <c r="E143" s="8" t="str">
        <f t="shared" si="6"/>
        <v>寄灵人抽卡券1、钻石100、绿色基础材料130</v>
      </c>
      <c r="F143" s="8">
        <v>2</v>
      </c>
      <c r="G143" s="10" t="s">
        <v>883</v>
      </c>
      <c r="H143" s="8">
        <v>1</v>
      </c>
      <c r="I143" s="8" t="s">
        <v>237</v>
      </c>
      <c r="J143" s="8">
        <v>100</v>
      </c>
      <c r="K143" s="10" t="s">
        <v>882</v>
      </c>
      <c r="L143" s="8">
        <v>130</v>
      </c>
    </row>
    <row r="144" ht="16.5" spans="1:12">
      <c r="A144" s="8">
        <f t="shared" si="5"/>
        <v>3900253</v>
      </c>
      <c r="B144" s="1">
        <v>390025</v>
      </c>
      <c r="C144" s="10" t="s">
        <v>880</v>
      </c>
      <c r="D144" s="8">
        <v>3</v>
      </c>
      <c r="E144" s="8" t="str">
        <f t="shared" si="6"/>
        <v>寄灵人抽卡券2、守护灵抽卡券3、初级三才宝箱25</v>
      </c>
      <c r="F144" s="8">
        <v>3</v>
      </c>
      <c r="G144" s="10" t="s">
        <v>883</v>
      </c>
      <c r="H144" s="8">
        <v>2</v>
      </c>
      <c r="I144" s="10" t="s">
        <v>884</v>
      </c>
      <c r="J144" s="8">
        <v>3</v>
      </c>
      <c r="K144" s="10" t="s">
        <v>885</v>
      </c>
      <c r="L144" s="8">
        <v>25</v>
      </c>
    </row>
    <row r="145" ht="16.5" spans="1:12">
      <c r="A145" s="8">
        <f t="shared" si="5"/>
        <v>3900571</v>
      </c>
      <c r="B145" s="1">
        <v>390057</v>
      </c>
      <c r="C145" s="10" t="s">
        <v>880</v>
      </c>
      <c r="D145" s="8">
        <v>1</v>
      </c>
      <c r="E145" s="8" t="str">
        <f t="shared" si="6"/>
        <v>金币1080、钻石50、蓝色基础材料70</v>
      </c>
      <c r="F145" s="8">
        <v>1</v>
      </c>
      <c r="G145" s="8" t="s">
        <v>881</v>
      </c>
      <c r="H145" s="8">
        <v>1080</v>
      </c>
      <c r="I145" s="8" t="s">
        <v>237</v>
      </c>
      <c r="J145" s="8">
        <v>50</v>
      </c>
      <c r="K145" s="10" t="s">
        <v>886</v>
      </c>
      <c r="L145" s="8">
        <v>70</v>
      </c>
    </row>
    <row r="146" ht="16.5" spans="1:12">
      <c r="A146" s="8">
        <f t="shared" si="5"/>
        <v>3900572</v>
      </c>
      <c r="B146" s="1">
        <v>390057</v>
      </c>
      <c r="C146" s="10" t="s">
        <v>880</v>
      </c>
      <c r="D146" s="8">
        <v>2</v>
      </c>
      <c r="E146" s="8" t="str">
        <f t="shared" si="6"/>
        <v>寄灵人抽卡券1、钻石100、蓝色基础材料90</v>
      </c>
      <c r="F146" s="8">
        <v>2</v>
      </c>
      <c r="G146" s="10" t="s">
        <v>883</v>
      </c>
      <c r="H146" s="8">
        <v>1</v>
      </c>
      <c r="I146" s="8" t="s">
        <v>237</v>
      </c>
      <c r="J146" s="8">
        <v>100</v>
      </c>
      <c r="K146" s="10" t="s">
        <v>886</v>
      </c>
      <c r="L146" s="8">
        <v>90</v>
      </c>
    </row>
    <row r="147" ht="16.5" spans="1:12">
      <c r="A147" s="8">
        <f t="shared" si="5"/>
        <v>3900573</v>
      </c>
      <c r="B147" s="1">
        <v>390057</v>
      </c>
      <c r="C147" s="10" t="s">
        <v>880</v>
      </c>
      <c r="D147" s="8">
        <v>3</v>
      </c>
      <c r="E147" s="8" t="str">
        <f t="shared" si="6"/>
        <v>寄灵人抽卡券2、守护灵抽卡券3、初级三才宝箱60</v>
      </c>
      <c r="F147" s="8">
        <v>3</v>
      </c>
      <c r="G147" s="10" t="s">
        <v>883</v>
      </c>
      <c r="H147" s="8">
        <v>2</v>
      </c>
      <c r="I147" s="10" t="s">
        <v>884</v>
      </c>
      <c r="J147" s="8">
        <v>3</v>
      </c>
      <c r="K147" s="10" t="s">
        <v>885</v>
      </c>
      <c r="L147" s="8">
        <v>60</v>
      </c>
    </row>
    <row r="148" ht="16.5" spans="1:12">
      <c r="A148" s="8">
        <f t="shared" si="5"/>
        <v>4300151</v>
      </c>
      <c r="B148" s="1">
        <v>430015</v>
      </c>
      <c r="C148" s="10" t="s">
        <v>880</v>
      </c>
      <c r="D148" s="8">
        <v>1</v>
      </c>
      <c r="E148" s="8" t="str">
        <f t="shared" si="6"/>
        <v>金币600、钻石50、绿色基础材料10</v>
      </c>
      <c r="F148" s="8">
        <v>1</v>
      </c>
      <c r="G148" s="8" t="s">
        <v>881</v>
      </c>
      <c r="H148" s="8">
        <v>600</v>
      </c>
      <c r="I148" s="8" t="s">
        <v>237</v>
      </c>
      <c r="J148" s="8">
        <v>50</v>
      </c>
      <c r="K148" s="10" t="s">
        <v>882</v>
      </c>
      <c r="L148" s="8">
        <v>10</v>
      </c>
    </row>
    <row r="149" ht="16.5" spans="1:12">
      <c r="A149" s="8">
        <f t="shared" si="5"/>
        <v>4300152</v>
      </c>
      <c r="B149" s="1">
        <v>430015</v>
      </c>
      <c r="C149" s="10" t="s">
        <v>880</v>
      </c>
      <c r="D149" s="8">
        <v>2</v>
      </c>
      <c r="E149" s="8" t="str">
        <f t="shared" si="6"/>
        <v>寄灵人抽卡券1、钻石100、绿色基础材料20</v>
      </c>
      <c r="F149" s="8">
        <v>2</v>
      </c>
      <c r="G149" s="10" t="s">
        <v>883</v>
      </c>
      <c r="H149" s="8">
        <v>1</v>
      </c>
      <c r="I149" s="8" t="s">
        <v>237</v>
      </c>
      <c r="J149" s="8">
        <v>100</v>
      </c>
      <c r="K149" s="10" t="s">
        <v>882</v>
      </c>
      <c r="L149" s="8">
        <v>20</v>
      </c>
    </row>
    <row r="150" ht="16.5" spans="1:12">
      <c r="A150" s="8">
        <f t="shared" si="5"/>
        <v>4300153</v>
      </c>
      <c r="B150" s="1">
        <v>430015</v>
      </c>
      <c r="C150" s="10" t="s">
        <v>880</v>
      </c>
      <c r="D150" s="8">
        <v>3</v>
      </c>
      <c r="E150" s="8" t="str">
        <f t="shared" si="6"/>
        <v>寄灵人抽卡券2、守护灵抽卡券3、绿色基础材料30</v>
      </c>
      <c r="F150" s="8">
        <v>3</v>
      </c>
      <c r="G150" s="10" t="s">
        <v>883</v>
      </c>
      <c r="H150" s="8">
        <v>2</v>
      </c>
      <c r="I150" s="10" t="s">
        <v>884</v>
      </c>
      <c r="J150" s="8">
        <v>3</v>
      </c>
      <c r="K150" s="10" t="s">
        <v>882</v>
      </c>
      <c r="L150" s="8">
        <v>30</v>
      </c>
    </row>
    <row r="151" ht="16.5" spans="1:12">
      <c r="A151" s="8">
        <f t="shared" si="5"/>
        <v>4300551</v>
      </c>
      <c r="B151" s="1">
        <v>430055</v>
      </c>
      <c r="C151" s="10" t="s">
        <v>880</v>
      </c>
      <c r="D151" s="8">
        <v>1</v>
      </c>
      <c r="E151" s="8" t="str">
        <f t="shared" si="6"/>
        <v>金币720、钻石50、绿色基础材料30</v>
      </c>
      <c r="F151" s="8">
        <v>1</v>
      </c>
      <c r="G151" s="8" t="s">
        <v>881</v>
      </c>
      <c r="H151" s="8">
        <v>720</v>
      </c>
      <c r="I151" s="8" t="s">
        <v>237</v>
      </c>
      <c r="J151" s="8">
        <v>50</v>
      </c>
      <c r="K151" s="10" t="s">
        <v>882</v>
      </c>
      <c r="L151" s="8">
        <v>30</v>
      </c>
    </row>
    <row r="152" ht="16.5" spans="1:12">
      <c r="A152" s="8">
        <f t="shared" si="5"/>
        <v>4300552</v>
      </c>
      <c r="B152" s="1">
        <v>430055</v>
      </c>
      <c r="C152" s="10" t="s">
        <v>880</v>
      </c>
      <c r="D152" s="8">
        <v>2</v>
      </c>
      <c r="E152" s="8" t="str">
        <f t="shared" si="6"/>
        <v>寄灵人抽卡券1、钻石100、绿色基础材料40</v>
      </c>
      <c r="F152" s="8">
        <v>2</v>
      </c>
      <c r="G152" s="10" t="s">
        <v>883</v>
      </c>
      <c r="H152" s="8">
        <v>1</v>
      </c>
      <c r="I152" s="8" t="s">
        <v>237</v>
      </c>
      <c r="J152" s="8">
        <v>100</v>
      </c>
      <c r="K152" s="10" t="s">
        <v>882</v>
      </c>
      <c r="L152" s="8">
        <v>40</v>
      </c>
    </row>
    <row r="153" ht="16.5" spans="1:12">
      <c r="A153" s="8">
        <f t="shared" si="5"/>
        <v>4300553</v>
      </c>
      <c r="B153" s="1">
        <v>430055</v>
      </c>
      <c r="C153" s="10" t="s">
        <v>880</v>
      </c>
      <c r="D153" s="8">
        <v>3</v>
      </c>
      <c r="E153" s="8" t="str">
        <f t="shared" si="6"/>
        <v>寄灵人抽卡券2、守护灵抽卡券3、绿色基础材料50</v>
      </c>
      <c r="F153" s="8">
        <v>3</v>
      </c>
      <c r="G153" s="10" t="s">
        <v>883</v>
      </c>
      <c r="H153" s="8">
        <v>2</v>
      </c>
      <c r="I153" s="10" t="s">
        <v>884</v>
      </c>
      <c r="J153" s="8">
        <v>3</v>
      </c>
      <c r="K153" s="10" t="s">
        <v>882</v>
      </c>
      <c r="L153" s="8">
        <v>50</v>
      </c>
    </row>
    <row r="154" ht="16.5" spans="1:12">
      <c r="A154" s="8">
        <f t="shared" si="5"/>
        <v>4500121</v>
      </c>
      <c r="B154" s="1">
        <v>450012</v>
      </c>
      <c r="C154" s="10" t="s">
        <v>880</v>
      </c>
      <c r="D154" s="8">
        <v>1</v>
      </c>
      <c r="E154" s="8" t="str">
        <f t="shared" si="6"/>
        <v>金币960、钻石50、绿色基础材料70</v>
      </c>
      <c r="F154" s="8">
        <v>1</v>
      </c>
      <c r="G154" s="8" t="s">
        <v>881</v>
      </c>
      <c r="H154" s="8">
        <v>960</v>
      </c>
      <c r="I154" s="8" t="s">
        <v>237</v>
      </c>
      <c r="J154" s="8">
        <v>50</v>
      </c>
      <c r="K154" s="10" t="s">
        <v>882</v>
      </c>
      <c r="L154" s="8">
        <v>70</v>
      </c>
    </row>
    <row r="155" ht="16.5" spans="1:12">
      <c r="A155" s="8">
        <f t="shared" si="5"/>
        <v>4500122</v>
      </c>
      <c r="B155" s="1">
        <v>450012</v>
      </c>
      <c r="C155" s="10" t="s">
        <v>880</v>
      </c>
      <c r="D155" s="8">
        <v>2</v>
      </c>
      <c r="E155" s="8" t="str">
        <f t="shared" si="6"/>
        <v>寄灵人抽卡券1、钻石100、绿色基础材料130</v>
      </c>
      <c r="F155" s="8">
        <v>2</v>
      </c>
      <c r="G155" s="10" t="s">
        <v>883</v>
      </c>
      <c r="H155" s="8">
        <v>1</v>
      </c>
      <c r="I155" s="8" t="s">
        <v>237</v>
      </c>
      <c r="J155" s="8">
        <v>100</v>
      </c>
      <c r="K155" s="10" t="s">
        <v>882</v>
      </c>
      <c r="L155" s="8">
        <v>130</v>
      </c>
    </row>
    <row r="156" ht="16.5" spans="1:12">
      <c r="A156" s="8">
        <f t="shared" si="5"/>
        <v>4500123</v>
      </c>
      <c r="B156" s="1">
        <v>450012</v>
      </c>
      <c r="C156" s="10" t="s">
        <v>880</v>
      </c>
      <c r="D156" s="8">
        <v>3</v>
      </c>
      <c r="E156" s="8" t="str">
        <f t="shared" si="6"/>
        <v>寄灵人抽卡券2、守护灵抽卡券3、初级三才宝箱25</v>
      </c>
      <c r="F156" s="8">
        <v>3</v>
      </c>
      <c r="G156" s="10" t="s">
        <v>883</v>
      </c>
      <c r="H156" s="8">
        <v>2</v>
      </c>
      <c r="I156" s="10" t="s">
        <v>884</v>
      </c>
      <c r="J156" s="8">
        <v>3</v>
      </c>
      <c r="K156" s="10" t="s">
        <v>885</v>
      </c>
      <c r="L156" s="8">
        <v>25</v>
      </c>
    </row>
    <row r="157" ht="16.5" spans="1:12">
      <c r="A157" s="8">
        <f t="shared" si="5"/>
        <v>4500281</v>
      </c>
      <c r="B157" s="1">
        <v>450028</v>
      </c>
      <c r="C157" s="10" t="s">
        <v>880</v>
      </c>
      <c r="D157" s="8">
        <v>1</v>
      </c>
      <c r="E157" s="8" t="str">
        <f t="shared" si="6"/>
        <v>金币1080、钻石50、蓝色基础材料70</v>
      </c>
      <c r="F157" s="8">
        <v>1</v>
      </c>
      <c r="G157" s="8" t="s">
        <v>881</v>
      </c>
      <c r="H157" s="8">
        <v>1080</v>
      </c>
      <c r="I157" s="8" t="s">
        <v>237</v>
      </c>
      <c r="J157" s="8">
        <v>50</v>
      </c>
      <c r="K157" s="10" t="s">
        <v>886</v>
      </c>
      <c r="L157" s="8">
        <v>70</v>
      </c>
    </row>
    <row r="158" ht="16.5" spans="1:12">
      <c r="A158" s="8">
        <f t="shared" si="5"/>
        <v>4500282</v>
      </c>
      <c r="B158" s="1">
        <v>450028</v>
      </c>
      <c r="C158" s="10" t="s">
        <v>880</v>
      </c>
      <c r="D158" s="8">
        <v>2</v>
      </c>
      <c r="E158" s="8" t="str">
        <f t="shared" si="6"/>
        <v>寄灵人抽卡券1、钻石100、蓝色基础材料90</v>
      </c>
      <c r="F158" s="8">
        <v>2</v>
      </c>
      <c r="G158" s="10" t="s">
        <v>883</v>
      </c>
      <c r="H158" s="8">
        <v>1</v>
      </c>
      <c r="I158" s="8" t="s">
        <v>237</v>
      </c>
      <c r="J158" s="8">
        <v>100</v>
      </c>
      <c r="K158" s="10" t="s">
        <v>886</v>
      </c>
      <c r="L158" s="8">
        <v>90</v>
      </c>
    </row>
    <row r="159" ht="16.5" spans="1:12">
      <c r="A159" s="8">
        <f t="shared" si="5"/>
        <v>4500283</v>
      </c>
      <c r="B159" s="1">
        <v>450028</v>
      </c>
      <c r="C159" s="10" t="s">
        <v>880</v>
      </c>
      <c r="D159" s="8">
        <v>3</v>
      </c>
      <c r="E159" s="8" t="str">
        <f t="shared" si="6"/>
        <v>寄灵人抽卡券2、守护灵抽卡券3、初级三才宝箱60</v>
      </c>
      <c r="F159" s="8">
        <v>3</v>
      </c>
      <c r="G159" s="10" t="s">
        <v>883</v>
      </c>
      <c r="H159" s="8">
        <v>2</v>
      </c>
      <c r="I159" s="10" t="s">
        <v>884</v>
      </c>
      <c r="J159" s="8">
        <v>3</v>
      </c>
      <c r="K159" s="10" t="s">
        <v>885</v>
      </c>
      <c r="L159" s="8">
        <v>60</v>
      </c>
    </row>
    <row r="160" ht="16.5" spans="1:12">
      <c r="A160" s="8">
        <f t="shared" si="5"/>
        <v>4500301</v>
      </c>
      <c r="B160" s="1">
        <v>450030</v>
      </c>
      <c r="C160" s="10" t="s">
        <v>880</v>
      </c>
      <c r="D160" s="8">
        <v>1</v>
      </c>
      <c r="E160" s="8" t="str">
        <f t="shared" si="6"/>
        <v>金币600、钻石50、绿色基础材料10</v>
      </c>
      <c r="F160" s="8">
        <v>1</v>
      </c>
      <c r="G160" s="8" t="s">
        <v>881</v>
      </c>
      <c r="H160" s="8">
        <v>600</v>
      </c>
      <c r="I160" s="8" t="s">
        <v>237</v>
      </c>
      <c r="J160" s="8">
        <v>50</v>
      </c>
      <c r="K160" s="10" t="s">
        <v>882</v>
      </c>
      <c r="L160" s="8">
        <v>10</v>
      </c>
    </row>
    <row r="161" ht="16.5" spans="1:12">
      <c r="A161" s="8">
        <f t="shared" si="5"/>
        <v>4500302</v>
      </c>
      <c r="B161" s="1">
        <v>450030</v>
      </c>
      <c r="C161" s="10" t="s">
        <v>880</v>
      </c>
      <c r="D161" s="8">
        <v>2</v>
      </c>
      <c r="E161" s="8" t="str">
        <f t="shared" si="6"/>
        <v>寄灵人抽卡券1、钻石100、绿色基础材料20</v>
      </c>
      <c r="F161" s="8">
        <v>2</v>
      </c>
      <c r="G161" s="10" t="s">
        <v>883</v>
      </c>
      <c r="H161" s="8">
        <v>1</v>
      </c>
      <c r="I161" s="8" t="s">
        <v>237</v>
      </c>
      <c r="J161" s="8">
        <v>100</v>
      </c>
      <c r="K161" s="10" t="s">
        <v>882</v>
      </c>
      <c r="L161" s="8">
        <v>20</v>
      </c>
    </row>
    <row r="162" ht="16.5" spans="1:12">
      <c r="A162" s="8">
        <f t="shared" si="5"/>
        <v>4500303</v>
      </c>
      <c r="B162" s="1">
        <v>450030</v>
      </c>
      <c r="C162" s="10" t="s">
        <v>880</v>
      </c>
      <c r="D162" s="8">
        <v>3</v>
      </c>
      <c r="E162" s="8" t="str">
        <f t="shared" si="6"/>
        <v>寄灵人抽卡券2、守护灵抽卡券3、绿色基础材料30</v>
      </c>
      <c r="F162" s="8">
        <v>3</v>
      </c>
      <c r="G162" s="10" t="s">
        <v>883</v>
      </c>
      <c r="H162" s="8">
        <v>2</v>
      </c>
      <c r="I162" s="10" t="s">
        <v>884</v>
      </c>
      <c r="J162" s="8">
        <v>3</v>
      </c>
      <c r="K162" s="10" t="s">
        <v>882</v>
      </c>
      <c r="L162" s="8">
        <v>30</v>
      </c>
    </row>
    <row r="163" ht="16.5" spans="1:12">
      <c r="A163" s="8">
        <f t="shared" si="5"/>
        <v>4600541</v>
      </c>
      <c r="B163" s="1">
        <v>460054</v>
      </c>
      <c r="C163" s="10" t="s">
        <v>880</v>
      </c>
      <c r="D163" s="8">
        <v>1</v>
      </c>
      <c r="E163" s="8" t="str">
        <f t="shared" si="6"/>
        <v>金币720、钻石50、绿色基础材料30</v>
      </c>
      <c r="F163" s="8">
        <v>1</v>
      </c>
      <c r="G163" s="8" t="s">
        <v>881</v>
      </c>
      <c r="H163" s="8">
        <v>720</v>
      </c>
      <c r="I163" s="8" t="s">
        <v>237</v>
      </c>
      <c r="J163" s="8">
        <v>50</v>
      </c>
      <c r="K163" s="10" t="s">
        <v>882</v>
      </c>
      <c r="L163" s="8">
        <v>30</v>
      </c>
    </row>
    <row r="164" ht="16.5" spans="1:12">
      <c r="A164" s="8">
        <f t="shared" si="5"/>
        <v>4600542</v>
      </c>
      <c r="B164" s="1">
        <v>460054</v>
      </c>
      <c r="C164" s="10" t="s">
        <v>880</v>
      </c>
      <c r="D164" s="8">
        <v>2</v>
      </c>
      <c r="E164" s="8" t="str">
        <f t="shared" si="6"/>
        <v>寄灵人抽卡券1、钻石100、绿色基础材料40</v>
      </c>
      <c r="F164" s="8">
        <v>2</v>
      </c>
      <c r="G164" s="10" t="s">
        <v>883</v>
      </c>
      <c r="H164" s="8">
        <v>1</v>
      </c>
      <c r="I164" s="8" t="s">
        <v>237</v>
      </c>
      <c r="J164" s="8">
        <v>100</v>
      </c>
      <c r="K164" s="10" t="s">
        <v>882</v>
      </c>
      <c r="L164" s="8">
        <v>40</v>
      </c>
    </row>
    <row r="165" ht="16.5" spans="1:12">
      <c r="A165" s="8">
        <f t="shared" si="5"/>
        <v>4600543</v>
      </c>
      <c r="B165" s="1">
        <v>460054</v>
      </c>
      <c r="C165" s="10" t="s">
        <v>880</v>
      </c>
      <c r="D165" s="8">
        <v>3</v>
      </c>
      <c r="E165" s="8" t="str">
        <f t="shared" si="6"/>
        <v>寄灵人抽卡券2、守护灵抽卡券3、绿色基础材料50</v>
      </c>
      <c r="F165" s="8">
        <v>3</v>
      </c>
      <c r="G165" s="10" t="s">
        <v>883</v>
      </c>
      <c r="H165" s="8">
        <v>2</v>
      </c>
      <c r="I165" s="10" t="s">
        <v>884</v>
      </c>
      <c r="J165" s="8">
        <v>3</v>
      </c>
      <c r="K165" s="10" t="s">
        <v>882</v>
      </c>
      <c r="L165" s="8">
        <v>50</v>
      </c>
    </row>
    <row r="166" ht="16.5" spans="1:12">
      <c r="A166" s="8">
        <f t="shared" si="5"/>
        <v>4700371</v>
      </c>
      <c r="B166" s="1">
        <v>470037</v>
      </c>
      <c r="C166" s="10" t="s">
        <v>880</v>
      </c>
      <c r="D166" s="8">
        <v>1</v>
      </c>
      <c r="E166" s="8" t="str">
        <f t="shared" si="6"/>
        <v>金币960、钻石50、绿色基础材料70</v>
      </c>
      <c r="F166" s="8">
        <v>1</v>
      </c>
      <c r="G166" s="8" t="s">
        <v>881</v>
      </c>
      <c r="H166" s="8">
        <v>960</v>
      </c>
      <c r="I166" s="8" t="s">
        <v>237</v>
      </c>
      <c r="J166" s="8">
        <v>50</v>
      </c>
      <c r="K166" s="10" t="s">
        <v>882</v>
      </c>
      <c r="L166" s="8">
        <v>70</v>
      </c>
    </row>
    <row r="167" ht="16.5" spans="1:12">
      <c r="A167" s="8">
        <f t="shared" si="5"/>
        <v>4700372</v>
      </c>
      <c r="B167" s="1">
        <v>470037</v>
      </c>
      <c r="C167" s="10" t="s">
        <v>880</v>
      </c>
      <c r="D167" s="8">
        <v>2</v>
      </c>
      <c r="E167" s="8" t="str">
        <f t="shared" si="6"/>
        <v>寄灵人抽卡券1、钻石100、绿色基础材料130</v>
      </c>
      <c r="F167" s="8">
        <v>2</v>
      </c>
      <c r="G167" s="10" t="s">
        <v>883</v>
      </c>
      <c r="H167" s="8">
        <v>1</v>
      </c>
      <c r="I167" s="8" t="s">
        <v>237</v>
      </c>
      <c r="J167" s="8">
        <v>100</v>
      </c>
      <c r="K167" s="10" t="s">
        <v>882</v>
      </c>
      <c r="L167" s="8">
        <v>130</v>
      </c>
    </row>
    <row r="168" ht="16.5" spans="1:12">
      <c r="A168" s="8">
        <f t="shared" si="5"/>
        <v>4700373</v>
      </c>
      <c r="B168" s="1">
        <v>470037</v>
      </c>
      <c r="C168" s="10" t="s">
        <v>880</v>
      </c>
      <c r="D168" s="8">
        <v>3</v>
      </c>
      <c r="E168" s="8" t="str">
        <f t="shared" si="6"/>
        <v>寄灵人抽卡券2、守护灵抽卡券3、初级三才宝箱25</v>
      </c>
      <c r="F168" s="8">
        <v>3</v>
      </c>
      <c r="G168" s="10" t="s">
        <v>883</v>
      </c>
      <c r="H168" s="8">
        <v>2</v>
      </c>
      <c r="I168" s="10" t="s">
        <v>884</v>
      </c>
      <c r="J168" s="8">
        <v>3</v>
      </c>
      <c r="K168" s="10" t="s">
        <v>885</v>
      </c>
      <c r="L168" s="8">
        <v>25</v>
      </c>
    </row>
    <row r="169" ht="16.5" spans="1:12">
      <c r="A169" s="8">
        <f t="shared" si="5"/>
        <v>4900481</v>
      </c>
      <c r="B169" s="1">
        <v>490048</v>
      </c>
      <c r="C169" s="10" t="s">
        <v>880</v>
      </c>
      <c r="D169" s="8">
        <v>1</v>
      </c>
      <c r="E169" s="8" t="str">
        <f t="shared" si="6"/>
        <v>金币1080、钻石50、蓝色基础材料70</v>
      </c>
      <c r="F169" s="8">
        <v>1</v>
      </c>
      <c r="G169" s="8" t="s">
        <v>881</v>
      </c>
      <c r="H169" s="8">
        <v>1080</v>
      </c>
      <c r="I169" s="8" t="s">
        <v>237</v>
      </c>
      <c r="J169" s="8">
        <v>50</v>
      </c>
      <c r="K169" s="10" t="s">
        <v>886</v>
      </c>
      <c r="L169" s="8">
        <v>70</v>
      </c>
    </row>
    <row r="170" ht="16.5" spans="1:12">
      <c r="A170" s="8">
        <f t="shared" si="5"/>
        <v>4900482</v>
      </c>
      <c r="B170" s="1">
        <v>490048</v>
      </c>
      <c r="C170" s="10" t="s">
        <v>880</v>
      </c>
      <c r="D170" s="8">
        <v>2</v>
      </c>
      <c r="E170" s="8" t="str">
        <f t="shared" si="6"/>
        <v>寄灵人抽卡券1、钻石100、蓝色基础材料90</v>
      </c>
      <c r="F170" s="8">
        <v>2</v>
      </c>
      <c r="G170" s="10" t="s">
        <v>883</v>
      </c>
      <c r="H170" s="8">
        <v>1</v>
      </c>
      <c r="I170" s="8" t="s">
        <v>237</v>
      </c>
      <c r="J170" s="8">
        <v>100</v>
      </c>
      <c r="K170" s="10" t="s">
        <v>886</v>
      </c>
      <c r="L170" s="8">
        <v>90</v>
      </c>
    </row>
    <row r="171" ht="16.5" spans="1:12">
      <c r="A171" s="8">
        <f t="shared" si="5"/>
        <v>4900483</v>
      </c>
      <c r="B171" s="1">
        <v>490048</v>
      </c>
      <c r="C171" s="10" t="s">
        <v>880</v>
      </c>
      <c r="D171" s="8">
        <v>3</v>
      </c>
      <c r="E171" s="8" t="str">
        <f t="shared" si="6"/>
        <v>寄灵人抽卡券2、守护灵抽卡券3、初级三才宝箱60</v>
      </c>
      <c r="F171" s="8">
        <v>3</v>
      </c>
      <c r="G171" s="10" t="s">
        <v>883</v>
      </c>
      <c r="H171" s="8">
        <v>2</v>
      </c>
      <c r="I171" s="10" t="s">
        <v>884</v>
      </c>
      <c r="J171" s="8">
        <v>3</v>
      </c>
      <c r="K171" s="10" t="s">
        <v>885</v>
      </c>
      <c r="L171" s="8">
        <v>60</v>
      </c>
    </row>
    <row r="172" ht="16.5" spans="1:12">
      <c r="A172" s="8">
        <f t="shared" si="5"/>
        <v>5000571</v>
      </c>
      <c r="B172" s="1">
        <v>500057</v>
      </c>
      <c r="C172" s="10" t="s">
        <v>880</v>
      </c>
      <c r="D172" s="8">
        <v>1</v>
      </c>
      <c r="E172" s="8" t="str">
        <f t="shared" si="6"/>
        <v>金币600、钻石50、绿色基础材料10</v>
      </c>
      <c r="F172" s="8">
        <v>1</v>
      </c>
      <c r="G172" s="8" t="s">
        <v>881</v>
      </c>
      <c r="H172" s="8">
        <v>600</v>
      </c>
      <c r="I172" s="8" t="s">
        <v>237</v>
      </c>
      <c r="J172" s="8">
        <v>50</v>
      </c>
      <c r="K172" s="10" t="s">
        <v>882</v>
      </c>
      <c r="L172" s="8">
        <v>10</v>
      </c>
    </row>
    <row r="173" ht="16.5" spans="1:12">
      <c r="A173" s="8">
        <f t="shared" si="5"/>
        <v>5000572</v>
      </c>
      <c r="B173" s="1">
        <v>500057</v>
      </c>
      <c r="C173" s="10" t="s">
        <v>880</v>
      </c>
      <c r="D173" s="8">
        <v>2</v>
      </c>
      <c r="E173" s="8" t="str">
        <f t="shared" si="6"/>
        <v>寄灵人抽卡券1、钻石100、绿色基础材料20</v>
      </c>
      <c r="F173" s="8">
        <v>2</v>
      </c>
      <c r="G173" s="10" t="s">
        <v>883</v>
      </c>
      <c r="H173" s="8">
        <v>1</v>
      </c>
      <c r="I173" s="8" t="s">
        <v>237</v>
      </c>
      <c r="J173" s="8">
        <v>100</v>
      </c>
      <c r="K173" s="10" t="s">
        <v>882</v>
      </c>
      <c r="L173" s="8">
        <v>20</v>
      </c>
    </row>
    <row r="174" ht="16.5" spans="1:12">
      <c r="A174" s="8">
        <f t="shared" si="5"/>
        <v>5000573</v>
      </c>
      <c r="B174" s="1">
        <v>500057</v>
      </c>
      <c r="C174" s="10" t="s">
        <v>880</v>
      </c>
      <c r="D174" s="8">
        <v>3</v>
      </c>
      <c r="E174" s="8" t="str">
        <f t="shared" si="6"/>
        <v>寄灵人抽卡券2、守护灵抽卡券3、绿色基础材料30</v>
      </c>
      <c r="F174" s="8">
        <v>3</v>
      </c>
      <c r="G174" s="10" t="s">
        <v>883</v>
      </c>
      <c r="H174" s="8">
        <v>2</v>
      </c>
      <c r="I174" s="10" t="s">
        <v>884</v>
      </c>
      <c r="J174" s="8">
        <v>3</v>
      </c>
      <c r="K174" s="10" t="s">
        <v>882</v>
      </c>
      <c r="L174" s="8">
        <v>30</v>
      </c>
    </row>
    <row r="175" ht="16.5" spans="1:12">
      <c r="A175" s="8">
        <f t="shared" si="5"/>
        <v>5100161</v>
      </c>
      <c r="B175" s="1">
        <v>510016</v>
      </c>
      <c r="C175" s="10" t="s">
        <v>880</v>
      </c>
      <c r="D175" s="8">
        <v>1</v>
      </c>
      <c r="E175" s="8" t="str">
        <f t="shared" si="6"/>
        <v>金币720、钻石50、绿色基础材料30</v>
      </c>
      <c r="F175" s="8">
        <v>1</v>
      </c>
      <c r="G175" s="8" t="s">
        <v>881</v>
      </c>
      <c r="H175" s="8">
        <v>720</v>
      </c>
      <c r="I175" s="8" t="s">
        <v>237</v>
      </c>
      <c r="J175" s="8">
        <v>50</v>
      </c>
      <c r="K175" s="10" t="s">
        <v>882</v>
      </c>
      <c r="L175" s="8">
        <v>30</v>
      </c>
    </row>
    <row r="176" ht="16.5" spans="1:12">
      <c r="A176" s="8">
        <f t="shared" si="5"/>
        <v>5100162</v>
      </c>
      <c r="B176" s="1">
        <v>510016</v>
      </c>
      <c r="C176" s="10" t="s">
        <v>880</v>
      </c>
      <c r="D176" s="8">
        <v>2</v>
      </c>
      <c r="E176" s="8" t="str">
        <f t="shared" si="6"/>
        <v>寄灵人抽卡券1、钻石100、绿色基础材料40</v>
      </c>
      <c r="F176" s="8">
        <v>2</v>
      </c>
      <c r="G176" s="10" t="s">
        <v>883</v>
      </c>
      <c r="H176" s="8">
        <v>1</v>
      </c>
      <c r="I176" s="8" t="s">
        <v>237</v>
      </c>
      <c r="J176" s="8">
        <v>100</v>
      </c>
      <c r="K176" s="10" t="s">
        <v>882</v>
      </c>
      <c r="L176" s="8">
        <v>40</v>
      </c>
    </row>
    <row r="177" ht="16.5" spans="1:12">
      <c r="A177" s="8">
        <f t="shared" si="5"/>
        <v>5100163</v>
      </c>
      <c r="B177" s="1">
        <v>510016</v>
      </c>
      <c r="C177" s="10" t="s">
        <v>880</v>
      </c>
      <c r="D177" s="8">
        <v>3</v>
      </c>
      <c r="E177" s="8" t="str">
        <f t="shared" si="6"/>
        <v>寄灵人抽卡券2、守护灵抽卡券3、绿色基础材料50</v>
      </c>
      <c r="F177" s="8">
        <v>3</v>
      </c>
      <c r="G177" s="10" t="s">
        <v>883</v>
      </c>
      <c r="H177" s="8">
        <v>2</v>
      </c>
      <c r="I177" s="10" t="s">
        <v>884</v>
      </c>
      <c r="J177" s="8">
        <v>3</v>
      </c>
      <c r="K177" s="10" t="s">
        <v>882</v>
      </c>
      <c r="L177" s="8">
        <v>50</v>
      </c>
    </row>
    <row r="178" ht="16.5" spans="1:12">
      <c r="A178" s="8">
        <f t="shared" si="5"/>
        <v>5100421</v>
      </c>
      <c r="B178" s="1">
        <v>510042</v>
      </c>
      <c r="C178" s="10" t="s">
        <v>880</v>
      </c>
      <c r="D178" s="8">
        <v>1</v>
      </c>
      <c r="E178" s="8" t="str">
        <f t="shared" si="6"/>
        <v>金币960、钻石50、绿色基础材料70</v>
      </c>
      <c r="F178" s="8">
        <v>1</v>
      </c>
      <c r="G178" s="8" t="s">
        <v>881</v>
      </c>
      <c r="H178" s="8">
        <v>960</v>
      </c>
      <c r="I178" s="8" t="s">
        <v>237</v>
      </c>
      <c r="J178" s="8">
        <v>50</v>
      </c>
      <c r="K178" s="10" t="s">
        <v>882</v>
      </c>
      <c r="L178" s="8">
        <v>70</v>
      </c>
    </row>
    <row r="179" ht="16.5" spans="1:12">
      <c r="A179" s="8">
        <f t="shared" si="5"/>
        <v>5100422</v>
      </c>
      <c r="B179" s="1">
        <v>510042</v>
      </c>
      <c r="C179" s="10" t="s">
        <v>880</v>
      </c>
      <c r="D179" s="8">
        <v>2</v>
      </c>
      <c r="E179" s="8" t="str">
        <f t="shared" si="6"/>
        <v>寄灵人抽卡券1、钻石100、绿色基础材料130</v>
      </c>
      <c r="F179" s="8">
        <v>2</v>
      </c>
      <c r="G179" s="10" t="s">
        <v>883</v>
      </c>
      <c r="H179" s="8">
        <v>1</v>
      </c>
      <c r="I179" s="8" t="s">
        <v>237</v>
      </c>
      <c r="J179" s="8">
        <v>100</v>
      </c>
      <c r="K179" s="10" t="s">
        <v>882</v>
      </c>
      <c r="L179" s="8">
        <v>130</v>
      </c>
    </row>
    <row r="180" ht="16.5" spans="1:12">
      <c r="A180" s="8">
        <f t="shared" si="5"/>
        <v>5100423</v>
      </c>
      <c r="B180" s="1">
        <v>510042</v>
      </c>
      <c r="C180" s="10" t="s">
        <v>880</v>
      </c>
      <c r="D180" s="8">
        <v>3</v>
      </c>
      <c r="E180" s="8" t="str">
        <f t="shared" si="6"/>
        <v>寄灵人抽卡券2、守护灵抽卡券3、初级三才宝箱25</v>
      </c>
      <c r="F180" s="8">
        <v>3</v>
      </c>
      <c r="G180" s="10" t="s">
        <v>883</v>
      </c>
      <c r="H180" s="8">
        <v>2</v>
      </c>
      <c r="I180" s="10" t="s">
        <v>884</v>
      </c>
      <c r="J180" s="8">
        <v>3</v>
      </c>
      <c r="K180" s="10" t="s">
        <v>885</v>
      </c>
      <c r="L180" s="8">
        <v>25</v>
      </c>
    </row>
    <row r="181" ht="16.5" spans="1:12">
      <c r="A181" s="8">
        <f t="shared" si="5"/>
        <v>5200191</v>
      </c>
      <c r="B181" s="1">
        <v>520019</v>
      </c>
      <c r="C181" s="10" t="s">
        <v>880</v>
      </c>
      <c r="D181" s="8">
        <v>1</v>
      </c>
      <c r="E181" s="8" t="str">
        <f t="shared" si="6"/>
        <v>金币1080、钻石50、蓝色基础材料70</v>
      </c>
      <c r="F181" s="8">
        <v>1</v>
      </c>
      <c r="G181" s="8" t="s">
        <v>881</v>
      </c>
      <c r="H181" s="8">
        <v>1080</v>
      </c>
      <c r="I181" s="8" t="s">
        <v>237</v>
      </c>
      <c r="J181" s="8">
        <v>50</v>
      </c>
      <c r="K181" s="10" t="s">
        <v>886</v>
      </c>
      <c r="L181" s="8">
        <v>70</v>
      </c>
    </row>
    <row r="182" ht="16.5" spans="1:12">
      <c r="A182" s="8">
        <f t="shared" si="5"/>
        <v>5200192</v>
      </c>
      <c r="B182" s="1">
        <v>520019</v>
      </c>
      <c r="C182" s="10" t="s">
        <v>880</v>
      </c>
      <c r="D182" s="8">
        <v>2</v>
      </c>
      <c r="E182" s="8" t="str">
        <f t="shared" si="6"/>
        <v>寄灵人抽卡券1、钻石100、蓝色基础材料90</v>
      </c>
      <c r="F182" s="8">
        <v>2</v>
      </c>
      <c r="G182" s="10" t="s">
        <v>883</v>
      </c>
      <c r="H182" s="8">
        <v>1</v>
      </c>
      <c r="I182" s="8" t="s">
        <v>237</v>
      </c>
      <c r="J182" s="8">
        <v>100</v>
      </c>
      <c r="K182" s="10" t="s">
        <v>886</v>
      </c>
      <c r="L182" s="8">
        <v>90</v>
      </c>
    </row>
    <row r="183" ht="16.5" spans="1:12">
      <c r="A183" s="8">
        <f t="shared" si="5"/>
        <v>5200193</v>
      </c>
      <c r="B183" s="1">
        <v>520019</v>
      </c>
      <c r="C183" s="10" t="s">
        <v>880</v>
      </c>
      <c r="D183" s="8">
        <v>3</v>
      </c>
      <c r="E183" s="8" t="str">
        <f t="shared" si="6"/>
        <v>寄灵人抽卡券2、守护灵抽卡券3、初级三才宝箱60</v>
      </c>
      <c r="F183" s="8">
        <v>3</v>
      </c>
      <c r="G183" s="10" t="s">
        <v>883</v>
      </c>
      <c r="H183" s="8">
        <v>2</v>
      </c>
      <c r="I183" s="10" t="s">
        <v>884</v>
      </c>
      <c r="J183" s="8">
        <v>3</v>
      </c>
      <c r="K183" s="10" t="s">
        <v>885</v>
      </c>
      <c r="L183" s="8">
        <v>60</v>
      </c>
    </row>
    <row r="184" ht="16.5" spans="1:12">
      <c r="A184" s="8">
        <f t="shared" si="5"/>
        <v>5200351</v>
      </c>
      <c r="B184" s="1">
        <v>520035</v>
      </c>
      <c r="C184" s="10" t="s">
        <v>880</v>
      </c>
      <c r="D184" s="8">
        <v>1</v>
      </c>
      <c r="E184" s="8" t="str">
        <f t="shared" si="6"/>
        <v>金币600、钻石50、绿色基础材料10</v>
      </c>
      <c r="F184" s="8">
        <v>1</v>
      </c>
      <c r="G184" s="8" t="s">
        <v>881</v>
      </c>
      <c r="H184" s="8">
        <v>600</v>
      </c>
      <c r="I184" s="8" t="s">
        <v>237</v>
      </c>
      <c r="J184" s="8">
        <v>50</v>
      </c>
      <c r="K184" s="10" t="s">
        <v>882</v>
      </c>
      <c r="L184" s="8">
        <v>10</v>
      </c>
    </row>
    <row r="185" ht="16.5" spans="1:12">
      <c r="A185" s="8">
        <f t="shared" si="5"/>
        <v>5200352</v>
      </c>
      <c r="B185" s="1">
        <v>520035</v>
      </c>
      <c r="C185" s="10" t="s">
        <v>880</v>
      </c>
      <c r="D185" s="8">
        <v>2</v>
      </c>
      <c r="E185" s="8" t="str">
        <f t="shared" si="6"/>
        <v>寄灵人抽卡券1、钻石100、绿色基础材料20</v>
      </c>
      <c r="F185" s="8">
        <v>2</v>
      </c>
      <c r="G185" s="10" t="s">
        <v>883</v>
      </c>
      <c r="H185" s="8">
        <v>1</v>
      </c>
      <c r="I185" s="8" t="s">
        <v>237</v>
      </c>
      <c r="J185" s="8">
        <v>100</v>
      </c>
      <c r="K185" s="10" t="s">
        <v>882</v>
      </c>
      <c r="L185" s="8">
        <v>20</v>
      </c>
    </row>
    <row r="186" ht="16.5" spans="1:12">
      <c r="A186" s="8">
        <f t="shared" si="5"/>
        <v>5200353</v>
      </c>
      <c r="B186" s="1">
        <v>520035</v>
      </c>
      <c r="C186" s="10" t="s">
        <v>880</v>
      </c>
      <c r="D186" s="8">
        <v>3</v>
      </c>
      <c r="E186" s="8" t="str">
        <f t="shared" si="6"/>
        <v>寄灵人抽卡券2、守护灵抽卡券3、绿色基础材料30</v>
      </c>
      <c r="F186" s="8">
        <v>3</v>
      </c>
      <c r="G186" s="10" t="s">
        <v>883</v>
      </c>
      <c r="H186" s="8">
        <v>2</v>
      </c>
      <c r="I186" s="10" t="s">
        <v>884</v>
      </c>
      <c r="J186" s="8">
        <v>3</v>
      </c>
      <c r="K186" s="10" t="s">
        <v>882</v>
      </c>
      <c r="L186" s="8">
        <v>30</v>
      </c>
    </row>
    <row r="187" ht="16.5" spans="1:12">
      <c r="A187" s="8">
        <f t="shared" si="5"/>
        <v>5300301</v>
      </c>
      <c r="B187" s="1">
        <v>530030</v>
      </c>
      <c r="C187" s="10" t="s">
        <v>880</v>
      </c>
      <c r="D187" s="8">
        <v>1</v>
      </c>
      <c r="E187" s="8" t="str">
        <f t="shared" si="6"/>
        <v>金币720、钻石50、绿色基础材料30</v>
      </c>
      <c r="F187" s="8">
        <v>1</v>
      </c>
      <c r="G187" s="8" t="s">
        <v>881</v>
      </c>
      <c r="H187" s="8">
        <v>720</v>
      </c>
      <c r="I187" s="8" t="s">
        <v>237</v>
      </c>
      <c r="J187" s="8">
        <v>50</v>
      </c>
      <c r="K187" s="10" t="s">
        <v>882</v>
      </c>
      <c r="L187" s="8">
        <v>30</v>
      </c>
    </row>
    <row r="188" ht="16.5" spans="1:12">
      <c r="A188" s="8">
        <f t="shared" si="5"/>
        <v>5300302</v>
      </c>
      <c r="B188" s="1">
        <v>530030</v>
      </c>
      <c r="C188" s="10" t="s">
        <v>880</v>
      </c>
      <c r="D188" s="8">
        <v>2</v>
      </c>
      <c r="E188" s="8" t="str">
        <f t="shared" si="6"/>
        <v>寄灵人抽卡券1、钻石100、绿色基础材料40</v>
      </c>
      <c r="F188" s="8">
        <v>2</v>
      </c>
      <c r="G188" s="10" t="s">
        <v>883</v>
      </c>
      <c r="H188" s="8">
        <v>1</v>
      </c>
      <c r="I188" s="8" t="s">
        <v>237</v>
      </c>
      <c r="J188" s="8">
        <v>100</v>
      </c>
      <c r="K188" s="10" t="s">
        <v>882</v>
      </c>
      <c r="L188" s="8">
        <v>40</v>
      </c>
    </row>
    <row r="189" ht="16.5" spans="1:12">
      <c r="A189" s="8">
        <f t="shared" si="5"/>
        <v>5300303</v>
      </c>
      <c r="B189" s="1">
        <v>530030</v>
      </c>
      <c r="C189" s="10" t="s">
        <v>880</v>
      </c>
      <c r="D189" s="8">
        <v>3</v>
      </c>
      <c r="E189" s="8" t="str">
        <f t="shared" si="6"/>
        <v>寄灵人抽卡券2、守护灵抽卡券3、绿色基础材料50</v>
      </c>
      <c r="F189" s="8">
        <v>3</v>
      </c>
      <c r="G189" s="10" t="s">
        <v>883</v>
      </c>
      <c r="H189" s="8">
        <v>2</v>
      </c>
      <c r="I189" s="10" t="s">
        <v>884</v>
      </c>
      <c r="J189" s="8">
        <v>3</v>
      </c>
      <c r="K189" s="10" t="s">
        <v>882</v>
      </c>
      <c r="L189" s="8">
        <v>50</v>
      </c>
    </row>
    <row r="190" ht="16.5" spans="1:12">
      <c r="A190" s="8">
        <f t="shared" si="5"/>
        <v>5400131</v>
      </c>
      <c r="B190" s="1">
        <v>540013</v>
      </c>
      <c r="C190" s="10" t="s">
        <v>880</v>
      </c>
      <c r="D190" s="8">
        <v>1</v>
      </c>
      <c r="E190" s="8" t="str">
        <f t="shared" si="6"/>
        <v>金币960、钻石50、绿色基础材料70</v>
      </c>
      <c r="F190" s="8">
        <v>1</v>
      </c>
      <c r="G190" s="8" t="s">
        <v>881</v>
      </c>
      <c r="H190" s="8">
        <v>960</v>
      </c>
      <c r="I190" s="8" t="s">
        <v>237</v>
      </c>
      <c r="J190" s="8">
        <v>50</v>
      </c>
      <c r="K190" s="10" t="s">
        <v>882</v>
      </c>
      <c r="L190" s="8">
        <v>70</v>
      </c>
    </row>
    <row r="191" ht="16.5" spans="1:12">
      <c r="A191" s="8">
        <f t="shared" si="5"/>
        <v>5400132</v>
      </c>
      <c r="B191" s="1">
        <v>540013</v>
      </c>
      <c r="C191" s="10" t="s">
        <v>880</v>
      </c>
      <c r="D191" s="8">
        <v>2</v>
      </c>
      <c r="E191" s="8" t="str">
        <f t="shared" si="6"/>
        <v>寄灵人抽卡券1、钻石100、绿色基础材料130</v>
      </c>
      <c r="F191" s="8">
        <v>2</v>
      </c>
      <c r="G191" s="10" t="s">
        <v>883</v>
      </c>
      <c r="H191" s="8">
        <v>1</v>
      </c>
      <c r="I191" s="8" t="s">
        <v>237</v>
      </c>
      <c r="J191" s="8">
        <v>100</v>
      </c>
      <c r="K191" s="10" t="s">
        <v>882</v>
      </c>
      <c r="L191" s="8">
        <v>130</v>
      </c>
    </row>
    <row r="192" ht="16.5" spans="1:12">
      <c r="A192" s="8">
        <f t="shared" si="5"/>
        <v>5400133</v>
      </c>
      <c r="B192" s="1">
        <v>540013</v>
      </c>
      <c r="C192" s="10" t="s">
        <v>880</v>
      </c>
      <c r="D192" s="8">
        <v>3</v>
      </c>
      <c r="E192" s="8" t="str">
        <f t="shared" si="6"/>
        <v>寄灵人抽卡券2、守护灵抽卡券3、初级三才宝箱25</v>
      </c>
      <c r="F192" s="8">
        <v>3</v>
      </c>
      <c r="G192" s="10" t="s">
        <v>883</v>
      </c>
      <c r="H192" s="8">
        <v>2</v>
      </c>
      <c r="I192" s="10" t="s">
        <v>884</v>
      </c>
      <c r="J192" s="8">
        <v>3</v>
      </c>
      <c r="K192" s="10" t="s">
        <v>885</v>
      </c>
      <c r="L192" s="8">
        <v>25</v>
      </c>
    </row>
    <row r="193" ht="16.5" spans="1:12">
      <c r="A193" s="8">
        <f t="shared" si="5"/>
        <v>5400221</v>
      </c>
      <c r="B193" s="1">
        <v>540022</v>
      </c>
      <c r="C193" s="10" t="s">
        <v>880</v>
      </c>
      <c r="D193" s="8">
        <v>1</v>
      </c>
      <c r="E193" s="8" t="str">
        <f t="shared" si="6"/>
        <v>金币1080、钻石50、蓝色基础材料70</v>
      </c>
      <c r="F193" s="8">
        <v>1</v>
      </c>
      <c r="G193" s="8" t="s">
        <v>881</v>
      </c>
      <c r="H193" s="8">
        <v>1080</v>
      </c>
      <c r="I193" s="8" t="s">
        <v>237</v>
      </c>
      <c r="J193" s="8">
        <v>50</v>
      </c>
      <c r="K193" s="10" t="s">
        <v>886</v>
      </c>
      <c r="L193" s="8">
        <v>70</v>
      </c>
    </row>
    <row r="194" ht="16.5" spans="1:12">
      <c r="A194" s="8">
        <f t="shared" si="5"/>
        <v>5400222</v>
      </c>
      <c r="B194" s="1">
        <v>540022</v>
      </c>
      <c r="C194" s="10" t="s">
        <v>880</v>
      </c>
      <c r="D194" s="8">
        <v>2</v>
      </c>
      <c r="E194" s="8" t="str">
        <f t="shared" si="6"/>
        <v>寄灵人抽卡券1、钻石100、蓝色基础材料90</v>
      </c>
      <c r="F194" s="8">
        <v>2</v>
      </c>
      <c r="G194" s="10" t="s">
        <v>883</v>
      </c>
      <c r="H194" s="8">
        <v>1</v>
      </c>
      <c r="I194" s="8" t="s">
        <v>237</v>
      </c>
      <c r="J194" s="8">
        <v>100</v>
      </c>
      <c r="K194" s="10" t="s">
        <v>886</v>
      </c>
      <c r="L194" s="8">
        <v>90</v>
      </c>
    </row>
    <row r="195" ht="16.5" spans="1:12">
      <c r="A195" s="8">
        <f t="shared" si="5"/>
        <v>5400223</v>
      </c>
      <c r="B195" s="1">
        <v>540022</v>
      </c>
      <c r="C195" s="10" t="s">
        <v>880</v>
      </c>
      <c r="D195" s="8">
        <v>3</v>
      </c>
      <c r="E195" s="8" t="str">
        <f t="shared" si="6"/>
        <v>寄灵人抽卡券2、守护灵抽卡券3、初级三才宝箱60</v>
      </c>
      <c r="F195" s="8">
        <v>3</v>
      </c>
      <c r="G195" s="10" t="s">
        <v>883</v>
      </c>
      <c r="H195" s="8">
        <v>2</v>
      </c>
      <c r="I195" s="10" t="s">
        <v>884</v>
      </c>
      <c r="J195" s="8">
        <v>3</v>
      </c>
      <c r="K195" s="10" t="s">
        <v>885</v>
      </c>
      <c r="L195" s="8">
        <v>60</v>
      </c>
    </row>
    <row r="196" ht="16.5" spans="1:12">
      <c r="A196" s="8">
        <f t="shared" ref="A196:A201" si="7">B196*10+D196</f>
        <v>5400611</v>
      </c>
      <c r="B196" s="1">
        <v>540061</v>
      </c>
      <c r="C196" s="10" t="s">
        <v>880</v>
      </c>
      <c r="D196" s="8">
        <v>1</v>
      </c>
      <c r="E196" s="8" t="str">
        <f t="shared" si="6"/>
        <v>金币600、钻石50、绿色基础材料10</v>
      </c>
      <c r="F196" s="8">
        <v>1</v>
      </c>
      <c r="G196" s="8" t="s">
        <v>881</v>
      </c>
      <c r="H196" s="8">
        <v>600</v>
      </c>
      <c r="I196" s="8" t="s">
        <v>237</v>
      </c>
      <c r="J196" s="8">
        <v>50</v>
      </c>
      <c r="K196" s="10" t="s">
        <v>882</v>
      </c>
      <c r="L196" s="8">
        <v>10</v>
      </c>
    </row>
    <row r="197" ht="16.5" spans="1:12">
      <c r="A197" s="8">
        <f t="shared" si="7"/>
        <v>5400612</v>
      </c>
      <c r="B197" s="1">
        <v>540061</v>
      </c>
      <c r="C197" s="10" t="s">
        <v>880</v>
      </c>
      <c r="D197" s="8">
        <v>2</v>
      </c>
      <c r="E197" s="8" t="str">
        <f t="shared" si="6"/>
        <v>寄灵人抽卡券1、钻石100、绿色基础材料20</v>
      </c>
      <c r="F197" s="8">
        <v>2</v>
      </c>
      <c r="G197" s="10" t="s">
        <v>883</v>
      </c>
      <c r="H197" s="8">
        <v>1</v>
      </c>
      <c r="I197" s="8" t="s">
        <v>237</v>
      </c>
      <c r="J197" s="8">
        <v>100</v>
      </c>
      <c r="K197" s="10" t="s">
        <v>882</v>
      </c>
      <c r="L197" s="8">
        <v>20</v>
      </c>
    </row>
    <row r="198" ht="16.5" spans="1:12">
      <c r="A198" s="8">
        <f t="shared" si="7"/>
        <v>5400613</v>
      </c>
      <c r="B198" s="1">
        <v>540061</v>
      </c>
      <c r="C198" s="10" t="s">
        <v>880</v>
      </c>
      <c r="D198" s="8">
        <v>3</v>
      </c>
      <c r="E198" s="8" t="str">
        <f t="shared" si="6"/>
        <v>寄灵人抽卡券2、守护灵抽卡券3、绿色基础材料30</v>
      </c>
      <c r="F198" s="8">
        <v>3</v>
      </c>
      <c r="G198" s="10" t="s">
        <v>883</v>
      </c>
      <c r="H198" s="8">
        <v>2</v>
      </c>
      <c r="I198" s="10" t="s">
        <v>884</v>
      </c>
      <c r="J198" s="8">
        <v>3</v>
      </c>
      <c r="K198" s="10" t="s">
        <v>882</v>
      </c>
      <c r="L198" s="8">
        <v>30</v>
      </c>
    </row>
    <row r="199" ht="16.5" spans="1:12">
      <c r="A199" s="8">
        <f t="shared" si="7"/>
        <v>5800281</v>
      </c>
      <c r="B199" s="1">
        <v>580028</v>
      </c>
      <c r="C199" s="10" t="s">
        <v>880</v>
      </c>
      <c r="D199" s="8">
        <v>1</v>
      </c>
      <c r="E199" s="8" t="str">
        <f t="shared" si="6"/>
        <v>金币720、钻石50、绿色基础材料30</v>
      </c>
      <c r="F199" s="8">
        <v>1</v>
      </c>
      <c r="G199" s="8" t="s">
        <v>881</v>
      </c>
      <c r="H199" s="8">
        <v>720</v>
      </c>
      <c r="I199" s="8" t="s">
        <v>237</v>
      </c>
      <c r="J199" s="8">
        <v>50</v>
      </c>
      <c r="K199" s="10" t="s">
        <v>882</v>
      </c>
      <c r="L199" s="8">
        <v>30</v>
      </c>
    </row>
    <row r="200" ht="16.5" spans="1:12">
      <c r="A200" s="8">
        <f t="shared" si="7"/>
        <v>5800282</v>
      </c>
      <c r="B200" s="1">
        <v>580028</v>
      </c>
      <c r="C200" s="10" t="s">
        <v>880</v>
      </c>
      <c r="D200" s="8">
        <v>2</v>
      </c>
      <c r="E200" s="8" t="str">
        <f t="shared" si="6"/>
        <v>寄灵人抽卡券1、钻石100、绿色基础材料40</v>
      </c>
      <c r="F200" s="8">
        <v>2</v>
      </c>
      <c r="G200" s="10" t="s">
        <v>883</v>
      </c>
      <c r="H200" s="8">
        <v>1</v>
      </c>
      <c r="I200" s="8" t="s">
        <v>237</v>
      </c>
      <c r="J200" s="8">
        <v>100</v>
      </c>
      <c r="K200" s="10" t="s">
        <v>882</v>
      </c>
      <c r="L200" s="8">
        <v>40</v>
      </c>
    </row>
    <row r="201" ht="16.5" spans="1:12">
      <c r="A201" s="8">
        <f t="shared" si="7"/>
        <v>5800283</v>
      </c>
      <c r="B201" s="1">
        <v>580028</v>
      </c>
      <c r="C201" s="10" t="s">
        <v>880</v>
      </c>
      <c r="D201" s="8">
        <v>3</v>
      </c>
      <c r="E201" s="8" t="str">
        <f t="shared" si="6"/>
        <v>寄灵人抽卡券2、守护灵抽卡券3、绿色基础材料50</v>
      </c>
      <c r="F201" s="8">
        <v>3</v>
      </c>
      <c r="G201" s="10" t="s">
        <v>883</v>
      </c>
      <c r="H201" s="8">
        <v>2</v>
      </c>
      <c r="I201" s="10" t="s">
        <v>884</v>
      </c>
      <c r="J201" s="8">
        <v>3</v>
      </c>
      <c r="K201" s="10" t="s">
        <v>882</v>
      </c>
      <c r="L201" s="8">
        <v>50</v>
      </c>
    </row>
    <row r="202" ht="16.5" spans="4:12">
      <c r="D202" s="8"/>
      <c r="E202" s="8"/>
      <c r="F202" s="8"/>
      <c r="G202" s="8"/>
      <c r="H202" s="8"/>
      <c r="I202" s="8"/>
      <c r="J202" s="8"/>
      <c r="K202" s="10"/>
      <c r="L202" s="8"/>
    </row>
    <row r="203" ht="16.5" spans="4:12">
      <c r="D203" s="8"/>
      <c r="E203" s="8"/>
      <c r="F203" s="8"/>
      <c r="G203" s="10"/>
      <c r="H203" s="8"/>
      <c r="I203" s="8"/>
      <c r="J203" s="8"/>
      <c r="K203" s="10"/>
      <c r="L203" s="8"/>
    </row>
    <row r="204" ht="16.5" spans="4:12">
      <c r="D204" s="8"/>
      <c r="E204" s="8"/>
      <c r="F204" s="8"/>
      <c r="G204" s="10"/>
      <c r="H204" s="8"/>
      <c r="I204" s="10"/>
      <c r="J204" s="8"/>
      <c r="K204" s="10"/>
      <c r="L204" s="8"/>
    </row>
    <row r="205" ht="16.5" spans="4:12">
      <c r="D205" s="8"/>
      <c r="E205" s="8"/>
      <c r="F205" s="8"/>
      <c r="G205" s="8"/>
      <c r="H205" s="8"/>
      <c r="I205" s="8"/>
      <c r="J205" s="8"/>
      <c r="K205" s="10"/>
      <c r="L205" s="8"/>
    </row>
    <row r="206" ht="16.5" spans="4:12">
      <c r="D206" s="8"/>
      <c r="E206" s="8"/>
      <c r="F206" s="8"/>
      <c r="G206" s="10"/>
      <c r="H206" s="8"/>
      <c r="I206" s="8"/>
      <c r="J206" s="8"/>
      <c r="K206" s="10"/>
      <c r="L206" s="8"/>
    </row>
    <row r="207" ht="16.5" spans="4:12">
      <c r="D207" s="8"/>
      <c r="E207" s="8"/>
      <c r="F207" s="8"/>
      <c r="G207" s="10"/>
      <c r="H207" s="8"/>
      <c r="I207" s="10"/>
      <c r="J207" s="8"/>
      <c r="K207" s="10"/>
      <c r="L207" s="8"/>
    </row>
    <row r="208" ht="16.5" spans="4:12">
      <c r="D208" s="8"/>
      <c r="E208" s="8"/>
      <c r="F208" s="8"/>
      <c r="G208" s="8"/>
      <c r="H208" s="8"/>
      <c r="I208" s="8"/>
      <c r="J208" s="8"/>
      <c r="K208" s="10"/>
      <c r="L208" s="8"/>
    </row>
    <row r="209" ht="16.5" spans="4:12">
      <c r="D209" s="8"/>
      <c r="E209" s="8"/>
      <c r="F209" s="8"/>
      <c r="G209" s="10"/>
      <c r="H209" s="8"/>
      <c r="I209" s="8"/>
      <c r="J209" s="8"/>
      <c r="K209" s="10"/>
      <c r="L209" s="8"/>
    </row>
    <row r="210" ht="16.5" spans="4:12">
      <c r="D210" s="8"/>
      <c r="E210" s="8"/>
      <c r="F210" s="8"/>
      <c r="G210" s="10"/>
      <c r="H210" s="8"/>
      <c r="I210" s="10"/>
      <c r="J210" s="8"/>
      <c r="K210" s="10"/>
      <c r="L210" s="8"/>
    </row>
    <row r="211" ht="16.5" spans="4:12">
      <c r="D211" s="8"/>
      <c r="E211" s="8"/>
      <c r="F211" s="8"/>
      <c r="G211" s="8"/>
      <c r="H211" s="8"/>
      <c r="I211" s="8"/>
      <c r="J211" s="8"/>
      <c r="K211" s="10"/>
      <c r="L211" s="8"/>
    </row>
    <row r="212" ht="16.5" spans="4:12">
      <c r="D212" s="8"/>
      <c r="E212" s="8"/>
      <c r="F212" s="8"/>
      <c r="G212" s="10"/>
      <c r="H212" s="8"/>
      <c r="I212" s="8"/>
      <c r="J212" s="8"/>
      <c r="K212" s="10"/>
      <c r="L212" s="8"/>
    </row>
    <row r="213" ht="16.5" spans="4:12">
      <c r="D213" s="8"/>
      <c r="E213" s="8"/>
      <c r="F213" s="8"/>
      <c r="G213" s="10"/>
      <c r="H213" s="8"/>
      <c r="I213" s="10"/>
      <c r="J213" s="8"/>
      <c r="K213" s="10"/>
      <c r="L213" s="8"/>
    </row>
    <row r="214" ht="16.5" spans="4:12">
      <c r="D214" s="8"/>
      <c r="E214" s="8"/>
      <c r="F214" s="8"/>
      <c r="G214" s="8"/>
      <c r="H214" s="8"/>
      <c r="I214" s="8"/>
      <c r="J214" s="8"/>
      <c r="K214" s="10"/>
      <c r="L214" s="8"/>
    </row>
    <row r="215" ht="16.5" spans="4:12">
      <c r="D215" s="8"/>
      <c r="E215" s="8"/>
      <c r="F215" s="8"/>
      <c r="G215" s="10"/>
      <c r="H215" s="8"/>
      <c r="I215" s="8"/>
      <c r="J215" s="8"/>
      <c r="K215" s="10"/>
      <c r="L215" s="8"/>
    </row>
    <row r="216" ht="16.5" spans="4:12">
      <c r="D216" s="8"/>
      <c r="E216" s="8"/>
      <c r="F216" s="8"/>
      <c r="G216" s="10"/>
      <c r="H216" s="8"/>
      <c r="I216" s="10"/>
      <c r="J216" s="8"/>
      <c r="K216" s="10"/>
      <c r="L216" s="8"/>
    </row>
    <row r="217" ht="16.5" spans="4:12">
      <c r="D217" s="8"/>
      <c r="E217" s="8"/>
      <c r="F217" s="8"/>
      <c r="G217" s="8"/>
      <c r="H217" s="8"/>
      <c r="I217" s="8"/>
      <c r="J217" s="8"/>
      <c r="K217" s="10"/>
      <c r="L217" s="8"/>
    </row>
    <row r="218" ht="16.5" spans="4:12">
      <c r="D218" s="8"/>
      <c r="E218" s="8"/>
      <c r="F218" s="8"/>
      <c r="G218" s="10"/>
      <c r="H218" s="8"/>
      <c r="I218" s="8"/>
      <c r="J218" s="8"/>
      <c r="K218" s="10"/>
      <c r="L218" s="8"/>
    </row>
    <row r="219" ht="16.5" spans="4:12">
      <c r="D219" s="8"/>
      <c r="E219" s="8"/>
      <c r="F219" s="8"/>
      <c r="G219" s="10"/>
      <c r="H219" s="8"/>
      <c r="I219" s="10"/>
      <c r="J219" s="8"/>
      <c r="K219" s="10"/>
      <c r="L219" s="8"/>
    </row>
    <row r="220" ht="16.5" spans="4:12">
      <c r="D220" s="8"/>
      <c r="E220" s="8"/>
      <c r="F220" s="8"/>
      <c r="G220" s="8"/>
      <c r="H220" s="8"/>
      <c r="I220" s="8"/>
      <c r="J220" s="8"/>
      <c r="K220" s="10"/>
      <c r="L220" s="8"/>
    </row>
    <row r="221" ht="16.5" spans="4:12">
      <c r="D221" s="8"/>
      <c r="E221" s="8"/>
      <c r="F221" s="8"/>
      <c r="G221" s="10"/>
      <c r="H221" s="8"/>
      <c r="I221" s="8"/>
      <c r="J221" s="8"/>
      <c r="K221" s="10"/>
      <c r="L221" s="8"/>
    </row>
    <row r="222" ht="16.5" spans="4:12">
      <c r="D222" s="8"/>
      <c r="E222" s="8"/>
      <c r="F222" s="8"/>
      <c r="G222" s="10"/>
      <c r="H222" s="8"/>
      <c r="I222" s="10"/>
      <c r="J222" s="8"/>
      <c r="K222" s="10"/>
      <c r="L222" s="8"/>
    </row>
    <row r="223" ht="16.5" spans="4:12">
      <c r="D223" s="8"/>
      <c r="E223" s="8"/>
      <c r="F223" s="8"/>
      <c r="G223" s="8"/>
      <c r="H223" s="8"/>
      <c r="I223" s="8"/>
      <c r="J223" s="8"/>
      <c r="K223" s="10"/>
      <c r="L223" s="8"/>
    </row>
    <row r="224" ht="16.5" spans="4:12">
      <c r="D224" s="8"/>
      <c r="E224" s="8"/>
      <c r="F224" s="8"/>
      <c r="G224" s="10"/>
      <c r="H224" s="8"/>
      <c r="I224" s="8"/>
      <c r="J224" s="8"/>
      <c r="K224" s="10"/>
      <c r="L224" s="8"/>
    </row>
    <row r="225" ht="16.5" spans="4:12">
      <c r="D225" s="8"/>
      <c r="E225" s="8"/>
      <c r="F225" s="8"/>
      <c r="G225" s="10"/>
      <c r="H225" s="8"/>
      <c r="I225" s="10"/>
      <c r="J225" s="8"/>
      <c r="K225" s="10"/>
      <c r="L225" s="8"/>
    </row>
    <row r="226" ht="16.5" spans="4:12">
      <c r="D226" s="8"/>
      <c r="E226" s="8"/>
      <c r="F226" s="8"/>
      <c r="G226" s="8"/>
      <c r="H226" s="8"/>
      <c r="I226" s="8"/>
      <c r="J226" s="8"/>
      <c r="K226" s="10"/>
      <c r="L226" s="8"/>
    </row>
    <row r="227" ht="16.5" spans="4:12">
      <c r="D227" s="8"/>
      <c r="E227" s="8"/>
      <c r="F227" s="8"/>
      <c r="G227" s="10"/>
      <c r="H227" s="8"/>
      <c r="I227" s="8"/>
      <c r="J227" s="8"/>
      <c r="K227" s="10"/>
      <c r="L227" s="8"/>
    </row>
    <row r="228" ht="16.5" spans="4:12">
      <c r="D228" s="8"/>
      <c r="E228" s="8"/>
      <c r="F228" s="8"/>
      <c r="G228" s="10"/>
      <c r="H228" s="8"/>
      <c r="I228" s="10"/>
      <c r="J228" s="8"/>
      <c r="K228" s="10"/>
      <c r="L228" s="8"/>
    </row>
    <row r="229" ht="16.5" spans="4:12">
      <c r="D229" s="8"/>
      <c r="E229" s="8"/>
      <c r="F229" s="8"/>
      <c r="G229" s="8"/>
      <c r="H229" s="8"/>
      <c r="I229" s="8"/>
      <c r="J229" s="8"/>
      <c r="K229" s="10"/>
      <c r="L229" s="8"/>
    </row>
    <row r="230" ht="16.5" spans="4:12">
      <c r="D230" s="8"/>
      <c r="E230" s="8"/>
      <c r="F230" s="8"/>
      <c r="G230" s="10"/>
      <c r="H230" s="8"/>
      <c r="I230" s="8"/>
      <c r="J230" s="8"/>
      <c r="K230" s="10"/>
      <c r="L230" s="8"/>
    </row>
    <row r="231" ht="16.5" spans="4:12">
      <c r="D231" s="8"/>
      <c r="E231" s="8"/>
      <c r="F231" s="8"/>
      <c r="G231" s="10"/>
      <c r="H231" s="8"/>
      <c r="I231" s="10"/>
      <c r="J231" s="8"/>
      <c r="K231" s="10"/>
      <c r="L231" s="8"/>
    </row>
    <row r="232" ht="16.5" spans="4:12">
      <c r="D232" s="8"/>
      <c r="E232" s="8"/>
      <c r="F232" s="8"/>
      <c r="G232" s="8"/>
      <c r="H232" s="8"/>
      <c r="I232" s="8"/>
      <c r="J232" s="8"/>
      <c r="K232" s="10"/>
      <c r="L232" s="8"/>
    </row>
    <row r="233" ht="16.5" spans="4:12">
      <c r="D233" s="8"/>
      <c r="E233" s="8"/>
      <c r="F233" s="8"/>
      <c r="G233" s="10"/>
      <c r="H233" s="8"/>
      <c r="I233" s="8"/>
      <c r="J233" s="8"/>
      <c r="K233" s="10"/>
      <c r="L233" s="8"/>
    </row>
    <row r="234" ht="16.5" spans="4:12">
      <c r="D234" s="8"/>
      <c r="E234" s="8"/>
      <c r="F234" s="8"/>
      <c r="G234" s="10"/>
      <c r="H234" s="8"/>
      <c r="I234" s="10"/>
      <c r="J234" s="8"/>
      <c r="K234" s="10"/>
      <c r="L234" s="8"/>
    </row>
    <row r="235" ht="16.5" spans="4:12">
      <c r="D235" s="8"/>
      <c r="E235" s="8"/>
      <c r="F235" s="8"/>
      <c r="G235" s="8"/>
      <c r="H235" s="8"/>
      <c r="I235" s="8"/>
      <c r="J235" s="8"/>
      <c r="K235" s="10"/>
      <c r="L235" s="8"/>
    </row>
    <row r="236" ht="16.5" spans="4:12">
      <c r="D236" s="8"/>
      <c r="E236" s="8"/>
      <c r="F236" s="8"/>
      <c r="G236" s="10"/>
      <c r="H236" s="8"/>
      <c r="I236" s="8"/>
      <c r="J236" s="8"/>
      <c r="K236" s="10"/>
      <c r="L236" s="8"/>
    </row>
    <row r="237" ht="16.5" spans="4:12">
      <c r="D237" s="8"/>
      <c r="E237" s="8"/>
      <c r="F237" s="8"/>
      <c r="G237" s="10"/>
      <c r="H237" s="8"/>
      <c r="I237" s="10"/>
      <c r="J237" s="8"/>
      <c r="K237" s="10"/>
      <c r="L237" s="8"/>
    </row>
    <row r="238" ht="16.5" spans="4:12">
      <c r="D238" s="8"/>
      <c r="E238" s="8"/>
      <c r="F238" s="8"/>
      <c r="G238" s="8"/>
      <c r="H238" s="8"/>
      <c r="I238" s="8"/>
      <c r="J238" s="8"/>
      <c r="K238" s="10"/>
      <c r="L238" s="8"/>
    </row>
    <row r="239" ht="16.5" spans="4:12">
      <c r="D239" s="8"/>
      <c r="E239" s="8"/>
      <c r="F239" s="8"/>
      <c r="G239" s="10"/>
      <c r="H239" s="8"/>
      <c r="I239" s="8"/>
      <c r="J239" s="8"/>
      <c r="K239" s="10"/>
      <c r="L239" s="8"/>
    </row>
    <row r="240" ht="16.5" spans="4:12">
      <c r="D240" s="8"/>
      <c r="E240" s="8"/>
      <c r="F240" s="8"/>
      <c r="G240" s="10"/>
      <c r="H240" s="8"/>
      <c r="I240" s="10"/>
      <c r="J240" s="8"/>
      <c r="K240" s="10"/>
      <c r="L240" s="8"/>
    </row>
    <row r="241" ht="16.5" spans="4:12">
      <c r="D241" s="8"/>
      <c r="E241" s="8"/>
      <c r="F241" s="8"/>
      <c r="G241" s="8"/>
      <c r="H241" s="8"/>
      <c r="I241" s="8"/>
      <c r="J241" s="8"/>
      <c r="K241" s="10"/>
      <c r="L241" s="8"/>
    </row>
    <row r="242" ht="16.5" spans="4:12">
      <c r="D242" s="8"/>
      <c r="E242" s="8"/>
      <c r="F242" s="8"/>
      <c r="G242" s="10"/>
      <c r="H242" s="8"/>
      <c r="I242" s="8"/>
      <c r="J242" s="8"/>
      <c r="K242" s="10"/>
      <c r="L242" s="8"/>
    </row>
    <row r="243" ht="16.5" spans="4:12">
      <c r="D243" s="8"/>
      <c r="E243" s="8"/>
      <c r="F243" s="8"/>
      <c r="G243" s="10"/>
      <c r="H243" s="8"/>
      <c r="I243" s="10"/>
      <c r="J243" s="8"/>
      <c r="K243" s="10"/>
      <c r="L243" s="8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5" workbookViewId="0">
      <selection activeCell="H84" sqref="H84"/>
    </sheetView>
  </sheetViews>
  <sheetFormatPr defaultColWidth="9" defaultRowHeight="16.5" outlineLevelCol="4"/>
  <cols>
    <col min="1" max="1" width="13.125" style="1" customWidth="1"/>
    <col min="2" max="2" width="9.625" style="1" customWidth="1"/>
    <col min="3" max="4" width="11.125" style="1" customWidth="1"/>
    <col min="5" max="5" width="9.25"/>
  </cols>
  <sheetData>
    <row r="1" ht="15" spans="1:4">
      <c r="A1" s="2" t="s">
        <v>75</v>
      </c>
      <c r="B1" s="2" t="s">
        <v>18</v>
      </c>
      <c r="C1" s="2" t="s">
        <v>54</v>
      </c>
      <c r="D1" s="2" t="s">
        <v>55</v>
      </c>
    </row>
    <row r="2" spans="1:4">
      <c r="A2" s="1" t="s">
        <v>58</v>
      </c>
      <c r="B2" s="1" t="s">
        <v>108</v>
      </c>
      <c r="C2" s="1" t="s">
        <v>59</v>
      </c>
      <c r="D2" s="1" t="s">
        <v>109</v>
      </c>
    </row>
    <row r="3" ht="120" spans="1:4">
      <c r="A3" s="3" t="s">
        <v>118</v>
      </c>
      <c r="B3" s="4" t="s">
        <v>117</v>
      </c>
      <c r="C3" s="4" t="s">
        <v>62</v>
      </c>
      <c r="D3" s="4" t="s">
        <v>63</v>
      </c>
    </row>
    <row r="4" spans="1:5">
      <c r="A4" s="5">
        <f>大地图!E4</f>
        <v>1</v>
      </c>
      <c r="B4" s="5">
        <f>大地图!B4</f>
        <v>480010</v>
      </c>
      <c r="C4" s="1" t="str">
        <f>大地图!C4</f>
        <v>域都</v>
      </c>
      <c r="D4" s="1" t="str">
        <f t="shared" ref="D4:D67" si="0">C4</f>
        <v>域都</v>
      </c>
      <c r="E4" s="1">
        <f>B4</f>
        <v>480010</v>
      </c>
    </row>
    <row r="5" spans="1:5">
      <c r="A5" s="5">
        <f>大地图!E5</f>
        <v>2</v>
      </c>
      <c r="B5" s="5">
        <f>大地图!B5</f>
        <v>380020</v>
      </c>
      <c r="C5" s="1" t="str">
        <f>大地图!C5</f>
        <v>卫都5</v>
      </c>
      <c r="D5" s="1" t="str">
        <f t="shared" si="0"/>
        <v>卫都5</v>
      </c>
      <c r="E5" s="1">
        <f t="shared" ref="E5:E36" si="1">B5</f>
        <v>380020</v>
      </c>
    </row>
    <row r="6" spans="1:5">
      <c r="A6" s="5">
        <f>大地图!E6</f>
        <v>2</v>
      </c>
      <c r="B6" s="5">
        <f>大地图!B6</f>
        <v>540025</v>
      </c>
      <c r="C6" s="1" t="str">
        <f>大地图!C6</f>
        <v>卫都6</v>
      </c>
      <c r="D6" s="1" t="str">
        <f t="shared" si="0"/>
        <v>卫都6</v>
      </c>
      <c r="E6" s="1">
        <f t="shared" si="1"/>
        <v>540025</v>
      </c>
    </row>
    <row r="7" spans="1:5">
      <c r="A7" s="5">
        <f>大地图!E7</f>
        <v>2</v>
      </c>
      <c r="B7" s="5">
        <f>大地图!B7</f>
        <v>680021</v>
      </c>
      <c r="C7" s="1" t="str">
        <f>大地图!C7</f>
        <v>卫都7</v>
      </c>
      <c r="D7" s="1" t="str">
        <f t="shared" si="0"/>
        <v>卫都7</v>
      </c>
      <c r="E7" s="1">
        <f t="shared" si="1"/>
        <v>680021</v>
      </c>
    </row>
    <row r="8" spans="1:5">
      <c r="A8" s="5">
        <f>大地图!E8</f>
        <v>4</v>
      </c>
      <c r="B8" s="5">
        <f>大地图!B8</f>
        <v>160068</v>
      </c>
      <c r="C8" s="1" t="str">
        <f>大地图!C8</f>
        <v>城镇8</v>
      </c>
      <c r="D8" s="1" t="str">
        <f t="shared" si="0"/>
        <v>城镇8</v>
      </c>
      <c r="E8" s="1">
        <f t="shared" si="1"/>
        <v>160068</v>
      </c>
    </row>
    <row r="9" spans="1:5">
      <c r="A9" s="5">
        <f>大地图!E9</f>
        <v>4</v>
      </c>
      <c r="B9" s="5">
        <f>大地图!B9</f>
        <v>190047</v>
      </c>
      <c r="C9" s="1" t="str">
        <f>大地图!C9</f>
        <v>城镇9</v>
      </c>
      <c r="D9" s="1" t="str">
        <f t="shared" si="0"/>
        <v>城镇9</v>
      </c>
      <c r="E9" s="1">
        <f t="shared" si="1"/>
        <v>190047</v>
      </c>
    </row>
    <row r="10" spans="1:5">
      <c r="A10" s="5">
        <f>大地图!E10</f>
        <v>4</v>
      </c>
      <c r="B10" s="5">
        <f>大地图!B10</f>
        <v>190056</v>
      </c>
      <c r="C10" s="1" t="str">
        <f>大地图!C10</f>
        <v>城镇10</v>
      </c>
      <c r="D10" s="1" t="str">
        <f t="shared" si="0"/>
        <v>城镇10</v>
      </c>
      <c r="E10" s="1">
        <f t="shared" si="1"/>
        <v>190056</v>
      </c>
    </row>
    <row r="11" spans="1:5">
      <c r="A11" s="5">
        <f>大地图!E11</f>
        <v>4</v>
      </c>
      <c r="B11" s="5">
        <f>大地图!B11</f>
        <v>210037</v>
      </c>
      <c r="C11" s="1" t="str">
        <f>大地图!C11</f>
        <v>城镇11</v>
      </c>
      <c r="D11" s="1" t="str">
        <f t="shared" si="0"/>
        <v>城镇11</v>
      </c>
      <c r="E11" s="1">
        <f t="shared" si="1"/>
        <v>210037</v>
      </c>
    </row>
    <row r="12" spans="1:5">
      <c r="A12" s="5">
        <f>大地图!E12</f>
        <v>4</v>
      </c>
      <c r="B12" s="5">
        <f>大地图!B12</f>
        <v>230080</v>
      </c>
      <c r="C12" s="1" t="str">
        <f>大地图!C12</f>
        <v>城镇12</v>
      </c>
      <c r="D12" s="1" t="str">
        <f t="shared" si="0"/>
        <v>城镇12</v>
      </c>
      <c r="E12" s="1">
        <f t="shared" si="1"/>
        <v>230080</v>
      </c>
    </row>
    <row r="13" spans="1:5">
      <c r="A13" s="5">
        <f>大地图!E13</f>
        <v>4</v>
      </c>
      <c r="B13" s="5">
        <f>大地图!B13</f>
        <v>280030</v>
      </c>
      <c r="C13" s="1" t="str">
        <f>大地图!C13</f>
        <v>城镇13</v>
      </c>
      <c r="D13" s="1" t="str">
        <f t="shared" si="0"/>
        <v>城镇13</v>
      </c>
      <c r="E13" s="1">
        <f t="shared" si="1"/>
        <v>280030</v>
      </c>
    </row>
    <row r="14" spans="1:5">
      <c r="A14" s="5">
        <f>大地图!E14</f>
        <v>4</v>
      </c>
      <c r="B14" s="5">
        <f>大地图!B14</f>
        <v>290068</v>
      </c>
      <c r="C14" s="1" t="str">
        <f>大地图!C14</f>
        <v>城镇14</v>
      </c>
      <c r="D14" s="1" t="str">
        <f t="shared" si="0"/>
        <v>城镇14</v>
      </c>
      <c r="E14" s="1">
        <f t="shared" si="1"/>
        <v>290068</v>
      </c>
    </row>
    <row r="15" spans="1:5">
      <c r="A15" s="5">
        <f>大地图!E15</f>
        <v>4</v>
      </c>
      <c r="B15" s="5">
        <f>大地图!B15</f>
        <v>300044</v>
      </c>
      <c r="C15" s="1" t="str">
        <f>大地图!C15</f>
        <v>城镇15</v>
      </c>
      <c r="D15" s="1" t="str">
        <f t="shared" si="0"/>
        <v>城镇15</v>
      </c>
      <c r="E15" s="1">
        <f t="shared" si="1"/>
        <v>300044</v>
      </c>
    </row>
    <row r="16" spans="1:5">
      <c r="A16" s="5">
        <f>大地图!E16</f>
        <v>4</v>
      </c>
      <c r="B16" s="5">
        <f>大地图!B16</f>
        <v>300054</v>
      </c>
      <c r="C16" s="1" t="str">
        <f>大地图!C16</f>
        <v>城镇16</v>
      </c>
      <c r="D16" s="1" t="str">
        <f t="shared" si="0"/>
        <v>城镇16</v>
      </c>
      <c r="E16" s="1">
        <f t="shared" si="1"/>
        <v>300054</v>
      </c>
    </row>
    <row r="17" spans="1:5">
      <c r="A17" s="5">
        <f>大地图!E17</f>
        <v>4</v>
      </c>
      <c r="B17" s="5">
        <f>大地图!B17</f>
        <v>320080</v>
      </c>
      <c r="C17" s="1" t="str">
        <f>大地图!C17</f>
        <v>城镇17</v>
      </c>
      <c r="D17" s="1" t="str">
        <f t="shared" si="0"/>
        <v>城镇17</v>
      </c>
      <c r="E17" s="1">
        <f t="shared" si="1"/>
        <v>320080</v>
      </c>
    </row>
    <row r="18" spans="1:5">
      <c r="A18" s="5">
        <f>大地图!E18</f>
        <v>4</v>
      </c>
      <c r="B18" s="5">
        <f>大地图!B18</f>
        <v>330094</v>
      </c>
      <c r="C18" s="1" t="str">
        <f>大地图!C18</f>
        <v>城镇18</v>
      </c>
      <c r="D18" s="1" t="str">
        <f t="shared" si="0"/>
        <v>城镇18</v>
      </c>
      <c r="E18" s="1">
        <f t="shared" si="1"/>
        <v>330094</v>
      </c>
    </row>
    <row r="19" spans="1:5">
      <c r="A19" s="5">
        <f>大地图!E19</f>
        <v>4</v>
      </c>
      <c r="B19" s="5">
        <f>大地图!B19</f>
        <v>380034</v>
      </c>
      <c r="C19" s="1" t="str">
        <f>大地图!C19</f>
        <v>城镇19</v>
      </c>
      <c r="D19" s="1" t="str">
        <f t="shared" si="0"/>
        <v>城镇19</v>
      </c>
      <c r="E19" s="1">
        <f t="shared" si="1"/>
        <v>380034</v>
      </c>
    </row>
    <row r="20" spans="1:5">
      <c r="A20" s="5">
        <f>大地图!E20</f>
        <v>4</v>
      </c>
      <c r="B20" s="5">
        <f>大地图!B20</f>
        <v>410067</v>
      </c>
      <c r="C20" s="1" t="str">
        <f>大地图!C20</f>
        <v>城镇20</v>
      </c>
      <c r="D20" s="1" t="str">
        <f t="shared" si="0"/>
        <v>城镇20</v>
      </c>
      <c r="E20" s="1">
        <f t="shared" si="1"/>
        <v>410067</v>
      </c>
    </row>
    <row r="21" spans="1:5">
      <c r="A21" s="5">
        <f>大地图!E21</f>
        <v>4</v>
      </c>
      <c r="B21" s="5">
        <f>大地图!B21</f>
        <v>420094</v>
      </c>
      <c r="C21" s="1" t="str">
        <f>大地图!C21</f>
        <v>城镇21</v>
      </c>
      <c r="D21" s="1" t="str">
        <f t="shared" si="0"/>
        <v>城镇21</v>
      </c>
      <c r="E21" s="1">
        <f t="shared" si="1"/>
        <v>420094</v>
      </c>
    </row>
    <row r="22" spans="1:5">
      <c r="A22" s="5">
        <f>大地图!E22</f>
        <v>4</v>
      </c>
      <c r="B22" s="5">
        <f>大地图!B22</f>
        <v>430046</v>
      </c>
      <c r="C22" s="1" t="str">
        <f>大地图!C22</f>
        <v>城镇22</v>
      </c>
      <c r="D22" s="1" t="str">
        <f t="shared" si="0"/>
        <v>城镇22</v>
      </c>
      <c r="E22" s="1">
        <f t="shared" si="1"/>
        <v>430046</v>
      </c>
    </row>
    <row r="23" spans="1:5">
      <c r="A23" s="5">
        <f>大地图!E23</f>
        <v>4</v>
      </c>
      <c r="B23" s="5">
        <f>大地图!B23</f>
        <v>440028</v>
      </c>
      <c r="C23" s="1" t="str">
        <f>大地图!C23</f>
        <v>城镇23</v>
      </c>
      <c r="D23" s="1" t="str">
        <f t="shared" si="0"/>
        <v>城镇23</v>
      </c>
      <c r="E23" s="1">
        <f t="shared" si="1"/>
        <v>440028</v>
      </c>
    </row>
    <row r="24" spans="1:5">
      <c r="A24" s="5">
        <f>大地图!E24</f>
        <v>4</v>
      </c>
      <c r="B24" s="5">
        <f>大地图!B24</f>
        <v>460081</v>
      </c>
      <c r="C24" s="1" t="str">
        <f>大地图!C24</f>
        <v>城镇24</v>
      </c>
      <c r="D24" s="1" t="str">
        <f t="shared" si="0"/>
        <v>城镇24</v>
      </c>
      <c r="E24" s="1">
        <f t="shared" si="1"/>
        <v>460081</v>
      </c>
    </row>
    <row r="25" spans="1:5">
      <c r="A25" s="5">
        <f>大地图!E25</f>
        <v>4</v>
      </c>
      <c r="B25" s="5">
        <f>大地图!B25</f>
        <v>470105</v>
      </c>
      <c r="C25" s="1" t="str">
        <f>大地图!C25</f>
        <v>城镇25</v>
      </c>
      <c r="D25" s="1" t="str">
        <f t="shared" si="0"/>
        <v>城镇25</v>
      </c>
      <c r="E25" s="1">
        <f t="shared" si="1"/>
        <v>470105</v>
      </c>
    </row>
    <row r="26" spans="1:5">
      <c r="A26" s="5">
        <f>大地图!E26</f>
        <v>4</v>
      </c>
      <c r="B26" s="5">
        <f>大地图!B26</f>
        <v>510039</v>
      </c>
      <c r="C26" s="1" t="str">
        <f>大地图!C26</f>
        <v>城镇26</v>
      </c>
      <c r="D26" s="1" t="str">
        <f t="shared" si="0"/>
        <v>城镇26</v>
      </c>
      <c r="E26" s="1">
        <f t="shared" si="1"/>
        <v>510039</v>
      </c>
    </row>
    <row r="27" spans="1:5">
      <c r="A27" s="5">
        <f>大地图!E27</f>
        <v>4</v>
      </c>
      <c r="B27" s="5">
        <f>大地图!B27</f>
        <v>530095</v>
      </c>
      <c r="C27" s="1" t="str">
        <f>大地图!C27</f>
        <v>城镇27</v>
      </c>
      <c r="D27" s="1" t="str">
        <f t="shared" si="0"/>
        <v>城镇27</v>
      </c>
      <c r="E27" s="1">
        <f t="shared" si="1"/>
        <v>530095</v>
      </c>
    </row>
    <row r="28" spans="1:5">
      <c r="A28" s="5">
        <f>大地图!E28</f>
        <v>4</v>
      </c>
      <c r="B28" s="5">
        <f>大地图!B28</f>
        <v>560070</v>
      </c>
      <c r="C28" s="1" t="str">
        <f>大地图!C28</f>
        <v>城镇28</v>
      </c>
      <c r="D28" s="1" t="str">
        <f t="shared" si="0"/>
        <v>城镇28</v>
      </c>
      <c r="E28" s="1">
        <f t="shared" si="1"/>
        <v>560070</v>
      </c>
    </row>
    <row r="29" spans="1:5">
      <c r="A29" s="5">
        <f>大地图!E29</f>
        <v>4</v>
      </c>
      <c r="B29" s="5">
        <f>大地图!B29</f>
        <v>600058</v>
      </c>
      <c r="C29" s="1" t="str">
        <f>大地图!C29</f>
        <v>城镇29</v>
      </c>
      <c r="D29" s="1" t="str">
        <f t="shared" si="0"/>
        <v>城镇29</v>
      </c>
      <c r="E29" s="1">
        <f t="shared" si="1"/>
        <v>600058</v>
      </c>
    </row>
    <row r="30" spans="1:5">
      <c r="A30" s="5">
        <f>大地图!E30</f>
        <v>4</v>
      </c>
      <c r="B30" s="5">
        <f>大地图!B30</f>
        <v>610111</v>
      </c>
      <c r="C30" s="1" t="str">
        <f>大地图!C30</f>
        <v>城镇30</v>
      </c>
      <c r="D30" s="1" t="str">
        <f t="shared" si="0"/>
        <v>城镇30</v>
      </c>
      <c r="E30" s="1">
        <f t="shared" si="1"/>
        <v>610111</v>
      </c>
    </row>
    <row r="31" spans="1:5">
      <c r="A31" s="5">
        <f>大地图!E31</f>
        <v>4</v>
      </c>
      <c r="B31" s="5">
        <f>大地图!B31</f>
        <v>630046</v>
      </c>
      <c r="C31" s="1" t="str">
        <f>大地图!C31</f>
        <v>城镇31</v>
      </c>
      <c r="D31" s="1" t="str">
        <f t="shared" si="0"/>
        <v>城镇31</v>
      </c>
      <c r="E31" s="1">
        <f t="shared" si="1"/>
        <v>630046</v>
      </c>
    </row>
    <row r="32" spans="1:5">
      <c r="A32" s="5">
        <f>大地图!E32</f>
        <v>4</v>
      </c>
      <c r="B32" s="5">
        <f>大地图!B32</f>
        <v>630083</v>
      </c>
      <c r="C32" s="1" t="str">
        <f>大地图!C32</f>
        <v>城镇32</v>
      </c>
      <c r="D32" s="1" t="str">
        <f t="shared" si="0"/>
        <v>城镇32</v>
      </c>
      <c r="E32" s="1">
        <f t="shared" si="1"/>
        <v>630083</v>
      </c>
    </row>
    <row r="33" spans="1:5">
      <c r="A33" s="5">
        <f>大地图!E33</f>
        <v>4</v>
      </c>
      <c r="B33" s="5">
        <f>大地图!B33</f>
        <v>630100</v>
      </c>
      <c r="C33" s="1" t="str">
        <f>大地图!C33</f>
        <v>城镇33</v>
      </c>
      <c r="D33" s="1" t="str">
        <f t="shared" si="0"/>
        <v>城镇33</v>
      </c>
      <c r="E33" s="1">
        <f t="shared" si="1"/>
        <v>630100</v>
      </c>
    </row>
    <row r="34" spans="1:5">
      <c r="A34" s="5">
        <f>大地图!E34</f>
        <v>4</v>
      </c>
      <c r="B34" s="5">
        <f>大地图!B34</f>
        <v>660029</v>
      </c>
      <c r="C34" s="1" t="str">
        <f>大地图!C34</f>
        <v>城镇34</v>
      </c>
      <c r="D34" s="1" t="str">
        <f t="shared" si="0"/>
        <v>城镇34</v>
      </c>
      <c r="E34" s="1">
        <f t="shared" si="1"/>
        <v>660029</v>
      </c>
    </row>
    <row r="35" spans="1:5">
      <c r="A35" s="5">
        <f>大地图!E35</f>
        <v>4</v>
      </c>
      <c r="B35" s="5">
        <f>大地图!B35</f>
        <v>700039</v>
      </c>
      <c r="C35" s="1" t="str">
        <f>大地图!C35</f>
        <v>城镇35</v>
      </c>
      <c r="D35" s="1" t="str">
        <f t="shared" si="0"/>
        <v>城镇35</v>
      </c>
      <c r="E35" s="1">
        <f t="shared" si="1"/>
        <v>700039</v>
      </c>
    </row>
    <row r="36" spans="1:5">
      <c r="A36" s="5">
        <f>大地图!E36</f>
        <v>4</v>
      </c>
      <c r="B36" s="5">
        <f>大地图!B36</f>
        <v>730104</v>
      </c>
      <c r="C36" s="1" t="str">
        <f>大地图!C36</f>
        <v>城镇36</v>
      </c>
      <c r="D36" s="1" t="str">
        <f t="shared" si="0"/>
        <v>城镇36</v>
      </c>
      <c r="E36" s="1">
        <f t="shared" si="1"/>
        <v>730104</v>
      </c>
    </row>
    <row r="37" spans="1:5">
      <c r="A37" s="5">
        <f>大地图!E37</f>
        <v>4</v>
      </c>
      <c r="B37" s="5">
        <f>大地图!B37</f>
        <v>750095</v>
      </c>
      <c r="C37" s="1" t="str">
        <f>大地图!C37</f>
        <v>城镇37</v>
      </c>
      <c r="D37" s="1" t="str">
        <f t="shared" si="0"/>
        <v>城镇37</v>
      </c>
      <c r="E37" s="1">
        <f t="shared" ref="E37:E80" si="2">B37</f>
        <v>750095</v>
      </c>
    </row>
    <row r="38" spans="1:5">
      <c r="A38" s="5">
        <f>大地图!E38</f>
        <v>4</v>
      </c>
      <c r="B38" s="5">
        <f>大地图!B38</f>
        <v>760056</v>
      </c>
      <c r="C38" s="1" t="str">
        <f>大地图!C38</f>
        <v>城镇38</v>
      </c>
      <c r="D38" s="1" t="str">
        <f t="shared" si="0"/>
        <v>城镇38</v>
      </c>
      <c r="E38" s="1">
        <f t="shared" si="2"/>
        <v>760056</v>
      </c>
    </row>
    <row r="39" spans="1:5">
      <c r="A39" s="5">
        <f>大地图!E39</f>
        <v>4</v>
      </c>
      <c r="B39" s="5">
        <f>大地图!B39</f>
        <v>760071</v>
      </c>
      <c r="C39" s="1" t="str">
        <f>大地图!C39</f>
        <v>城镇39</v>
      </c>
      <c r="D39" s="1" t="str">
        <f t="shared" si="0"/>
        <v>城镇39</v>
      </c>
      <c r="E39" s="1">
        <f t="shared" si="2"/>
        <v>760071</v>
      </c>
    </row>
    <row r="40" spans="1:5">
      <c r="A40" s="5">
        <f>大地图!E40</f>
        <v>4</v>
      </c>
      <c r="B40" s="5">
        <f>大地图!B40</f>
        <v>780117</v>
      </c>
      <c r="C40" s="1" t="str">
        <f>大地图!C40</f>
        <v>城镇40</v>
      </c>
      <c r="D40" s="1" t="str">
        <f t="shared" si="0"/>
        <v>城镇40</v>
      </c>
      <c r="E40" s="1">
        <f t="shared" si="2"/>
        <v>780117</v>
      </c>
    </row>
    <row r="41" spans="1:5">
      <c r="A41" s="5">
        <f>大地图!E41</f>
        <v>4</v>
      </c>
      <c r="B41" s="5">
        <f>大地图!B41</f>
        <v>790036</v>
      </c>
      <c r="C41" s="1" t="str">
        <f>大地图!C41</f>
        <v>城镇41</v>
      </c>
      <c r="D41" s="1" t="str">
        <f t="shared" si="0"/>
        <v>城镇41</v>
      </c>
      <c r="E41" s="1">
        <f t="shared" si="2"/>
        <v>790036</v>
      </c>
    </row>
    <row r="42" spans="1:5">
      <c r="A42" s="5">
        <f>大地图!E42</f>
        <v>4</v>
      </c>
      <c r="B42" s="5">
        <f>大地图!B42</f>
        <v>810085</v>
      </c>
      <c r="C42" s="1" t="str">
        <f>大地图!C42</f>
        <v>城镇42</v>
      </c>
      <c r="D42" s="1" t="str">
        <f t="shared" si="0"/>
        <v>城镇42</v>
      </c>
      <c r="E42" s="1">
        <f t="shared" si="2"/>
        <v>810085</v>
      </c>
    </row>
    <row r="43" spans="1:5">
      <c r="A43" s="5">
        <f>大地图!E43</f>
        <v>4</v>
      </c>
      <c r="B43" s="5">
        <f>大地图!B43</f>
        <v>830047</v>
      </c>
      <c r="C43" s="1" t="str">
        <f>大地图!C43</f>
        <v>城镇43</v>
      </c>
      <c r="D43" s="1" t="str">
        <f t="shared" si="0"/>
        <v>城镇43</v>
      </c>
      <c r="E43" s="1">
        <f t="shared" si="2"/>
        <v>830047</v>
      </c>
    </row>
    <row r="44" spans="1:5">
      <c r="A44" s="5">
        <f>大地图!E44</f>
        <v>4</v>
      </c>
      <c r="B44" s="5">
        <f>大地图!B44</f>
        <v>850030</v>
      </c>
      <c r="C44" s="1" t="str">
        <f>大地图!C44</f>
        <v>城镇44</v>
      </c>
      <c r="D44" s="1" t="str">
        <f t="shared" si="0"/>
        <v>城镇44</v>
      </c>
      <c r="E44" s="1">
        <f t="shared" si="2"/>
        <v>850030</v>
      </c>
    </row>
    <row r="45" spans="1:5">
      <c r="A45" s="5">
        <f>大地图!E45</f>
        <v>4</v>
      </c>
      <c r="B45" s="5">
        <f>大地图!B45</f>
        <v>860105</v>
      </c>
      <c r="C45" s="1" t="str">
        <f>大地图!C45</f>
        <v>城镇45</v>
      </c>
      <c r="D45" s="1" t="str">
        <f t="shared" si="0"/>
        <v>城镇45</v>
      </c>
      <c r="E45" s="1">
        <f t="shared" si="2"/>
        <v>860105</v>
      </c>
    </row>
    <row r="46" spans="1:5">
      <c r="A46" s="5">
        <f>大地图!E46</f>
        <v>4</v>
      </c>
      <c r="B46" s="5">
        <f>大地图!B46</f>
        <v>880065</v>
      </c>
      <c r="C46" s="1" t="str">
        <f>大地图!C46</f>
        <v>城镇46</v>
      </c>
      <c r="D46" s="1" t="str">
        <f t="shared" si="0"/>
        <v>城镇46</v>
      </c>
      <c r="E46" s="1">
        <f t="shared" si="2"/>
        <v>880065</v>
      </c>
    </row>
    <row r="47" spans="1:5">
      <c r="A47" s="5">
        <f>大地图!E47</f>
        <v>4</v>
      </c>
      <c r="B47" s="5">
        <f>大地图!B47</f>
        <v>940042</v>
      </c>
      <c r="C47" s="1" t="str">
        <f>大地图!C47</f>
        <v>城镇47</v>
      </c>
      <c r="D47" s="1" t="str">
        <f t="shared" si="0"/>
        <v>城镇47</v>
      </c>
      <c r="E47" s="1">
        <f t="shared" si="2"/>
        <v>940042</v>
      </c>
    </row>
    <row r="48" spans="1:5">
      <c r="A48" s="5">
        <f>大地图!E48</f>
        <v>4</v>
      </c>
      <c r="B48" s="5">
        <f>大地图!B48</f>
        <v>940118</v>
      </c>
      <c r="C48" s="1" t="str">
        <f>大地图!C48</f>
        <v>城镇48</v>
      </c>
      <c r="D48" s="1" t="str">
        <f t="shared" si="0"/>
        <v>城镇48</v>
      </c>
      <c r="E48" s="1">
        <f t="shared" si="2"/>
        <v>940118</v>
      </c>
    </row>
    <row r="49" spans="1:5">
      <c r="A49" s="5">
        <f>大地图!E49</f>
        <v>4</v>
      </c>
      <c r="B49" s="5">
        <f>大地图!B49</f>
        <v>950034</v>
      </c>
      <c r="C49" s="1" t="str">
        <f>大地图!C49</f>
        <v>城镇49</v>
      </c>
      <c r="D49" s="1" t="str">
        <f t="shared" si="0"/>
        <v>城镇49</v>
      </c>
      <c r="E49" s="1">
        <f t="shared" si="2"/>
        <v>950034</v>
      </c>
    </row>
    <row r="50" spans="1:5">
      <c r="A50" s="5">
        <f>大地图!E50</f>
        <v>4</v>
      </c>
      <c r="B50" s="5">
        <f>大地图!B50</f>
        <v>950082</v>
      </c>
      <c r="C50" s="1" t="str">
        <f>大地图!C50</f>
        <v>城镇50</v>
      </c>
      <c r="D50" s="1" t="str">
        <f t="shared" si="0"/>
        <v>城镇50</v>
      </c>
      <c r="E50" s="1">
        <f t="shared" si="2"/>
        <v>950082</v>
      </c>
    </row>
    <row r="51" spans="1:5">
      <c r="A51" s="5">
        <f>大地图!E51</f>
        <v>4</v>
      </c>
      <c r="B51" s="5">
        <f>大地图!B51</f>
        <v>960094</v>
      </c>
      <c r="C51" s="1" t="str">
        <f>大地图!C51</f>
        <v>城镇51</v>
      </c>
      <c r="D51" s="1" t="str">
        <f t="shared" si="0"/>
        <v>城镇51</v>
      </c>
      <c r="E51" s="1">
        <f t="shared" si="2"/>
        <v>960094</v>
      </c>
    </row>
    <row r="52" spans="1:5">
      <c r="A52" s="5">
        <f>大地图!E52</f>
        <v>4</v>
      </c>
      <c r="B52" s="5">
        <f>大地图!B52</f>
        <v>990103</v>
      </c>
      <c r="C52" s="1" t="str">
        <f>大地图!C52</f>
        <v>城镇52</v>
      </c>
      <c r="D52" s="1" t="str">
        <f t="shared" si="0"/>
        <v>城镇52</v>
      </c>
      <c r="E52" s="1">
        <f t="shared" si="2"/>
        <v>990103</v>
      </c>
    </row>
    <row r="53" spans="1:5">
      <c r="A53" s="5">
        <f>大地图!E53</f>
        <v>4</v>
      </c>
      <c r="B53" s="5">
        <f>大地图!B53</f>
        <v>1000063</v>
      </c>
      <c r="C53" s="1" t="str">
        <f>大地图!C53</f>
        <v>城镇53</v>
      </c>
      <c r="D53" s="1" t="str">
        <f t="shared" si="0"/>
        <v>城镇53</v>
      </c>
      <c r="E53" s="1">
        <f t="shared" si="2"/>
        <v>1000063</v>
      </c>
    </row>
    <row r="54" spans="1:5">
      <c r="A54" s="5">
        <f>大地图!E54</f>
        <v>4</v>
      </c>
      <c r="B54" s="5">
        <f>大地图!B54</f>
        <v>1020054</v>
      </c>
      <c r="C54" s="1" t="str">
        <f>大地图!C54</f>
        <v>城镇54</v>
      </c>
      <c r="D54" s="1" t="str">
        <f t="shared" si="0"/>
        <v>城镇54</v>
      </c>
      <c r="E54" s="1">
        <f t="shared" si="2"/>
        <v>1020054</v>
      </c>
    </row>
    <row r="55" spans="1:5">
      <c r="A55" s="5">
        <f>大地图!E55</f>
        <v>4</v>
      </c>
      <c r="B55" s="5">
        <f>大地图!B55</f>
        <v>1040115</v>
      </c>
      <c r="C55" s="1" t="str">
        <f>大地图!C55</f>
        <v>城镇55</v>
      </c>
      <c r="D55" s="1" t="str">
        <f t="shared" si="0"/>
        <v>城镇55</v>
      </c>
      <c r="E55" s="1">
        <f t="shared" si="2"/>
        <v>1040115</v>
      </c>
    </row>
    <row r="56" spans="1:5">
      <c r="A56" s="5">
        <f>大地图!E56</f>
        <v>4</v>
      </c>
      <c r="B56" s="5">
        <f>大地图!B56</f>
        <v>1060041</v>
      </c>
      <c r="C56" s="1" t="str">
        <f>大地图!C56</f>
        <v>城镇56</v>
      </c>
      <c r="D56" s="1" t="str">
        <f t="shared" si="0"/>
        <v>城镇56</v>
      </c>
      <c r="E56" s="1">
        <f t="shared" si="2"/>
        <v>1060041</v>
      </c>
    </row>
    <row r="57" spans="1:5">
      <c r="A57" s="5">
        <f>大地图!E57</f>
        <v>4</v>
      </c>
      <c r="B57" s="5">
        <f>大地图!B57</f>
        <v>1100080</v>
      </c>
      <c r="C57" s="1" t="str">
        <f>大地图!C57</f>
        <v>城镇57</v>
      </c>
      <c r="D57" s="1" t="str">
        <f t="shared" si="0"/>
        <v>城镇57</v>
      </c>
      <c r="E57" s="1">
        <f t="shared" si="2"/>
        <v>1100080</v>
      </c>
    </row>
    <row r="58" spans="1:5">
      <c r="A58" s="5">
        <f>大地图!E58</f>
        <v>4</v>
      </c>
      <c r="B58" s="5">
        <f>大地图!B58</f>
        <v>1100099</v>
      </c>
      <c r="C58" s="1" t="str">
        <f>大地图!C58</f>
        <v>城镇58</v>
      </c>
      <c r="D58" s="1" t="str">
        <f t="shared" si="0"/>
        <v>城镇58</v>
      </c>
      <c r="E58" s="1">
        <f t="shared" si="2"/>
        <v>1100099</v>
      </c>
    </row>
    <row r="59" spans="1:5">
      <c r="A59" s="5">
        <f>大地图!E59</f>
        <v>4</v>
      </c>
      <c r="B59" s="5">
        <f>大地图!B59</f>
        <v>1110063</v>
      </c>
      <c r="C59" s="1" t="str">
        <f>大地图!C59</f>
        <v>城镇59</v>
      </c>
      <c r="D59" s="1" t="str">
        <f t="shared" si="0"/>
        <v>城镇59</v>
      </c>
      <c r="E59" s="1">
        <f t="shared" si="2"/>
        <v>1110063</v>
      </c>
    </row>
    <row r="60" spans="1:5">
      <c r="A60" s="5">
        <f>大地图!E60</f>
        <v>4</v>
      </c>
      <c r="B60" s="5">
        <f>大地图!B60</f>
        <v>1130052</v>
      </c>
      <c r="C60" s="1" t="str">
        <f>大地图!C60</f>
        <v>城镇60</v>
      </c>
      <c r="D60" s="1" t="str">
        <f t="shared" si="0"/>
        <v>城镇60</v>
      </c>
      <c r="E60" s="1">
        <f t="shared" si="2"/>
        <v>1130052</v>
      </c>
    </row>
    <row r="61" spans="1:5">
      <c r="A61" s="5">
        <f>大地图!E61</f>
        <v>4</v>
      </c>
      <c r="B61" s="5">
        <f>大地图!B61</f>
        <v>1180113</v>
      </c>
      <c r="C61" s="1" t="str">
        <f>大地图!C61</f>
        <v>城镇61</v>
      </c>
      <c r="D61" s="1" t="str">
        <f t="shared" si="0"/>
        <v>城镇61</v>
      </c>
      <c r="E61" s="1">
        <f t="shared" si="2"/>
        <v>1180113</v>
      </c>
    </row>
    <row r="62" spans="1:5">
      <c r="A62" s="5">
        <f>大地图!E62</f>
        <v>4</v>
      </c>
      <c r="B62" s="5">
        <f>大地图!B62</f>
        <v>1200096</v>
      </c>
      <c r="C62" s="1" t="str">
        <f>大地图!C62</f>
        <v>城镇62</v>
      </c>
      <c r="D62" s="1" t="str">
        <f t="shared" si="0"/>
        <v>城镇62</v>
      </c>
      <c r="E62" s="1">
        <f t="shared" si="2"/>
        <v>1200096</v>
      </c>
    </row>
    <row r="63" spans="1:5">
      <c r="A63" s="5">
        <f>大地图!E63</f>
        <v>4</v>
      </c>
      <c r="B63" s="5">
        <f>大地图!B63</f>
        <v>1210077</v>
      </c>
      <c r="C63" s="1" t="str">
        <f>大地图!C63</f>
        <v>城镇63</v>
      </c>
      <c r="D63" s="1" t="str">
        <f t="shared" si="0"/>
        <v>城镇63</v>
      </c>
      <c r="E63" s="1">
        <f t="shared" si="2"/>
        <v>1210077</v>
      </c>
    </row>
    <row r="64" spans="1:5">
      <c r="A64" s="5">
        <f>大地图!E64</f>
        <v>4</v>
      </c>
      <c r="B64" s="5">
        <f>大地图!B64</f>
        <v>1250068</v>
      </c>
      <c r="C64" s="1" t="str">
        <f>大地图!C64</f>
        <v>城镇64</v>
      </c>
      <c r="D64" s="1" t="str">
        <f t="shared" si="0"/>
        <v>城镇64</v>
      </c>
      <c r="E64" s="1">
        <f t="shared" si="2"/>
        <v>1250068</v>
      </c>
    </row>
    <row r="65" spans="1:5">
      <c r="A65" s="5">
        <f>大地图!E65</f>
        <v>4</v>
      </c>
      <c r="B65" s="5">
        <f>大地图!B65</f>
        <v>1290093</v>
      </c>
      <c r="C65" s="1" t="str">
        <f>大地图!C65</f>
        <v>城镇65</v>
      </c>
      <c r="D65" s="1" t="str">
        <f t="shared" si="0"/>
        <v>城镇65</v>
      </c>
      <c r="E65" s="1">
        <f t="shared" si="2"/>
        <v>1290093</v>
      </c>
    </row>
    <row r="66" spans="1:5">
      <c r="A66" s="5">
        <f>大地图!E66</f>
        <v>4</v>
      </c>
      <c r="B66" s="5">
        <f>大地图!B66</f>
        <v>1320108</v>
      </c>
      <c r="C66" s="1" t="str">
        <f>大地图!C66</f>
        <v>城镇66</v>
      </c>
      <c r="D66" s="1" t="str">
        <f t="shared" si="0"/>
        <v>城镇66</v>
      </c>
      <c r="E66" s="1">
        <f t="shared" si="2"/>
        <v>1320108</v>
      </c>
    </row>
    <row r="67" spans="1:5">
      <c r="A67" s="5">
        <f>大地图!E67</f>
        <v>4</v>
      </c>
      <c r="B67" s="5">
        <f>大地图!B67</f>
        <v>1330082</v>
      </c>
      <c r="C67" s="1" t="str">
        <f>大地图!C67</f>
        <v>城镇67</v>
      </c>
      <c r="D67" s="1" t="str">
        <f t="shared" si="0"/>
        <v>城镇67</v>
      </c>
      <c r="E67" s="1">
        <f t="shared" si="2"/>
        <v>1330082</v>
      </c>
    </row>
    <row r="68" spans="1:5">
      <c r="A68" s="5">
        <f>大地图!E68</f>
        <v>4</v>
      </c>
      <c r="B68" s="5">
        <f>大地图!B68</f>
        <v>1360072</v>
      </c>
      <c r="C68" s="1" t="str">
        <f>大地图!C68</f>
        <v>城镇68</v>
      </c>
      <c r="D68" s="1" t="str">
        <f t="shared" ref="D68:D80" si="3">C68</f>
        <v>城镇68</v>
      </c>
      <c r="E68" s="1">
        <f t="shared" si="2"/>
        <v>1360072</v>
      </c>
    </row>
    <row r="69" spans="1:5">
      <c r="A69" s="5">
        <f>大地图!E69</f>
        <v>4</v>
      </c>
      <c r="B69" s="5">
        <f>大地图!B69</f>
        <v>1420100</v>
      </c>
      <c r="C69" s="1" t="str">
        <f>大地图!C69</f>
        <v>城镇69</v>
      </c>
      <c r="D69" s="1" t="str">
        <f t="shared" si="3"/>
        <v>城镇69</v>
      </c>
      <c r="E69" s="1">
        <f t="shared" si="2"/>
        <v>1420100</v>
      </c>
    </row>
    <row r="70" spans="1:5">
      <c r="A70" s="5">
        <f>大地图!E70</f>
        <v>4</v>
      </c>
      <c r="B70" s="5">
        <f>大地图!B70</f>
        <v>1480087</v>
      </c>
      <c r="C70" s="1" t="str">
        <f>大地图!C70</f>
        <v>城镇70</v>
      </c>
      <c r="D70" s="1" t="str">
        <f t="shared" si="3"/>
        <v>城镇70</v>
      </c>
      <c r="E70" s="1">
        <f t="shared" si="2"/>
        <v>1480087</v>
      </c>
    </row>
    <row r="71" spans="1:5">
      <c r="A71" s="5">
        <f>大地图!E71</f>
        <v>5</v>
      </c>
      <c r="B71" s="5">
        <f>大地图!B71</f>
        <v>410058</v>
      </c>
      <c r="C71" s="1" t="str">
        <f>大地图!C71</f>
        <v>资源区71</v>
      </c>
      <c r="D71" s="1" t="str">
        <f t="shared" si="3"/>
        <v>资源区71</v>
      </c>
      <c r="E71" s="1">
        <f t="shared" si="2"/>
        <v>410058</v>
      </c>
    </row>
    <row r="72" spans="1:5">
      <c r="A72" s="5">
        <f>大地图!E72</f>
        <v>5</v>
      </c>
      <c r="B72" s="5">
        <f>大地图!B72</f>
        <v>510075</v>
      </c>
      <c r="C72" s="1" t="str">
        <f>大地图!C72</f>
        <v>资源区72</v>
      </c>
      <c r="D72" s="1" t="str">
        <f t="shared" si="3"/>
        <v>资源区72</v>
      </c>
      <c r="E72" s="1">
        <f t="shared" si="2"/>
        <v>510075</v>
      </c>
    </row>
    <row r="73" spans="1:5">
      <c r="A73" s="5">
        <f>大地图!E73</f>
        <v>5</v>
      </c>
      <c r="B73" s="5">
        <f>大地图!B73</f>
        <v>570103</v>
      </c>
      <c r="C73" s="1" t="str">
        <f>大地图!C73</f>
        <v>资源区73</v>
      </c>
      <c r="D73" s="1" t="str">
        <f t="shared" si="3"/>
        <v>资源区73</v>
      </c>
      <c r="E73" s="1">
        <f t="shared" si="2"/>
        <v>570103</v>
      </c>
    </row>
    <row r="74" spans="1:5">
      <c r="A74" s="5">
        <f>大地图!E74</f>
        <v>5</v>
      </c>
      <c r="B74" s="5">
        <f>大地图!B74</f>
        <v>700063</v>
      </c>
      <c r="C74" s="1" t="str">
        <f>大地图!C74</f>
        <v>资源区74</v>
      </c>
      <c r="D74" s="1" t="str">
        <f t="shared" si="3"/>
        <v>资源区74</v>
      </c>
      <c r="E74" s="1">
        <f t="shared" si="2"/>
        <v>700063</v>
      </c>
    </row>
    <row r="75" spans="1:5">
      <c r="A75" s="5">
        <f>大地图!E75</f>
        <v>5</v>
      </c>
      <c r="B75" s="5">
        <f>大地图!B75</f>
        <v>920057</v>
      </c>
      <c r="C75" s="1" t="str">
        <f>大地图!C75</f>
        <v>资源区75</v>
      </c>
      <c r="D75" s="1" t="str">
        <f t="shared" si="3"/>
        <v>资源区75</v>
      </c>
      <c r="E75" s="1">
        <f t="shared" si="2"/>
        <v>920057</v>
      </c>
    </row>
    <row r="76" spans="1:5">
      <c r="A76" s="5">
        <f>大地图!E76</f>
        <v>5</v>
      </c>
      <c r="B76" s="5">
        <f>大地图!B76</f>
        <v>970111</v>
      </c>
      <c r="C76" s="1" t="str">
        <f>大地图!C76</f>
        <v>资源区76</v>
      </c>
      <c r="D76" s="1" t="str">
        <f t="shared" si="3"/>
        <v>资源区76</v>
      </c>
      <c r="E76" s="1">
        <f t="shared" si="2"/>
        <v>970111</v>
      </c>
    </row>
    <row r="77" spans="1:5">
      <c r="A77" s="5">
        <f>大地图!E77</f>
        <v>5</v>
      </c>
      <c r="B77" s="5">
        <f>大地图!B77</f>
        <v>990074</v>
      </c>
      <c r="C77" s="1" t="str">
        <f>大地图!C77</f>
        <v>资源区77</v>
      </c>
      <c r="D77" s="1" t="str">
        <f t="shared" si="3"/>
        <v>资源区77</v>
      </c>
      <c r="E77" s="1">
        <f t="shared" si="2"/>
        <v>990074</v>
      </c>
    </row>
    <row r="78" spans="1:5">
      <c r="A78" s="5">
        <f>大地图!E78</f>
        <v>5</v>
      </c>
      <c r="B78" s="5">
        <f>大地图!B78</f>
        <v>1260102</v>
      </c>
      <c r="C78" s="1" t="str">
        <f>大地图!C78</f>
        <v>资源区78</v>
      </c>
      <c r="D78" s="1" t="str">
        <f t="shared" si="3"/>
        <v>资源区78</v>
      </c>
      <c r="E78" s="1">
        <f t="shared" si="2"/>
        <v>1260102</v>
      </c>
    </row>
    <row r="79" spans="1:5">
      <c r="A79" s="5">
        <f>大地图!E79</f>
        <v>6</v>
      </c>
      <c r="B79" s="5">
        <f>大地图!B79</f>
        <v>540052</v>
      </c>
      <c r="C79" s="1" t="str">
        <f>大地图!C79</f>
        <v>讨伐区79</v>
      </c>
      <c r="D79" s="1" t="str">
        <f t="shared" si="3"/>
        <v>讨伐区79</v>
      </c>
      <c r="E79" s="1">
        <f t="shared" si="2"/>
        <v>540052</v>
      </c>
    </row>
    <row r="80" spans="1:5">
      <c r="A80" s="5">
        <f>大地图!E80</f>
        <v>6</v>
      </c>
      <c r="B80" s="5">
        <f>大地图!B80</f>
        <v>580090</v>
      </c>
      <c r="C80" s="1" t="str">
        <f>大地图!C80</f>
        <v>讨伐区80</v>
      </c>
      <c r="D80" s="1" t="str">
        <f t="shared" si="3"/>
        <v>讨伐区80</v>
      </c>
      <c r="E80" s="1">
        <f t="shared" si="2"/>
        <v>580090</v>
      </c>
    </row>
    <row r="81" spans="1:5">
      <c r="A81" s="5">
        <f>大地图!E81</f>
        <v>6</v>
      </c>
      <c r="B81" s="5">
        <f>大地图!B81</f>
        <v>770050</v>
      </c>
      <c r="C81" s="1" t="str">
        <f>大地图!C81</f>
        <v>讨伐区81</v>
      </c>
      <c r="D81" s="1" t="str">
        <f t="shared" ref="D81:D87" si="4">C81</f>
        <v>讨伐区81</v>
      </c>
      <c r="E81" s="1">
        <f t="shared" ref="E81:E86" si="5">B81</f>
        <v>770050</v>
      </c>
    </row>
    <row r="82" spans="1:5">
      <c r="A82" s="5">
        <f>大地图!E82</f>
        <v>6</v>
      </c>
      <c r="B82" s="5">
        <f>大地图!B82</f>
        <v>1140089</v>
      </c>
      <c r="C82" s="1" t="str">
        <f>大地图!C82</f>
        <v>讨伐区82</v>
      </c>
      <c r="D82" s="1" t="str">
        <f t="shared" si="4"/>
        <v>讨伐区82</v>
      </c>
      <c r="E82" s="1">
        <f t="shared" si="5"/>
        <v>1140089</v>
      </c>
    </row>
    <row r="83" spans="1:5">
      <c r="A83" s="5">
        <f>大地图!E83</f>
        <v>0</v>
      </c>
      <c r="B83" s="5">
        <f>大地图!B83</f>
        <v>0</v>
      </c>
      <c r="C83" s="1">
        <f>大地图!C83</f>
        <v>0</v>
      </c>
      <c r="D83" s="1">
        <f t="shared" si="4"/>
        <v>0</v>
      </c>
      <c r="E83" s="1">
        <f t="shared" si="5"/>
        <v>0</v>
      </c>
    </row>
    <row r="84" spans="1:5">
      <c r="A84" s="5">
        <f>大地图!E84</f>
        <v>0</v>
      </c>
      <c r="B84" s="5">
        <f>大地图!B84</f>
        <v>0</v>
      </c>
      <c r="C84" s="1">
        <f>大地图!C84</f>
        <v>0</v>
      </c>
      <c r="D84" s="1">
        <f t="shared" si="4"/>
        <v>0</v>
      </c>
      <c r="E84" s="1">
        <f t="shared" si="5"/>
        <v>0</v>
      </c>
    </row>
    <row r="85" spans="1:5">
      <c r="A85" s="5">
        <f>大地图!E85</f>
        <v>0</v>
      </c>
      <c r="B85" s="5">
        <f>大地图!B85</f>
        <v>0</v>
      </c>
      <c r="C85" s="1">
        <f>大地图!C85</f>
        <v>0</v>
      </c>
      <c r="D85" s="1">
        <f t="shared" si="4"/>
        <v>0</v>
      </c>
      <c r="E85" s="1">
        <f t="shared" si="5"/>
        <v>0</v>
      </c>
    </row>
    <row r="86" spans="1:5">
      <c r="A86" s="5">
        <f>大地图!E86</f>
        <v>0</v>
      </c>
      <c r="B86" s="5">
        <f>大地图!B86</f>
        <v>0</v>
      </c>
      <c r="C86" s="1">
        <f>大地图!C86</f>
        <v>0</v>
      </c>
      <c r="D86" s="1">
        <f t="shared" si="4"/>
        <v>0</v>
      </c>
      <c r="E86" s="1">
        <f t="shared" si="5"/>
        <v>0</v>
      </c>
    </row>
    <row r="87" spans="3:4">
      <c r="C87" s="1">
        <f>大地图!C87</f>
        <v>0</v>
      </c>
      <c r="D87" s="1">
        <f t="shared" si="4"/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workbookViewId="0">
      <selection activeCell="E4" sqref="E4"/>
    </sheetView>
  </sheetViews>
  <sheetFormatPr defaultColWidth="9" defaultRowHeight="16.5"/>
  <cols>
    <col min="1" max="1" width="11.5" style="1" customWidth="1"/>
    <col min="2" max="4" width="9" style="1"/>
    <col min="5" max="5" width="16.875" style="1" customWidth="1"/>
    <col min="6" max="16384" width="9" style="1"/>
  </cols>
  <sheetData>
    <row r="1" s="2" customFormat="1" ht="15" spans="1:41">
      <c r="A1" s="2" t="s">
        <v>11</v>
      </c>
      <c r="B1" s="2" t="s">
        <v>54</v>
      </c>
      <c r="C1" s="2" t="s">
        <v>55</v>
      </c>
      <c r="D1" s="2" t="s">
        <v>56</v>
      </c>
      <c r="E1" s="2" t="s">
        <v>57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</row>
    <row r="2" spans="1:5">
      <c r="A2" s="1" t="s">
        <v>58</v>
      </c>
      <c r="B2" s="1" t="s">
        <v>59</v>
      </c>
      <c r="C2" s="1" t="s">
        <v>59</v>
      </c>
      <c r="D2" s="1" t="s">
        <v>58</v>
      </c>
      <c r="E2" s="1" t="s">
        <v>60</v>
      </c>
    </row>
    <row r="3" s="4" customFormat="1" ht="126.75" customHeight="1" spans="1:18">
      <c r="A3" s="3" t="s">
        <v>61</v>
      </c>
      <c r="B3" s="4" t="s">
        <v>62</v>
      </c>
      <c r="C3" s="3" t="s">
        <v>63</v>
      </c>
      <c r="D3" s="3" t="s">
        <v>64</v>
      </c>
      <c r="E3" s="3" t="s">
        <v>65</v>
      </c>
      <c r="F3" s="3"/>
      <c r="R3" s="3"/>
    </row>
    <row r="4" spans="1:5">
      <c r="A4" s="1">
        <v>1</v>
      </c>
      <c r="B4" s="1" t="s">
        <v>66</v>
      </c>
      <c r="C4" s="1" t="s">
        <v>67</v>
      </c>
      <c r="D4" s="1">
        <v>1</v>
      </c>
      <c r="E4" s="1">
        <v>0</v>
      </c>
    </row>
    <row r="5" spans="1:5">
      <c r="A5" s="1">
        <v>2</v>
      </c>
      <c r="B5" s="1" t="s">
        <v>68</v>
      </c>
      <c r="C5" s="1" t="s">
        <v>67</v>
      </c>
      <c r="D5" s="1">
        <v>1</v>
      </c>
      <c r="E5" s="1">
        <v>0</v>
      </c>
    </row>
    <row r="6" spans="1:5">
      <c r="A6" s="1">
        <v>3</v>
      </c>
      <c r="B6" s="1" t="s">
        <v>69</v>
      </c>
      <c r="C6" s="1" t="s">
        <v>67</v>
      </c>
      <c r="D6" s="1">
        <v>1</v>
      </c>
      <c r="E6" s="1">
        <v>1</v>
      </c>
    </row>
    <row r="7" spans="1:5">
      <c r="A7" s="1">
        <v>4</v>
      </c>
      <c r="B7" s="1" t="s">
        <v>70</v>
      </c>
      <c r="C7" s="1" t="s">
        <v>67</v>
      </c>
      <c r="D7" s="1">
        <v>1</v>
      </c>
      <c r="E7" s="1">
        <v>0</v>
      </c>
    </row>
    <row r="8" spans="1:5">
      <c r="A8" s="1">
        <v>5</v>
      </c>
      <c r="B8" s="1" t="s">
        <v>71</v>
      </c>
      <c r="C8" s="1" t="s">
        <v>67</v>
      </c>
      <c r="D8" s="1">
        <v>1</v>
      </c>
      <c r="E8" s="1">
        <v>0</v>
      </c>
    </row>
    <row r="9" spans="1:5">
      <c r="A9" s="1">
        <v>6</v>
      </c>
      <c r="B9" s="1" t="s">
        <v>72</v>
      </c>
      <c r="C9" s="1" t="s">
        <v>67</v>
      </c>
      <c r="D9" s="1">
        <v>1</v>
      </c>
      <c r="E9" s="1">
        <v>0</v>
      </c>
    </row>
    <row r="10" spans="1:5">
      <c r="A10" s="1">
        <v>7</v>
      </c>
      <c r="B10" s="1" t="s">
        <v>73</v>
      </c>
      <c r="C10" s="1" t="s">
        <v>74</v>
      </c>
      <c r="D10" s="1">
        <v>0</v>
      </c>
      <c r="E10" s="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2"/>
  <sheetViews>
    <sheetView tabSelected="1" workbookViewId="0">
      <pane xSplit="4" ySplit="3" topLeftCell="E67" activePane="bottomRight" state="frozen"/>
      <selection/>
      <selection pane="topRight"/>
      <selection pane="bottomLeft"/>
      <selection pane="bottomRight" activeCell="F79" sqref="F79"/>
    </sheetView>
  </sheetViews>
  <sheetFormatPr defaultColWidth="9" defaultRowHeight="16.5"/>
  <cols>
    <col min="1" max="2" width="9.625" style="1" customWidth="1"/>
    <col min="3" max="4" width="11.125" style="1" customWidth="1"/>
    <col min="5" max="6" width="13.125" style="1" customWidth="1"/>
    <col min="7" max="7" width="9.5" style="1" customWidth="1"/>
    <col min="8" max="8" width="16.125" style="1" customWidth="1"/>
    <col min="9" max="9" width="12.5" style="1" customWidth="1"/>
    <col min="10" max="10" width="10.25" style="1" customWidth="1"/>
    <col min="11" max="11" width="9.25" style="1"/>
    <col min="12" max="12" width="13.625" style="1" customWidth="1"/>
    <col min="13" max="15" width="9" style="1"/>
    <col min="16" max="16" width="11.375" style="1" customWidth="1"/>
    <col min="17" max="17" width="11.5" style="1" customWidth="1"/>
    <col min="18" max="18" width="11.125" style="1" customWidth="1"/>
    <col min="19" max="19" width="11.625" style="1" customWidth="1"/>
    <col min="20" max="20" width="11" style="1" customWidth="1"/>
    <col min="21" max="21" width="11.75" style="1" customWidth="1"/>
    <col min="22" max="22" width="10.75" style="1" customWidth="1"/>
    <col min="23" max="31" width="11.5" style="1" customWidth="1"/>
    <col min="32" max="32" width="24.625" style="1" customWidth="1"/>
    <col min="33" max="33" width="33.625" style="1" customWidth="1"/>
    <col min="34" max="34" width="28.125" style="1" customWidth="1"/>
    <col min="35" max="16384" width="9" style="1"/>
  </cols>
  <sheetData>
    <row r="1" s="2" customFormat="1" ht="15" spans="1:37">
      <c r="A1" s="2" t="s">
        <v>11</v>
      </c>
      <c r="B1" s="2" t="s">
        <v>18</v>
      </c>
      <c r="C1" s="2" t="s">
        <v>54</v>
      </c>
      <c r="D1" s="2" t="s">
        <v>55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19" t="s">
        <v>84</v>
      </c>
      <c r="O1" s="2" t="s">
        <v>85</v>
      </c>
      <c r="P1" s="39" t="s">
        <v>86</v>
      </c>
      <c r="Q1" s="39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</row>
    <row r="2" spans="1:37">
      <c r="A2" s="1" t="s">
        <v>60</v>
      </c>
      <c r="B2" s="1" t="s">
        <v>108</v>
      </c>
      <c r="C2" s="1" t="s">
        <v>59</v>
      </c>
      <c r="D2" s="1" t="s">
        <v>109</v>
      </c>
      <c r="E2" s="1" t="s">
        <v>58</v>
      </c>
      <c r="F2" s="1" t="s">
        <v>110</v>
      </c>
      <c r="G2" s="1" t="s">
        <v>58</v>
      </c>
      <c r="H2" s="1" t="s">
        <v>58</v>
      </c>
      <c r="I2" s="1" t="s">
        <v>110</v>
      </c>
      <c r="J2" s="1" t="s">
        <v>110</v>
      </c>
      <c r="K2" s="1" t="s">
        <v>110</v>
      </c>
      <c r="L2" s="1" t="s">
        <v>110</v>
      </c>
      <c r="M2" s="1" t="s">
        <v>110</v>
      </c>
      <c r="N2" s="1" t="s">
        <v>110</v>
      </c>
      <c r="O2" s="1" t="s">
        <v>110</v>
      </c>
      <c r="P2" s="40" t="s">
        <v>111</v>
      </c>
      <c r="Q2" s="40" t="s">
        <v>112</v>
      </c>
      <c r="R2" s="1" t="s">
        <v>111</v>
      </c>
      <c r="S2" s="1" t="s">
        <v>112</v>
      </c>
      <c r="T2" s="1" t="s">
        <v>111</v>
      </c>
      <c r="U2" s="1" t="s">
        <v>112</v>
      </c>
      <c r="V2" s="1" t="s">
        <v>111</v>
      </c>
      <c r="W2" s="1" t="s">
        <v>112</v>
      </c>
      <c r="X2" s="1" t="s">
        <v>113</v>
      </c>
      <c r="Y2" s="1" t="s">
        <v>110</v>
      </c>
      <c r="Z2" s="1" t="s">
        <v>113</v>
      </c>
      <c r="AA2" s="1" t="s">
        <v>110</v>
      </c>
      <c r="AB2" s="1" t="s">
        <v>113</v>
      </c>
      <c r="AC2" s="1" t="s">
        <v>110</v>
      </c>
      <c r="AD2" s="1" t="s">
        <v>113</v>
      </c>
      <c r="AE2" s="1" t="s">
        <v>110</v>
      </c>
      <c r="AF2" s="1" t="s">
        <v>114</v>
      </c>
      <c r="AG2" s="1" t="s">
        <v>115</v>
      </c>
      <c r="AH2" s="1" t="s">
        <v>115</v>
      </c>
      <c r="AI2" s="1" t="s">
        <v>110</v>
      </c>
      <c r="AJ2" s="1" t="s">
        <v>110</v>
      </c>
      <c r="AK2" s="1" t="s">
        <v>110</v>
      </c>
    </row>
    <row r="3" s="4" customFormat="1" ht="137.25" customHeight="1" spans="1:37">
      <c r="A3" s="4" t="s">
        <v>116</v>
      </c>
      <c r="B3" s="4" t="s">
        <v>117</v>
      </c>
      <c r="C3" s="4" t="s">
        <v>62</v>
      </c>
      <c r="D3" s="4" t="s">
        <v>63</v>
      </c>
      <c r="E3" s="3" t="s">
        <v>118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4" t="s">
        <v>124</v>
      </c>
      <c r="L3" s="4" t="s">
        <v>125</v>
      </c>
      <c r="M3" s="4" t="s">
        <v>126</v>
      </c>
      <c r="N3" s="41" t="s">
        <v>127</v>
      </c>
      <c r="O3" s="3" t="s">
        <v>128</v>
      </c>
      <c r="P3" s="42" t="s">
        <v>129</v>
      </c>
      <c r="Q3" s="44" t="s">
        <v>130</v>
      </c>
      <c r="R3" s="4" t="s">
        <v>131</v>
      </c>
      <c r="S3" s="4" t="s">
        <v>132</v>
      </c>
      <c r="T3" s="4" t="s">
        <v>133</v>
      </c>
      <c r="U3" s="4" t="s">
        <v>134</v>
      </c>
      <c r="V3" s="4" t="s">
        <v>135</v>
      </c>
      <c r="W3" s="4" t="s">
        <v>136</v>
      </c>
      <c r="X3" s="4" t="s">
        <v>137</v>
      </c>
      <c r="Y3" s="4" t="s">
        <v>130</v>
      </c>
      <c r="Z3" s="4" t="s">
        <v>138</v>
      </c>
      <c r="AA3" s="4" t="s">
        <v>132</v>
      </c>
      <c r="AB3" s="4" t="s">
        <v>139</v>
      </c>
      <c r="AC3" s="4" t="s">
        <v>134</v>
      </c>
      <c r="AD3" s="4" t="s">
        <v>140</v>
      </c>
      <c r="AE3" s="4" t="s">
        <v>136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</row>
    <row r="4" spans="1:37">
      <c r="A4" s="12">
        <v>480010</v>
      </c>
      <c r="B4" s="12">
        <v>480010</v>
      </c>
      <c r="C4" s="1" t="str">
        <f>VLOOKUP(E4,{1,"域都";2,"卫都";3,"关隘";4,"城镇";5,"资源区";6,"讨伐区"},2,FALSE)</f>
        <v>域都</v>
      </c>
      <c r="D4" s="1" t="str">
        <f>C4</f>
        <v>域都</v>
      </c>
      <c r="E4" s="12">
        <v>1</v>
      </c>
      <c r="G4" s="1">
        <v>1</v>
      </c>
      <c r="H4" s="1">
        <v>1</v>
      </c>
      <c r="I4" s="43" t="str">
        <f>IF($E4=5,ROUNDUP(SUMPRODUCT((资源区地图!$B$4:$B$9987=$B4)*资源区地图!$F$4:$F$9987)/9,0),IF($E4=6,ROUNDUP(SUMPRODUCT((讨伐区地图!$B$4:$B$9999=$B4)*讨伐区地图!$F$4:$F$9999)/8,0),""))</f>
        <v/>
      </c>
      <c r="K4" s="1">
        <f t="shared" ref="K4:K67" si="0">IF(OR(E4=3,E4=4,E4=5,E4=6),"",IF(E4=1,15,7))</f>
        <v>15</v>
      </c>
      <c r="L4" s="1" t="str">
        <f t="shared" ref="L4:L67" si="1">IF(E4=4,1000,"")</f>
        <v/>
      </c>
      <c r="M4" s="1">
        <f t="shared" ref="M4:M67" si="2">IF(K4&lt;&gt;"",100,"")</f>
        <v>100</v>
      </c>
      <c r="N4" s="1" t="str">
        <f>IF(E4=4,100,"")</f>
        <v/>
      </c>
      <c r="O4" s="1">
        <f>IF(OR(E4=1,E4=2,E4=3),K4*1000,"")</f>
        <v>15000</v>
      </c>
      <c r="P4" s="1" t="str">
        <f t="shared" ref="P4:P67" si="3">IF(K4&lt;&gt;"","AtkExt","")</f>
        <v>AtkExt</v>
      </c>
      <c r="Q4" s="45">
        <v>0.15</v>
      </c>
      <c r="R4" s="37"/>
      <c r="S4" s="45"/>
      <c r="X4" s="1" t="s">
        <v>147</v>
      </c>
      <c r="Y4" s="1">
        <v>10000</v>
      </c>
      <c r="Z4" s="1" t="s">
        <v>148</v>
      </c>
      <c r="AA4" s="1">
        <v>10000</v>
      </c>
      <c r="AB4" s="1" t="s">
        <v>149</v>
      </c>
      <c r="AC4" s="1">
        <v>10000</v>
      </c>
      <c r="AD4" s="1" t="s">
        <v>150</v>
      </c>
      <c r="AE4" s="1">
        <v>10000</v>
      </c>
      <c r="AF4" s="1">
        <v>300</v>
      </c>
      <c r="AG4" s="1" t="s">
        <v>151</v>
      </c>
      <c r="AH4" s="1" t="s">
        <v>152</v>
      </c>
      <c r="AI4" s="1">
        <v>6</v>
      </c>
      <c r="AJ4" s="1">
        <v>40</v>
      </c>
      <c r="AK4" s="1">
        <v>20</v>
      </c>
    </row>
    <row r="5" spans="1:37">
      <c r="A5" s="12">
        <v>380020</v>
      </c>
      <c r="B5" s="12">
        <v>380020</v>
      </c>
      <c r="C5" s="1" t="str">
        <f>VLOOKUP(E5,{1,"域都";2,"卫都";3,"关隘";4,"城镇";5,"资源区";6,"讨伐区"},2,FALSE)&amp;ROW()</f>
        <v>卫都5</v>
      </c>
      <c r="D5" s="1" t="str">
        <f>C5</f>
        <v>卫都5</v>
      </c>
      <c r="E5" s="12">
        <v>2</v>
      </c>
      <c r="G5" s="1">
        <v>1</v>
      </c>
      <c r="H5" s="1">
        <v>2</v>
      </c>
      <c r="I5" s="43" t="str">
        <f>IF($E5=5,ROUNDUP(SUMPRODUCT((资源区地图!$B$4:$B$9987=$B5)*资源区地图!$F$4:$F$9987)/9,0),IF($E5=6,ROUNDUP(SUMPRODUCT((讨伐区地图!$B$4:$B$9999=$B5)*讨伐区地图!$F$4:$F$9999)/8,0),""))</f>
        <v/>
      </c>
      <c r="K5" s="1">
        <f t="shared" si="0"/>
        <v>7</v>
      </c>
      <c r="L5" s="1" t="str">
        <f t="shared" si="1"/>
        <v/>
      </c>
      <c r="M5" s="1">
        <f t="shared" si="2"/>
        <v>100</v>
      </c>
      <c r="N5" s="1" t="str">
        <f t="shared" ref="N5:N68" si="4">IF(E5=4,100,"")</f>
        <v/>
      </c>
      <c r="O5" s="1">
        <f>IF(OR(E5=1,E5=2,E5=3),K5*1000,"")</f>
        <v>7000</v>
      </c>
      <c r="P5" s="1" t="str">
        <f t="shared" si="3"/>
        <v>AtkExt</v>
      </c>
      <c r="Q5" s="45">
        <v>0.15</v>
      </c>
      <c r="R5" s="37"/>
      <c r="S5" s="45"/>
      <c r="X5" s="1" t="s">
        <v>147</v>
      </c>
      <c r="Y5" s="1">
        <v>3000</v>
      </c>
      <c r="Z5" s="1" t="s">
        <v>148</v>
      </c>
      <c r="AA5" s="1">
        <v>3000</v>
      </c>
      <c r="AB5" s="1" t="s">
        <v>149</v>
      </c>
      <c r="AC5" s="1">
        <v>3000</v>
      </c>
      <c r="AD5" s="1" t="s">
        <v>150</v>
      </c>
      <c r="AE5" s="1">
        <v>3000</v>
      </c>
      <c r="AF5" s="1">
        <v>300</v>
      </c>
      <c r="AG5" s="1" t="s">
        <v>151</v>
      </c>
      <c r="AH5" s="1" t="s">
        <v>152</v>
      </c>
      <c r="AI5" s="1">
        <v>6</v>
      </c>
      <c r="AJ5" s="1">
        <v>40</v>
      </c>
      <c r="AK5" s="1">
        <v>20</v>
      </c>
    </row>
    <row r="6" spans="1:37">
      <c r="A6" s="12">
        <v>540025</v>
      </c>
      <c r="B6" s="12">
        <v>540025</v>
      </c>
      <c r="C6" s="1" t="str">
        <f>VLOOKUP(E6,{1,"域都";2,"卫都";3,"关隘";4,"城镇";5,"资源区";6,"讨伐区"},2,FALSE)&amp;ROW()</f>
        <v>卫都6</v>
      </c>
      <c r="D6" s="1" t="str">
        <f t="shared" ref="D6:D22" si="5">C6</f>
        <v>卫都6</v>
      </c>
      <c r="E6" s="12">
        <v>2</v>
      </c>
      <c r="G6" s="1">
        <v>1</v>
      </c>
      <c r="H6" s="1">
        <v>3</v>
      </c>
      <c r="I6" s="43" t="str">
        <f>IF($E6=5,ROUNDUP(SUMPRODUCT((资源区地图!$B$4:$B$9987=$B6)*资源区地图!$F$4:$F$9987)/9,0),IF($E6=6,ROUNDUP(SUMPRODUCT((讨伐区地图!$B$4:$B$9999=$B6)*讨伐区地图!$F$4:$F$9999)/8,0),""))</f>
        <v/>
      </c>
      <c r="K6" s="1">
        <f t="shared" si="0"/>
        <v>7</v>
      </c>
      <c r="L6" s="1" t="str">
        <f t="shared" si="1"/>
        <v/>
      </c>
      <c r="M6" s="1">
        <f t="shared" si="2"/>
        <v>100</v>
      </c>
      <c r="N6" s="1" t="str">
        <f t="shared" si="4"/>
        <v/>
      </c>
      <c r="O6" s="1">
        <f>IF(OR(E6=1,E6=2,E6=3),K6*1000,"")</f>
        <v>7000</v>
      </c>
      <c r="P6" s="1" t="str">
        <f t="shared" si="3"/>
        <v>AtkExt</v>
      </c>
      <c r="Q6" s="45">
        <v>0.15</v>
      </c>
      <c r="R6" s="37"/>
      <c r="S6" s="45"/>
      <c r="X6" s="1" t="s">
        <v>147</v>
      </c>
      <c r="Y6" s="1">
        <v>3000</v>
      </c>
      <c r="Z6" s="1" t="s">
        <v>148</v>
      </c>
      <c r="AA6" s="1">
        <v>3000</v>
      </c>
      <c r="AB6" s="1" t="s">
        <v>149</v>
      </c>
      <c r="AC6" s="1">
        <v>3000</v>
      </c>
      <c r="AD6" s="1" t="s">
        <v>150</v>
      </c>
      <c r="AE6" s="1">
        <v>3000</v>
      </c>
      <c r="AF6" s="1">
        <v>300</v>
      </c>
      <c r="AG6" s="1" t="s">
        <v>151</v>
      </c>
      <c r="AH6" s="1" t="s">
        <v>152</v>
      </c>
      <c r="AI6" s="1">
        <v>6</v>
      </c>
      <c r="AJ6" s="1">
        <v>40</v>
      </c>
      <c r="AK6" s="1">
        <v>20</v>
      </c>
    </row>
    <row r="7" spans="1:37">
      <c r="A7" s="12">
        <v>680021</v>
      </c>
      <c r="B7" s="12">
        <v>680021</v>
      </c>
      <c r="C7" s="1" t="str">
        <f>VLOOKUP(E7,{1,"域都";2,"卫都";3,"关隘";4,"城镇";5,"资源区";6,"讨伐区"},2,FALSE)&amp;ROW()</f>
        <v>卫都7</v>
      </c>
      <c r="D7" s="1" t="str">
        <f t="shared" si="5"/>
        <v>卫都7</v>
      </c>
      <c r="E7" s="12">
        <v>2</v>
      </c>
      <c r="G7" s="1">
        <v>1</v>
      </c>
      <c r="H7" s="1">
        <v>4</v>
      </c>
      <c r="I7" s="43" t="str">
        <f>IF($E7=5,ROUNDUP(SUMPRODUCT((资源区地图!$B$4:$B$9987=$B7)*资源区地图!$F$4:$F$9987)/9,0),IF($E7=6,ROUNDUP(SUMPRODUCT((讨伐区地图!$B$4:$B$9999=$B7)*讨伐区地图!$F$4:$F$9999)/8,0),""))</f>
        <v/>
      </c>
      <c r="K7" s="1">
        <f t="shared" si="0"/>
        <v>7</v>
      </c>
      <c r="L7" s="1" t="str">
        <f t="shared" si="1"/>
        <v/>
      </c>
      <c r="M7" s="1">
        <f t="shared" si="2"/>
        <v>100</v>
      </c>
      <c r="N7" s="1" t="str">
        <f t="shared" si="4"/>
        <v/>
      </c>
      <c r="O7" s="1">
        <f>IF(OR(E7=1,E7=2,E7=3),K7*1000,"")</f>
        <v>7000</v>
      </c>
      <c r="P7" s="1" t="str">
        <f t="shared" si="3"/>
        <v>AtkExt</v>
      </c>
      <c r="Q7" s="45">
        <v>0.15</v>
      </c>
      <c r="R7" s="37"/>
      <c r="S7" s="45"/>
      <c r="X7" s="1" t="s">
        <v>147</v>
      </c>
      <c r="Y7" s="1">
        <v>3000</v>
      </c>
      <c r="Z7" s="1" t="s">
        <v>148</v>
      </c>
      <c r="AA7" s="1">
        <v>3000</v>
      </c>
      <c r="AB7" s="1" t="s">
        <v>149</v>
      </c>
      <c r="AC7" s="1">
        <v>3000</v>
      </c>
      <c r="AD7" s="1" t="s">
        <v>150</v>
      </c>
      <c r="AE7" s="1">
        <v>3000</v>
      </c>
      <c r="AF7" s="1">
        <v>300</v>
      </c>
      <c r="AG7" s="1" t="s">
        <v>151</v>
      </c>
      <c r="AH7" s="1" t="s">
        <v>152</v>
      </c>
      <c r="AI7" s="1">
        <v>6</v>
      </c>
      <c r="AJ7" s="1">
        <v>40</v>
      </c>
      <c r="AK7" s="1">
        <v>20</v>
      </c>
    </row>
    <row r="8" spans="1:16">
      <c r="A8" s="12">
        <v>160068</v>
      </c>
      <c r="B8" s="12">
        <v>160068</v>
      </c>
      <c r="C8" s="1" t="str">
        <f>VLOOKUP(E8,{1,"域都";2,"卫都";3,"关隘";4,"城镇";5,"资源区";6,"讨伐区"},2,FALSE)&amp;ROW()</f>
        <v>城镇8</v>
      </c>
      <c r="D8" s="1" t="str">
        <f t="shared" si="5"/>
        <v>城镇8</v>
      </c>
      <c r="E8" s="12">
        <v>4</v>
      </c>
      <c r="G8" s="1">
        <v>1</v>
      </c>
      <c r="H8" s="1">
        <v>1</v>
      </c>
      <c r="I8" s="43" t="str">
        <f>IF($E8=5,ROUNDUP(SUMPRODUCT((资源区地图!$B$4:$B$9987=$B8)*资源区地图!$F$4:$F$9987)/9,0),IF($E8=6,ROUNDUP(SUMPRODUCT((讨伐区地图!$B$4:$B$9999=$B8)*讨伐区地图!$F$4:$F$9999)/8,0),""))</f>
        <v/>
      </c>
      <c r="K8" s="1" t="str">
        <f t="shared" si="0"/>
        <v/>
      </c>
      <c r="L8" s="1">
        <f t="shared" si="1"/>
        <v>1000</v>
      </c>
      <c r="M8" s="1" t="str">
        <f t="shared" si="2"/>
        <v/>
      </c>
      <c r="N8" s="1">
        <f t="shared" si="4"/>
        <v>100</v>
      </c>
      <c r="O8" s="1" t="str">
        <f>IF(OR(E8=1,E8=2,E8=3),[1]Sheet2!B1*1000,"")</f>
        <v/>
      </c>
      <c r="P8" s="1" t="str">
        <f t="shared" si="3"/>
        <v/>
      </c>
    </row>
    <row r="9" spans="1:16">
      <c r="A9" s="12">
        <v>190047</v>
      </c>
      <c r="B9" s="12">
        <v>190047</v>
      </c>
      <c r="C9" s="1" t="str">
        <f>VLOOKUP(E9,{1,"域都";2,"卫都";3,"关隘";4,"城镇";5,"资源区";6,"讨伐区"},2,FALSE)&amp;ROW()</f>
        <v>城镇9</v>
      </c>
      <c r="D9" s="1" t="str">
        <f t="shared" si="5"/>
        <v>城镇9</v>
      </c>
      <c r="E9" s="12">
        <v>4</v>
      </c>
      <c r="G9" s="1">
        <v>1</v>
      </c>
      <c r="H9" s="1">
        <v>2</v>
      </c>
      <c r="I9" s="43" t="str">
        <f>IF($E9=5,ROUNDUP(SUMPRODUCT((资源区地图!$B$4:$B$9987=$B9)*资源区地图!$F$4:$F$9987)/9,0),IF($E9=6,ROUNDUP(SUMPRODUCT((讨伐区地图!$B$4:$B$9999=$B9)*讨伐区地图!$F$4:$F$9999)/8,0),""))</f>
        <v/>
      </c>
      <c r="K9" s="1" t="str">
        <f t="shared" si="0"/>
        <v/>
      </c>
      <c r="L9" s="1">
        <f t="shared" si="1"/>
        <v>1000</v>
      </c>
      <c r="M9" s="1" t="str">
        <f t="shared" si="2"/>
        <v/>
      </c>
      <c r="N9" s="1">
        <f t="shared" si="4"/>
        <v>100</v>
      </c>
      <c r="O9" s="1" t="str">
        <f>IF(OR(E9=1,E9=2,E9=3),[1]Sheet2!B2*1000,"")</f>
        <v/>
      </c>
      <c r="P9" s="1" t="str">
        <f t="shared" si="3"/>
        <v/>
      </c>
    </row>
    <row r="10" spans="1:16">
      <c r="A10" s="12">
        <v>190056</v>
      </c>
      <c r="B10" s="12">
        <v>190056</v>
      </c>
      <c r="C10" s="1" t="str">
        <f>VLOOKUP(E10,{1,"域都";2,"卫都";3,"关隘";4,"城镇";5,"资源区";6,"讨伐区"},2,FALSE)&amp;ROW()</f>
        <v>城镇10</v>
      </c>
      <c r="D10" s="1" t="str">
        <f t="shared" si="5"/>
        <v>城镇10</v>
      </c>
      <c r="E10" s="12">
        <v>4</v>
      </c>
      <c r="G10" s="1">
        <v>1</v>
      </c>
      <c r="H10" s="1">
        <v>3</v>
      </c>
      <c r="I10" s="43" t="str">
        <f>IF($E10=5,ROUNDUP(SUMPRODUCT((资源区地图!$B$4:$B$9987=$B10)*资源区地图!$F$4:$F$9987)/9,0),IF($E10=6,ROUNDUP(SUMPRODUCT((讨伐区地图!$B$4:$B$9999=$B10)*讨伐区地图!$F$4:$F$9999)/8,0),""))</f>
        <v/>
      </c>
      <c r="K10" s="1" t="str">
        <f t="shared" si="0"/>
        <v/>
      </c>
      <c r="L10" s="1">
        <f t="shared" si="1"/>
        <v>1000</v>
      </c>
      <c r="M10" s="1" t="str">
        <f t="shared" si="2"/>
        <v/>
      </c>
      <c r="N10" s="1">
        <f t="shared" si="4"/>
        <v>100</v>
      </c>
      <c r="O10" s="1" t="str">
        <f>IF(OR(E10=1,E10=2,E10=3),[1]Sheet2!B3*1000,"")</f>
        <v/>
      </c>
      <c r="P10" s="1" t="str">
        <f t="shared" si="3"/>
        <v/>
      </c>
    </row>
    <row r="11" spans="1:16">
      <c r="A11" s="12">
        <v>210037</v>
      </c>
      <c r="B11" s="12">
        <v>210037</v>
      </c>
      <c r="C11" s="1" t="str">
        <f>VLOOKUP(E11,{1,"域都";2,"卫都";3,"关隘";4,"城镇";5,"资源区";6,"讨伐区"},2,FALSE)&amp;ROW()</f>
        <v>城镇11</v>
      </c>
      <c r="D11" s="1" t="str">
        <f t="shared" si="5"/>
        <v>城镇11</v>
      </c>
      <c r="E11" s="12">
        <v>4</v>
      </c>
      <c r="G11" s="1">
        <v>1</v>
      </c>
      <c r="H11" s="1">
        <v>4</v>
      </c>
      <c r="I11" s="43" t="str">
        <f>IF($E11=5,ROUNDUP(SUMPRODUCT((资源区地图!$B$4:$B$9987=$B11)*资源区地图!$F$4:$F$9987)/9,0),IF($E11=6,ROUNDUP(SUMPRODUCT((讨伐区地图!$B$4:$B$9999=$B11)*讨伐区地图!$F$4:$F$9999)/8,0),""))</f>
        <v/>
      </c>
      <c r="K11" s="1" t="str">
        <f t="shared" si="0"/>
        <v/>
      </c>
      <c r="L11" s="1">
        <f t="shared" si="1"/>
        <v>1000</v>
      </c>
      <c r="M11" s="1" t="str">
        <f t="shared" si="2"/>
        <v/>
      </c>
      <c r="N11" s="1">
        <f t="shared" si="4"/>
        <v>100</v>
      </c>
      <c r="O11" s="1" t="str">
        <f>IF(OR(E11=1,E11=2,E11=3),[1]Sheet2!B4*1000,"")</f>
        <v/>
      </c>
      <c r="P11" s="1" t="str">
        <f t="shared" si="3"/>
        <v/>
      </c>
    </row>
    <row r="12" spans="1:16">
      <c r="A12" s="12">
        <v>230080</v>
      </c>
      <c r="B12" s="12">
        <v>230080</v>
      </c>
      <c r="C12" s="1" t="str">
        <f>VLOOKUP(E12,{1,"域都";2,"卫都";3,"关隘";4,"城镇";5,"资源区";6,"讨伐区"},2,FALSE)&amp;ROW()</f>
        <v>城镇12</v>
      </c>
      <c r="D12" s="1" t="str">
        <f t="shared" si="5"/>
        <v>城镇12</v>
      </c>
      <c r="E12" s="12">
        <v>4</v>
      </c>
      <c r="G12" s="1">
        <v>1</v>
      </c>
      <c r="H12" s="1">
        <v>5</v>
      </c>
      <c r="I12" s="43" t="str">
        <f>IF($E12=5,ROUNDUP(SUMPRODUCT((资源区地图!$B$4:$B$9987=$B12)*资源区地图!$F$4:$F$9987)/9,0),IF($E12=6,ROUNDUP(SUMPRODUCT((讨伐区地图!$B$4:$B$9999=$B12)*讨伐区地图!$F$4:$F$9999)/8,0),""))</f>
        <v/>
      </c>
      <c r="K12" s="1" t="str">
        <f t="shared" si="0"/>
        <v/>
      </c>
      <c r="L12" s="1">
        <f t="shared" si="1"/>
        <v>1000</v>
      </c>
      <c r="M12" s="1" t="str">
        <f t="shared" si="2"/>
        <v/>
      </c>
      <c r="N12" s="1">
        <f t="shared" si="4"/>
        <v>100</v>
      </c>
      <c r="O12" s="1" t="str">
        <f>IF(OR(E12=1,E12=2,E12=3),[1]Sheet2!B5*1000,"")</f>
        <v/>
      </c>
      <c r="P12" s="1" t="str">
        <f t="shared" si="3"/>
        <v/>
      </c>
    </row>
    <row r="13" spans="1:16">
      <c r="A13" s="12">
        <v>280030</v>
      </c>
      <c r="B13" s="12">
        <v>280030</v>
      </c>
      <c r="C13" s="1" t="str">
        <f>VLOOKUP(E13,{1,"域都";2,"卫都";3,"关隘";4,"城镇";5,"资源区";6,"讨伐区"},2,FALSE)&amp;ROW()</f>
        <v>城镇13</v>
      </c>
      <c r="D13" s="1" t="str">
        <f t="shared" si="5"/>
        <v>城镇13</v>
      </c>
      <c r="E13" s="12">
        <v>4</v>
      </c>
      <c r="G13" s="1">
        <v>1</v>
      </c>
      <c r="H13" s="1">
        <v>6</v>
      </c>
      <c r="I13" s="43" t="str">
        <f>IF($E13=5,ROUNDUP(SUMPRODUCT((资源区地图!$B$4:$B$9987=$B13)*资源区地图!$F$4:$F$9987)/9,0),IF($E13=6,ROUNDUP(SUMPRODUCT((讨伐区地图!$B$4:$B$9999=$B13)*讨伐区地图!$F$4:$F$9999)/8,0),""))</f>
        <v/>
      </c>
      <c r="K13" s="1" t="str">
        <f t="shared" si="0"/>
        <v/>
      </c>
      <c r="L13" s="1">
        <f t="shared" si="1"/>
        <v>1000</v>
      </c>
      <c r="M13" s="1" t="str">
        <f t="shared" si="2"/>
        <v/>
      </c>
      <c r="N13" s="1">
        <f t="shared" si="4"/>
        <v>100</v>
      </c>
      <c r="O13" s="1" t="str">
        <f>IF(OR(E13=1,E13=2,E13=3),[1]Sheet2!B6*1000,"")</f>
        <v/>
      </c>
      <c r="P13" s="1" t="str">
        <f t="shared" si="3"/>
        <v/>
      </c>
    </row>
    <row r="14" spans="1:16">
      <c r="A14" s="12">
        <v>290068</v>
      </c>
      <c r="B14" s="12">
        <v>290068</v>
      </c>
      <c r="C14" s="1" t="str">
        <f>VLOOKUP(E14,{1,"域都";2,"卫都";3,"关隘";4,"城镇";5,"资源区";6,"讨伐区"},2,FALSE)&amp;ROW()</f>
        <v>城镇14</v>
      </c>
      <c r="D14" s="1" t="str">
        <f t="shared" si="5"/>
        <v>城镇14</v>
      </c>
      <c r="E14" s="12">
        <v>4</v>
      </c>
      <c r="G14" s="1">
        <v>1</v>
      </c>
      <c r="H14" s="1">
        <v>1</v>
      </c>
      <c r="I14" s="43" t="str">
        <f>IF($E14=5,ROUNDUP(SUMPRODUCT((资源区地图!$B$4:$B$9987=$B14)*资源区地图!$F$4:$F$9987)/9,0),IF($E14=6,ROUNDUP(SUMPRODUCT((讨伐区地图!$B$4:$B$9999=$B14)*讨伐区地图!$F$4:$F$9999)/8,0),""))</f>
        <v/>
      </c>
      <c r="K14" s="1" t="str">
        <f t="shared" si="0"/>
        <v/>
      </c>
      <c r="L14" s="1">
        <f t="shared" si="1"/>
        <v>1000</v>
      </c>
      <c r="M14" s="1" t="str">
        <f t="shared" si="2"/>
        <v/>
      </c>
      <c r="N14" s="1">
        <f t="shared" si="4"/>
        <v>100</v>
      </c>
      <c r="O14" s="1" t="str">
        <f>IF(OR(E14=1,E14=2,E14=3),[1]Sheet2!B7*1000,"")</f>
        <v/>
      </c>
      <c r="P14" s="1" t="str">
        <f t="shared" si="3"/>
        <v/>
      </c>
    </row>
    <row r="15" spans="1:16">
      <c r="A15" s="12">
        <v>300044</v>
      </c>
      <c r="B15" s="12">
        <v>300044</v>
      </c>
      <c r="C15" s="1" t="str">
        <f>VLOOKUP(E15,{1,"域都";2,"卫都";3,"关隘";4,"城镇";5,"资源区";6,"讨伐区"},2,FALSE)&amp;ROW()</f>
        <v>城镇15</v>
      </c>
      <c r="D15" s="1" t="str">
        <f t="shared" si="5"/>
        <v>城镇15</v>
      </c>
      <c r="E15" s="12">
        <v>4</v>
      </c>
      <c r="G15" s="1">
        <v>1</v>
      </c>
      <c r="H15" s="1">
        <v>2</v>
      </c>
      <c r="I15" s="43" t="str">
        <f>IF($E15=5,ROUNDUP(SUMPRODUCT((资源区地图!$B$4:$B$9987=$B15)*资源区地图!$F$4:$F$9987)/9,0),IF($E15=6,ROUNDUP(SUMPRODUCT((讨伐区地图!$B$4:$B$9999=$B15)*讨伐区地图!$F$4:$F$9999)/8,0),""))</f>
        <v/>
      </c>
      <c r="K15" s="1" t="str">
        <f t="shared" si="0"/>
        <v/>
      </c>
      <c r="L15" s="1">
        <f t="shared" si="1"/>
        <v>1000</v>
      </c>
      <c r="M15" s="1" t="str">
        <f t="shared" si="2"/>
        <v/>
      </c>
      <c r="N15" s="1">
        <f t="shared" si="4"/>
        <v>100</v>
      </c>
      <c r="O15" s="1" t="str">
        <f>IF(OR(E15=1,E15=2,E15=3),[1]Sheet2!B8*1000,"")</f>
        <v/>
      </c>
      <c r="P15" s="1" t="str">
        <f t="shared" si="3"/>
        <v/>
      </c>
    </row>
    <row r="16" spans="1:16">
      <c r="A16" s="12">
        <v>300054</v>
      </c>
      <c r="B16" s="12">
        <v>300054</v>
      </c>
      <c r="C16" s="1" t="str">
        <f>VLOOKUP(E16,{1,"域都";2,"卫都";3,"关隘";4,"城镇";5,"资源区";6,"讨伐区"},2,FALSE)&amp;ROW()</f>
        <v>城镇16</v>
      </c>
      <c r="D16" s="1" t="str">
        <f t="shared" si="5"/>
        <v>城镇16</v>
      </c>
      <c r="E16" s="12">
        <v>4</v>
      </c>
      <c r="G16" s="1">
        <v>1</v>
      </c>
      <c r="H16" s="1">
        <v>3</v>
      </c>
      <c r="I16" s="43" t="str">
        <f>IF($E16=5,ROUNDUP(SUMPRODUCT((资源区地图!$B$4:$B$9987=$B16)*资源区地图!$F$4:$F$9987)/9,0),IF($E16=6,ROUNDUP(SUMPRODUCT((讨伐区地图!$B$4:$B$9999=$B16)*讨伐区地图!$F$4:$F$9999)/8,0),""))</f>
        <v/>
      </c>
      <c r="K16" s="1" t="str">
        <f t="shared" si="0"/>
        <v/>
      </c>
      <c r="L16" s="1">
        <f t="shared" si="1"/>
        <v>1000</v>
      </c>
      <c r="M16" s="1" t="str">
        <f t="shared" si="2"/>
        <v/>
      </c>
      <c r="N16" s="1">
        <f t="shared" si="4"/>
        <v>100</v>
      </c>
      <c r="O16" s="1" t="str">
        <f>IF(OR(E16=1,E16=2,E16=3),[1]Sheet2!B9*1000,"")</f>
        <v/>
      </c>
      <c r="P16" s="1" t="str">
        <f t="shared" si="3"/>
        <v/>
      </c>
    </row>
    <row r="17" spans="1:16">
      <c r="A17" s="12">
        <v>320080</v>
      </c>
      <c r="B17" s="12">
        <v>320080</v>
      </c>
      <c r="C17" s="1" t="str">
        <f>VLOOKUP(E17,{1,"域都";2,"卫都";3,"关隘";4,"城镇";5,"资源区";6,"讨伐区"},2,FALSE)&amp;ROW()</f>
        <v>城镇17</v>
      </c>
      <c r="D17" s="1" t="str">
        <f t="shared" si="5"/>
        <v>城镇17</v>
      </c>
      <c r="E17" s="12">
        <v>4</v>
      </c>
      <c r="G17" s="1">
        <v>1</v>
      </c>
      <c r="H17" s="1">
        <v>4</v>
      </c>
      <c r="I17" s="43" t="str">
        <f>IF($E17=5,ROUNDUP(SUMPRODUCT((资源区地图!$B$4:$B$9987=$B17)*资源区地图!$F$4:$F$9987)/9,0),IF($E17=6,ROUNDUP(SUMPRODUCT((讨伐区地图!$B$4:$B$9999=$B17)*讨伐区地图!$F$4:$F$9999)/8,0),""))</f>
        <v/>
      </c>
      <c r="K17" s="1" t="str">
        <f t="shared" si="0"/>
        <v/>
      </c>
      <c r="L17" s="1">
        <f t="shared" si="1"/>
        <v>1000</v>
      </c>
      <c r="M17" s="1" t="str">
        <f t="shared" si="2"/>
        <v/>
      </c>
      <c r="N17" s="1">
        <f t="shared" si="4"/>
        <v>100</v>
      </c>
      <c r="O17" s="1" t="str">
        <f>IF(OR(E17=1,E17=2,E17=3),[1]Sheet2!B10*1000,"")</f>
        <v/>
      </c>
      <c r="P17" s="1" t="str">
        <f t="shared" si="3"/>
        <v/>
      </c>
    </row>
    <row r="18" spans="1:16">
      <c r="A18" s="12">
        <v>330094</v>
      </c>
      <c r="B18" s="12">
        <v>330094</v>
      </c>
      <c r="C18" s="1" t="str">
        <f>VLOOKUP(E18,{1,"域都";2,"卫都";3,"关隘";4,"城镇";5,"资源区";6,"讨伐区"},2,FALSE)&amp;ROW()</f>
        <v>城镇18</v>
      </c>
      <c r="D18" s="1" t="str">
        <f t="shared" si="5"/>
        <v>城镇18</v>
      </c>
      <c r="E18" s="12">
        <v>4</v>
      </c>
      <c r="G18" s="1">
        <v>1</v>
      </c>
      <c r="H18" s="1">
        <v>5</v>
      </c>
      <c r="I18" s="43" t="str">
        <f>IF($E18=5,ROUNDUP(SUMPRODUCT((资源区地图!$B$4:$B$9987=$B18)*资源区地图!$F$4:$F$9987)/9,0),IF($E18=6,ROUNDUP(SUMPRODUCT((讨伐区地图!$B$4:$B$9999=$B18)*讨伐区地图!$F$4:$F$9999)/8,0),""))</f>
        <v/>
      </c>
      <c r="K18" s="1" t="str">
        <f t="shared" si="0"/>
        <v/>
      </c>
      <c r="L18" s="1">
        <f t="shared" si="1"/>
        <v>1000</v>
      </c>
      <c r="M18" s="1" t="str">
        <f t="shared" si="2"/>
        <v/>
      </c>
      <c r="N18" s="1">
        <f t="shared" si="4"/>
        <v>100</v>
      </c>
      <c r="O18" s="1" t="str">
        <f>IF(OR(E18=1,E18=2,E18=3),[1]Sheet2!B11*1000,"")</f>
        <v/>
      </c>
      <c r="P18" s="1" t="str">
        <f t="shared" si="3"/>
        <v/>
      </c>
    </row>
    <row r="19" spans="1:16">
      <c r="A19" s="12">
        <v>380034</v>
      </c>
      <c r="B19" s="12">
        <v>380034</v>
      </c>
      <c r="C19" s="1" t="str">
        <f>VLOOKUP(E19,{1,"域都";2,"卫都";3,"关隘";4,"城镇";5,"资源区";6,"讨伐区"},2,FALSE)&amp;ROW()</f>
        <v>城镇19</v>
      </c>
      <c r="D19" s="1" t="str">
        <f t="shared" si="5"/>
        <v>城镇19</v>
      </c>
      <c r="E19" s="12">
        <v>4</v>
      </c>
      <c r="G19" s="1">
        <v>1</v>
      </c>
      <c r="H19" s="1">
        <v>6</v>
      </c>
      <c r="I19" s="43" t="str">
        <f>IF($E19=5,ROUNDUP(SUMPRODUCT((资源区地图!$B$4:$B$9987=$B19)*资源区地图!$F$4:$F$9987)/9,0),IF($E19=6,ROUNDUP(SUMPRODUCT((讨伐区地图!$B$4:$B$9999=$B19)*讨伐区地图!$F$4:$F$9999)/8,0),""))</f>
        <v/>
      </c>
      <c r="K19" s="1" t="str">
        <f t="shared" si="0"/>
        <v/>
      </c>
      <c r="L19" s="1">
        <f t="shared" si="1"/>
        <v>1000</v>
      </c>
      <c r="M19" s="1" t="str">
        <f t="shared" si="2"/>
        <v/>
      </c>
      <c r="N19" s="1">
        <f t="shared" si="4"/>
        <v>100</v>
      </c>
      <c r="O19" s="1" t="str">
        <f>IF(OR(E19=1,E19=2,E19=3),[1]Sheet2!B12*1000,"")</f>
        <v/>
      </c>
      <c r="P19" s="1" t="str">
        <f t="shared" si="3"/>
        <v/>
      </c>
    </row>
    <row r="20" spans="1:16">
      <c r="A20" s="12">
        <v>410067</v>
      </c>
      <c r="B20" s="12">
        <v>410067</v>
      </c>
      <c r="C20" s="1" t="str">
        <f>VLOOKUP(E20,{1,"域都";2,"卫都";3,"关隘";4,"城镇";5,"资源区";6,"讨伐区"},2,FALSE)&amp;ROW()</f>
        <v>城镇20</v>
      </c>
      <c r="D20" s="1" t="str">
        <f t="shared" si="5"/>
        <v>城镇20</v>
      </c>
      <c r="E20" s="12">
        <v>4</v>
      </c>
      <c r="G20" s="1">
        <v>1</v>
      </c>
      <c r="H20" s="1">
        <v>1</v>
      </c>
      <c r="I20" s="43" t="str">
        <f>IF($E20=5,ROUNDUP(SUMPRODUCT((资源区地图!$B$4:$B$9987=$B20)*资源区地图!$F$4:$F$9987)/9,0),IF($E20=6,ROUNDUP(SUMPRODUCT((讨伐区地图!$B$4:$B$9999=$B20)*讨伐区地图!$F$4:$F$9999)/8,0),""))</f>
        <v/>
      </c>
      <c r="K20" s="1" t="str">
        <f t="shared" si="0"/>
        <v/>
      </c>
      <c r="L20" s="1">
        <f t="shared" si="1"/>
        <v>1000</v>
      </c>
      <c r="M20" s="1" t="str">
        <f t="shared" si="2"/>
        <v/>
      </c>
      <c r="N20" s="1">
        <f t="shared" si="4"/>
        <v>100</v>
      </c>
      <c r="O20" s="1" t="str">
        <f>IF(OR(E20=1,E20=2,E20=3),[1]Sheet2!B13*1000,"")</f>
        <v/>
      </c>
      <c r="P20" s="1" t="str">
        <f t="shared" si="3"/>
        <v/>
      </c>
    </row>
    <row r="21" spans="1:16">
      <c r="A21" s="12">
        <v>420094</v>
      </c>
      <c r="B21" s="12">
        <v>420094</v>
      </c>
      <c r="C21" s="1" t="str">
        <f>VLOOKUP(E21,{1,"域都";2,"卫都";3,"关隘";4,"城镇";5,"资源区";6,"讨伐区"},2,FALSE)&amp;ROW()</f>
        <v>城镇21</v>
      </c>
      <c r="D21" s="1" t="str">
        <f t="shared" si="5"/>
        <v>城镇21</v>
      </c>
      <c r="E21" s="12">
        <v>4</v>
      </c>
      <c r="G21" s="1">
        <v>1</v>
      </c>
      <c r="H21" s="1">
        <v>2</v>
      </c>
      <c r="I21" s="43" t="str">
        <f>IF($E21=5,ROUNDUP(SUMPRODUCT((资源区地图!$B$4:$B$9987=$B21)*资源区地图!$F$4:$F$9987)/9,0),IF($E21=6,ROUNDUP(SUMPRODUCT((讨伐区地图!$B$4:$B$9999=$B21)*讨伐区地图!$F$4:$F$9999)/8,0),""))</f>
        <v/>
      </c>
      <c r="K21" s="1" t="str">
        <f t="shared" si="0"/>
        <v/>
      </c>
      <c r="L21" s="1">
        <f t="shared" si="1"/>
        <v>1000</v>
      </c>
      <c r="M21" s="1" t="str">
        <f t="shared" si="2"/>
        <v/>
      </c>
      <c r="N21" s="1">
        <f t="shared" si="4"/>
        <v>100</v>
      </c>
      <c r="O21" s="1" t="str">
        <f>IF(OR(E21=1,E21=2,E21=3),[1]Sheet2!B14*1000,"")</f>
        <v/>
      </c>
      <c r="P21" s="1" t="str">
        <f t="shared" si="3"/>
        <v/>
      </c>
    </row>
    <row r="22" spans="1:16">
      <c r="A22" s="12">
        <v>430046</v>
      </c>
      <c r="B22" s="12">
        <v>430046</v>
      </c>
      <c r="C22" s="1" t="str">
        <f>VLOOKUP(E22,{1,"域都";2,"卫都";3,"关隘";4,"城镇";5,"资源区";6,"讨伐区"},2,FALSE)&amp;ROW()</f>
        <v>城镇22</v>
      </c>
      <c r="D22" s="1" t="str">
        <f t="shared" si="5"/>
        <v>城镇22</v>
      </c>
      <c r="E22" s="12">
        <v>4</v>
      </c>
      <c r="G22" s="1">
        <v>1</v>
      </c>
      <c r="H22" s="1">
        <v>3</v>
      </c>
      <c r="I22" s="43" t="str">
        <f>IF($E22=5,ROUNDUP(SUMPRODUCT((资源区地图!$B$4:$B$9987=$B22)*资源区地图!$F$4:$F$9987)/9,0),IF($E22=6,ROUNDUP(SUMPRODUCT((讨伐区地图!$B$4:$B$9999=$B22)*讨伐区地图!$F$4:$F$9999)/8,0),""))</f>
        <v/>
      </c>
      <c r="K22" s="1" t="str">
        <f t="shared" si="0"/>
        <v/>
      </c>
      <c r="L22" s="1">
        <f t="shared" si="1"/>
        <v>1000</v>
      </c>
      <c r="M22" s="1" t="str">
        <f t="shared" si="2"/>
        <v/>
      </c>
      <c r="N22" s="1">
        <f t="shared" si="4"/>
        <v>100</v>
      </c>
      <c r="O22" s="1" t="str">
        <f>IF(OR(E22=1,E22=2,E22=3),[1]Sheet2!B15*1000,"")</f>
        <v/>
      </c>
      <c r="P22" s="1" t="str">
        <f t="shared" si="3"/>
        <v/>
      </c>
    </row>
    <row r="23" spans="1:16">
      <c r="A23" s="12">
        <v>440028</v>
      </c>
      <c r="B23" s="12">
        <v>440028</v>
      </c>
      <c r="C23" s="1" t="str">
        <f>VLOOKUP(E23,{1,"域都";2,"卫都";3,"关隘";4,"城镇";5,"资源区";6,"讨伐区"},2,FALSE)&amp;ROW()</f>
        <v>城镇23</v>
      </c>
      <c r="D23" s="1" t="str">
        <f t="shared" ref="D23:D55" si="6">C23</f>
        <v>城镇23</v>
      </c>
      <c r="E23" s="12">
        <v>4</v>
      </c>
      <c r="G23" s="1">
        <v>1</v>
      </c>
      <c r="H23" s="1">
        <v>3</v>
      </c>
      <c r="I23" s="43" t="str">
        <f>IF($E23=5,ROUNDUP(SUMPRODUCT((资源区地图!$B$4:$B$9987=$B23)*资源区地图!$F$4:$F$9987)/9,0),IF($E23=6,ROUNDUP(SUMPRODUCT((讨伐区地图!$B$4:$B$9999=$B23)*讨伐区地图!$F$4:$F$9999)/8,0),""))</f>
        <v/>
      </c>
      <c r="K23" s="1" t="str">
        <f t="shared" si="0"/>
        <v/>
      </c>
      <c r="L23" s="1">
        <f t="shared" si="1"/>
        <v>1000</v>
      </c>
      <c r="M23" s="1" t="str">
        <f t="shared" si="2"/>
        <v/>
      </c>
      <c r="N23" s="1">
        <f t="shared" si="4"/>
        <v>100</v>
      </c>
      <c r="O23" s="1" t="str">
        <f>IF(OR(E56=1,E56=2,E56=3),[1]Sheet2!B16*1000,"")</f>
        <v/>
      </c>
      <c r="P23" s="1" t="str">
        <f t="shared" si="3"/>
        <v/>
      </c>
    </row>
    <row r="24" spans="1:16">
      <c r="A24" s="12">
        <v>460081</v>
      </c>
      <c r="B24" s="12">
        <v>460081</v>
      </c>
      <c r="C24" s="1" t="str">
        <f>VLOOKUP(E24,{1,"域都";2,"卫都";3,"关隘";4,"城镇";5,"资源区";6,"讨伐区"},2,FALSE)&amp;ROW()</f>
        <v>城镇24</v>
      </c>
      <c r="D24" s="1" t="str">
        <f t="shared" si="6"/>
        <v>城镇24</v>
      </c>
      <c r="E24" s="12">
        <v>4</v>
      </c>
      <c r="G24" s="1">
        <v>1</v>
      </c>
      <c r="H24" s="1">
        <v>3</v>
      </c>
      <c r="I24" s="43" t="str">
        <f>IF($E24=5,ROUNDUP(SUMPRODUCT((资源区地图!$B$4:$B$9987=$B24)*资源区地图!$F$4:$F$9987)/9,0),IF($E24=6,ROUNDUP(SUMPRODUCT((讨伐区地图!$B$4:$B$9999=$B24)*讨伐区地图!$F$4:$F$9999)/8,0),""))</f>
        <v/>
      </c>
      <c r="K24" s="1" t="str">
        <f t="shared" si="0"/>
        <v/>
      </c>
      <c r="L24" s="1">
        <f t="shared" si="1"/>
        <v>1000</v>
      </c>
      <c r="M24" s="1" t="str">
        <f t="shared" si="2"/>
        <v/>
      </c>
      <c r="N24" s="1">
        <f t="shared" si="4"/>
        <v>100</v>
      </c>
      <c r="O24" s="1" t="str">
        <f>IF(OR(E57=1,E57=2,E57=3),[1]Sheet2!B17*1000,"")</f>
        <v/>
      </c>
      <c r="P24" s="1" t="str">
        <f t="shared" si="3"/>
        <v/>
      </c>
    </row>
    <row r="25" spans="1:16">
      <c r="A25" s="12">
        <v>470105</v>
      </c>
      <c r="B25" s="12">
        <v>470105</v>
      </c>
      <c r="C25" s="1" t="str">
        <f>VLOOKUP(E25,{1,"域都";2,"卫都";3,"关隘";4,"城镇";5,"资源区";6,"讨伐区"},2,FALSE)&amp;ROW()</f>
        <v>城镇25</v>
      </c>
      <c r="D25" s="1" t="str">
        <f t="shared" si="6"/>
        <v>城镇25</v>
      </c>
      <c r="E25" s="12">
        <v>4</v>
      </c>
      <c r="F25" s="1">
        <v>1</v>
      </c>
      <c r="G25" s="1">
        <v>1</v>
      </c>
      <c r="H25" s="1">
        <v>3</v>
      </c>
      <c r="I25" s="43" t="str">
        <f>IF($E25=5,ROUNDUP(SUMPRODUCT((资源区地图!$B$4:$B$9987=$B25)*资源区地图!$F$4:$F$9987)/9,0),IF($E25=6,ROUNDUP(SUMPRODUCT((讨伐区地图!$B$4:$B$9999=$B25)*讨伐区地图!$F$4:$F$9999)/8,0),""))</f>
        <v/>
      </c>
      <c r="K25" s="1" t="str">
        <f t="shared" si="0"/>
        <v/>
      </c>
      <c r="L25" s="1">
        <f t="shared" si="1"/>
        <v>1000</v>
      </c>
      <c r="M25" s="1" t="str">
        <f t="shared" si="2"/>
        <v/>
      </c>
      <c r="N25" s="1">
        <f t="shared" si="4"/>
        <v>100</v>
      </c>
      <c r="O25" s="1" t="str">
        <f>IF(OR(E58=1,E58=2,E58=3),[1]Sheet2!B18*1000,"")</f>
        <v/>
      </c>
      <c r="P25" s="1" t="str">
        <f t="shared" si="3"/>
        <v/>
      </c>
    </row>
    <row r="26" spans="1:16">
      <c r="A26" s="12">
        <v>510039</v>
      </c>
      <c r="B26" s="12">
        <v>510039</v>
      </c>
      <c r="C26" s="1" t="str">
        <f>VLOOKUP(E26,{1,"域都";2,"卫都";3,"关隘";4,"城镇";5,"资源区";6,"讨伐区"},2,FALSE)&amp;ROW()</f>
        <v>城镇26</v>
      </c>
      <c r="D26" s="1" t="str">
        <f t="shared" si="6"/>
        <v>城镇26</v>
      </c>
      <c r="E26" s="12">
        <v>4</v>
      </c>
      <c r="G26" s="1">
        <v>1</v>
      </c>
      <c r="H26" s="1">
        <v>3</v>
      </c>
      <c r="I26" s="43" t="str">
        <f>IF($E26=5,ROUNDUP(SUMPRODUCT((资源区地图!$B$4:$B$9987=$B26)*资源区地图!$F$4:$F$9987)/9,0),IF($E26=6,ROUNDUP(SUMPRODUCT((讨伐区地图!$B$4:$B$9999=$B26)*讨伐区地图!$F$4:$F$9999)/8,0),""))</f>
        <v/>
      </c>
      <c r="K26" s="1" t="str">
        <f t="shared" si="0"/>
        <v/>
      </c>
      <c r="L26" s="1">
        <f t="shared" si="1"/>
        <v>1000</v>
      </c>
      <c r="M26" s="1" t="str">
        <f t="shared" si="2"/>
        <v/>
      </c>
      <c r="N26" s="1">
        <f t="shared" si="4"/>
        <v>100</v>
      </c>
      <c r="O26" s="1" t="str">
        <f>IF(OR(E59=1,E59=2,E59=3),[1]Sheet2!B19*1000,"")</f>
        <v/>
      </c>
      <c r="P26" s="1" t="str">
        <f t="shared" si="3"/>
        <v/>
      </c>
    </row>
    <row r="27" spans="1:16">
      <c r="A27" s="12">
        <v>530095</v>
      </c>
      <c r="B27" s="12">
        <v>530095</v>
      </c>
      <c r="C27" s="1" t="str">
        <f>VLOOKUP(E27,{1,"域都";2,"卫都";3,"关隘";4,"城镇";5,"资源区";6,"讨伐区"},2,FALSE)&amp;ROW()</f>
        <v>城镇27</v>
      </c>
      <c r="D27" s="1" t="str">
        <f t="shared" si="6"/>
        <v>城镇27</v>
      </c>
      <c r="E27" s="12">
        <v>4</v>
      </c>
      <c r="F27" s="1"/>
      <c r="G27" s="1">
        <v>1</v>
      </c>
      <c r="H27" s="1">
        <v>3</v>
      </c>
      <c r="I27" s="43" t="str">
        <f>IF($E27=5,ROUNDUP(SUMPRODUCT((资源区地图!$B$4:$B$9987=$B27)*资源区地图!$F$4:$F$9987)/9,0),IF($E27=6,ROUNDUP(SUMPRODUCT((讨伐区地图!$B$4:$B$9999=$B27)*讨伐区地图!$F$4:$F$9999)/8,0),""))</f>
        <v/>
      </c>
      <c r="K27" s="1" t="str">
        <f t="shared" si="0"/>
        <v/>
      </c>
      <c r="L27" s="1">
        <f t="shared" si="1"/>
        <v>1000</v>
      </c>
      <c r="M27" s="1" t="str">
        <f t="shared" si="2"/>
        <v/>
      </c>
      <c r="N27" s="1">
        <f t="shared" si="4"/>
        <v>100</v>
      </c>
      <c r="O27" s="1" t="str">
        <f>IF(OR(E60=1,E60=2,E60=3),[1]Sheet2!B20*1000,"")</f>
        <v/>
      </c>
      <c r="P27" s="1" t="str">
        <f t="shared" si="3"/>
        <v/>
      </c>
    </row>
    <row r="28" spans="1:16">
      <c r="A28" s="12">
        <v>560070</v>
      </c>
      <c r="B28" s="12">
        <v>560070</v>
      </c>
      <c r="C28" s="1" t="str">
        <f>VLOOKUP(E28,{1,"域都";2,"卫都";3,"关隘";4,"城镇";5,"资源区";6,"讨伐区"},2,FALSE)&amp;ROW()</f>
        <v>城镇28</v>
      </c>
      <c r="D28" s="1" t="str">
        <f t="shared" si="6"/>
        <v>城镇28</v>
      </c>
      <c r="E28" s="12">
        <v>4</v>
      </c>
      <c r="G28" s="1">
        <v>1</v>
      </c>
      <c r="H28" s="1">
        <v>3</v>
      </c>
      <c r="I28" s="43" t="str">
        <f>IF($E28=5,ROUNDUP(SUMPRODUCT((资源区地图!$B$4:$B$9987=$B28)*资源区地图!$F$4:$F$9987)/9,0),IF($E28=6,ROUNDUP(SUMPRODUCT((讨伐区地图!$B$4:$B$9999=$B28)*讨伐区地图!$F$4:$F$9999)/8,0),""))</f>
        <v/>
      </c>
      <c r="K28" s="1" t="str">
        <f t="shared" si="0"/>
        <v/>
      </c>
      <c r="L28" s="1">
        <f t="shared" si="1"/>
        <v>1000</v>
      </c>
      <c r="M28" s="1" t="str">
        <f t="shared" si="2"/>
        <v/>
      </c>
      <c r="N28" s="1">
        <f t="shared" si="4"/>
        <v>100</v>
      </c>
      <c r="O28" s="1" t="str">
        <f>IF(OR(E61=1,E61=2,E61=3),[1]Sheet2!B21*1000,"")</f>
        <v/>
      </c>
      <c r="P28" s="1" t="str">
        <f t="shared" si="3"/>
        <v/>
      </c>
    </row>
    <row r="29" spans="1:16">
      <c r="A29" s="12">
        <v>600058</v>
      </c>
      <c r="B29" s="12">
        <v>600058</v>
      </c>
      <c r="C29" s="1" t="str">
        <f>VLOOKUP(E29,{1,"域都";2,"卫都";3,"关隘";4,"城镇";5,"资源区";6,"讨伐区"},2,FALSE)&amp;ROW()</f>
        <v>城镇29</v>
      </c>
      <c r="D29" s="1" t="str">
        <f t="shared" si="6"/>
        <v>城镇29</v>
      </c>
      <c r="E29" s="12">
        <v>4</v>
      </c>
      <c r="G29" s="1">
        <v>1</v>
      </c>
      <c r="H29" s="1">
        <v>3</v>
      </c>
      <c r="I29" s="43" t="str">
        <f>IF($E29=5,ROUNDUP(SUMPRODUCT((资源区地图!$B$4:$B$9987=$B29)*资源区地图!$F$4:$F$9987)/9,0),IF($E29=6,ROUNDUP(SUMPRODUCT((讨伐区地图!$B$4:$B$9999=$B29)*讨伐区地图!$F$4:$F$9999)/8,0),""))</f>
        <v/>
      </c>
      <c r="K29" s="1" t="str">
        <f t="shared" si="0"/>
        <v/>
      </c>
      <c r="L29" s="1">
        <f t="shared" si="1"/>
        <v>1000</v>
      </c>
      <c r="M29" s="1" t="str">
        <f t="shared" si="2"/>
        <v/>
      </c>
      <c r="N29" s="1">
        <f t="shared" si="4"/>
        <v>100</v>
      </c>
      <c r="P29" s="1" t="str">
        <f t="shared" si="3"/>
        <v/>
      </c>
    </row>
    <row r="30" spans="1:16">
      <c r="A30" s="12">
        <v>610111</v>
      </c>
      <c r="B30" s="12">
        <v>610111</v>
      </c>
      <c r="C30" s="1" t="str">
        <f>VLOOKUP(E30,{1,"域都";2,"卫都";3,"关隘";4,"城镇";5,"资源区";6,"讨伐区"},2,FALSE)&amp;ROW()</f>
        <v>城镇30</v>
      </c>
      <c r="D30" s="1" t="str">
        <f t="shared" si="6"/>
        <v>城镇30</v>
      </c>
      <c r="E30" s="12">
        <v>4</v>
      </c>
      <c r="G30" s="1">
        <v>1</v>
      </c>
      <c r="H30" s="1">
        <v>3</v>
      </c>
      <c r="I30" s="43" t="str">
        <f>IF($E30=5,ROUNDUP(SUMPRODUCT((资源区地图!$B$4:$B$9987=$B30)*资源区地图!$F$4:$F$9987)/9,0),IF($E30=6,ROUNDUP(SUMPRODUCT((讨伐区地图!$B$4:$B$9999=$B30)*讨伐区地图!$F$4:$F$9999)/8,0),""))</f>
        <v/>
      </c>
      <c r="K30" s="1" t="str">
        <f t="shared" si="0"/>
        <v/>
      </c>
      <c r="L30" s="1">
        <f t="shared" si="1"/>
        <v>1000</v>
      </c>
      <c r="M30" s="1" t="str">
        <f t="shared" si="2"/>
        <v/>
      </c>
      <c r="N30" s="1">
        <f t="shared" si="4"/>
        <v>100</v>
      </c>
      <c r="P30" s="1" t="str">
        <f t="shared" si="3"/>
        <v/>
      </c>
    </row>
    <row r="31" spans="1:16">
      <c r="A31" s="12">
        <v>630046</v>
      </c>
      <c r="B31" s="12">
        <v>630046</v>
      </c>
      <c r="C31" s="1" t="str">
        <f>VLOOKUP(E31,{1,"域都";2,"卫都";3,"关隘";4,"城镇";5,"资源区";6,"讨伐区"},2,FALSE)&amp;ROW()</f>
        <v>城镇31</v>
      </c>
      <c r="D31" s="1" t="str">
        <f t="shared" si="6"/>
        <v>城镇31</v>
      </c>
      <c r="E31" s="12">
        <v>4</v>
      </c>
      <c r="G31" s="1">
        <v>1</v>
      </c>
      <c r="H31" s="1">
        <v>3</v>
      </c>
      <c r="I31" s="43" t="str">
        <f>IF($E31=5,ROUNDUP(SUMPRODUCT((资源区地图!$B$4:$B$9987=$B31)*资源区地图!$F$4:$F$9987)/9,0),IF($E31=6,ROUNDUP(SUMPRODUCT((讨伐区地图!$B$4:$B$9999=$B31)*讨伐区地图!$F$4:$F$9999)/8,0),""))</f>
        <v/>
      </c>
      <c r="K31" s="1" t="str">
        <f t="shared" si="0"/>
        <v/>
      </c>
      <c r="L31" s="1">
        <f t="shared" si="1"/>
        <v>1000</v>
      </c>
      <c r="M31" s="1" t="str">
        <f t="shared" si="2"/>
        <v/>
      </c>
      <c r="N31" s="1">
        <f t="shared" si="4"/>
        <v>100</v>
      </c>
      <c r="P31" s="1" t="str">
        <f t="shared" si="3"/>
        <v/>
      </c>
    </row>
    <row r="32" spans="1:16">
      <c r="A32" s="12">
        <v>630083</v>
      </c>
      <c r="B32" s="12">
        <v>630083</v>
      </c>
      <c r="C32" s="1" t="str">
        <f>VLOOKUP(E32,{1,"域都";2,"卫都";3,"关隘";4,"城镇";5,"资源区";6,"讨伐区"},2,FALSE)&amp;ROW()</f>
        <v>城镇32</v>
      </c>
      <c r="D32" s="1" t="str">
        <f t="shared" si="6"/>
        <v>城镇32</v>
      </c>
      <c r="E32" s="12">
        <v>4</v>
      </c>
      <c r="G32" s="1">
        <v>1</v>
      </c>
      <c r="H32" s="1">
        <v>3</v>
      </c>
      <c r="I32" s="43" t="str">
        <f>IF($E32=5,ROUNDUP(SUMPRODUCT((资源区地图!$B$4:$B$9987=$B32)*资源区地图!$F$4:$F$9987)/9,0),IF($E32=6,ROUNDUP(SUMPRODUCT((讨伐区地图!$B$4:$B$9999=$B32)*讨伐区地图!$F$4:$F$9999)/8,0),""))</f>
        <v/>
      </c>
      <c r="K32" s="1" t="str">
        <f t="shared" si="0"/>
        <v/>
      </c>
      <c r="L32" s="1">
        <f t="shared" si="1"/>
        <v>1000</v>
      </c>
      <c r="M32" s="1" t="str">
        <f t="shared" si="2"/>
        <v/>
      </c>
      <c r="N32" s="1">
        <f t="shared" si="4"/>
        <v>100</v>
      </c>
      <c r="P32" s="1" t="str">
        <f t="shared" si="3"/>
        <v/>
      </c>
    </row>
    <row r="33" spans="1:16">
      <c r="A33" s="12">
        <v>630100</v>
      </c>
      <c r="B33" s="12">
        <v>630100</v>
      </c>
      <c r="C33" s="1" t="str">
        <f>VLOOKUP(E33,{1,"域都";2,"卫都";3,"关隘";4,"城镇";5,"资源区";6,"讨伐区"},2,FALSE)&amp;ROW()</f>
        <v>城镇33</v>
      </c>
      <c r="D33" s="1" t="str">
        <f t="shared" si="6"/>
        <v>城镇33</v>
      </c>
      <c r="E33" s="12">
        <v>4</v>
      </c>
      <c r="G33" s="1">
        <v>1</v>
      </c>
      <c r="H33" s="1">
        <v>3</v>
      </c>
      <c r="I33" s="43" t="str">
        <f>IF($E33=5,ROUNDUP(SUMPRODUCT((资源区地图!$B$4:$B$9987=$B33)*资源区地图!$F$4:$F$9987)/9,0),IF($E33=6,ROUNDUP(SUMPRODUCT((讨伐区地图!$B$4:$B$9999=$B33)*讨伐区地图!$F$4:$F$9999)/8,0),""))</f>
        <v/>
      </c>
      <c r="K33" s="1" t="str">
        <f t="shared" si="0"/>
        <v/>
      </c>
      <c r="L33" s="1">
        <f t="shared" si="1"/>
        <v>1000</v>
      </c>
      <c r="M33" s="1" t="str">
        <f t="shared" si="2"/>
        <v/>
      </c>
      <c r="N33" s="1">
        <f t="shared" si="4"/>
        <v>100</v>
      </c>
      <c r="P33" s="1" t="str">
        <f t="shared" si="3"/>
        <v/>
      </c>
    </row>
    <row r="34" spans="1:16">
      <c r="A34" s="12">
        <v>660029</v>
      </c>
      <c r="B34" s="12">
        <v>660029</v>
      </c>
      <c r="C34" s="1" t="str">
        <f>VLOOKUP(E34,{1,"域都";2,"卫都";3,"关隘";4,"城镇";5,"资源区";6,"讨伐区"},2,FALSE)&amp;ROW()</f>
        <v>城镇34</v>
      </c>
      <c r="D34" s="1" t="str">
        <f t="shared" si="6"/>
        <v>城镇34</v>
      </c>
      <c r="E34" s="12">
        <v>4</v>
      </c>
      <c r="G34" s="1">
        <v>1</v>
      </c>
      <c r="H34" s="1">
        <v>3</v>
      </c>
      <c r="I34" s="43" t="str">
        <f>IF($E34=5,ROUNDUP(SUMPRODUCT((资源区地图!$B$4:$B$9987=$B34)*资源区地图!$F$4:$F$9987)/9,0),IF($E34=6,ROUNDUP(SUMPRODUCT((讨伐区地图!$B$4:$B$9999=$B34)*讨伐区地图!$F$4:$F$9999)/8,0),""))</f>
        <v/>
      </c>
      <c r="K34" s="1" t="str">
        <f t="shared" si="0"/>
        <v/>
      </c>
      <c r="L34" s="1">
        <f t="shared" si="1"/>
        <v>1000</v>
      </c>
      <c r="M34" s="1" t="str">
        <f t="shared" si="2"/>
        <v/>
      </c>
      <c r="N34" s="1">
        <f t="shared" si="4"/>
        <v>100</v>
      </c>
      <c r="P34" s="1" t="str">
        <f t="shared" si="3"/>
        <v/>
      </c>
    </row>
    <row r="35" spans="1:16">
      <c r="A35" s="12">
        <v>700039</v>
      </c>
      <c r="B35" s="12">
        <v>700039</v>
      </c>
      <c r="C35" s="1" t="str">
        <f>VLOOKUP(E35,{1,"域都";2,"卫都";3,"关隘";4,"城镇";5,"资源区";6,"讨伐区"},2,FALSE)&amp;ROW()</f>
        <v>城镇35</v>
      </c>
      <c r="D35" s="1" t="str">
        <f t="shared" si="6"/>
        <v>城镇35</v>
      </c>
      <c r="E35" s="12">
        <v>4</v>
      </c>
      <c r="G35" s="1">
        <v>1</v>
      </c>
      <c r="H35" s="1">
        <v>3</v>
      </c>
      <c r="I35" s="43" t="str">
        <f>IF($E35=5,ROUNDUP(SUMPRODUCT((资源区地图!$B$4:$B$9987=$B35)*资源区地图!$F$4:$F$9987)/9,0),IF($E35=6,ROUNDUP(SUMPRODUCT((讨伐区地图!$B$4:$B$9999=$B35)*讨伐区地图!$F$4:$F$9999)/8,0),""))</f>
        <v/>
      </c>
      <c r="K35" s="1" t="str">
        <f t="shared" si="0"/>
        <v/>
      </c>
      <c r="L35" s="1">
        <f t="shared" si="1"/>
        <v>1000</v>
      </c>
      <c r="M35" s="1" t="str">
        <f t="shared" si="2"/>
        <v/>
      </c>
      <c r="N35" s="1">
        <f t="shared" si="4"/>
        <v>100</v>
      </c>
      <c r="P35" s="1" t="str">
        <f t="shared" si="3"/>
        <v/>
      </c>
    </row>
    <row r="36" spans="1:16">
      <c r="A36" s="12">
        <v>730104</v>
      </c>
      <c r="B36" s="12">
        <v>730104</v>
      </c>
      <c r="C36" s="1" t="str">
        <f>VLOOKUP(E36,{1,"域都";2,"卫都";3,"关隘";4,"城镇";5,"资源区";6,"讨伐区"},2,FALSE)&amp;ROW()</f>
        <v>城镇36</v>
      </c>
      <c r="D36" s="1" t="str">
        <f t="shared" si="6"/>
        <v>城镇36</v>
      </c>
      <c r="E36" s="12">
        <v>4</v>
      </c>
      <c r="G36" s="1">
        <v>1</v>
      </c>
      <c r="H36" s="1">
        <v>3</v>
      </c>
      <c r="I36" s="43" t="str">
        <f>IF($E36=5,ROUNDUP(SUMPRODUCT((资源区地图!$B$4:$B$9987=$B36)*资源区地图!$F$4:$F$9987)/9,0),IF($E36=6,ROUNDUP(SUMPRODUCT((讨伐区地图!$B$4:$B$9999=$B36)*讨伐区地图!$F$4:$F$9999)/8,0),""))</f>
        <v/>
      </c>
      <c r="K36" s="1" t="str">
        <f t="shared" si="0"/>
        <v/>
      </c>
      <c r="L36" s="1">
        <f t="shared" si="1"/>
        <v>1000</v>
      </c>
      <c r="M36" s="1" t="str">
        <f t="shared" si="2"/>
        <v/>
      </c>
      <c r="N36" s="1">
        <f t="shared" si="4"/>
        <v>100</v>
      </c>
      <c r="P36" s="1" t="str">
        <f t="shared" si="3"/>
        <v/>
      </c>
    </row>
    <row r="37" spans="1:16">
      <c r="A37" s="12">
        <v>750095</v>
      </c>
      <c r="B37" s="12">
        <v>750095</v>
      </c>
      <c r="C37" s="1" t="str">
        <f>VLOOKUP(E37,{1,"域都";2,"卫都";3,"关隘";4,"城镇";5,"资源区";6,"讨伐区"},2,FALSE)&amp;ROW()</f>
        <v>城镇37</v>
      </c>
      <c r="D37" s="1" t="str">
        <f t="shared" si="6"/>
        <v>城镇37</v>
      </c>
      <c r="E37" s="12">
        <v>4</v>
      </c>
      <c r="G37" s="1">
        <v>1</v>
      </c>
      <c r="H37" s="1">
        <v>3</v>
      </c>
      <c r="I37" s="43" t="str">
        <f>IF($E37=5,ROUNDUP(SUMPRODUCT((资源区地图!$B$4:$B$9987=$B37)*资源区地图!$F$4:$F$9987)/9,0),IF($E37=6,ROUNDUP(SUMPRODUCT((讨伐区地图!$B$4:$B$9999=$B37)*讨伐区地图!$F$4:$F$9999)/8,0),""))</f>
        <v/>
      </c>
      <c r="K37" s="1" t="str">
        <f t="shared" si="0"/>
        <v/>
      </c>
      <c r="L37" s="1">
        <f t="shared" si="1"/>
        <v>1000</v>
      </c>
      <c r="M37" s="1" t="str">
        <f t="shared" si="2"/>
        <v/>
      </c>
      <c r="N37" s="1">
        <f t="shared" si="4"/>
        <v>100</v>
      </c>
      <c r="P37" s="1" t="str">
        <f t="shared" si="3"/>
        <v/>
      </c>
    </row>
    <row r="38" spans="1:16">
      <c r="A38" s="12">
        <v>760056</v>
      </c>
      <c r="B38" s="12">
        <v>760056</v>
      </c>
      <c r="C38" s="1" t="str">
        <f>VLOOKUP(E38,{1,"域都";2,"卫都";3,"关隘";4,"城镇";5,"资源区";6,"讨伐区"},2,FALSE)&amp;ROW()</f>
        <v>城镇38</v>
      </c>
      <c r="D38" s="1" t="str">
        <f t="shared" si="6"/>
        <v>城镇38</v>
      </c>
      <c r="E38" s="12">
        <v>4</v>
      </c>
      <c r="G38" s="1">
        <v>1</v>
      </c>
      <c r="H38" s="1">
        <v>3</v>
      </c>
      <c r="I38" s="43" t="str">
        <f>IF($E38=5,ROUNDUP(SUMPRODUCT((资源区地图!$B$4:$B$9987=$B38)*资源区地图!$F$4:$F$9987)/9,0),IF($E38=6,ROUNDUP(SUMPRODUCT((讨伐区地图!$B$4:$B$9999=$B38)*讨伐区地图!$F$4:$F$9999)/8,0),""))</f>
        <v/>
      </c>
      <c r="K38" s="1" t="str">
        <f t="shared" si="0"/>
        <v/>
      </c>
      <c r="L38" s="1">
        <f t="shared" si="1"/>
        <v>1000</v>
      </c>
      <c r="M38" s="1" t="str">
        <f t="shared" si="2"/>
        <v/>
      </c>
      <c r="N38" s="1">
        <f t="shared" si="4"/>
        <v>100</v>
      </c>
      <c r="P38" s="1" t="str">
        <f t="shared" si="3"/>
        <v/>
      </c>
    </row>
    <row r="39" spans="1:16">
      <c r="A39" s="12">
        <v>760071</v>
      </c>
      <c r="B39" s="12">
        <v>760071</v>
      </c>
      <c r="C39" s="1" t="str">
        <f>VLOOKUP(E39,{1,"域都";2,"卫都";3,"关隘";4,"城镇";5,"资源区";6,"讨伐区"},2,FALSE)&amp;ROW()</f>
        <v>城镇39</v>
      </c>
      <c r="D39" s="1" t="str">
        <f t="shared" si="6"/>
        <v>城镇39</v>
      </c>
      <c r="E39" s="12">
        <v>4</v>
      </c>
      <c r="G39" s="1">
        <v>1</v>
      </c>
      <c r="H39" s="1">
        <v>3</v>
      </c>
      <c r="I39" s="43" t="str">
        <f>IF($E39=5,ROUNDUP(SUMPRODUCT((资源区地图!$B$4:$B$9987=$B39)*资源区地图!$F$4:$F$9987)/9,0),IF($E39=6,ROUNDUP(SUMPRODUCT((讨伐区地图!$B$4:$B$9999=$B39)*讨伐区地图!$F$4:$F$9999)/8,0),""))</f>
        <v/>
      </c>
      <c r="K39" s="1" t="str">
        <f t="shared" si="0"/>
        <v/>
      </c>
      <c r="L39" s="1">
        <f t="shared" si="1"/>
        <v>1000</v>
      </c>
      <c r="M39" s="1" t="str">
        <f t="shared" si="2"/>
        <v/>
      </c>
      <c r="N39" s="1">
        <f t="shared" si="4"/>
        <v>100</v>
      </c>
      <c r="P39" s="1" t="str">
        <f t="shared" si="3"/>
        <v/>
      </c>
    </row>
    <row r="40" spans="1:16">
      <c r="A40" s="12">
        <v>780117</v>
      </c>
      <c r="B40" s="12">
        <v>780117</v>
      </c>
      <c r="C40" s="1" t="str">
        <f>VLOOKUP(E40,{1,"域都";2,"卫都";3,"关隘";4,"城镇";5,"资源区";6,"讨伐区"},2,FALSE)&amp;ROW()</f>
        <v>城镇40</v>
      </c>
      <c r="D40" s="1" t="str">
        <f t="shared" si="6"/>
        <v>城镇40</v>
      </c>
      <c r="E40" s="12">
        <v>4</v>
      </c>
      <c r="F40" s="1">
        <v>1</v>
      </c>
      <c r="G40" s="1">
        <v>1</v>
      </c>
      <c r="H40" s="1">
        <v>3</v>
      </c>
      <c r="I40" s="43" t="str">
        <f>IF($E40=5,ROUNDUP(SUMPRODUCT((资源区地图!$B$4:$B$9987=$B40)*资源区地图!$F$4:$F$9987)/9,0),IF($E40=6,ROUNDUP(SUMPRODUCT((讨伐区地图!$B$4:$B$9999=$B40)*讨伐区地图!$F$4:$F$9999)/8,0),""))</f>
        <v/>
      </c>
      <c r="K40" s="1" t="str">
        <f t="shared" si="0"/>
        <v/>
      </c>
      <c r="L40" s="1">
        <f t="shared" si="1"/>
        <v>1000</v>
      </c>
      <c r="M40" s="1" t="str">
        <f t="shared" si="2"/>
        <v/>
      </c>
      <c r="N40" s="1">
        <f t="shared" si="4"/>
        <v>100</v>
      </c>
      <c r="P40" s="1" t="str">
        <f t="shared" si="3"/>
        <v/>
      </c>
    </row>
    <row r="41" spans="1:16">
      <c r="A41" s="12">
        <v>790036</v>
      </c>
      <c r="B41" s="12">
        <v>790036</v>
      </c>
      <c r="C41" s="1" t="str">
        <f>VLOOKUP(E41,{1,"域都";2,"卫都";3,"关隘";4,"城镇";5,"资源区";6,"讨伐区"},2,FALSE)&amp;ROW()</f>
        <v>城镇41</v>
      </c>
      <c r="D41" s="1" t="str">
        <f t="shared" si="6"/>
        <v>城镇41</v>
      </c>
      <c r="E41" s="12">
        <v>4</v>
      </c>
      <c r="G41" s="1">
        <v>1</v>
      </c>
      <c r="H41" s="1">
        <v>3</v>
      </c>
      <c r="I41" s="43" t="str">
        <f>IF($E41=5,ROUNDUP(SUMPRODUCT((资源区地图!$B$4:$B$9987=$B41)*资源区地图!$F$4:$F$9987)/9,0),IF($E41=6,ROUNDUP(SUMPRODUCT((讨伐区地图!$B$4:$B$9999=$B41)*讨伐区地图!$F$4:$F$9999)/8,0),""))</f>
        <v/>
      </c>
      <c r="K41" s="1" t="str">
        <f t="shared" si="0"/>
        <v/>
      </c>
      <c r="L41" s="1">
        <f t="shared" si="1"/>
        <v>1000</v>
      </c>
      <c r="M41" s="1" t="str">
        <f t="shared" si="2"/>
        <v/>
      </c>
      <c r="N41" s="1">
        <f t="shared" si="4"/>
        <v>100</v>
      </c>
      <c r="P41" s="1" t="str">
        <f t="shared" si="3"/>
        <v/>
      </c>
    </row>
    <row r="42" spans="1:16">
      <c r="A42" s="12">
        <v>810085</v>
      </c>
      <c r="B42" s="12">
        <v>810085</v>
      </c>
      <c r="C42" s="1" t="str">
        <f>VLOOKUP(E42,{1,"域都";2,"卫都";3,"关隘";4,"城镇";5,"资源区";6,"讨伐区"},2,FALSE)&amp;ROW()</f>
        <v>城镇42</v>
      </c>
      <c r="D42" s="1" t="str">
        <f t="shared" si="6"/>
        <v>城镇42</v>
      </c>
      <c r="E42" s="12">
        <v>4</v>
      </c>
      <c r="G42" s="1">
        <v>1</v>
      </c>
      <c r="H42" s="1">
        <v>3</v>
      </c>
      <c r="I42" s="43" t="str">
        <f>IF($E42=5,ROUNDUP(SUMPRODUCT((资源区地图!$B$4:$B$9987=$B42)*资源区地图!$F$4:$F$9987)/9,0),IF($E42=6,ROUNDUP(SUMPRODUCT((讨伐区地图!$B$4:$B$9999=$B42)*讨伐区地图!$F$4:$F$9999)/8,0),""))</f>
        <v/>
      </c>
      <c r="K42" s="1" t="str">
        <f t="shared" si="0"/>
        <v/>
      </c>
      <c r="L42" s="1">
        <f t="shared" si="1"/>
        <v>1000</v>
      </c>
      <c r="M42" s="1" t="str">
        <f t="shared" si="2"/>
        <v/>
      </c>
      <c r="N42" s="1">
        <f t="shared" si="4"/>
        <v>100</v>
      </c>
      <c r="P42" s="1" t="str">
        <f t="shared" si="3"/>
        <v/>
      </c>
    </row>
    <row r="43" spans="1:16">
      <c r="A43" s="12">
        <v>830047</v>
      </c>
      <c r="B43" s="12">
        <v>830047</v>
      </c>
      <c r="C43" s="1" t="str">
        <f>VLOOKUP(E43,{1,"域都";2,"卫都";3,"关隘";4,"城镇";5,"资源区";6,"讨伐区"},2,FALSE)&amp;ROW()</f>
        <v>城镇43</v>
      </c>
      <c r="D43" s="1" t="str">
        <f t="shared" si="6"/>
        <v>城镇43</v>
      </c>
      <c r="E43" s="12">
        <v>4</v>
      </c>
      <c r="G43" s="1">
        <v>1</v>
      </c>
      <c r="H43" s="1">
        <v>3</v>
      </c>
      <c r="I43" s="43" t="str">
        <f>IF($E43=5,ROUNDUP(SUMPRODUCT((资源区地图!$B$4:$B$9987=$B43)*资源区地图!$F$4:$F$9987)/9,0),IF($E43=6,ROUNDUP(SUMPRODUCT((讨伐区地图!$B$4:$B$9999=$B43)*讨伐区地图!$F$4:$F$9999)/8,0),""))</f>
        <v/>
      </c>
      <c r="K43" s="1" t="str">
        <f t="shared" si="0"/>
        <v/>
      </c>
      <c r="L43" s="1">
        <f t="shared" si="1"/>
        <v>1000</v>
      </c>
      <c r="M43" s="1" t="str">
        <f t="shared" si="2"/>
        <v/>
      </c>
      <c r="N43" s="1">
        <f t="shared" si="4"/>
        <v>100</v>
      </c>
      <c r="P43" s="1" t="str">
        <f t="shared" si="3"/>
        <v/>
      </c>
    </row>
    <row r="44" spans="1:16">
      <c r="A44" s="12">
        <v>850030</v>
      </c>
      <c r="B44" s="12">
        <v>850030</v>
      </c>
      <c r="C44" s="1" t="str">
        <f>VLOOKUP(E44,{1,"域都";2,"卫都";3,"关隘";4,"城镇";5,"资源区";6,"讨伐区"},2,FALSE)&amp;ROW()</f>
        <v>城镇44</v>
      </c>
      <c r="D44" s="1" t="str">
        <f t="shared" si="6"/>
        <v>城镇44</v>
      </c>
      <c r="E44" s="12">
        <v>4</v>
      </c>
      <c r="G44" s="1">
        <v>1</v>
      </c>
      <c r="H44" s="1">
        <v>3</v>
      </c>
      <c r="I44" s="43" t="str">
        <f>IF($E44=5,ROUNDUP(SUMPRODUCT((资源区地图!$B$4:$B$9987=$B44)*资源区地图!$F$4:$F$9987)/9,0),IF($E44=6,ROUNDUP(SUMPRODUCT((讨伐区地图!$B$4:$B$9999=$B44)*讨伐区地图!$F$4:$F$9999)/8,0),""))</f>
        <v/>
      </c>
      <c r="K44" s="1" t="str">
        <f t="shared" si="0"/>
        <v/>
      </c>
      <c r="L44" s="1">
        <f t="shared" si="1"/>
        <v>1000</v>
      </c>
      <c r="M44" s="1" t="str">
        <f t="shared" si="2"/>
        <v/>
      </c>
      <c r="N44" s="1">
        <f t="shared" si="4"/>
        <v>100</v>
      </c>
      <c r="P44" s="1" t="str">
        <f t="shared" si="3"/>
        <v/>
      </c>
    </row>
    <row r="45" spans="1:16">
      <c r="A45" s="12">
        <v>860105</v>
      </c>
      <c r="B45" s="12">
        <v>860105</v>
      </c>
      <c r="C45" s="1" t="str">
        <f>VLOOKUP(E45,{1,"域都";2,"卫都";3,"关隘";4,"城镇";5,"资源区";6,"讨伐区"},2,FALSE)&amp;ROW()</f>
        <v>城镇45</v>
      </c>
      <c r="D45" s="1" t="str">
        <f t="shared" si="6"/>
        <v>城镇45</v>
      </c>
      <c r="E45" s="12">
        <v>4</v>
      </c>
      <c r="G45" s="1">
        <v>1</v>
      </c>
      <c r="H45" s="1">
        <v>3</v>
      </c>
      <c r="I45" s="43" t="str">
        <f>IF($E45=5,ROUNDUP(SUMPRODUCT((资源区地图!$B$4:$B$9987=$B45)*资源区地图!$F$4:$F$9987)/9,0),IF($E45=6,ROUNDUP(SUMPRODUCT((讨伐区地图!$B$4:$B$9999=$B45)*讨伐区地图!$F$4:$F$9999)/8,0),""))</f>
        <v/>
      </c>
      <c r="K45" s="1" t="str">
        <f t="shared" si="0"/>
        <v/>
      </c>
      <c r="L45" s="1">
        <f t="shared" si="1"/>
        <v>1000</v>
      </c>
      <c r="M45" s="1" t="str">
        <f t="shared" si="2"/>
        <v/>
      </c>
      <c r="N45" s="1">
        <f t="shared" si="4"/>
        <v>100</v>
      </c>
      <c r="P45" s="1" t="str">
        <f t="shared" si="3"/>
        <v/>
      </c>
    </row>
    <row r="46" spans="1:16">
      <c r="A46" s="12">
        <v>880065</v>
      </c>
      <c r="B46" s="12">
        <v>880065</v>
      </c>
      <c r="C46" s="1" t="str">
        <f>VLOOKUP(E46,{1,"域都";2,"卫都";3,"关隘";4,"城镇";5,"资源区";6,"讨伐区"},2,FALSE)&amp;ROW()</f>
        <v>城镇46</v>
      </c>
      <c r="D46" s="1" t="str">
        <f t="shared" si="6"/>
        <v>城镇46</v>
      </c>
      <c r="E46" s="12">
        <v>4</v>
      </c>
      <c r="F46" s="1"/>
      <c r="G46" s="1">
        <v>1</v>
      </c>
      <c r="H46" s="1">
        <v>3</v>
      </c>
      <c r="I46" s="43" t="str">
        <f>IF($E46=5,ROUNDUP(SUMPRODUCT((资源区地图!$B$4:$B$9987=$B46)*资源区地图!$F$4:$F$9987)/9,0),IF($E46=6,ROUNDUP(SUMPRODUCT((讨伐区地图!$B$4:$B$9999=$B46)*讨伐区地图!$F$4:$F$9999)/8,0),""))</f>
        <v/>
      </c>
      <c r="K46" s="1" t="str">
        <f t="shared" si="0"/>
        <v/>
      </c>
      <c r="L46" s="1">
        <f t="shared" si="1"/>
        <v>1000</v>
      </c>
      <c r="M46" s="1" t="str">
        <f t="shared" si="2"/>
        <v/>
      </c>
      <c r="N46" s="1">
        <f t="shared" si="4"/>
        <v>100</v>
      </c>
      <c r="P46" s="1" t="str">
        <f t="shared" si="3"/>
        <v/>
      </c>
    </row>
    <row r="47" spans="1:16">
      <c r="A47" s="12">
        <v>940042</v>
      </c>
      <c r="B47" s="12">
        <v>940042</v>
      </c>
      <c r="C47" s="1" t="str">
        <f>VLOOKUP(E47,{1,"域都";2,"卫都";3,"关隘";4,"城镇";5,"资源区";6,"讨伐区"},2,FALSE)&amp;ROW()</f>
        <v>城镇47</v>
      </c>
      <c r="D47" s="1" t="str">
        <f t="shared" si="6"/>
        <v>城镇47</v>
      </c>
      <c r="E47" s="12">
        <v>4</v>
      </c>
      <c r="G47" s="1">
        <v>1</v>
      </c>
      <c r="H47" s="1">
        <v>3</v>
      </c>
      <c r="I47" s="43" t="str">
        <f>IF($E47=5,ROUNDUP(SUMPRODUCT((资源区地图!$B$4:$B$9987=$B47)*资源区地图!$F$4:$F$9987)/9,0),IF($E47=6,ROUNDUP(SUMPRODUCT((讨伐区地图!$B$4:$B$9999=$B47)*讨伐区地图!$F$4:$F$9999)/8,0),""))</f>
        <v/>
      </c>
      <c r="K47" s="1" t="str">
        <f t="shared" si="0"/>
        <v/>
      </c>
      <c r="L47" s="1">
        <f t="shared" si="1"/>
        <v>1000</v>
      </c>
      <c r="M47" s="1" t="str">
        <f t="shared" si="2"/>
        <v/>
      </c>
      <c r="N47" s="1">
        <f t="shared" si="4"/>
        <v>100</v>
      </c>
      <c r="P47" s="1" t="str">
        <f t="shared" si="3"/>
        <v/>
      </c>
    </row>
    <row r="48" spans="1:16">
      <c r="A48" s="12">
        <v>940118</v>
      </c>
      <c r="B48" s="12">
        <v>940118</v>
      </c>
      <c r="C48" s="1" t="str">
        <f>VLOOKUP(E48,{1,"域都";2,"卫都";3,"关隘";4,"城镇";5,"资源区";6,"讨伐区"},2,FALSE)&amp;ROW()</f>
        <v>城镇48</v>
      </c>
      <c r="D48" s="1" t="str">
        <f t="shared" si="6"/>
        <v>城镇48</v>
      </c>
      <c r="E48" s="12">
        <v>4</v>
      </c>
      <c r="G48" s="1">
        <v>1</v>
      </c>
      <c r="H48" s="1">
        <v>3</v>
      </c>
      <c r="I48" s="43" t="str">
        <f>IF($E48=5,ROUNDUP(SUMPRODUCT((资源区地图!$B$4:$B$9987=$B48)*资源区地图!$F$4:$F$9987)/9,0),IF($E48=6,ROUNDUP(SUMPRODUCT((讨伐区地图!$B$4:$B$9999=$B48)*讨伐区地图!$F$4:$F$9999)/8,0),""))</f>
        <v/>
      </c>
      <c r="K48" s="1" t="str">
        <f t="shared" si="0"/>
        <v/>
      </c>
      <c r="L48" s="1">
        <f t="shared" si="1"/>
        <v>1000</v>
      </c>
      <c r="M48" s="1" t="str">
        <f t="shared" si="2"/>
        <v/>
      </c>
      <c r="N48" s="1">
        <f t="shared" si="4"/>
        <v>100</v>
      </c>
      <c r="P48" s="1" t="str">
        <f t="shared" si="3"/>
        <v/>
      </c>
    </row>
    <row r="49" spans="1:16">
      <c r="A49" s="12">
        <v>950034</v>
      </c>
      <c r="B49" s="12">
        <v>950034</v>
      </c>
      <c r="C49" s="1" t="str">
        <f>VLOOKUP(E49,{1,"域都";2,"卫都";3,"关隘";4,"城镇";5,"资源区";6,"讨伐区"},2,FALSE)&amp;ROW()</f>
        <v>城镇49</v>
      </c>
      <c r="D49" s="1" t="str">
        <f t="shared" si="6"/>
        <v>城镇49</v>
      </c>
      <c r="E49" s="12">
        <v>4</v>
      </c>
      <c r="G49" s="1">
        <v>1</v>
      </c>
      <c r="H49" s="1">
        <v>3</v>
      </c>
      <c r="I49" s="43" t="str">
        <f>IF($E49=5,ROUNDUP(SUMPRODUCT((资源区地图!$B$4:$B$9987=$B49)*资源区地图!$F$4:$F$9987)/9,0),IF($E49=6,ROUNDUP(SUMPRODUCT((讨伐区地图!$B$4:$B$9999=$B49)*讨伐区地图!$F$4:$F$9999)/8,0),""))</f>
        <v/>
      </c>
      <c r="K49" s="1" t="str">
        <f t="shared" si="0"/>
        <v/>
      </c>
      <c r="L49" s="1">
        <f t="shared" si="1"/>
        <v>1000</v>
      </c>
      <c r="M49" s="1" t="str">
        <f t="shared" si="2"/>
        <v/>
      </c>
      <c r="N49" s="1">
        <f t="shared" si="4"/>
        <v>100</v>
      </c>
      <c r="P49" s="1" t="str">
        <f t="shared" si="3"/>
        <v/>
      </c>
    </row>
    <row r="50" spans="1:16">
      <c r="A50" s="12">
        <v>950082</v>
      </c>
      <c r="B50" s="12">
        <v>950082</v>
      </c>
      <c r="C50" s="1" t="str">
        <f>VLOOKUP(E50,{1,"域都";2,"卫都";3,"关隘";4,"城镇";5,"资源区";6,"讨伐区"},2,FALSE)&amp;ROW()</f>
        <v>城镇50</v>
      </c>
      <c r="D50" s="1" t="str">
        <f t="shared" si="6"/>
        <v>城镇50</v>
      </c>
      <c r="E50" s="12">
        <v>4</v>
      </c>
      <c r="G50" s="1">
        <v>1</v>
      </c>
      <c r="H50" s="1">
        <v>3</v>
      </c>
      <c r="I50" s="43" t="str">
        <f>IF($E50=5,ROUNDUP(SUMPRODUCT((资源区地图!$B$4:$B$9987=$B50)*资源区地图!$F$4:$F$9987)/9,0),IF($E50=6,ROUNDUP(SUMPRODUCT((讨伐区地图!$B$4:$B$9999=$B50)*讨伐区地图!$F$4:$F$9999)/8,0),""))</f>
        <v/>
      </c>
      <c r="K50" s="1" t="str">
        <f t="shared" si="0"/>
        <v/>
      </c>
      <c r="L50" s="1">
        <f t="shared" si="1"/>
        <v>1000</v>
      </c>
      <c r="M50" s="1" t="str">
        <f t="shared" si="2"/>
        <v/>
      </c>
      <c r="N50" s="1">
        <f t="shared" si="4"/>
        <v>100</v>
      </c>
      <c r="P50" s="1" t="str">
        <f t="shared" si="3"/>
        <v/>
      </c>
    </row>
    <row r="51" spans="1:16">
      <c r="A51" s="12">
        <v>960094</v>
      </c>
      <c r="B51" s="12">
        <v>960094</v>
      </c>
      <c r="C51" s="1" t="str">
        <f>VLOOKUP(E51,{1,"域都";2,"卫都";3,"关隘";4,"城镇";5,"资源区";6,"讨伐区"},2,FALSE)&amp;ROW()</f>
        <v>城镇51</v>
      </c>
      <c r="D51" s="1" t="str">
        <f t="shared" si="6"/>
        <v>城镇51</v>
      </c>
      <c r="E51" s="12">
        <v>4</v>
      </c>
      <c r="G51" s="1">
        <v>1</v>
      </c>
      <c r="H51" s="1">
        <v>3</v>
      </c>
      <c r="I51" s="43" t="str">
        <f>IF($E51=5,ROUNDUP(SUMPRODUCT((资源区地图!$B$4:$B$9987=$B51)*资源区地图!$F$4:$F$9987)/9,0),IF($E51=6,ROUNDUP(SUMPRODUCT((讨伐区地图!$B$4:$B$9999=$B51)*讨伐区地图!$F$4:$F$9999)/8,0),""))</f>
        <v/>
      </c>
      <c r="K51" s="1" t="str">
        <f t="shared" si="0"/>
        <v/>
      </c>
      <c r="L51" s="1">
        <f t="shared" si="1"/>
        <v>1000</v>
      </c>
      <c r="M51" s="1" t="str">
        <f t="shared" si="2"/>
        <v/>
      </c>
      <c r="N51" s="1">
        <f t="shared" si="4"/>
        <v>100</v>
      </c>
      <c r="P51" s="1" t="str">
        <f t="shared" si="3"/>
        <v/>
      </c>
    </row>
    <row r="52" spans="1:16">
      <c r="A52" s="12">
        <v>990103</v>
      </c>
      <c r="B52" s="12">
        <v>990103</v>
      </c>
      <c r="C52" s="1" t="str">
        <f>VLOOKUP(E52,{1,"域都";2,"卫都";3,"关隘";4,"城镇";5,"资源区";6,"讨伐区"},2,FALSE)&amp;ROW()</f>
        <v>城镇52</v>
      </c>
      <c r="D52" s="1" t="str">
        <f t="shared" si="6"/>
        <v>城镇52</v>
      </c>
      <c r="E52" s="12">
        <v>4</v>
      </c>
      <c r="G52" s="1">
        <v>1</v>
      </c>
      <c r="H52" s="1">
        <v>3</v>
      </c>
      <c r="I52" s="43" t="str">
        <f>IF($E52=5,ROUNDUP(SUMPRODUCT((资源区地图!$B$4:$B$9987=$B52)*资源区地图!$F$4:$F$9987)/9,0),IF($E52=6,ROUNDUP(SUMPRODUCT((讨伐区地图!$B$4:$B$9999=$B52)*讨伐区地图!$F$4:$F$9999)/8,0),""))</f>
        <v/>
      </c>
      <c r="K52" s="1" t="str">
        <f t="shared" si="0"/>
        <v/>
      </c>
      <c r="L52" s="1">
        <f t="shared" si="1"/>
        <v>1000</v>
      </c>
      <c r="M52" s="1" t="str">
        <f t="shared" si="2"/>
        <v/>
      </c>
      <c r="N52" s="1">
        <f t="shared" si="4"/>
        <v>100</v>
      </c>
      <c r="P52" s="1" t="str">
        <f t="shared" si="3"/>
        <v/>
      </c>
    </row>
    <row r="53" spans="1:16">
      <c r="A53" s="12">
        <v>1000063</v>
      </c>
      <c r="B53" s="12">
        <v>1000063</v>
      </c>
      <c r="C53" s="1" t="str">
        <f>VLOOKUP(E53,{1,"域都";2,"卫都";3,"关隘";4,"城镇";5,"资源区";6,"讨伐区"},2,FALSE)&amp;ROW()</f>
        <v>城镇53</v>
      </c>
      <c r="D53" s="1" t="str">
        <f t="shared" si="6"/>
        <v>城镇53</v>
      </c>
      <c r="E53" s="12">
        <v>4</v>
      </c>
      <c r="G53" s="1">
        <v>1</v>
      </c>
      <c r="H53" s="1">
        <v>3</v>
      </c>
      <c r="I53" s="43" t="str">
        <f>IF($E53=5,ROUNDUP(SUMPRODUCT((资源区地图!$B$4:$B$9987=$B53)*资源区地图!$F$4:$F$9987)/9,0),IF($E53=6,ROUNDUP(SUMPRODUCT((讨伐区地图!$B$4:$B$9999=$B53)*讨伐区地图!$F$4:$F$9999)/8,0),""))</f>
        <v/>
      </c>
      <c r="K53" s="1" t="str">
        <f t="shared" si="0"/>
        <v/>
      </c>
      <c r="L53" s="1">
        <f t="shared" si="1"/>
        <v>1000</v>
      </c>
      <c r="M53" s="1" t="str">
        <f t="shared" si="2"/>
        <v/>
      </c>
      <c r="N53" s="1">
        <f t="shared" si="4"/>
        <v>100</v>
      </c>
      <c r="P53" s="1" t="str">
        <f t="shared" si="3"/>
        <v/>
      </c>
    </row>
    <row r="54" spans="1:16">
      <c r="A54" s="12">
        <v>1020054</v>
      </c>
      <c r="B54" s="12">
        <v>1020054</v>
      </c>
      <c r="C54" s="1" t="str">
        <f>VLOOKUP(E54,{1,"域都";2,"卫都";3,"关隘";4,"城镇";5,"资源区";6,"讨伐区"},2,FALSE)&amp;ROW()</f>
        <v>城镇54</v>
      </c>
      <c r="D54" s="1" t="str">
        <f t="shared" si="6"/>
        <v>城镇54</v>
      </c>
      <c r="E54" s="12">
        <v>4</v>
      </c>
      <c r="G54" s="1">
        <v>1</v>
      </c>
      <c r="H54" s="1">
        <v>3</v>
      </c>
      <c r="I54" s="43" t="str">
        <f>IF($E54=5,ROUNDUP(SUMPRODUCT((资源区地图!$B$4:$B$9987=$B54)*资源区地图!$F$4:$F$9987)/9,0),IF($E54=6,ROUNDUP(SUMPRODUCT((讨伐区地图!$B$4:$B$9999=$B54)*讨伐区地图!$F$4:$F$9999)/8,0),""))</f>
        <v/>
      </c>
      <c r="K54" s="1" t="str">
        <f t="shared" si="0"/>
        <v/>
      </c>
      <c r="L54" s="1">
        <f t="shared" si="1"/>
        <v>1000</v>
      </c>
      <c r="M54" s="1" t="str">
        <f t="shared" si="2"/>
        <v/>
      </c>
      <c r="N54" s="1">
        <f t="shared" si="4"/>
        <v>100</v>
      </c>
      <c r="P54" s="1" t="str">
        <f t="shared" si="3"/>
        <v/>
      </c>
    </row>
    <row r="55" spans="1:16">
      <c r="A55" s="12">
        <v>1040115</v>
      </c>
      <c r="B55" s="12">
        <v>1040115</v>
      </c>
      <c r="C55" s="1" t="str">
        <f>VLOOKUP(E55,{1,"域都";2,"卫都";3,"关隘";4,"城镇";5,"资源区";6,"讨伐区"},2,FALSE)&amp;ROW()</f>
        <v>城镇55</v>
      </c>
      <c r="D55" s="1" t="str">
        <f t="shared" si="6"/>
        <v>城镇55</v>
      </c>
      <c r="E55" s="12">
        <v>4</v>
      </c>
      <c r="G55" s="1">
        <v>1</v>
      </c>
      <c r="H55" s="1">
        <v>3</v>
      </c>
      <c r="I55" s="43" t="str">
        <f>IF($E55=5,ROUNDUP(SUMPRODUCT((资源区地图!$B$4:$B$9987=$B55)*资源区地图!$F$4:$F$9987)/9,0),IF($E55=6,ROUNDUP(SUMPRODUCT((讨伐区地图!$B$4:$B$9999=$B55)*讨伐区地图!$F$4:$F$9999)/8,0),""))</f>
        <v/>
      </c>
      <c r="K55" s="1" t="str">
        <f t="shared" si="0"/>
        <v/>
      </c>
      <c r="L55" s="1">
        <f t="shared" si="1"/>
        <v>1000</v>
      </c>
      <c r="M55" s="1" t="str">
        <f t="shared" si="2"/>
        <v/>
      </c>
      <c r="N55" s="1">
        <f t="shared" si="4"/>
        <v>100</v>
      </c>
      <c r="P55" s="1" t="str">
        <f t="shared" si="3"/>
        <v/>
      </c>
    </row>
    <row r="56" spans="1:16">
      <c r="A56" s="12">
        <v>1060041</v>
      </c>
      <c r="B56" s="12">
        <v>1060041</v>
      </c>
      <c r="C56" s="1" t="str">
        <f>VLOOKUP(E56,{1,"域都";2,"卫都";3,"关隘";4,"城镇";5,"资源区";6,"讨伐区"},2,FALSE)&amp;ROW()</f>
        <v>城镇56</v>
      </c>
      <c r="D56" s="1" t="str">
        <f t="shared" ref="D56:D61" si="7">C56</f>
        <v>城镇56</v>
      </c>
      <c r="E56" s="12">
        <v>4</v>
      </c>
      <c r="G56" s="1">
        <v>1</v>
      </c>
      <c r="H56" s="1">
        <v>2</v>
      </c>
      <c r="I56" s="43" t="str">
        <f>IF($E56=5,ROUNDUP(SUMPRODUCT((资源区地图!$B$4:$B$9987=$B56)*资源区地图!$F$4:$F$9987)/9,0),IF($E56=6,ROUNDUP(SUMPRODUCT((讨伐区地图!$B$4:$B$9999=$B56)*讨伐区地图!$F$4:$F$9999)/8,0),""))</f>
        <v/>
      </c>
      <c r="K56" s="1" t="str">
        <f t="shared" si="0"/>
        <v/>
      </c>
      <c r="L56" s="1">
        <f t="shared" si="1"/>
        <v>1000</v>
      </c>
      <c r="M56" s="1" t="str">
        <f t="shared" si="2"/>
        <v/>
      </c>
      <c r="N56" s="1">
        <f t="shared" si="4"/>
        <v>100</v>
      </c>
      <c r="P56" s="1" t="str">
        <f t="shared" si="3"/>
        <v/>
      </c>
    </row>
    <row r="57" spans="1:16">
      <c r="A57" s="12">
        <v>1100080</v>
      </c>
      <c r="B57" s="12">
        <v>1100080</v>
      </c>
      <c r="C57" s="1" t="str">
        <f>VLOOKUP(E57,{1,"域都";2,"卫都";3,"关隘";4,"城镇";5,"资源区";6,"讨伐区"},2,FALSE)&amp;ROW()</f>
        <v>城镇57</v>
      </c>
      <c r="D57" s="1" t="str">
        <f t="shared" si="7"/>
        <v>城镇57</v>
      </c>
      <c r="E57" s="12">
        <v>4</v>
      </c>
      <c r="G57" s="1">
        <v>1</v>
      </c>
      <c r="H57" s="1">
        <v>3</v>
      </c>
      <c r="I57" s="43" t="str">
        <f>IF($E57=5,ROUNDUP(SUMPRODUCT((资源区地图!$B$4:$B$9987=$B57)*资源区地图!$F$4:$F$9987)/9,0),IF($E57=6,ROUNDUP(SUMPRODUCT((讨伐区地图!$B$4:$B$9999=$B57)*讨伐区地图!$F$4:$F$9999)/8,0),""))</f>
        <v/>
      </c>
      <c r="K57" s="1" t="str">
        <f t="shared" si="0"/>
        <v/>
      </c>
      <c r="L57" s="1">
        <f t="shared" si="1"/>
        <v>1000</v>
      </c>
      <c r="M57" s="1" t="str">
        <f t="shared" si="2"/>
        <v/>
      </c>
      <c r="N57" s="1">
        <f t="shared" si="4"/>
        <v>100</v>
      </c>
      <c r="P57" s="1" t="str">
        <f t="shared" si="3"/>
        <v/>
      </c>
    </row>
    <row r="58" spans="1:16">
      <c r="A58" s="12">
        <v>1100099</v>
      </c>
      <c r="B58" s="12">
        <v>1100099</v>
      </c>
      <c r="C58" s="1" t="str">
        <f>VLOOKUP(E58,{1,"域都";2,"卫都";3,"关隘";4,"城镇";5,"资源区";6,"讨伐区"},2,FALSE)&amp;ROW()</f>
        <v>城镇58</v>
      </c>
      <c r="D58" s="1" t="str">
        <f t="shared" si="7"/>
        <v>城镇58</v>
      </c>
      <c r="E58" s="12">
        <v>4</v>
      </c>
      <c r="G58" s="1">
        <v>1</v>
      </c>
      <c r="H58" s="1">
        <v>4</v>
      </c>
      <c r="I58" s="43" t="str">
        <f>IF($E58=5,ROUNDUP(SUMPRODUCT((资源区地图!$B$4:$B$9987=$B58)*资源区地图!$F$4:$F$9987)/9,0),IF($E58=6,ROUNDUP(SUMPRODUCT((讨伐区地图!$B$4:$B$9999=$B58)*讨伐区地图!$F$4:$F$9999)/8,0),""))</f>
        <v/>
      </c>
      <c r="K58" s="1" t="str">
        <f t="shared" si="0"/>
        <v/>
      </c>
      <c r="L58" s="1">
        <f t="shared" si="1"/>
        <v>1000</v>
      </c>
      <c r="M58" s="1" t="str">
        <f t="shared" si="2"/>
        <v/>
      </c>
      <c r="N58" s="1">
        <f t="shared" si="4"/>
        <v>100</v>
      </c>
      <c r="P58" s="1" t="str">
        <f t="shared" si="3"/>
        <v/>
      </c>
    </row>
    <row r="59" spans="1:16">
      <c r="A59" s="12">
        <v>1110063</v>
      </c>
      <c r="B59" s="12">
        <v>1110063</v>
      </c>
      <c r="C59" s="1" t="str">
        <f>VLOOKUP(E59,{1,"域都";2,"卫都";3,"关隘";4,"城镇";5,"资源区";6,"讨伐区"},2,FALSE)&amp;ROW()</f>
        <v>城镇59</v>
      </c>
      <c r="D59" s="1" t="str">
        <f t="shared" si="7"/>
        <v>城镇59</v>
      </c>
      <c r="E59" s="12">
        <v>4</v>
      </c>
      <c r="G59" s="1">
        <v>1</v>
      </c>
      <c r="H59" s="1">
        <v>5</v>
      </c>
      <c r="I59" s="43" t="str">
        <f>IF($E59=5,ROUNDUP(SUMPRODUCT((资源区地图!$B$4:$B$9987=$B59)*资源区地图!$F$4:$F$9987)/9,0),IF($E59=6,ROUNDUP(SUMPRODUCT((讨伐区地图!$B$4:$B$9999=$B59)*讨伐区地图!$F$4:$F$9999)/8,0),""))</f>
        <v/>
      </c>
      <c r="K59" s="1" t="str">
        <f t="shared" si="0"/>
        <v/>
      </c>
      <c r="L59" s="1">
        <f t="shared" si="1"/>
        <v>1000</v>
      </c>
      <c r="M59" s="1" t="str">
        <f t="shared" si="2"/>
        <v/>
      </c>
      <c r="N59" s="1">
        <f t="shared" si="4"/>
        <v>100</v>
      </c>
      <c r="P59" s="1" t="str">
        <f t="shared" si="3"/>
        <v/>
      </c>
    </row>
    <row r="60" spans="1:16">
      <c r="A60" s="12">
        <v>1130052</v>
      </c>
      <c r="B60" s="12">
        <v>1130052</v>
      </c>
      <c r="C60" s="1" t="str">
        <f>VLOOKUP(E60,{1,"域都";2,"卫都";3,"关隘";4,"城镇";5,"资源区";6,"讨伐区"},2,FALSE)&amp;ROW()</f>
        <v>城镇60</v>
      </c>
      <c r="D60" s="1" t="str">
        <f t="shared" si="7"/>
        <v>城镇60</v>
      </c>
      <c r="E60" s="12">
        <v>4</v>
      </c>
      <c r="G60" s="1">
        <v>1</v>
      </c>
      <c r="H60" s="1">
        <v>6</v>
      </c>
      <c r="I60" s="43" t="str">
        <f>IF($E60=5,ROUNDUP(SUMPRODUCT((资源区地图!$B$4:$B$9987=$B60)*资源区地图!$F$4:$F$9987)/9,0),IF($E60=6,ROUNDUP(SUMPRODUCT((讨伐区地图!$B$4:$B$9999=$B60)*讨伐区地图!$F$4:$F$9999)/8,0),""))</f>
        <v/>
      </c>
      <c r="K60" s="1" t="str">
        <f t="shared" si="0"/>
        <v/>
      </c>
      <c r="L60" s="1">
        <f t="shared" si="1"/>
        <v>1000</v>
      </c>
      <c r="M60" s="1" t="str">
        <f t="shared" si="2"/>
        <v/>
      </c>
      <c r="N60" s="1">
        <f t="shared" si="4"/>
        <v>100</v>
      </c>
      <c r="P60" s="1" t="str">
        <f t="shared" si="3"/>
        <v/>
      </c>
    </row>
    <row r="61" spans="1:16">
      <c r="A61" s="12">
        <v>1180113</v>
      </c>
      <c r="B61" s="12">
        <v>1180113</v>
      </c>
      <c r="C61" s="1" t="str">
        <f>VLOOKUP(E61,{1,"域都";2,"卫都";3,"关隘";4,"城镇";5,"资源区";6,"讨伐区"},2,FALSE)&amp;ROW()</f>
        <v>城镇61</v>
      </c>
      <c r="D61" s="1" t="str">
        <f t="shared" si="7"/>
        <v>城镇61</v>
      </c>
      <c r="E61" s="12">
        <v>4</v>
      </c>
      <c r="F61" s="1">
        <v>1</v>
      </c>
      <c r="G61" s="1">
        <v>1</v>
      </c>
      <c r="H61" s="1">
        <v>1</v>
      </c>
      <c r="I61" s="43" t="str">
        <f>IF($E61=5,ROUNDUP(SUMPRODUCT((资源区地图!$B$4:$B$9987=$B61)*资源区地图!$F$4:$F$9987)/9,0),IF($E61=6,ROUNDUP(SUMPRODUCT((讨伐区地图!$B$4:$B$9999=$B61)*讨伐区地图!$F$4:$F$9999)/8,0),""))</f>
        <v/>
      </c>
      <c r="K61" s="1" t="str">
        <f t="shared" si="0"/>
        <v/>
      </c>
      <c r="L61" s="1">
        <f t="shared" si="1"/>
        <v>1000</v>
      </c>
      <c r="M61" s="1" t="str">
        <f t="shared" si="2"/>
        <v/>
      </c>
      <c r="N61" s="1">
        <f t="shared" si="4"/>
        <v>100</v>
      </c>
      <c r="P61" s="1" t="str">
        <f t="shared" si="3"/>
        <v/>
      </c>
    </row>
    <row r="62" spans="1:16">
      <c r="A62" s="12">
        <v>1200096</v>
      </c>
      <c r="B62" s="12">
        <v>1200096</v>
      </c>
      <c r="C62" s="1" t="str">
        <f>VLOOKUP(E62,{1,"域都";2,"卫都";3,"关隘";4,"城镇";5,"资源区";6,"讨伐区"},2,FALSE)&amp;ROW()</f>
        <v>城镇62</v>
      </c>
      <c r="D62" s="1" t="str">
        <f t="shared" ref="D62:D82" si="8">C62</f>
        <v>城镇62</v>
      </c>
      <c r="E62" s="12">
        <v>4</v>
      </c>
      <c r="G62" s="1">
        <v>1</v>
      </c>
      <c r="H62" s="1">
        <v>3</v>
      </c>
      <c r="I62" s="43" t="str">
        <f>IF($E62=5,ROUNDUP(SUMPRODUCT((资源区地图!$B$4:$B$9987=$B62)*资源区地图!$F$4:$F$9987)/9,0),IF($E62=6,ROUNDUP(SUMPRODUCT((讨伐区地图!$B$4:$B$9999=$B62)*讨伐区地图!$F$4:$F$9999)/8,0),""))</f>
        <v/>
      </c>
      <c r="K62" s="1" t="str">
        <f t="shared" si="0"/>
        <v/>
      </c>
      <c r="L62" s="1">
        <f t="shared" si="1"/>
        <v>1000</v>
      </c>
      <c r="M62" s="1" t="str">
        <f t="shared" si="2"/>
        <v/>
      </c>
      <c r="N62" s="1">
        <f t="shared" si="4"/>
        <v>100</v>
      </c>
      <c r="P62" s="1" t="str">
        <f t="shared" si="3"/>
        <v/>
      </c>
    </row>
    <row r="63" spans="1:16">
      <c r="A63" s="12">
        <v>1210077</v>
      </c>
      <c r="B63" s="12">
        <v>1210077</v>
      </c>
      <c r="C63" s="1" t="str">
        <f>VLOOKUP(E63,{1,"域都";2,"卫都";3,"关隘";4,"城镇";5,"资源区";6,"讨伐区"},2,FALSE)&amp;ROW()</f>
        <v>城镇63</v>
      </c>
      <c r="D63" s="1" t="str">
        <f t="shared" si="8"/>
        <v>城镇63</v>
      </c>
      <c r="E63" s="12">
        <v>4</v>
      </c>
      <c r="F63" s="1"/>
      <c r="G63" s="1">
        <v>1</v>
      </c>
      <c r="H63" s="1">
        <v>3</v>
      </c>
      <c r="I63" s="43" t="str">
        <f>IF($E63=5,ROUNDUP(SUMPRODUCT((资源区地图!$B$4:$B$9987=$B63)*资源区地图!$F$4:$F$9987)/9,0),IF($E63=6,ROUNDUP(SUMPRODUCT((讨伐区地图!$B$4:$B$9999=$B63)*讨伐区地图!$F$4:$F$9999)/8,0),""))</f>
        <v/>
      </c>
      <c r="K63" s="1" t="str">
        <f t="shared" si="0"/>
        <v/>
      </c>
      <c r="L63" s="1">
        <f t="shared" si="1"/>
        <v>1000</v>
      </c>
      <c r="M63" s="1" t="str">
        <f t="shared" si="2"/>
        <v/>
      </c>
      <c r="N63" s="1">
        <f t="shared" si="4"/>
        <v>100</v>
      </c>
      <c r="P63" s="1" t="str">
        <f t="shared" si="3"/>
        <v/>
      </c>
    </row>
    <row r="64" spans="1:16">
      <c r="A64" s="12">
        <v>1250068</v>
      </c>
      <c r="B64" s="12">
        <v>1250068</v>
      </c>
      <c r="C64" s="1" t="str">
        <f>VLOOKUP(E64,{1,"域都";2,"卫都";3,"关隘";4,"城镇";5,"资源区";6,"讨伐区"},2,FALSE)&amp;ROW()</f>
        <v>城镇64</v>
      </c>
      <c r="D64" s="1" t="str">
        <f t="shared" si="8"/>
        <v>城镇64</v>
      </c>
      <c r="E64" s="12">
        <v>4</v>
      </c>
      <c r="G64" s="1">
        <v>1</v>
      </c>
      <c r="H64" s="1">
        <v>3</v>
      </c>
      <c r="I64" s="43" t="str">
        <f>IF($E64=5,ROUNDUP(SUMPRODUCT((资源区地图!$B$4:$B$9987=$B64)*资源区地图!$F$4:$F$9987)/9,0),IF($E64=6,ROUNDUP(SUMPRODUCT((讨伐区地图!$B$4:$B$9999=$B64)*讨伐区地图!$F$4:$F$9999)/8,0),""))</f>
        <v/>
      </c>
      <c r="K64" s="1" t="str">
        <f t="shared" si="0"/>
        <v/>
      </c>
      <c r="L64" s="1">
        <f t="shared" si="1"/>
        <v>1000</v>
      </c>
      <c r="M64" s="1" t="str">
        <f t="shared" si="2"/>
        <v/>
      </c>
      <c r="N64" s="1">
        <f t="shared" si="4"/>
        <v>100</v>
      </c>
      <c r="P64" s="1" t="str">
        <f t="shared" si="3"/>
        <v/>
      </c>
    </row>
    <row r="65" spans="1:16">
      <c r="A65" s="12">
        <v>1290093</v>
      </c>
      <c r="B65" s="12">
        <v>1290093</v>
      </c>
      <c r="C65" s="1" t="str">
        <f>VLOOKUP(E65,{1,"域都";2,"卫都";3,"关隘";4,"城镇";5,"资源区";6,"讨伐区"},2,FALSE)&amp;ROW()</f>
        <v>城镇65</v>
      </c>
      <c r="D65" s="1" t="str">
        <f t="shared" si="8"/>
        <v>城镇65</v>
      </c>
      <c r="E65" s="12">
        <v>4</v>
      </c>
      <c r="G65" s="1">
        <v>1</v>
      </c>
      <c r="H65" s="1">
        <v>3</v>
      </c>
      <c r="I65" s="43" t="str">
        <f>IF($E65=5,ROUNDUP(SUMPRODUCT((资源区地图!$B$4:$B$9987=$B65)*资源区地图!$F$4:$F$9987)/9,0),IF($E65=6,ROUNDUP(SUMPRODUCT((讨伐区地图!$B$4:$B$9999=$B65)*讨伐区地图!$F$4:$F$9999)/8,0),""))</f>
        <v/>
      </c>
      <c r="K65" s="1" t="str">
        <f t="shared" si="0"/>
        <v/>
      </c>
      <c r="L65" s="1">
        <f t="shared" si="1"/>
        <v>1000</v>
      </c>
      <c r="M65" s="1" t="str">
        <f t="shared" si="2"/>
        <v/>
      </c>
      <c r="N65" s="1">
        <f t="shared" si="4"/>
        <v>100</v>
      </c>
      <c r="P65" s="1" t="str">
        <f t="shared" si="3"/>
        <v/>
      </c>
    </row>
    <row r="66" spans="1:16">
      <c r="A66" s="12">
        <v>1320108</v>
      </c>
      <c r="B66" s="12">
        <v>1320108</v>
      </c>
      <c r="C66" s="1" t="str">
        <f>VLOOKUP(E66,{1,"域都";2,"卫都";3,"关隘";4,"城镇";5,"资源区";6,"讨伐区"},2,FALSE)&amp;ROW()</f>
        <v>城镇66</v>
      </c>
      <c r="D66" s="1" t="str">
        <f t="shared" si="8"/>
        <v>城镇66</v>
      </c>
      <c r="E66" s="12">
        <v>4</v>
      </c>
      <c r="G66" s="1">
        <v>1</v>
      </c>
      <c r="H66" s="1">
        <v>3</v>
      </c>
      <c r="I66" s="43" t="str">
        <f>IF($E66=5,ROUNDUP(SUMPRODUCT((资源区地图!$B$4:$B$9987=$B66)*资源区地图!$F$4:$F$9987)/9,0),IF($E66=6,ROUNDUP(SUMPRODUCT((讨伐区地图!$B$4:$B$9999=$B66)*讨伐区地图!$F$4:$F$9999)/8,0),""))</f>
        <v/>
      </c>
      <c r="K66" s="1" t="str">
        <f t="shared" si="0"/>
        <v/>
      </c>
      <c r="L66" s="1">
        <f t="shared" si="1"/>
        <v>1000</v>
      </c>
      <c r="M66" s="1" t="str">
        <f t="shared" si="2"/>
        <v/>
      </c>
      <c r="N66" s="1">
        <f t="shared" si="4"/>
        <v>100</v>
      </c>
      <c r="P66" s="1" t="str">
        <f t="shared" si="3"/>
        <v/>
      </c>
    </row>
    <row r="67" spans="1:16">
      <c r="A67" s="12">
        <v>1330082</v>
      </c>
      <c r="B67" s="12">
        <v>1330082</v>
      </c>
      <c r="C67" s="1" t="str">
        <f>VLOOKUP(E67,{1,"域都";2,"卫都";3,"关隘";4,"城镇";5,"资源区";6,"讨伐区"},2,FALSE)&amp;ROW()</f>
        <v>城镇67</v>
      </c>
      <c r="D67" s="1" t="str">
        <f t="shared" si="8"/>
        <v>城镇67</v>
      </c>
      <c r="E67" s="12">
        <v>4</v>
      </c>
      <c r="G67" s="1">
        <v>1</v>
      </c>
      <c r="H67" s="1">
        <v>3</v>
      </c>
      <c r="I67" s="43" t="str">
        <f>IF($E67=5,ROUNDUP(SUMPRODUCT((资源区地图!$B$4:$B$9987=$B67)*资源区地图!$F$4:$F$9987)/9,0),IF($E67=6,ROUNDUP(SUMPRODUCT((讨伐区地图!$B$4:$B$9999=$B67)*讨伐区地图!$F$4:$F$9999)/8,0),""))</f>
        <v/>
      </c>
      <c r="K67" s="1" t="str">
        <f t="shared" si="0"/>
        <v/>
      </c>
      <c r="L67" s="1">
        <f t="shared" si="1"/>
        <v>1000</v>
      </c>
      <c r="M67" s="1" t="str">
        <f t="shared" si="2"/>
        <v/>
      </c>
      <c r="N67" s="1">
        <f t="shared" si="4"/>
        <v>100</v>
      </c>
      <c r="P67" s="1" t="str">
        <f t="shared" si="3"/>
        <v/>
      </c>
    </row>
    <row r="68" spans="1:16">
      <c r="A68" s="12">
        <v>1360072</v>
      </c>
      <c r="B68" s="12">
        <v>1360072</v>
      </c>
      <c r="C68" s="1" t="str">
        <f>VLOOKUP(E68,{1,"域都";2,"卫都";3,"关隘";4,"城镇";5,"资源区";6,"讨伐区"},2,FALSE)&amp;ROW()</f>
        <v>城镇68</v>
      </c>
      <c r="D68" s="1" t="str">
        <f t="shared" si="8"/>
        <v>城镇68</v>
      </c>
      <c r="E68" s="12">
        <v>4</v>
      </c>
      <c r="F68" s="1"/>
      <c r="G68" s="1">
        <v>1</v>
      </c>
      <c r="H68" s="1">
        <v>3</v>
      </c>
      <c r="I68" s="43" t="str">
        <f>IF($E68=5,ROUNDUP(SUMPRODUCT((资源区地图!$B$4:$B$9987=$B68)*资源区地图!$F$4:$F$9987)/9,0),IF($E68=6,ROUNDUP(SUMPRODUCT((讨伐区地图!$B$4:$B$9999=$B68)*讨伐区地图!$F$4:$F$9999)/8,0),""))</f>
        <v/>
      </c>
      <c r="K68" s="1" t="str">
        <f t="shared" ref="K68:K80" si="9">IF(OR(E68=3,E68=4,E68=5,E68=6),"",IF(E68=1,15,7))</f>
        <v/>
      </c>
      <c r="L68" s="1">
        <f>IF(E68=4,1000,"")</f>
        <v>1000</v>
      </c>
      <c r="M68" s="1" t="str">
        <f t="shared" ref="M68:M80" si="10">IF(K68&lt;&gt;"",100,"")</f>
        <v/>
      </c>
      <c r="N68" s="1">
        <f t="shared" si="4"/>
        <v>100</v>
      </c>
      <c r="P68" s="1" t="str">
        <f t="shared" ref="P68:P80" si="11">IF(K68&lt;&gt;"","AtkExt","")</f>
        <v/>
      </c>
    </row>
    <row r="69" spans="1:16">
      <c r="A69" s="12">
        <v>1420100</v>
      </c>
      <c r="B69" s="12">
        <v>1420100</v>
      </c>
      <c r="C69" s="1" t="str">
        <f>VLOOKUP(E69,{1,"域都";2,"卫都";3,"关隘";4,"城镇";5,"资源区";6,"讨伐区"},2,FALSE)&amp;ROW()</f>
        <v>城镇69</v>
      </c>
      <c r="D69" s="1" t="str">
        <f t="shared" si="8"/>
        <v>城镇69</v>
      </c>
      <c r="E69" s="12">
        <v>4</v>
      </c>
      <c r="F69" s="1">
        <v>1</v>
      </c>
      <c r="G69" s="1">
        <v>1</v>
      </c>
      <c r="H69" s="1">
        <v>3</v>
      </c>
      <c r="I69" s="43" t="str">
        <f>IF($E69=5,ROUNDUP(SUMPRODUCT((资源区地图!$B$4:$B$9987=$B69)*资源区地图!$F$4:$F$9987)/9,0),IF($E69=6,ROUNDUP(SUMPRODUCT((讨伐区地图!$B$4:$B$9999=$B69)*讨伐区地图!$F$4:$F$9999)/8,0),""))</f>
        <v/>
      </c>
      <c r="K69" s="1" t="str">
        <f t="shared" si="9"/>
        <v/>
      </c>
      <c r="L69" s="1">
        <f>IF(E69=4,1000,"")</f>
        <v>1000</v>
      </c>
      <c r="M69" s="1" t="str">
        <f t="shared" si="10"/>
        <v/>
      </c>
      <c r="N69" s="1">
        <f>IF(E69=4,100,"")</f>
        <v>100</v>
      </c>
      <c r="P69" s="1" t="str">
        <f t="shared" si="11"/>
        <v/>
      </c>
    </row>
    <row r="70" spans="1:16">
      <c r="A70" s="12">
        <v>1480087</v>
      </c>
      <c r="B70" s="12">
        <v>1480087</v>
      </c>
      <c r="C70" s="1" t="str">
        <f>VLOOKUP(E70,{1,"域都";2,"卫都";3,"关隘";4,"城镇";5,"资源区";6,"讨伐区"},2,FALSE)&amp;ROW()</f>
        <v>城镇70</v>
      </c>
      <c r="D70" s="1" t="str">
        <f t="shared" si="8"/>
        <v>城镇70</v>
      </c>
      <c r="E70" s="12">
        <v>4</v>
      </c>
      <c r="G70" s="1">
        <v>1</v>
      </c>
      <c r="H70" s="1">
        <v>3</v>
      </c>
      <c r="I70" s="43" t="str">
        <f>IF($E70=5,ROUNDUP(SUMPRODUCT((资源区地图!$B$4:$B$9987=$B70)*资源区地图!$F$4:$F$9987)/9,0),IF($E70=6,ROUNDUP(SUMPRODUCT((讨伐区地图!$B$4:$B$9999=$B70)*讨伐区地图!$F$4:$F$9999)/8,0),""))</f>
        <v/>
      </c>
      <c r="K70" s="1" t="str">
        <f t="shared" si="9"/>
        <v/>
      </c>
      <c r="L70" s="1">
        <f>IF(E70=4,1000,"")</f>
        <v>1000</v>
      </c>
      <c r="M70" s="1" t="str">
        <f t="shared" si="10"/>
        <v/>
      </c>
      <c r="N70" s="1">
        <f>IF(E70=4,100,"")</f>
        <v>100</v>
      </c>
      <c r="P70" s="1" t="str">
        <f t="shared" si="11"/>
        <v/>
      </c>
    </row>
    <row r="71" spans="1:16">
      <c r="A71" s="12">
        <v>410058</v>
      </c>
      <c r="B71" s="12">
        <v>410058</v>
      </c>
      <c r="C71" s="1" t="str">
        <f>VLOOKUP(E71,{1,"域都";2,"卫都";3,"关隘";4,"城镇";5,"资源区";6,"讨伐区"},2,FALSE)&amp;ROW()</f>
        <v>资源区71</v>
      </c>
      <c r="D71" s="1" t="str">
        <f t="shared" si="8"/>
        <v>资源区71</v>
      </c>
      <c r="E71" s="12">
        <v>5</v>
      </c>
      <c r="G71" s="1">
        <v>1</v>
      </c>
      <c r="H71" s="1">
        <v>3</v>
      </c>
      <c r="I71" s="43">
        <f>IF($E71=5,ROUNDUP(SUMPRODUCT((资源区地图!$B$4:$B$9987=$B71)*资源区地图!$F$4:$F$9987)/9,0),IF($E71=6,ROUNDUP(SUMPRODUCT((讨伐区地图!$B$4:$B$9999=$B71)*讨伐区地图!$F$4:$F$9999)/8,0),""))</f>
        <v>67</v>
      </c>
      <c r="K71" s="1" t="str">
        <f t="shared" si="9"/>
        <v/>
      </c>
      <c r="L71" s="1" t="str">
        <f t="shared" ref="L71:L82" si="12">IF(E71=4,1000,"")</f>
        <v/>
      </c>
      <c r="M71" s="1" t="str">
        <f t="shared" si="10"/>
        <v/>
      </c>
      <c r="N71" s="1" t="str">
        <f t="shared" ref="N71:N82" si="13">IF(E71=4,100,"")</f>
        <v/>
      </c>
      <c r="P71" s="1" t="str">
        <f t="shared" si="11"/>
        <v/>
      </c>
    </row>
    <row r="72" spans="1:16">
      <c r="A72" s="12">
        <v>510075</v>
      </c>
      <c r="B72" s="12">
        <v>510075</v>
      </c>
      <c r="C72" s="1" t="str">
        <f>VLOOKUP(E72,{1,"域都";2,"卫都";3,"关隘";4,"城镇";5,"资源区";6,"讨伐区"},2,FALSE)&amp;ROW()</f>
        <v>资源区72</v>
      </c>
      <c r="D72" s="1" t="str">
        <f t="shared" si="8"/>
        <v>资源区72</v>
      </c>
      <c r="E72" s="12">
        <v>5</v>
      </c>
      <c r="G72" s="1">
        <v>1</v>
      </c>
      <c r="H72" s="1">
        <v>3</v>
      </c>
      <c r="I72" s="43">
        <f>IF($E72=5,ROUNDUP(SUMPRODUCT((资源区地图!$B$4:$B$9987=$B72)*资源区地图!$F$4:$F$9987)/9,0),IF($E72=6,ROUNDUP(SUMPRODUCT((讨伐区地图!$B$4:$B$9999=$B72)*讨伐区地图!$F$4:$F$9999)/8,0),""))</f>
        <v>67</v>
      </c>
      <c r="K72" s="1" t="str">
        <f t="shared" si="9"/>
        <v/>
      </c>
      <c r="L72" s="1" t="str">
        <f t="shared" si="12"/>
        <v/>
      </c>
      <c r="M72" s="1" t="str">
        <f t="shared" si="10"/>
        <v/>
      </c>
      <c r="N72" s="1" t="str">
        <f t="shared" si="13"/>
        <v/>
      </c>
      <c r="P72" s="1" t="str">
        <f t="shared" si="11"/>
        <v/>
      </c>
    </row>
    <row r="73" spans="1:16">
      <c r="A73" s="12">
        <v>570103</v>
      </c>
      <c r="B73" s="12">
        <v>570103</v>
      </c>
      <c r="C73" s="1" t="str">
        <f>VLOOKUP(E73,{1,"域都";2,"卫都";3,"关隘";4,"城镇";5,"资源区";6,"讨伐区"},2,FALSE)&amp;ROW()</f>
        <v>资源区73</v>
      </c>
      <c r="D73" s="1" t="str">
        <f t="shared" si="8"/>
        <v>资源区73</v>
      </c>
      <c r="E73" s="12">
        <v>5</v>
      </c>
      <c r="G73" s="1">
        <v>1</v>
      </c>
      <c r="H73" s="1">
        <v>3</v>
      </c>
      <c r="I73" s="43">
        <f>IF($E73=5,ROUNDUP(SUMPRODUCT((资源区地图!$B$4:$B$9987=$B73)*资源区地图!$F$4:$F$9987)/9,0),IF($E73=6,ROUNDUP(SUMPRODUCT((讨伐区地图!$B$4:$B$9999=$B73)*讨伐区地图!$F$4:$F$9999)/8,0),""))</f>
        <v>67</v>
      </c>
      <c r="K73" s="1" t="str">
        <f t="shared" si="9"/>
        <v/>
      </c>
      <c r="L73" s="1" t="str">
        <f t="shared" si="12"/>
        <v/>
      </c>
      <c r="M73" s="1" t="str">
        <f t="shared" si="10"/>
        <v/>
      </c>
      <c r="N73" s="1" t="str">
        <f t="shared" si="13"/>
        <v/>
      </c>
      <c r="P73" s="1" t="str">
        <f t="shared" si="11"/>
        <v/>
      </c>
    </row>
    <row r="74" spans="1:16">
      <c r="A74" s="12">
        <v>700063</v>
      </c>
      <c r="B74" s="12">
        <v>700063</v>
      </c>
      <c r="C74" s="1" t="str">
        <f>VLOOKUP(E74,{1,"域都";2,"卫都";3,"关隘";4,"城镇";5,"资源区";6,"讨伐区"},2,FALSE)&amp;ROW()</f>
        <v>资源区74</v>
      </c>
      <c r="D74" s="1" t="str">
        <f t="shared" si="8"/>
        <v>资源区74</v>
      </c>
      <c r="E74" s="12">
        <v>5</v>
      </c>
      <c r="G74" s="1">
        <v>1</v>
      </c>
      <c r="H74" s="1">
        <v>3</v>
      </c>
      <c r="I74" s="43">
        <f>IF($E74=5,ROUNDUP(SUMPRODUCT((资源区地图!$B$4:$B$9987=$B74)*资源区地图!$F$4:$F$9987)/9,0),IF($E74=6,ROUNDUP(SUMPRODUCT((讨伐区地图!$B$4:$B$9999=$B74)*讨伐区地图!$F$4:$F$9999)/8,0),""))</f>
        <v>67</v>
      </c>
      <c r="K74" s="1" t="str">
        <f t="shared" si="9"/>
        <v/>
      </c>
      <c r="L74" s="1" t="str">
        <f t="shared" si="12"/>
        <v/>
      </c>
      <c r="M74" s="1" t="str">
        <f t="shared" si="10"/>
        <v/>
      </c>
      <c r="N74" s="1" t="str">
        <f t="shared" si="13"/>
        <v/>
      </c>
      <c r="P74" s="1" t="str">
        <f t="shared" si="11"/>
        <v/>
      </c>
    </row>
    <row r="75" spans="1:16">
      <c r="A75" s="12">
        <v>920057</v>
      </c>
      <c r="B75" s="12">
        <v>920057</v>
      </c>
      <c r="C75" s="1" t="str">
        <f>VLOOKUP(E75,{1,"域都";2,"卫都";3,"关隘";4,"城镇";5,"资源区";6,"讨伐区"},2,FALSE)&amp;ROW()</f>
        <v>资源区75</v>
      </c>
      <c r="D75" s="1" t="str">
        <f t="shared" si="8"/>
        <v>资源区75</v>
      </c>
      <c r="E75" s="12">
        <v>5</v>
      </c>
      <c r="G75" s="1">
        <v>1</v>
      </c>
      <c r="H75" s="1">
        <v>3</v>
      </c>
      <c r="I75" s="43">
        <f>IF($E75=5,ROUNDUP(SUMPRODUCT((资源区地图!$B$4:$B$9987=$B75)*资源区地图!$F$4:$F$9987)/9,0),IF($E75=6,ROUNDUP(SUMPRODUCT((讨伐区地图!$B$4:$B$9999=$B75)*讨伐区地图!$F$4:$F$9999)/8,0),""))</f>
        <v>67</v>
      </c>
      <c r="K75" s="1" t="str">
        <f t="shared" si="9"/>
        <v/>
      </c>
      <c r="L75" s="1" t="str">
        <f t="shared" si="12"/>
        <v/>
      </c>
      <c r="M75" s="1" t="str">
        <f t="shared" si="10"/>
        <v/>
      </c>
      <c r="N75" s="1" t="str">
        <f t="shared" si="13"/>
        <v/>
      </c>
      <c r="P75" s="1" t="str">
        <f t="shared" si="11"/>
        <v/>
      </c>
    </row>
    <row r="76" spans="1:16">
      <c r="A76" s="12">
        <v>970111</v>
      </c>
      <c r="B76" s="12">
        <v>970111</v>
      </c>
      <c r="C76" s="1" t="str">
        <f>VLOOKUP(E76,{1,"域都";2,"卫都";3,"关隘";4,"城镇";5,"资源区";6,"讨伐区"},2,FALSE)&amp;ROW()</f>
        <v>资源区76</v>
      </c>
      <c r="D76" s="1" t="str">
        <f t="shared" si="8"/>
        <v>资源区76</v>
      </c>
      <c r="E76" s="12">
        <v>5</v>
      </c>
      <c r="G76" s="1">
        <v>1</v>
      </c>
      <c r="H76" s="1">
        <v>3</v>
      </c>
      <c r="I76" s="43">
        <f>IF($E76=5,ROUNDUP(SUMPRODUCT((资源区地图!$B$4:$B$9987=$B76)*资源区地图!$F$4:$F$9987)/9,0),IF($E76=6,ROUNDUP(SUMPRODUCT((讨伐区地图!$B$4:$B$9999=$B76)*讨伐区地图!$F$4:$F$9999)/8,0),""))</f>
        <v>67</v>
      </c>
      <c r="K76" s="1" t="str">
        <f t="shared" si="9"/>
        <v/>
      </c>
      <c r="L76" s="1" t="str">
        <f t="shared" si="12"/>
        <v/>
      </c>
      <c r="M76" s="1" t="str">
        <f t="shared" si="10"/>
        <v/>
      </c>
      <c r="N76" s="1" t="str">
        <f t="shared" si="13"/>
        <v/>
      </c>
      <c r="P76" s="1" t="str">
        <f t="shared" si="11"/>
        <v/>
      </c>
    </row>
    <row r="77" spans="1:16">
      <c r="A77" s="12">
        <v>990074</v>
      </c>
      <c r="B77" s="12">
        <v>990074</v>
      </c>
      <c r="C77" s="1" t="str">
        <f>VLOOKUP(E77,{1,"域都";2,"卫都";3,"关隘";4,"城镇";5,"资源区";6,"讨伐区"},2,FALSE)&amp;ROW()</f>
        <v>资源区77</v>
      </c>
      <c r="D77" s="1" t="str">
        <f t="shared" si="8"/>
        <v>资源区77</v>
      </c>
      <c r="E77" s="12">
        <v>5</v>
      </c>
      <c r="G77" s="1">
        <v>1</v>
      </c>
      <c r="H77" s="1">
        <v>3</v>
      </c>
      <c r="I77" s="43">
        <f>IF($E77=5,ROUNDUP(SUMPRODUCT((资源区地图!$B$4:$B$9987=$B77)*资源区地图!$F$4:$F$9987)/9,0),IF($E77=6,ROUNDUP(SUMPRODUCT((讨伐区地图!$B$4:$B$9999=$B77)*讨伐区地图!$F$4:$F$9999)/8,0),""))</f>
        <v>67</v>
      </c>
      <c r="K77" s="1" t="str">
        <f t="shared" si="9"/>
        <v/>
      </c>
      <c r="L77" s="1" t="str">
        <f t="shared" si="12"/>
        <v/>
      </c>
      <c r="M77" s="1" t="str">
        <f t="shared" si="10"/>
        <v/>
      </c>
      <c r="N77" s="1" t="str">
        <f t="shared" si="13"/>
        <v/>
      </c>
      <c r="P77" s="1" t="str">
        <f t="shared" si="11"/>
        <v/>
      </c>
    </row>
    <row r="78" spans="1:16">
      <c r="A78" s="12">
        <v>1260102</v>
      </c>
      <c r="B78" s="12">
        <v>1260102</v>
      </c>
      <c r="C78" s="1" t="str">
        <f>VLOOKUP(E78,{1,"域都";2,"卫都";3,"关隘";4,"城镇";5,"资源区";6,"讨伐区"},2,FALSE)&amp;ROW()</f>
        <v>资源区78</v>
      </c>
      <c r="D78" s="1" t="str">
        <f t="shared" si="8"/>
        <v>资源区78</v>
      </c>
      <c r="E78" s="12">
        <v>5</v>
      </c>
      <c r="G78" s="1">
        <v>1</v>
      </c>
      <c r="H78" s="1">
        <v>3</v>
      </c>
      <c r="I78" s="43">
        <f>IF($E78=5,ROUNDUP(SUMPRODUCT((资源区地图!$B$4:$B$9987=$B78)*资源区地图!$F$4:$F$9987)/9,0),IF($E78=6,ROUNDUP(SUMPRODUCT((讨伐区地图!$B$4:$B$9999=$B78)*讨伐区地图!$F$4:$F$9999)/8,0),""))</f>
        <v>67</v>
      </c>
      <c r="K78" s="1" t="str">
        <f t="shared" si="9"/>
        <v/>
      </c>
      <c r="L78" s="1" t="str">
        <f t="shared" si="12"/>
        <v/>
      </c>
      <c r="M78" s="1" t="str">
        <f t="shared" si="10"/>
        <v/>
      </c>
      <c r="N78" s="1" t="str">
        <f t="shared" si="13"/>
        <v/>
      </c>
      <c r="P78" s="1" t="str">
        <f t="shared" si="11"/>
        <v/>
      </c>
    </row>
    <row r="79" spans="1:16">
      <c r="A79" s="12">
        <v>540052</v>
      </c>
      <c r="B79" s="12">
        <v>540052</v>
      </c>
      <c r="C79" s="1" t="str">
        <f>VLOOKUP(E79,{1,"域都";2,"卫都";3,"关隘";4,"城镇";5,"资源区";6,"讨伐区"},2,FALSE)&amp;ROW()</f>
        <v>讨伐区79</v>
      </c>
      <c r="D79" s="1" t="str">
        <f t="shared" si="8"/>
        <v>讨伐区79</v>
      </c>
      <c r="E79" s="12">
        <v>6</v>
      </c>
      <c r="G79" s="1">
        <v>1</v>
      </c>
      <c r="H79" s="1">
        <v>3</v>
      </c>
      <c r="I79" s="43">
        <f>IF($E79=5,ROUNDUP(SUMPRODUCT((资源区地图!$B$4:$B$9987=$B79)*资源区地图!$F$4:$F$9987)/9,0),IF($E79=6,ROUNDUP(SUMPRODUCT((讨伐区地图!$B$4:$B$9999=$B79)*讨伐区地图!$F$4:$F$9999)/8,0),""))</f>
        <v>27</v>
      </c>
      <c r="J79" s="1">
        <v>100</v>
      </c>
      <c r="K79" s="1" t="str">
        <f t="shared" si="9"/>
        <v/>
      </c>
      <c r="L79" s="1" t="str">
        <f t="shared" si="12"/>
        <v/>
      </c>
      <c r="M79" s="1" t="str">
        <f t="shared" si="10"/>
        <v/>
      </c>
      <c r="N79" s="1" t="str">
        <f t="shared" si="13"/>
        <v/>
      </c>
      <c r="P79" s="1" t="str">
        <f t="shared" si="11"/>
        <v/>
      </c>
    </row>
    <row r="80" spans="1:16">
      <c r="A80" s="12">
        <v>580090</v>
      </c>
      <c r="B80" s="12">
        <v>580090</v>
      </c>
      <c r="C80" s="1" t="str">
        <f>VLOOKUP(E80,{1,"域都";2,"卫都";3,"关隘";4,"城镇";5,"资源区";6,"讨伐区"},2,FALSE)&amp;ROW()</f>
        <v>讨伐区80</v>
      </c>
      <c r="D80" s="1" t="str">
        <f t="shared" si="8"/>
        <v>讨伐区80</v>
      </c>
      <c r="E80" s="12">
        <v>6</v>
      </c>
      <c r="G80" s="1">
        <v>1</v>
      </c>
      <c r="H80" s="1">
        <v>3</v>
      </c>
      <c r="I80" s="43">
        <f>IF($E80=5,ROUNDUP(SUMPRODUCT((资源区地图!$B$4:$B$9987=$B80)*资源区地图!$F$4:$F$9987)/9,0),IF($E80=6,ROUNDUP(SUMPRODUCT((讨伐区地图!$B$4:$B$9999=$B80)*讨伐区地图!$F$4:$F$9999)/8,0),""))</f>
        <v>30</v>
      </c>
      <c r="J80" s="1">
        <v>15</v>
      </c>
      <c r="K80" s="1" t="str">
        <f t="shared" si="9"/>
        <v/>
      </c>
      <c r="L80" s="1" t="str">
        <f t="shared" si="12"/>
        <v/>
      </c>
      <c r="M80" s="1" t="str">
        <f t="shared" si="10"/>
        <v/>
      </c>
      <c r="N80" s="1" t="str">
        <f t="shared" si="13"/>
        <v/>
      </c>
      <c r="P80" s="1" t="str">
        <f t="shared" si="11"/>
        <v/>
      </c>
    </row>
    <row r="81" spans="1:14">
      <c r="A81" s="12">
        <v>770050</v>
      </c>
      <c r="B81" s="12">
        <v>770050</v>
      </c>
      <c r="C81" s="1" t="str">
        <f>VLOOKUP(E81,{1,"域都";2,"卫都";3,"关隘";4,"城镇";5,"资源区";6,"讨伐区"},2,FALSE)&amp;ROW()</f>
        <v>讨伐区81</v>
      </c>
      <c r="D81" s="1" t="str">
        <f t="shared" si="8"/>
        <v>讨伐区81</v>
      </c>
      <c r="E81" s="12">
        <v>6</v>
      </c>
      <c r="G81" s="1">
        <v>1</v>
      </c>
      <c r="H81" s="1">
        <v>3</v>
      </c>
      <c r="I81" s="43">
        <f>IF($E81=5,ROUNDUP(SUMPRODUCT((资源区地图!$B$4:$B$9987=$B81)*资源区地图!$F$4:$F$9987)/9,0),IF($E81=6,ROUNDUP(SUMPRODUCT((讨伐区地图!$B$4:$B$9999=$B81)*讨伐区地图!$F$4:$F$9999)/8,0),""))</f>
        <v>27</v>
      </c>
      <c r="J81" s="1">
        <v>15</v>
      </c>
      <c r="L81" s="1" t="str">
        <f t="shared" si="12"/>
        <v/>
      </c>
      <c r="N81" s="1" t="str">
        <f t="shared" si="13"/>
        <v/>
      </c>
    </row>
    <row r="82" spans="1:14">
      <c r="A82" s="12">
        <v>1140089</v>
      </c>
      <c r="B82" s="12">
        <v>1140089</v>
      </c>
      <c r="C82" s="1" t="str">
        <f>VLOOKUP(E82,{1,"域都";2,"卫都";3,"关隘";4,"城镇";5,"资源区";6,"讨伐区"},2,FALSE)&amp;ROW()</f>
        <v>讨伐区82</v>
      </c>
      <c r="D82" s="1" t="str">
        <f t="shared" si="8"/>
        <v>讨伐区82</v>
      </c>
      <c r="E82" s="12">
        <v>6</v>
      </c>
      <c r="G82" s="1">
        <v>1</v>
      </c>
      <c r="H82" s="1">
        <v>3</v>
      </c>
      <c r="I82" s="43">
        <f>IF($E82=5,ROUNDUP(SUMPRODUCT((资源区地图!$B$4:$B$9987=$B82)*资源区地图!$F$4:$F$9987)/9,0),IF($E82=6,ROUNDUP(SUMPRODUCT((讨伐区地图!$B$4:$B$9999=$B82)*讨伐区地图!$F$4:$F$9999)/8,0),""))</f>
        <v>30</v>
      </c>
      <c r="J82" s="1">
        <v>15</v>
      </c>
      <c r="L82" s="1" t="str">
        <f t="shared" si="12"/>
        <v/>
      </c>
      <c r="N82" s="1" t="str">
        <f t="shared" si="13"/>
        <v/>
      </c>
    </row>
  </sheetData>
  <sortState ref="E4:E80">
    <sortCondition ref="E4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7"/>
  <sheetViews>
    <sheetView workbookViewId="0">
      <selection activeCell="B4" sqref="B4"/>
    </sheetView>
  </sheetViews>
  <sheetFormatPr defaultColWidth="9" defaultRowHeight="16.5"/>
  <cols>
    <col min="1" max="1" width="10.75" style="1" customWidth="1"/>
    <col min="2" max="3" width="11.875" style="1" customWidth="1"/>
    <col min="4" max="4" width="14.5" style="1" customWidth="1"/>
    <col min="5" max="5" width="8.125" style="1" customWidth="1"/>
    <col min="6" max="6" width="14.5" style="1" customWidth="1"/>
    <col min="7" max="7" width="8.25" style="1" customWidth="1"/>
    <col min="8" max="8" width="13.25" style="1" customWidth="1"/>
    <col min="9" max="9" width="7.625" style="1" customWidth="1"/>
    <col min="10" max="10" width="16.75" style="1" customWidth="1"/>
    <col min="11" max="11" width="16.375" style="1" customWidth="1"/>
    <col min="12" max="12" width="15" style="1" customWidth="1"/>
    <col min="13" max="13" width="9.25" style="1" customWidth="1"/>
    <col min="14" max="14" width="13.25" style="1" customWidth="1"/>
    <col min="15" max="15" width="8.875" style="1" customWidth="1"/>
    <col min="16" max="16" width="13.75" style="1" customWidth="1"/>
    <col min="17" max="17" width="8.375" style="1" customWidth="1"/>
    <col min="18" max="18" width="13.625" style="1" customWidth="1"/>
    <col min="19" max="19" width="8.625" style="1" customWidth="1"/>
    <col min="20" max="20" width="13.75" style="1" customWidth="1"/>
    <col min="21" max="21" width="9.25" style="1" customWidth="1"/>
    <col min="22" max="16384" width="9" style="1"/>
  </cols>
  <sheetData>
    <row r="1" s="2" customFormat="1" ht="15" spans="1:27">
      <c r="A1" s="2" t="s">
        <v>11</v>
      </c>
      <c r="B1" s="2" t="s">
        <v>18</v>
      </c>
      <c r="C1" s="2" t="s">
        <v>153</v>
      </c>
      <c r="D1" s="19" t="s">
        <v>154</v>
      </c>
      <c r="E1" s="19" t="s">
        <v>155</v>
      </c>
      <c r="F1" s="19" t="s">
        <v>156</v>
      </c>
      <c r="G1" s="19" t="s">
        <v>157</v>
      </c>
      <c r="H1" s="19" t="s">
        <v>158</v>
      </c>
      <c r="I1" s="19" t="s">
        <v>159</v>
      </c>
      <c r="J1" s="19" t="s">
        <v>160</v>
      </c>
      <c r="K1" s="19" t="s">
        <v>161</v>
      </c>
      <c r="L1" s="19" t="s">
        <v>162</v>
      </c>
      <c r="M1" s="19" t="s">
        <v>163</v>
      </c>
      <c r="N1" s="19" t="s">
        <v>164</v>
      </c>
      <c r="O1" s="19" t="s">
        <v>165</v>
      </c>
      <c r="P1" s="19" t="s">
        <v>166</v>
      </c>
      <c r="Q1" s="19" t="s">
        <v>167</v>
      </c>
      <c r="R1" s="19" t="s">
        <v>168</v>
      </c>
      <c r="S1" s="19" t="s">
        <v>169</v>
      </c>
      <c r="T1" s="19" t="s">
        <v>170</v>
      </c>
      <c r="U1" s="19" t="s">
        <v>171</v>
      </c>
      <c r="V1" s="19"/>
      <c r="W1" s="19"/>
      <c r="X1" s="19"/>
      <c r="Y1" s="19"/>
      <c r="Z1" s="19"/>
      <c r="AA1" s="19"/>
    </row>
    <row r="2" spans="1:21">
      <c r="A2" s="1" t="s">
        <v>60</v>
      </c>
      <c r="B2" s="1" t="s">
        <v>58</v>
      </c>
      <c r="C2" s="1" t="s">
        <v>172</v>
      </c>
      <c r="D2" s="1" t="s">
        <v>113</v>
      </c>
      <c r="E2" s="1" t="s">
        <v>110</v>
      </c>
      <c r="F2" s="1" t="s">
        <v>113</v>
      </c>
      <c r="G2" s="1" t="s">
        <v>110</v>
      </c>
      <c r="H2" s="1" t="s">
        <v>113</v>
      </c>
      <c r="I2" s="1" t="s">
        <v>110</v>
      </c>
      <c r="J2" s="1" t="s">
        <v>110</v>
      </c>
      <c r="K2" s="1" t="s">
        <v>110</v>
      </c>
      <c r="L2" s="1" t="s">
        <v>113</v>
      </c>
      <c r="M2" s="1" t="s">
        <v>110</v>
      </c>
      <c r="N2" s="1" t="s">
        <v>113</v>
      </c>
      <c r="O2" s="1" t="s">
        <v>110</v>
      </c>
      <c r="P2" s="1" t="s">
        <v>113</v>
      </c>
      <c r="Q2" s="1" t="s">
        <v>110</v>
      </c>
      <c r="R2" s="1" t="s">
        <v>113</v>
      </c>
      <c r="S2" s="1" t="s">
        <v>110</v>
      </c>
      <c r="T2" s="1" t="s">
        <v>113</v>
      </c>
      <c r="U2" s="1" t="s">
        <v>110</v>
      </c>
    </row>
    <row r="3" s="4" customFormat="1" ht="15" spans="1:21">
      <c r="A3" s="3" t="s">
        <v>11</v>
      </c>
      <c r="B3" s="3" t="s">
        <v>173</v>
      </c>
      <c r="C3" s="3" t="s">
        <v>174</v>
      </c>
      <c r="D3" s="4" t="s">
        <v>175</v>
      </c>
      <c r="E3" s="4" t="s">
        <v>176</v>
      </c>
      <c r="F3" s="4" t="s">
        <v>177</v>
      </c>
      <c r="G3" s="4" t="s">
        <v>178</v>
      </c>
      <c r="H3" s="4" t="s">
        <v>179</v>
      </c>
      <c r="I3" s="4" t="s">
        <v>180</v>
      </c>
      <c r="J3" s="4" t="s">
        <v>181</v>
      </c>
      <c r="K3" s="4" t="s">
        <v>182</v>
      </c>
      <c r="L3" s="4" t="s">
        <v>183</v>
      </c>
      <c r="M3" s="4" t="s">
        <v>176</v>
      </c>
      <c r="N3" s="4" t="s">
        <v>184</v>
      </c>
      <c r="O3" s="4" t="s">
        <v>178</v>
      </c>
      <c r="P3" s="4" t="s">
        <v>185</v>
      </c>
      <c r="Q3" s="4" t="s">
        <v>180</v>
      </c>
      <c r="R3" s="4" t="s">
        <v>186</v>
      </c>
      <c r="S3" s="4" t="s">
        <v>176</v>
      </c>
      <c r="T3" s="4" t="s">
        <v>187</v>
      </c>
      <c r="U3" s="4" t="s">
        <v>178</v>
      </c>
    </row>
    <row r="4" spans="1:19">
      <c r="A4" s="1">
        <v>1</v>
      </c>
      <c r="B4" s="9">
        <f>大地图!B4</f>
        <v>480010</v>
      </c>
      <c r="C4" s="1" t="s">
        <v>188</v>
      </c>
      <c r="D4" s="37">
        <v>1401001</v>
      </c>
      <c r="E4" s="1">
        <v>500</v>
      </c>
      <c r="F4" s="37">
        <v>1401001</v>
      </c>
      <c r="G4" s="1">
        <v>500</v>
      </c>
      <c r="J4" s="1">
        <v>1001</v>
      </c>
      <c r="K4" s="1">
        <v>2001</v>
      </c>
      <c r="L4" s="37">
        <v>1401001</v>
      </c>
      <c r="M4" s="1">
        <v>500</v>
      </c>
      <c r="Q4" s="38"/>
      <c r="R4" s="37">
        <v>1401001</v>
      </c>
      <c r="S4" s="1">
        <v>200</v>
      </c>
    </row>
    <row r="5" spans="1:19">
      <c r="A5" s="1">
        <v>2</v>
      </c>
      <c r="B5" s="9">
        <f>大地图!B5</f>
        <v>380020</v>
      </c>
      <c r="C5" s="1" t="s">
        <v>188</v>
      </c>
      <c r="D5" s="37">
        <v>1401001</v>
      </c>
      <c r="E5" s="1">
        <v>500</v>
      </c>
      <c r="F5" s="37">
        <v>1401001</v>
      </c>
      <c r="G5" s="1">
        <v>500</v>
      </c>
      <c r="J5" s="1">
        <v>1001</v>
      </c>
      <c r="K5" s="1">
        <v>2001</v>
      </c>
      <c r="L5" s="37">
        <v>1401001</v>
      </c>
      <c r="M5" s="1">
        <v>500</v>
      </c>
      <c r="R5" s="37">
        <v>1401001</v>
      </c>
      <c r="S5" s="1">
        <v>200</v>
      </c>
    </row>
    <row r="6" spans="1:19">
      <c r="A6" s="1">
        <v>3</v>
      </c>
      <c r="B6" s="9">
        <f>大地图!B6</f>
        <v>540025</v>
      </c>
      <c r="C6" s="1" t="s">
        <v>188</v>
      </c>
      <c r="D6" s="37">
        <v>1401001</v>
      </c>
      <c r="E6" s="1">
        <v>500</v>
      </c>
      <c r="F6" s="37">
        <v>1401001</v>
      </c>
      <c r="G6" s="1">
        <v>500</v>
      </c>
      <c r="J6" s="1">
        <v>1001</v>
      </c>
      <c r="K6" s="1">
        <v>2001</v>
      </c>
      <c r="L6" s="37">
        <v>1401001</v>
      </c>
      <c r="M6" s="1">
        <v>500</v>
      </c>
      <c r="R6" s="37">
        <v>1401001</v>
      </c>
      <c r="S6" s="1">
        <v>200</v>
      </c>
    </row>
    <row r="7" spans="1:19">
      <c r="A7" s="1">
        <v>4</v>
      </c>
      <c r="B7" s="9">
        <f>大地图!B7</f>
        <v>680021</v>
      </c>
      <c r="C7" s="1" t="s">
        <v>188</v>
      </c>
      <c r="D7" s="37">
        <v>1401001</v>
      </c>
      <c r="E7" s="1">
        <v>500</v>
      </c>
      <c r="F7" s="37">
        <v>1401001</v>
      </c>
      <c r="G7" s="1">
        <v>500</v>
      </c>
      <c r="J7" s="1">
        <v>1001</v>
      </c>
      <c r="K7" s="1">
        <v>2001</v>
      </c>
      <c r="L7" s="37">
        <v>1401001</v>
      </c>
      <c r="M7" s="1">
        <v>500</v>
      </c>
      <c r="R7" s="37">
        <v>1401001</v>
      </c>
      <c r="S7" s="1">
        <v>200</v>
      </c>
    </row>
    <row r="8" spans="4:4">
      <c r="D8" s="9"/>
    </row>
    <row r="9" spans="4:4">
      <c r="D9" s="9"/>
    </row>
    <row r="10" spans="4:4">
      <c r="D10" s="9"/>
    </row>
    <row r="11" spans="4:4">
      <c r="D11" s="9"/>
    </row>
    <row r="12" spans="4:4">
      <c r="D12" s="9"/>
    </row>
    <row r="13" spans="4:4">
      <c r="D13" s="9"/>
    </row>
    <row r="14" spans="3:4">
      <c r="C14" s="9"/>
      <c r="D14" s="9"/>
    </row>
    <row r="15" spans="3:4">
      <c r="C15" s="9"/>
      <c r="D15" s="9"/>
    </row>
    <row r="16" spans="2:4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  <row r="39" spans="2:4">
      <c r="B39" s="9"/>
      <c r="C39" s="9"/>
      <c r="D39" s="9"/>
    </row>
    <row r="40" spans="2:4">
      <c r="B40" s="9"/>
      <c r="C40" s="9"/>
      <c r="D40" s="9"/>
    </row>
    <row r="41" spans="2:4">
      <c r="B41" s="9"/>
      <c r="C41" s="9"/>
      <c r="D41" s="9"/>
    </row>
    <row r="42" spans="2:4">
      <c r="B42" s="9"/>
      <c r="C42" s="9"/>
      <c r="D42" s="9"/>
    </row>
    <row r="43" spans="2:4">
      <c r="B43" s="9"/>
      <c r="C43" s="9"/>
      <c r="D43" s="9"/>
    </row>
    <row r="44" spans="2:4">
      <c r="B44" s="9"/>
      <c r="C44" s="9"/>
      <c r="D44" s="9"/>
    </row>
    <row r="45" spans="2:4">
      <c r="B45" s="9"/>
      <c r="C45" s="9"/>
      <c r="D45" s="9"/>
    </row>
    <row r="46" spans="2:4">
      <c r="B46" s="9"/>
      <c r="C46" s="9"/>
      <c r="D46" s="9"/>
    </row>
    <row r="47" spans="2:4">
      <c r="B47" s="9"/>
      <c r="C47" s="9"/>
      <c r="D47" s="9"/>
    </row>
    <row r="48" spans="2:4">
      <c r="B48" s="9"/>
      <c r="C48" s="9"/>
      <c r="D48" s="9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9"/>
      <c r="C51" s="9"/>
      <c r="D51" s="9"/>
    </row>
    <row r="52" spans="2:4">
      <c r="B52" s="9"/>
      <c r="C52" s="9"/>
      <c r="D52" s="9"/>
    </row>
    <row r="53" spans="2:4">
      <c r="B53" s="9"/>
      <c r="C53" s="9"/>
      <c r="D53" s="9"/>
    </row>
    <row r="54" spans="2:4">
      <c r="B54" s="9"/>
      <c r="C54" s="9"/>
      <c r="D54" s="9"/>
    </row>
    <row r="55" spans="2:4">
      <c r="B55" s="9"/>
      <c r="C55" s="9"/>
      <c r="D55" s="9"/>
    </row>
    <row r="56" spans="2:4">
      <c r="B56" s="9"/>
      <c r="C56" s="9"/>
      <c r="D56" s="9"/>
    </row>
    <row r="57" spans="2:4">
      <c r="B57" s="9"/>
      <c r="C57" s="9"/>
      <c r="D57" s="9"/>
    </row>
    <row r="58" spans="2:4">
      <c r="B58" s="9"/>
      <c r="C58" s="9"/>
      <c r="D58" s="9"/>
    </row>
    <row r="59" spans="2:4">
      <c r="B59" s="9"/>
      <c r="C59" s="9"/>
      <c r="D59" s="9"/>
    </row>
    <row r="60" spans="2:4">
      <c r="B60" s="9"/>
      <c r="C60" s="9"/>
      <c r="D60" s="9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9"/>
      <c r="C63" s="9"/>
      <c r="D63" s="9"/>
    </row>
    <row r="64" spans="2:4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C82" s="9"/>
      <c r="D82" s="9"/>
    </row>
    <row r="83" spans="2:4">
      <c r="B83" s="9"/>
      <c r="C83" s="9"/>
      <c r="D83" s="9"/>
    </row>
    <row r="84" spans="2:4">
      <c r="B84" s="9"/>
      <c r="C84" s="9"/>
      <c r="D84" s="9"/>
    </row>
    <row r="85" spans="2:4">
      <c r="B85" s="9"/>
      <c r="C85" s="9"/>
      <c r="D85" s="9"/>
    </row>
    <row r="86" spans="2:4">
      <c r="B86" s="9"/>
      <c r="C86" s="9"/>
      <c r="D86" s="9"/>
    </row>
    <row r="87" spans="2:4">
      <c r="B87" s="9"/>
      <c r="C87" s="9"/>
      <c r="D87" s="9"/>
    </row>
    <row r="88" spans="2:4">
      <c r="B88" s="9"/>
      <c r="C88" s="9"/>
      <c r="D88" s="9"/>
    </row>
    <row r="89" spans="2:4">
      <c r="B89" s="9"/>
      <c r="C89" s="9"/>
      <c r="D89" s="9"/>
    </row>
    <row r="90" spans="2:4">
      <c r="B90" s="9"/>
      <c r="C90" s="9"/>
      <c r="D90" s="9"/>
    </row>
    <row r="91" spans="2:4">
      <c r="B91" s="9"/>
      <c r="C91" s="9"/>
      <c r="D91" s="9"/>
    </row>
    <row r="92" spans="2:4">
      <c r="B92" s="9"/>
      <c r="C92" s="9"/>
      <c r="D92" s="9"/>
    </row>
    <row r="93" spans="2:4">
      <c r="B93" s="9"/>
      <c r="C93" s="9"/>
      <c r="D93" s="9"/>
    </row>
    <row r="94" spans="2:4">
      <c r="B94" s="9"/>
      <c r="C94" s="9"/>
      <c r="D94" s="9"/>
    </row>
    <row r="95" spans="2:4">
      <c r="B95" s="9"/>
      <c r="C95" s="9"/>
      <c r="D95" s="9"/>
    </row>
    <row r="96" spans="2:4">
      <c r="B96" s="9"/>
      <c r="C96" s="9"/>
      <c r="D96" s="9"/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9"/>
      <c r="C99" s="9"/>
      <c r="D99" s="9"/>
    </row>
    <row r="100" spans="2:4">
      <c r="B100" s="9"/>
      <c r="C100" s="9"/>
      <c r="D100" s="9"/>
    </row>
    <row r="101" spans="2:4">
      <c r="B101" s="9"/>
      <c r="C101" s="9"/>
      <c r="D101" s="9"/>
    </row>
    <row r="102" spans="2:4">
      <c r="B102" s="9"/>
      <c r="C102" s="9"/>
      <c r="D102" s="9"/>
    </row>
    <row r="103" spans="2:4">
      <c r="B103" s="9"/>
      <c r="C103" s="9"/>
      <c r="D103" s="9"/>
    </row>
    <row r="104" spans="2:4">
      <c r="B104" s="9"/>
      <c r="C104" s="9"/>
      <c r="D104" s="9"/>
    </row>
    <row r="105" spans="2:4">
      <c r="B105" s="9"/>
      <c r="C105" s="9"/>
      <c r="D105" s="9"/>
    </row>
    <row r="106" spans="2:4">
      <c r="B106" s="9"/>
      <c r="C106" s="9"/>
      <c r="D106" s="9"/>
    </row>
    <row r="107" spans="2:4">
      <c r="B107" s="9"/>
      <c r="C107" s="9"/>
      <c r="D107" s="9"/>
    </row>
    <row r="108" spans="2:4">
      <c r="B108" s="9"/>
      <c r="C108" s="9"/>
      <c r="D108" s="9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9"/>
      <c r="C111" s="9"/>
      <c r="D111" s="9"/>
    </row>
    <row r="112" spans="2:4">
      <c r="B112" s="9"/>
      <c r="C112" s="9"/>
      <c r="D112" s="9"/>
    </row>
    <row r="113" spans="2:4">
      <c r="B113" s="9"/>
      <c r="C113" s="9"/>
      <c r="D113" s="9"/>
    </row>
    <row r="114" spans="2:4">
      <c r="B114" s="9"/>
      <c r="C114" s="9"/>
      <c r="D114" s="9"/>
    </row>
    <row r="115" spans="2:4">
      <c r="B115" s="9"/>
      <c r="C115" s="9"/>
      <c r="D115" s="9"/>
    </row>
    <row r="116" spans="2:4">
      <c r="B116" s="9"/>
      <c r="C116" s="9"/>
      <c r="D116" s="9"/>
    </row>
    <row r="117" spans="2:4">
      <c r="B117" s="9"/>
      <c r="C117" s="9"/>
      <c r="D117" s="9"/>
    </row>
    <row r="118" spans="2:4">
      <c r="B118" s="9"/>
      <c r="C118" s="9"/>
      <c r="D118" s="9"/>
    </row>
    <row r="119" spans="2:4">
      <c r="B119" s="9"/>
      <c r="C119" s="9"/>
      <c r="D119" s="9"/>
    </row>
    <row r="120" spans="2:4">
      <c r="B120" s="9"/>
      <c r="C120" s="9"/>
      <c r="D120" s="9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9"/>
      <c r="C123" s="9"/>
      <c r="D123" s="9"/>
    </row>
    <row r="124" spans="2:4">
      <c r="B124" s="9"/>
      <c r="C124" s="9"/>
      <c r="D124" s="9"/>
    </row>
    <row r="125" spans="2:4">
      <c r="B125" s="9"/>
      <c r="C125" s="9"/>
      <c r="D125" s="9"/>
    </row>
    <row r="126" spans="2:4">
      <c r="B126" s="9"/>
      <c r="C126" s="9"/>
      <c r="D126" s="9"/>
    </row>
    <row r="127" spans="2:4">
      <c r="B127" s="9"/>
      <c r="C127" s="9"/>
      <c r="D127" s="9"/>
    </row>
    <row r="128" spans="2:4">
      <c r="B128" s="9"/>
      <c r="C128" s="9"/>
      <c r="D128" s="9"/>
    </row>
    <row r="129" spans="2:4">
      <c r="B129" s="9"/>
      <c r="C129" s="9"/>
      <c r="D129" s="9"/>
    </row>
    <row r="130" spans="2:4">
      <c r="B130" s="9"/>
      <c r="C130" s="9"/>
      <c r="D130" s="9"/>
    </row>
    <row r="131" spans="2:4">
      <c r="B131" s="9"/>
      <c r="C131" s="9"/>
      <c r="D131" s="9"/>
    </row>
    <row r="132" spans="2:4">
      <c r="B132" s="9"/>
      <c r="C132" s="9"/>
      <c r="D132" s="9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9"/>
      <c r="C135" s="9"/>
      <c r="D135" s="9"/>
    </row>
    <row r="136" spans="2:4">
      <c r="B136" s="9"/>
      <c r="C136" s="9"/>
      <c r="D136" s="9"/>
    </row>
    <row r="137" spans="2:4">
      <c r="B137" s="9"/>
      <c r="C137" s="9"/>
      <c r="D137" s="9"/>
    </row>
    <row r="138" spans="2:4">
      <c r="B138" s="9"/>
      <c r="C138" s="9"/>
      <c r="D138" s="9"/>
    </row>
    <row r="139" spans="2:4">
      <c r="B139" s="9"/>
      <c r="C139" s="9"/>
      <c r="D139" s="9"/>
    </row>
    <row r="140" spans="2:4">
      <c r="B140" s="9"/>
      <c r="C140" s="9"/>
      <c r="D140" s="9"/>
    </row>
    <row r="141" spans="2:4">
      <c r="B141" s="9"/>
      <c r="C141" s="9"/>
      <c r="D141" s="9"/>
    </row>
    <row r="142" spans="2:4">
      <c r="B142" s="9"/>
      <c r="C142" s="9"/>
      <c r="D142" s="9"/>
    </row>
    <row r="143" spans="2:4">
      <c r="B143" s="9"/>
      <c r="C143" s="9"/>
      <c r="D143" s="9"/>
    </row>
    <row r="144" spans="2:4">
      <c r="B144" s="9"/>
      <c r="C144" s="9"/>
      <c r="D144" s="9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9"/>
      <c r="C147" s="9"/>
      <c r="D147" s="9"/>
    </row>
    <row r="148" spans="2:4">
      <c r="B148" s="9"/>
      <c r="C148" s="9"/>
      <c r="D148" s="9"/>
    </row>
    <row r="149" spans="2:4">
      <c r="B149" s="9"/>
      <c r="C149" s="9"/>
      <c r="D149" s="9"/>
    </row>
    <row r="150" spans="2:4">
      <c r="B150" s="9"/>
      <c r="C150" s="9"/>
      <c r="D150" s="9"/>
    </row>
    <row r="151" spans="2:4">
      <c r="B151" s="9"/>
      <c r="C151" s="9"/>
      <c r="D151" s="9"/>
    </row>
    <row r="152" spans="2:4">
      <c r="B152" s="9"/>
      <c r="C152" s="9"/>
      <c r="D152" s="9"/>
    </row>
    <row r="153" spans="2:4">
      <c r="B153" s="9"/>
      <c r="C153" s="9"/>
      <c r="D153" s="9"/>
    </row>
    <row r="154" spans="2:4">
      <c r="B154" s="9"/>
      <c r="C154" s="9"/>
      <c r="D154" s="9"/>
    </row>
    <row r="155" spans="2:4">
      <c r="B155" s="9"/>
      <c r="C155" s="9"/>
      <c r="D155" s="9"/>
    </row>
    <row r="156" spans="2:4">
      <c r="B156" s="9"/>
      <c r="C156" s="9"/>
      <c r="D156" s="9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9"/>
      <c r="C159" s="9"/>
      <c r="D159" s="9"/>
    </row>
    <row r="160" spans="2:4">
      <c r="B160" s="9"/>
      <c r="C160" s="9"/>
      <c r="D160" s="9"/>
    </row>
    <row r="161" spans="2:4">
      <c r="B161" s="9"/>
      <c r="C161" s="9"/>
      <c r="D161" s="9"/>
    </row>
    <row r="162" spans="2:4">
      <c r="B162" s="9"/>
      <c r="C162" s="9"/>
      <c r="D162" s="9"/>
    </row>
    <row r="163" spans="2:4">
      <c r="B163" s="9"/>
      <c r="C163" s="9"/>
      <c r="D163" s="9"/>
    </row>
    <row r="164" spans="2:4">
      <c r="B164" s="9"/>
      <c r="C164" s="9"/>
      <c r="D164" s="9"/>
    </row>
    <row r="165" spans="2:4">
      <c r="B165" s="9"/>
      <c r="C165" s="9"/>
      <c r="D165" s="9"/>
    </row>
    <row r="166" spans="2:4">
      <c r="B166" s="9"/>
      <c r="C166" s="9"/>
      <c r="D166" s="9"/>
    </row>
    <row r="167" spans="2:4">
      <c r="B167" s="9"/>
      <c r="C167" s="9"/>
      <c r="D167" s="9"/>
    </row>
    <row r="168" spans="2:4">
      <c r="B168" s="9"/>
      <c r="C168" s="9"/>
      <c r="D168" s="9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9"/>
      <c r="C171" s="9"/>
      <c r="D171" s="9"/>
    </row>
    <row r="172" spans="2:4">
      <c r="B172" s="9"/>
      <c r="C172" s="9"/>
      <c r="D172" s="9"/>
    </row>
    <row r="173" spans="2:4">
      <c r="B173" s="9"/>
      <c r="C173" s="9"/>
      <c r="D173" s="9"/>
    </row>
    <row r="174" spans="2:4">
      <c r="B174" s="9"/>
      <c r="C174" s="9"/>
      <c r="D174" s="9"/>
    </row>
    <row r="175" spans="2:4">
      <c r="B175" s="9"/>
      <c r="C175" s="9"/>
      <c r="D175" s="9"/>
    </row>
    <row r="176" spans="2:4">
      <c r="B176" s="9"/>
      <c r="C176" s="9"/>
      <c r="D176" s="9"/>
    </row>
    <row r="177" spans="2:4">
      <c r="B177" s="9"/>
      <c r="C177" s="9"/>
      <c r="D177" s="9"/>
    </row>
    <row r="178" spans="2:4">
      <c r="B178" s="9"/>
      <c r="C178" s="9"/>
      <c r="D178" s="9"/>
    </row>
    <row r="179" spans="2:4">
      <c r="B179" s="9"/>
      <c r="C179" s="9"/>
      <c r="D179" s="9"/>
    </row>
    <row r="180" spans="2:4">
      <c r="B180" s="9"/>
      <c r="C180" s="9"/>
      <c r="D180" s="9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9"/>
      <c r="C183" s="9"/>
      <c r="D183" s="9"/>
    </row>
    <row r="184" spans="2:4">
      <c r="B184" s="9"/>
      <c r="C184" s="9"/>
      <c r="D184" s="9"/>
    </row>
    <row r="185" spans="2:4">
      <c r="B185" s="9"/>
      <c r="C185" s="9"/>
      <c r="D185" s="9"/>
    </row>
    <row r="186" spans="2:4">
      <c r="B186" s="9"/>
      <c r="C186" s="9"/>
      <c r="D186" s="9"/>
    </row>
    <row r="187" spans="2:4">
      <c r="B187" s="9"/>
      <c r="C187" s="9"/>
      <c r="D187" s="9"/>
    </row>
    <row r="188" spans="2:4">
      <c r="B188" s="9"/>
      <c r="C188" s="9"/>
      <c r="D188" s="9"/>
    </row>
    <row r="189" spans="2:4">
      <c r="B189" s="9"/>
      <c r="C189" s="9"/>
      <c r="D189" s="9"/>
    </row>
    <row r="190" spans="2:4">
      <c r="B190" s="9"/>
      <c r="C190" s="9"/>
      <c r="D190" s="9"/>
    </row>
    <row r="191" spans="2:4">
      <c r="B191" s="9"/>
      <c r="C191" s="9"/>
      <c r="D191" s="9"/>
    </row>
    <row r="192" spans="2:4">
      <c r="B192" s="9"/>
      <c r="C192" s="9"/>
      <c r="D192" s="9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9"/>
      <c r="C195" s="9"/>
      <c r="D195" s="9"/>
    </row>
    <row r="196" spans="2:4">
      <c r="B196" s="9"/>
      <c r="C196" s="9"/>
      <c r="D196" s="9"/>
    </row>
    <row r="197" spans="2:4">
      <c r="B197" s="9"/>
      <c r="C197" s="9"/>
      <c r="D197" s="9"/>
    </row>
    <row r="198" spans="2:4">
      <c r="B198" s="9"/>
      <c r="C198" s="9"/>
      <c r="D198" s="9"/>
    </row>
    <row r="199" spans="2:4">
      <c r="B199" s="9"/>
      <c r="C199" s="9"/>
      <c r="D199" s="9"/>
    </row>
    <row r="200" spans="2:4">
      <c r="B200" s="9"/>
      <c r="C200" s="9"/>
      <c r="D200" s="9"/>
    </row>
    <row r="201" spans="2:4">
      <c r="B201" s="9"/>
      <c r="C201" s="9"/>
      <c r="D201" s="9"/>
    </row>
    <row r="202" spans="2:4">
      <c r="B202" s="9"/>
      <c r="C202" s="9"/>
      <c r="D202" s="9"/>
    </row>
    <row r="203" spans="2:4">
      <c r="B203" s="9"/>
      <c r="C203" s="9"/>
      <c r="D203" s="9"/>
    </row>
    <row r="204" spans="2:4">
      <c r="B204" s="9"/>
      <c r="C204" s="9"/>
      <c r="D204" s="9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9"/>
      <c r="C207" s="9"/>
      <c r="D207" s="9"/>
    </row>
    <row r="208" spans="2:4">
      <c r="B208" s="9"/>
      <c r="C208" s="9"/>
      <c r="D208" s="9"/>
    </row>
    <row r="209" spans="2:4">
      <c r="B209" s="9"/>
      <c r="C209" s="9"/>
      <c r="D209" s="9"/>
    </row>
    <row r="210" spans="2:4">
      <c r="B210" s="9"/>
      <c r="C210" s="9"/>
      <c r="D210" s="9"/>
    </row>
    <row r="211" spans="2:4">
      <c r="B211" s="9"/>
      <c r="C211" s="9"/>
      <c r="D211" s="9"/>
    </row>
    <row r="212" spans="2:4">
      <c r="B212" s="9"/>
      <c r="C212" s="9"/>
      <c r="D212" s="9"/>
    </row>
    <row r="213" spans="2:4">
      <c r="B213" s="9"/>
      <c r="C213" s="9"/>
      <c r="D213" s="9"/>
    </row>
    <row r="214" spans="2:4">
      <c r="B214" s="9"/>
      <c r="C214" s="9"/>
      <c r="D214" s="9"/>
    </row>
    <row r="215" spans="2:4">
      <c r="B215" s="9"/>
      <c r="C215" s="9"/>
      <c r="D215" s="9"/>
    </row>
    <row r="216" spans="2:4">
      <c r="B216" s="9"/>
      <c r="C216" s="9"/>
      <c r="D216" s="9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9"/>
      <c r="C219" s="9"/>
      <c r="D219" s="9"/>
    </row>
    <row r="220" spans="2:4">
      <c r="B220" s="9"/>
      <c r="C220" s="9"/>
      <c r="D220" s="9"/>
    </row>
    <row r="221" spans="2:4">
      <c r="B221" s="9"/>
      <c r="C221" s="9"/>
      <c r="D221" s="9"/>
    </row>
    <row r="222" spans="2:4">
      <c r="B222" s="9"/>
      <c r="C222" s="9"/>
      <c r="D222" s="9"/>
    </row>
    <row r="223" spans="2:3">
      <c r="B223" s="9"/>
      <c r="C223" s="9"/>
    </row>
    <row r="224" spans="2:3">
      <c r="B224" s="9"/>
      <c r="C224" s="9"/>
    </row>
    <row r="225" spans="2:3">
      <c r="B225" s="9"/>
      <c r="C225" s="9"/>
    </row>
    <row r="226" spans="2:3">
      <c r="B226" s="9"/>
      <c r="C226" s="9"/>
    </row>
    <row r="227" spans="2:3">
      <c r="B227" s="9"/>
      <c r="C227" s="9"/>
    </row>
    <row r="228" spans="2:3">
      <c r="B228" s="9"/>
      <c r="C228" s="9"/>
    </row>
    <row r="229" spans="2:3">
      <c r="B229" s="9"/>
      <c r="C229" s="9"/>
    </row>
    <row r="230" spans="2:3">
      <c r="B230" s="9"/>
      <c r="C230" s="9"/>
    </row>
    <row r="231" spans="2:3">
      <c r="B231" s="9"/>
      <c r="C231" s="9"/>
    </row>
    <row r="232" spans="2:3">
      <c r="B232" s="9"/>
      <c r="C232" s="9"/>
    </row>
    <row r="233" spans="2:3">
      <c r="B233" s="9"/>
      <c r="C233" s="9"/>
    </row>
    <row r="234" spans="2:3">
      <c r="B234" s="9"/>
      <c r="C234" s="9"/>
    </row>
    <row r="235" spans="2:3">
      <c r="B235" s="9"/>
      <c r="C235" s="9"/>
    </row>
    <row r="236" spans="2:3">
      <c r="B236" s="9"/>
      <c r="C236" s="9"/>
    </row>
    <row r="237" spans="2:3">
      <c r="B237" s="9"/>
      <c r="C237" s="9"/>
    </row>
    <row r="238" spans="2:3">
      <c r="B238" s="9"/>
      <c r="C238" s="9"/>
    </row>
    <row r="239" spans="2:3">
      <c r="B239" s="9"/>
      <c r="C239" s="9"/>
    </row>
    <row r="240" spans="2:3">
      <c r="B240" s="9"/>
      <c r="C240" s="9"/>
    </row>
    <row r="241" spans="2:3">
      <c r="B241" s="9"/>
      <c r="C241" s="9"/>
    </row>
    <row r="242" spans="2:3">
      <c r="B242" s="9"/>
      <c r="C242" s="9"/>
    </row>
    <row r="243" spans="2:3">
      <c r="B243" s="9"/>
      <c r="C243" s="9"/>
    </row>
    <row r="244" spans="2:3">
      <c r="B244" s="9"/>
      <c r="C244" s="9"/>
    </row>
    <row r="245" spans="2:3">
      <c r="B245" s="9"/>
      <c r="C245" s="9"/>
    </row>
    <row r="246" spans="2:3">
      <c r="B246" s="9"/>
      <c r="C246" s="9"/>
    </row>
    <row r="247" spans="2:3">
      <c r="B247" s="9"/>
      <c r="C247" s="9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1" sqref="B5:B11"/>
    </sheetView>
  </sheetViews>
  <sheetFormatPr defaultColWidth="9" defaultRowHeight="14.25" outlineLevelCol="7"/>
  <cols>
    <col min="4" max="4" width="13.375" customWidth="1"/>
  </cols>
  <sheetData>
    <row r="1" ht="15" spans="1:8">
      <c r="A1" s="2" t="s">
        <v>11</v>
      </c>
      <c r="B1" s="2" t="s">
        <v>189</v>
      </c>
      <c r="C1" s="6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</row>
    <row r="2" ht="16.5" spans="1:8">
      <c r="A2" s="1" t="s">
        <v>58</v>
      </c>
      <c r="B2" s="1" t="s">
        <v>58</v>
      </c>
      <c r="C2" t="s">
        <v>196</v>
      </c>
      <c r="D2" s="1" t="s">
        <v>59</v>
      </c>
      <c r="E2" s="1" t="s">
        <v>58</v>
      </c>
      <c r="F2" s="1" t="s">
        <v>58</v>
      </c>
      <c r="G2" s="1" t="s">
        <v>113</v>
      </c>
      <c r="H2" s="1" t="s">
        <v>110</v>
      </c>
    </row>
    <row r="3" ht="15" spans="1:8">
      <c r="A3" s="4" t="s">
        <v>197</v>
      </c>
      <c r="B3" s="4" t="s">
        <v>198</v>
      </c>
      <c r="C3" s="7" t="s">
        <v>199</v>
      </c>
      <c r="D3" s="4" t="s">
        <v>200</v>
      </c>
      <c r="E3" s="4" t="s">
        <v>201</v>
      </c>
      <c r="F3" s="4" t="s">
        <v>202</v>
      </c>
      <c r="G3" s="4" t="s">
        <v>203</v>
      </c>
      <c r="H3" s="4" t="s">
        <v>204</v>
      </c>
    </row>
    <row r="4" ht="16.5" spans="1:8">
      <c r="A4" s="1">
        <v>1</v>
      </c>
      <c r="B4" s="1">
        <v>1001</v>
      </c>
      <c r="C4" s="1">
        <v>1</v>
      </c>
      <c r="D4" s="1" t="s">
        <v>205</v>
      </c>
      <c r="E4" s="1">
        <v>1</v>
      </c>
      <c r="F4" s="1">
        <v>1</v>
      </c>
      <c r="G4" s="37">
        <v>1401001</v>
      </c>
      <c r="H4" s="1">
        <v>500</v>
      </c>
    </row>
    <row r="5" ht="16.5" spans="1:8">
      <c r="A5" s="1">
        <v>2</v>
      </c>
      <c r="B5" s="1">
        <v>1001</v>
      </c>
      <c r="C5" s="1">
        <v>2</v>
      </c>
      <c r="D5" s="1" t="s">
        <v>205</v>
      </c>
      <c r="E5" s="1">
        <v>2</v>
      </c>
      <c r="F5" s="1">
        <v>2</v>
      </c>
      <c r="G5" s="37">
        <v>1401001</v>
      </c>
      <c r="H5" s="1">
        <v>300</v>
      </c>
    </row>
    <row r="6" ht="16.5" spans="1:8">
      <c r="A6" s="1">
        <v>3</v>
      </c>
      <c r="B6" s="1">
        <v>1001</v>
      </c>
      <c r="C6" s="1">
        <v>3</v>
      </c>
      <c r="D6" s="1" t="s">
        <v>205</v>
      </c>
      <c r="E6" s="1">
        <v>3</v>
      </c>
      <c r="F6" s="1">
        <v>3</v>
      </c>
      <c r="G6" s="37">
        <v>1401001</v>
      </c>
      <c r="H6" s="1">
        <v>200</v>
      </c>
    </row>
    <row r="7" ht="16.5" spans="1:8">
      <c r="A7" s="1">
        <v>4</v>
      </c>
      <c r="B7" s="1">
        <v>1001</v>
      </c>
      <c r="C7" s="1">
        <v>4</v>
      </c>
      <c r="D7" s="1" t="s">
        <v>205</v>
      </c>
      <c r="E7" s="1">
        <v>4</v>
      </c>
      <c r="F7" s="1">
        <v>10</v>
      </c>
      <c r="G7" s="37">
        <v>1401001</v>
      </c>
      <c r="H7" s="1">
        <v>100</v>
      </c>
    </row>
    <row r="8" ht="16.5" spans="1:8">
      <c r="A8" s="1">
        <v>5</v>
      </c>
      <c r="B8" s="1">
        <v>2001</v>
      </c>
      <c r="C8" s="1">
        <v>1</v>
      </c>
      <c r="D8" s="1" t="s">
        <v>206</v>
      </c>
      <c r="E8" s="1">
        <v>1</v>
      </c>
      <c r="F8" s="1">
        <v>1</v>
      </c>
      <c r="G8" s="32">
        <v>1401002</v>
      </c>
      <c r="H8" s="1">
        <v>500</v>
      </c>
    </row>
    <row r="9" ht="16.5" spans="1:8">
      <c r="A9" s="1">
        <v>6</v>
      </c>
      <c r="B9" s="1">
        <v>2001</v>
      </c>
      <c r="C9" s="1">
        <v>2</v>
      </c>
      <c r="D9" s="1" t="s">
        <v>206</v>
      </c>
      <c r="E9" s="1">
        <v>2</v>
      </c>
      <c r="F9" s="1">
        <v>2</v>
      </c>
      <c r="G9" s="32">
        <v>1401002</v>
      </c>
      <c r="H9" s="1">
        <v>300</v>
      </c>
    </row>
    <row r="10" ht="16.5" spans="1:8">
      <c r="A10" s="1">
        <v>7</v>
      </c>
      <c r="B10" s="1">
        <v>2001</v>
      </c>
      <c r="C10" s="1">
        <v>3</v>
      </c>
      <c r="D10" s="1" t="s">
        <v>206</v>
      </c>
      <c r="E10" s="1">
        <v>3</v>
      </c>
      <c r="F10" s="1">
        <v>3</v>
      </c>
      <c r="G10" s="32">
        <v>1401002</v>
      </c>
      <c r="H10" s="1">
        <v>200</v>
      </c>
    </row>
    <row r="11" ht="16.5" spans="1:8">
      <c r="A11" s="1">
        <v>8</v>
      </c>
      <c r="B11" s="1">
        <v>2001</v>
      </c>
      <c r="C11" s="1">
        <v>4</v>
      </c>
      <c r="D11" s="1" t="s">
        <v>206</v>
      </c>
      <c r="E11" s="1">
        <v>4</v>
      </c>
      <c r="F11" s="1">
        <v>10</v>
      </c>
      <c r="G11" s="32">
        <v>1401002</v>
      </c>
      <c r="H11" s="1">
        <v>100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1"/>
  <sheetViews>
    <sheetView topLeftCell="A79" workbookViewId="0">
      <selection activeCell="A192" sqref="A192"/>
    </sheetView>
  </sheetViews>
  <sheetFormatPr defaultColWidth="9" defaultRowHeight="16.5"/>
  <cols>
    <col min="1" max="1" width="9.625" style="1" customWidth="1"/>
    <col min="2" max="5" width="10.25" style="1" customWidth="1"/>
    <col min="6" max="6" width="11.625" style="1" customWidth="1"/>
    <col min="7" max="7" width="10.25" style="1" customWidth="1"/>
    <col min="8" max="8" width="15.875" style="1" customWidth="1"/>
    <col min="9" max="9" width="9" style="1"/>
    <col min="10" max="14" width="14.875" customWidth="1"/>
    <col min="15" max="16" width="16.375" customWidth="1"/>
    <col min="17" max="17" width="20.75" customWidth="1"/>
    <col min="18" max="27" width="9" style="1"/>
    <col min="28" max="28" width="14.625" style="1" customWidth="1"/>
    <col min="29" max="16384" width="9" style="1"/>
  </cols>
  <sheetData>
    <row r="1" s="2" customFormat="1" ht="15" spans="1:44">
      <c r="A1" s="2" t="s">
        <v>11</v>
      </c>
      <c r="B1" s="2" t="s">
        <v>18</v>
      </c>
      <c r="C1" s="2" t="s">
        <v>153</v>
      </c>
      <c r="D1" s="6" t="s">
        <v>190</v>
      </c>
      <c r="E1" s="2" t="s">
        <v>207</v>
      </c>
      <c r="F1" s="2" t="s">
        <v>208</v>
      </c>
      <c r="G1" s="2" t="s">
        <v>54</v>
      </c>
      <c r="H1" s="2" t="s">
        <v>209</v>
      </c>
      <c r="I1" s="2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216</v>
      </c>
      <c r="P1" s="22" t="s">
        <v>217</v>
      </c>
      <c r="Q1" s="6" t="s">
        <v>218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17">
      <c r="A2" s="1" t="s">
        <v>60</v>
      </c>
      <c r="B2" s="1" t="s">
        <v>58</v>
      </c>
      <c r="C2" s="1" t="s">
        <v>172</v>
      </c>
      <c r="D2" t="s">
        <v>196</v>
      </c>
      <c r="E2" s="1" t="s">
        <v>58</v>
      </c>
      <c r="F2" s="1" t="s">
        <v>58</v>
      </c>
      <c r="G2" s="1" t="s">
        <v>172</v>
      </c>
      <c r="H2" s="1" t="s">
        <v>172</v>
      </c>
      <c r="I2" s="1" t="s">
        <v>58</v>
      </c>
      <c r="J2" s="29" t="s">
        <v>219</v>
      </c>
      <c r="K2" s="29" t="s">
        <v>219</v>
      </c>
      <c r="L2" s="29" t="s">
        <v>219</v>
      </c>
      <c r="M2" s="29" t="s">
        <v>219</v>
      </c>
      <c r="N2" s="29" t="s">
        <v>219</v>
      </c>
      <c r="O2" s="29" t="s">
        <v>110</v>
      </c>
      <c r="P2" s="30" t="s">
        <v>110</v>
      </c>
      <c r="Q2" s="29" t="s">
        <v>220</v>
      </c>
    </row>
    <row r="3" s="4" customFormat="1" ht="15" spans="1:21">
      <c r="A3" s="3" t="s">
        <v>11</v>
      </c>
      <c r="B3" s="3" t="s">
        <v>221</v>
      </c>
      <c r="C3" s="3" t="s">
        <v>174</v>
      </c>
      <c r="D3" s="7" t="s">
        <v>199</v>
      </c>
      <c r="E3" s="7" t="s">
        <v>222</v>
      </c>
      <c r="F3" s="3" t="s">
        <v>223</v>
      </c>
      <c r="G3" s="4" t="s">
        <v>62</v>
      </c>
      <c r="H3" s="3" t="s">
        <v>224</v>
      </c>
      <c r="I3" s="4" t="s">
        <v>225</v>
      </c>
      <c r="J3" s="31" t="s">
        <v>226</v>
      </c>
      <c r="K3" s="31" t="s">
        <v>227</v>
      </c>
      <c r="L3" s="31" t="s">
        <v>228</v>
      </c>
      <c r="M3" s="31" t="s">
        <v>229</v>
      </c>
      <c r="N3" s="31" t="s">
        <v>230</v>
      </c>
      <c r="O3" s="31" t="s">
        <v>231</v>
      </c>
      <c r="P3" s="31" t="s">
        <v>232</v>
      </c>
      <c r="Q3" s="34" t="s">
        <v>233</v>
      </c>
      <c r="U3" s="3"/>
    </row>
    <row r="4" spans="1:19">
      <c r="A4" s="1">
        <v>1</v>
      </c>
      <c r="B4" s="1">
        <f>VLOOKUP(S4,检索目录!$C:$E,3,0)</f>
        <v>160068</v>
      </c>
      <c r="C4" s="1" t="s">
        <v>234</v>
      </c>
      <c r="D4" s="1">
        <v>1</v>
      </c>
      <c r="E4" s="1">
        <v>1</v>
      </c>
      <c r="F4" s="1">
        <v>1</v>
      </c>
      <c r="G4" s="1" t="s">
        <v>235</v>
      </c>
      <c r="H4" s="1" t="s">
        <v>236</v>
      </c>
      <c r="I4" s="1">
        <v>19</v>
      </c>
      <c r="J4" s="8" t="s">
        <v>237</v>
      </c>
      <c r="K4" s="8" t="s">
        <v>147</v>
      </c>
      <c r="L4" s="8" t="s">
        <v>148</v>
      </c>
      <c r="M4" s="8" t="s">
        <v>149</v>
      </c>
      <c r="N4" s="8" t="s">
        <v>150</v>
      </c>
      <c r="O4" s="8">
        <f t="shared" ref="O4:O67" si="0">VLOOKUP($F4,$V$14:$Z$30,2,FALSE)</f>
        <v>50</v>
      </c>
      <c r="P4" s="8">
        <f t="shared" ref="P4:P67" si="1">VLOOKUP($F4,$AB$14:$AC$29,2,FALSE)</f>
        <v>1</v>
      </c>
      <c r="Q4" s="8"/>
      <c r="S4" s="1" t="s">
        <v>238</v>
      </c>
    </row>
    <row r="5" spans="1:19">
      <c r="A5" s="1">
        <v>2</v>
      </c>
      <c r="B5" s="1">
        <f>VLOOKUP(S5,检索目录!$C:$E,3,0)</f>
        <v>160068</v>
      </c>
      <c r="C5" s="1" t="s">
        <v>234</v>
      </c>
      <c r="D5" s="28">
        <v>2</v>
      </c>
      <c r="E5" s="28">
        <v>2</v>
      </c>
      <c r="F5" s="1">
        <v>1</v>
      </c>
      <c r="G5" s="1" t="s">
        <v>235</v>
      </c>
      <c r="H5" s="1" t="s">
        <v>236</v>
      </c>
      <c r="I5" s="1">
        <v>20</v>
      </c>
      <c r="J5" s="32" t="s">
        <v>237</v>
      </c>
      <c r="K5" s="32" t="s">
        <v>147</v>
      </c>
      <c r="L5" s="32" t="s">
        <v>148</v>
      </c>
      <c r="M5" s="32" t="s">
        <v>149</v>
      </c>
      <c r="N5" s="32" t="s">
        <v>150</v>
      </c>
      <c r="O5" s="32">
        <f t="shared" si="0"/>
        <v>50</v>
      </c>
      <c r="P5" s="32">
        <f t="shared" si="1"/>
        <v>1</v>
      </c>
      <c r="Q5" s="32"/>
      <c r="S5" s="1" t="s">
        <v>238</v>
      </c>
    </row>
    <row r="6" spans="1:19">
      <c r="A6" s="1">
        <v>3</v>
      </c>
      <c r="B6" s="1">
        <f>VLOOKUP(S6,检索目录!$C:$E,3,0)</f>
        <v>160068</v>
      </c>
      <c r="C6" s="1" t="s">
        <v>234</v>
      </c>
      <c r="D6" s="1">
        <v>3</v>
      </c>
      <c r="E6" s="1">
        <v>3</v>
      </c>
      <c r="F6" s="1">
        <v>1</v>
      </c>
      <c r="G6" s="1" t="s">
        <v>235</v>
      </c>
      <c r="H6" s="1" t="s">
        <v>236</v>
      </c>
      <c r="I6" s="1">
        <v>21</v>
      </c>
      <c r="J6" s="33" t="s">
        <v>237</v>
      </c>
      <c r="K6" s="33" t="s">
        <v>147</v>
      </c>
      <c r="L6" s="33" t="s">
        <v>148</v>
      </c>
      <c r="M6" s="33" t="s">
        <v>149</v>
      </c>
      <c r="N6" s="33" t="s">
        <v>150</v>
      </c>
      <c r="O6" s="33">
        <f t="shared" si="0"/>
        <v>50</v>
      </c>
      <c r="P6" s="33">
        <f t="shared" si="1"/>
        <v>1</v>
      </c>
      <c r="Q6" s="33"/>
      <c r="S6" s="1" t="s">
        <v>238</v>
      </c>
    </row>
    <row r="7" spans="1:19">
      <c r="A7" s="1">
        <v>4</v>
      </c>
      <c r="B7" s="1">
        <f>VLOOKUP(S7,检索目录!$C:$E,3,0)</f>
        <v>190047</v>
      </c>
      <c r="C7" s="1" t="s">
        <v>234</v>
      </c>
      <c r="D7" s="1">
        <v>1</v>
      </c>
      <c r="E7" s="1">
        <v>1</v>
      </c>
      <c r="F7" s="1">
        <v>1</v>
      </c>
      <c r="G7" s="1" t="s">
        <v>235</v>
      </c>
      <c r="H7" s="1" t="s">
        <v>236</v>
      </c>
      <c r="I7" s="1">
        <v>19</v>
      </c>
      <c r="J7" s="33" t="s">
        <v>237</v>
      </c>
      <c r="K7" s="33" t="s">
        <v>147</v>
      </c>
      <c r="L7" s="33" t="s">
        <v>148</v>
      </c>
      <c r="M7" s="33" t="s">
        <v>149</v>
      </c>
      <c r="N7" s="33" t="s">
        <v>150</v>
      </c>
      <c r="O7" s="33">
        <f t="shared" si="0"/>
        <v>50</v>
      </c>
      <c r="P7" s="33">
        <f t="shared" si="1"/>
        <v>1</v>
      </c>
      <c r="Q7" s="33"/>
      <c r="S7" s="1" t="s">
        <v>239</v>
      </c>
    </row>
    <row r="8" spans="1:19">
      <c r="A8" s="1">
        <v>5</v>
      </c>
      <c r="B8" s="1">
        <f>VLOOKUP(S8,检索目录!$C:$E,3,0)</f>
        <v>190047</v>
      </c>
      <c r="C8" s="1" t="s">
        <v>234</v>
      </c>
      <c r="D8" s="1">
        <v>2</v>
      </c>
      <c r="E8" s="1">
        <v>2</v>
      </c>
      <c r="F8" s="1">
        <v>1</v>
      </c>
      <c r="G8" s="1" t="s">
        <v>235</v>
      </c>
      <c r="H8" s="1" t="s">
        <v>236</v>
      </c>
      <c r="I8" s="1">
        <v>20</v>
      </c>
      <c r="J8" s="33" t="s">
        <v>237</v>
      </c>
      <c r="K8" s="33" t="s">
        <v>147</v>
      </c>
      <c r="L8" s="33" t="s">
        <v>148</v>
      </c>
      <c r="M8" s="33" t="s">
        <v>149</v>
      </c>
      <c r="N8" s="33" t="s">
        <v>150</v>
      </c>
      <c r="O8" s="33">
        <f t="shared" si="0"/>
        <v>50</v>
      </c>
      <c r="P8" s="33">
        <f t="shared" si="1"/>
        <v>1</v>
      </c>
      <c r="Q8" s="33"/>
      <c r="S8" s="1" t="s">
        <v>239</v>
      </c>
    </row>
    <row r="9" spans="1:19">
      <c r="A9" s="1">
        <v>6</v>
      </c>
      <c r="B9" s="1">
        <f>VLOOKUP(S9,检索目录!$C:$E,3,0)</f>
        <v>190047</v>
      </c>
      <c r="C9" s="1" t="s">
        <v>234</v>
      </c>
      <c r="D9" s="1">
        <v>3</v>
      </c>
      <c r="E9" s="1">
        <v>3</v>
      </c>
      <c r="F9" s="1">
        <v>1</v>
      </c>
      <c r="G9" s="1" t="s">
        <v>235</v>
      </c>
      <c r="H9" s="1" t="s">
        <v>236</v>
      </c>
      <c r="I9" s="1">
        <v>21</v>
      </c>
      <c r="J9" s="33" t="s">
        <v>237</v>
      </c>
      <c r="K9" s="33" t="s">
        <v>147</v>
      </c>
      <c r="L9" s="33" t="s">
        <v>148</v>
      </c>
      <c r="M9" s="33" t="s">
        <v>149</v>
      </c>
      <c r="N9" s="33" t="s">
        <v>150</v>
      </c>
      <c r="O9" s="33">
        <f t="shared" si="0"/>
        <v>50</v>
      </c>
      <c r="P9" s="33">
        <f t="shared" si="1"/>
        <v>1</v>
      </c>
      <c r="Q9" s="33"/>
      <c r="S9" s="1" t="s">
        <v>239</v>
      </c>
    </row>
    <row r="10" spans="1:19">
      <c r="A10" s="1">
        <v>7</v>
      </c>
      <c r="B10" s="1">
        <f>VLOOKUP(S10,检索目录!$C:$E,3,0)</f>
        <v>190056</v>
      </c>
      <c r="C10" s="1" t="s">
        <v>234</v>
      </c>
      <c r="D10" s="1">
        <v>1</v>
      </c>
      <c r="E10" s="1">
        <v>1</v>
      </c>
      <c r="F10" s="1">
        <v>1</v>
      </c>
      <c r="G10" s="1" t="s">
        <v>235</v>
      </c>
      <c r="H10" s="1" t="s">
        <v>236</v>
      </c>
      <c r="I10" s="1">
        <v>19</v>
      </c>
      <c r="J10" s="33" t="s">
        <v>237</v>
      </c>
      <c r="K10" s="33" t="s">
        <v>147</v>
      </c>
      <c r="L10" s="33" t="s">
        <v>148</v>
      </c>
      <c r="M10" s="33" t="s">
        <v>149</v>
      </c>
      <c r="N10" s="33" t="s">
        <v>150</v>
      </c>
      <c r="O10" s="33">
        <f t="shared" si="0"/>
        <v>50</v>
      </c>
      <c r="P10" s="33">
        <f t="shared" si="1"/>
        <v>1</v>
      </c>
      <c r="Q10" s="33"/>
      <c r="S10" s="1" t="s">
        <v>240</v>
      </c>
    </row>
    <row r="11" spans="1:19">
      <c r="A11" s="1">
        <v>8</v>
      </c>
      <c r="B11" s="1">
        <f>VLOOKUP(S11,检索目录!$C:$E,3,0)</f>
        <v>190056</v>
      </c>
      <c r="C11" s="1" t="s">
        <v>234</v>
      </c>
      <c r="D11" s="1">
        <v>2</v>
      </c>
      <c r="E11" s="1">
        <v>2</v>
      </c>
      <c r="F11" s="1">
        <v>1</v>
      </c>
      <c r="G11" s="1" t="s">
        <v>235</v>
      </c>
      <c r="H11" s="1" t="s">
        <v>236</v>
      </c>
      <c r="I11" s="1">
        <v>20</v>
      </c>
      <c r="J11" s="33" t="s">
        <v>237</v>
      </c>
      <c r="K11" s="33" t="s">
        <v>147</v>
      </c>
      <c r="L11" s="33" t="s">
        <v>148</v>
      </c>
      <c r="M11" s="33" t="s">
        <v>149</v>
      </c>
      <c r="N11" s="33" t="s">
        <v>150</v>
      </c>
      <c r="O11" s="33">
        <f t="shared" si="0"/>
        <v>50</v>
      </c>
      <c r="P11" s="33">
        <f t="shared" si="1"/>
        <v>1</v>
      </c>
      <c r="Q11" s="33"/>
      <c r="S11" s="1" t="s">
        <v>240</v>
      </c>
    </row>
    <row r="12" spans="1:19">
      <c r="A12" s="1">
        <v>9</v>
      </c>
      <c r="B12" s="1">
        <f>VLOOKUP(S12,检索目录!$C:$E,3,0)</f>
        <v>190056</v>
      </c>
      <c r="C12" s="1" t="s">
        <v>234</v>
      </c>
      <c r="D12" s="1">
        <v>3</v>
      </c>
      <c r="E12" s="1">
        <v>3</v>
      </c>
      <c r="F12" s="1">
        <v>1</v>
      </c>
      <c r="G12" s="1" t="s">
        <v>235</v>
      </c>
      <c r="H12" s="1" t="s">
        <v>236</v>
      </c>
      <c r="I12" s="1">
        <v>21</v>
      </c>
      <c r="J12" s="33" t="s">
        <v>237</v>
      </c>
      <c r="K12" s="33" t="s">
        <v>147</v>
      </c>
      <c r="L12" s="33" t="s">
        <v>148</v>
      </c>
      <c r="M12" s="33" t="s">
        <v>149</v>
      </c>
      <c r="N12" s="33" t="s">
        <v>150</v>
      </c>
      <c r="O12" s="33">
        <f t="shared" si="0"/>
        <v>50</v>
      </c>
      <c r="P12" s="33">
        <f t="shared" si="1"/>
        <v>1</v>
      </c>
      <c r="Q12" s="33"/>
      <c r="S12" s="1" t="s">
        <v>240</v>
      </c>
    </row>
    <row r="13" spans="1:19">
      <c r="A13" s="1">
        <v>10</v>
      </c>
      <c r="B13" s="1">
        <f>VLOOKUP(S13,检索目录!$C:$E,3,0)</f>
        <v>210037</v>
      </c>
      <c r="C13" s="1" t="s">
        <v>234</v>
      </c>
      <c r="D13" s="1">
        <v>1</v>
      </c>
      <c r="E13" s="1">
        <v>1</v>
      </c>
      <c r="F13" s="1">
        <v>1</v>
      </c>
      <c r="G13" s="1" t="s">
        <v>235</v>
      </c>
      <c r="H13" s="1" t="s">
        <v>236</v>
      </c>
      <c r="I13" s="1">
        <v>19</v>
      </c>
      <c r="J13" s="33" t="s">
        <v>237</v>
      </c>
      <c r="K13" s="33" t="s">
        <v>147</v>
      </c>
      <c r="L13" s="33" t="s">
        <v>148</v>
      </c>
      <c r="M13" s="33" t="s">
        <v>149</v>
      </c>
      <c r="N13" s="33" t="s">
        <v>150</v>
      </c>
      <c r="O13" s="33">
        <f t="shared" si="0"/>
        <v>50</v>
      </c>
      <c r="P13" s="33">
        <f t="shared" si="1"/>
        <v>1</v>
      </c>
      <c r="Q13" s="33"/>
      <c r="S13" s="1" t="s">
        <v>241</v>
      </c>
    </row>
    <row r="14" spans="1:29">
      <c r="A14" s="1">
        <v>11</v>
      </c>
      <c r="B14" s="1">
        <f>VLOOKUP(S14,检索目录!$C:$E,3,0)</f>
        <v>210037</v>
      </c>
      <c r="C14" s="1" t="s">
        <v>234</v>
      </c>
      <c r="D14" s="1">
        <v>2</v>
      </c>
      <c r="E14" s="1">
        <v>2</v>
      </c>
      <c r="F14" s="1">
        <v>2</v>
      </c>
      <c r="G14" s="1" t="s">
        <v>235</v>
      </c>
      <c r="H14" s="1" t="s">
        <v>242</v>
      </c>
      <c r="I14" s="1">
        <v>20</v>
      </c>
      <c r="J14" s="33" t="s">
        <v>237</v>
      </c>
      <c r="K14" s="33" t="s">
        <v>147</v>
      </c>
      <c r="L14" s="33" t="s">
        <v>148</v>
      </c>
      <c r="M14" s="33" t="s">
        <v>149</v>
      </c>
      <c r="N14" s="33" t="s">
        <v>150</v>
      </c>
      <c r="O14" s="33">
        <f t="shared" si="0"/>
        <v>220</v>
      </c>
      <c r="P14" s="33">
        <f t="shared" si="1"/>
        <v>2</v>
      </c>
      <c r="Q14" s="33"/>
      <c r="S14" s="1" t="s">
        <v>241</v>
      </c>
      <c r="V14" s="24" t="s">
        <v>243</v>
      </c>
      <c r="W14" s="24"/>
      <c r="X14" s="24"/>
      <c r="Y14" s="24"/>
      <c r="Z14" s="24"/>
      <c r="AB14" s="9" t="s">
        <v>244</v>
      </c>
      <c r="AC14" s="9" t="s">
        <v>245</v>
      </c>
    </row>
    <row r="15" spans="1:29">
      <c r="A15" s="1">
        <v>12</v>
      </c>
      <c r="B15" s="1">
        <f>VLOOKUP(S15,检索目录!$C:$E,3,0)</f>
        <v>210037</v>
      </c>
      <c r="C15" s="1" t="s">
        <v>234</v>
      </c>
      <c r="D15" s="1">
        <v>3</v>
      </c>
      <c r="E15" s="1">
        <v>3</v>
      </c>
      <c r="F15" s="1">
        <v>1</v>
      </c>
      <c r="G15" s="1" t="s">
        <v>235</v>
      </c>
      <c r="H15" s="1" t="s">
        <v>236</v>
      </c>
      <c r="I15" s="1">
        <v>21</v>
      </c>
      <c r="J15" s="33" t="s">
        <v>237</v>
      </c>
      <c r="K15" s="33" t="s">
        <v>147</v>
      </c>
      <c r="L15" s="33" t="s">
        <v>148</v>
      </c>
      <c r="M15" s="33" t="s">
        <v>149</v>
      </c>
      <c r="N15" s="33" t="s">
        <v>150</v>
      </c>
      <c r="O15" s="33">
        <f t="shared" si="0"/>
        <v>50</v>
      </c>
      <c r="P15" s="33">
        <f t="shared" si="1"/>
        <v>1</v>
      </c>
      <c r="Q15" s="33"/>
      <c r="S15" s="1" t="s">
        <v>241</v>
      </c>
      <c r="V15" s="24" t="s">
        <v>124</v>
      </c>
      <c r="W15" s="24" t="s">
        <v>246</v>
      </c>
      <c r="X15" s="24"/>
      <c r="Y15" s="24" t="s">
        <v>247</v>
      </c>
      <c r="Z15" s="27" t="s">
        <v>248</v>
      </c>
      <c r="AB15" s="9">
        <v>1</v>
      </c>
      <c r="AC15" s="9">
        <v>1</v>
      </c>
    </row>
    <row r="16" spans="1:29">
      <c r="A16" s="1">
        <v>13</v>
      </c>
      <c r="B16" s="1">
        <f>VLOOKUP(S16,检索目录!$C:$E,3,0)</f>
        <v>230080</v>
      </c>
      <c r="C16" s="1" t="s">
        <v>234</v>
      </c>
      <c r="D16" s="1">
        <v>1</v>
      </c>
      <c r="E16" s="1">
        <v>1</v>
      </c>
      <c r="F16" s="1">
        <v>1</v>
      </c>
      <c r="G16" s="1" t="s">
        <v>235</v>
      </c>
      <c r="H16" s="1" t="s">
        <v>236</v>
      </c>
      <c r="I16" s="1">
        <v>19</v>
      </c>
      <c r="J16" s="33" t="s">
        <v>237</v>
      </c>
      <c r="K16" s="33" t="s">
        <v>147</v>
      </c>
      <c r="L16" s="33" t="s">
        <v>148</v>
      </c>
      <c r="M16" s="33" t="s">
        <v>149</v>
      </c>
      <c r="N16" s="33" t="s">
        <v>150</v>
      </c>
      <c r="O16" s="33">
        <f t="shared" si="0"/>
        <v>50</v>
      </c>
      <c r="P16" s="33">
        <f t="shared" si="1"/>
        <v>1</v>
      </c>
      <c r="Q16" s="33"/>
      <c r="S16" s="1" t="s">
        <v>249</v>
      </c>
      <c r="V16" s="24">
        <v>1</v>
      </c>
      <c r="W16" s="24">
        <v>50</v>
      </c>
      <c r="X16" s="35">
        <f t="shared" ref="X16:X30" si="2">165*V16^2-315*V16</f>
        <v>-150</v>
      </c>
      <c r="Y16" s="24">
        <v>2000</v>
      </c>
      <c r="Z16" s="27">
        <v>1200</v>
      </c>
      <c r="AB16" s="9">
        <v>2</v>
      </c>
      <c r="AC16" s="9">
        <v>2</v>
      </c>
    </row>
    <row r="17" spans="1:29">
      <c r="A17" s="1">
        <v>14</v>
      </c>
      <c r="B17" s="1">
        <f>VLOOKUP(S17,检索目录!$C:$E,3,0)</f>
        <v>230080</v>
      </c>
      <c r="C17" s="1" t="s">
        <v>234</v>
      </c>
      <c r="D17" s="1">
        <v>2</v>
      </c>
      <c r="E17" s="1">
        <v>2</v>
      </c>
      <c r="F17" s="1">
        <v>2</v>
      </c>
      <c r="G17" s="1" t="s">
        <v>235</v>
      </c>
      <c r="H17" s="1" t="s">
        <v>242</v>
      </c>
      <c r="I17" s="1">
        <v>20</v>
      </c>
      <c r="J17" s="33" t="s">
        <v>237</v>
      </c>
      <c r="K17" s="33" t="s">
        <v>147</v>
      </c>
      <c r="L17" s="33" t="s">
        <v>148</v>
      </c>
      <c r="M17" s="33" t="s">
        <v>149</v>
      </c>
      <c r="N17" s="33" t="s">
        <v>150</v>
      </c>
      <c r="O17" s="33">
        <f t="shared" si="0"/>
        <v>220</v>
      </c>
      <c r="P17" s="33">
        <f t="shared" si="1"/>
        <v>2</v>
      </c>
      <c r="Q17" s="33"/>
      <c r="S17" s="1" t="s">
        <v>249</v>
      </c>
      <c r="V17" s="24">
        <v>2</v>
      </c>
      <c r="W17" s="24">
        <v>220</v>
      </c>
      <c r="X17" s="35">
        <f t="shared" si="2"/>
        <v>30</v>
      </c>
      <c r="Y17" s="24">
        <v>8800</v>
      </c>
      <c r="Z17" s="27">
        <v>5280</v>
      </c>
      <c r="AB17" s="9">
        <v>3</v>
      </c>
      <c r="AC17" s="9">
        <v>4</v>
      </c>
    </row>
    <row r="18" spans="1:29">
      <c r="A18" s="1">
        <v>15</v>
      </c>
      <c r="B18" s="1">
        <f>VLOOKUP(S18,检索目录!$C:$E,3,0)</f>
        <v>230080</v>
      </c>
      <c r="C18" s="1" t="s">
        <v>234</v>
      </c>
      <c r="D18" s="1">
        <v>3</v>
      </c>
      <c r="E18" s="1">
        <v>3</v>
      </c>
      <c r="F18" s="1">
        <v>1</v>
      </c>
      <c r="G18" s="1" t="s">
        <v>235</v>
      </c>
      <c r="H18" s="1" t="s">
        <v>250</v>
      </c>
      <c r="I18" s="1">
        <v>21</v>
      </c>
      <c r="J18" s="33" t="s">
        <v>237</v>
      </c>
      <c r="K18" s="33" t="s">
        <v>147</v>
      </c>
      <c r="L18" s="33" t="s">
        <v>148</v>
      </c>
      <c r="M18" s="33" t="s">
        <v>149</v>
      </c>
      <c r="N18" s="33" t="s">
        <v>150</v>
      </c>
      <c r="O18" s="33">
        <f t="shared" si="0"/>
        <v>50</v>
      </c>
      <c r="P18" s="33">
        <f t="shared" si="1"/>
        <v>1</v>
      </c>
      <c r="Q18" s="33"/>
      <c r="S18" s="1" t="s">
        <v>249</v>
      </c>
      <c r="V18" s="24">
        <v>3</v>
      </c>
      <c r="W18" s="24">
        <v>540</v>
      </c>
      <c r="X18" s="35">
        <f t="shared" si="2"/>
        <v>540</v>
      </c>
      <c r="Y18" s="24">
        <v>21600</v>
      </c>
      <c r="Z18" s="27">
        <v>12960</v>
      </c>
      <c r="AB18" s="9">
        <v>4</v>
      </c>
      <c r="AC18" s="9">
        <v>8</v>
      </c>
    </row>
    <row r="19" spans="1:29">
      <c r="A19" s="1">
        <v>16</v>
      </c>
      <c r="B19" s="1">
        <f>VLOOKUP(S19,检索目录!$C:$E,3,0)</f>
        <v>280030</v>
      </c>
      <c r="C19" s="1" t="s">
        <v>234</v>
      </c>
      <c r="D19" s="1">
        <v>1</v>
      </c>
      <c r="E19" s="1">
        <v>1</v>
      </c>
      <c r="F19" s="1">
        <v>2</v>
      </c>
      <c r="G19" s="1" t="s">
        <v>235</v>
      </c>
      <c r="H19" s="1" t="s">
        <v>236</v>
      </c>
      <c r="I19" s="1">
        <v>19</v>
      </c>
      <c r="J19" s="33" t="s">
        <v>237</v>
      </c>
      <c r="K19" s="33" t="s">
        <v>147</v>
      </c>
      <c r="L19" s="33" t="s">
        <v>148</v>
      </c>
      <c r="M19" s="33" t="s">
        <v>149</v>
      </c>
      <c r="N19" s="33" t="s">
        <v>150</v>
      </c>
      <c r="O19" s="33">
        <f t="shared" si="0"/>
        <v>220</v>
      </c>
      <c r="P19" s="33">
        <f t="shared" si="1"/>
        <v>2</v>
      </c>
      <c r="Q19" s="33"/>
      <c r="S19" s="1" t="s">
        <v>251</v>
      </c>
      <c r="V19" s="24">
        <v>4</v>
      </c>
      <c r="W19" s="24">
        <v>1380</v>
      </c>
      <c r="X19" s="35">
        <f t="shared" si="2"/>
        <v>1380</v>
      </c>
      <c r="Y19" s="24">
        <v>30600</v>
      </c>
      <c r="Z19" s="27">
        <v>18360</v>
      </c>
      <c r="AB19" s="9">
        <v>5</v>
      </c>
      <c r="AC19" s="9">
        <v>12</v>
      </c>
    </row>
    <row r="20" spans="1:29">
      <c r="A20" s="1">
        <v>17</v>
      </c>
      <c r="B20" s="1">
        <f>VLOOKUP(S20,检索目录!$C:$E,3,0)</f>
        <v>280030</v>
      </c>
      <c r="C20" s="1" t="s">
        <v>234</v>
      </c>
      <c r="D20" s="1">
        <v>2</v>
      </c>
      <c r="E20" s="1">
        <v>2</v>
      </c>
      <c r="F20" s="1">
        <v>3</v>
      </c>
      <c r="G20" s="1" t="s">
        <v>235</v>
      </c>
      <c r="H20" s="1" t="s">
        <v>242</v>
      </c>
      <c r="I20" s="1">
        <v>20</v>
      </c>
      <c r="J20" s="33" t="s">
        <v>237</v>
      </c>
      <c r="K20" s="33" t="s">
        <v>147</v>
      </c>
      <c r="L20" s="33" t="s">
        <v>148</v>
      </c>
      <c r="M20" s="33" t="s">
        <v>149</v>
      </c>
      <c r="N20" s="33" t="s">
        <v>150</v>
      </c>
      <c r="O20" s="33">
        <f t="shared" si="0"/>
        <v>540</v>
      </c>
      <c r="P20" s="33">
        <f t="shared" si="1"/>
        <v>4</v>
      </c>
      <c r="Q20" s="33"/>
      <c r="S20" s="1" t="s">
        <v>251</v>
      </c>
      <c r="V20" s="24">
        <v>5</v>
      </c>
      <c r="W20" s="24">
        <v>2550</v>
      </c>
      <c r="X20" s="35">
        <f t="shared" si="2"/>
        <v>2550</v>
      </c>
      <c r="Y20" s="24">
        <v>33750</v>
      </c>
      <c r="Z20" s="27">
        <v>20250</v>
      </c>
      <c r="AB20" s="9">
        <v>6</v>
      </c>
      <c r="AC20" s="9">
        <v>15</v>
      </c>
    </row>
    <row r="21" spans="1:29">
      <c r="A21" s="1">
        <v>18</v>
      </c>
      <c r="B21" s="1">
        <f>VLOOKUP(S21,检索目录!$C:$E,3,0)</f>
        <v>280030</v>
      </c>
      <c r="C21" s="1" t="s">
        <v>234</v>
      </c>
      <c r="D21" s="1">
        <v>3</v>
      </c>
      <c r="E21" s="1">
        <v>3</v>
      </c>
      <c r="F21" s="1">
        <v>4</v>
      </c>
      <c r="G21" s="1" t="s">
        <v>235</v>
      </c>
      <c r="H21" s="1" t="s">
        <v>250</v>
      </c>
      <c r="I21" s="1">
        <v>21</v>
      </c>
      <c r="J21" s="33" t="s">
        <v>237</v>
      </c>
      <c r="K21" s="33" t="s">
        <v>147</v>
      </c>
      <c r="L21" s="33" t="s">
        <v>148</v>
      </c>
      <c r="M21" s="33" t="s">
        <v>149</v>
      </c>
      <c r="N21" s="33" t="s">
        <v>150</v>
      </c>
      <c r="O21" s="33">
        <f t="shared" si="0"/>
        <v>1380</v>
      </c>
      <c r="P21" s="33">
        <f t="shared" si="1"/>
        <v>8</v>
      </c>
      <c r="Q21" s="33"/>
      <c r="S21" s="1" t="s">
        <v>251</v>
      </c>
      <c r="V21" s="24">
        <v>6</v>
      </c>
      <c r="W21" s="24">
        <v>4050</v>
      </c>
      <c r="X21" s="35">
        <f t="shared" si="2"/>
        <v>4050</v>
      </c>
      <c r="Y21" s="24">
        <v>49000</v>
      </c>
      <c r="Z21" s="24">
        <v>29400</v>
      </c>
      <c r="AB21" s="9">
        <v>7</v>
      </c>
      <c r="AC21" s="9">
        <v>18</v>
      </c>
    </row>
    <row r="22" spans="1:29">
      <c r="A22" s="1">
        <v>19</v>
      </c>
      <c r="B22" s="1">
        <f>VLOOKUP(S22,检索目录!$C:$E,3,0)</f>
        <v>290068</v>
      </c>
      <c r="C22" s="1" t="s">
        <v>234</v>
      </c>
      <c r="D22" s="1">
        <v>1</v>
      </c>
      <c r="E22" s="1">
        <v>1</v>
      </c>
      <c r="F22" s="1">
        <v>1</v>
      </c>
      <c r="G22" s="1" t="s">
        <v>235</v>
      </c>
      <c r="H22" s="1" t="s">
        <v>236</v>
      </c>
      <c r="I22" s="1">
        <v>19</v>
      </c>
      <c r="J22" s="33" t="s">
        <v>237</v>
      </c>
      <c r="K22" s="33" t="s">
        <v>147</v>
      </c>
      <c r="L22" s="33" t="s">
        <v>148</v>
      </c>
      <c r="M22" s="33" t="s">
        <v>149</v>
      </c>
      <c r="N22" s="33" t="s">
        <v>150</v>
      </c>
      <c r="O22" s="33">
        <f t="shared" si="0"/>
        <v>50</v>
      </c>
      <c r="P22" s="33">
        <f t="shared" si="1"/>
        <v>1</v>
      </c>
      <c r="Q22" s="33"/>
      <c r="S22" s="1" t="s">
        <v>252</v>
      </c>
      <c r="V22" s="24">
        <v>7</v>
      </c>
      <c r="W22" s="24">
        <v>5880</v>
      </c>
      <c r="X22" s="35">
        <f t="shared" si="2"/>
        <v>5880</v>
      </c>
      <c r="Y22" s="24">
        <v>53600</v>
      </c>
      <c r="Z22" s="24">
        <v>32160</v>
      </c>
      <c r="AB22" s="9">
        <v>8</v>
      </c>
      <c r="AC22" s="9">
        <v>21</v>
      </c>
    </row>
    <row r="23" spans="1:29">
      <c r="A23" s="1">
        <v>20</v>
      </c>
      <c r="B23" s="1">
        <f>VLOOKUP(S23,检索目录!$C:$E,3,0)</f>
        <v>290068</v>
      </c>
      <c r="C23" s="1" t="s">
        <v>234</v>
      </c>
      <c r="D23" s="1">
        <v>2</v>
      </c>
      <c r="E23" s="1">
        <v>2</v>
      </c>
      <c r="F23" s="1">
        <v>2</v>
      </c>
      <c r="G23" s="1" t="s">
        <v>235</v>
      </c>
      <c r="H23" s="1" t="s">
        <v>242</v>
      </c>
      <c r="I23" s="1">
        <v>20</v>
      </c>
      <c r="J23" s="33" t="s">
        <v>237</v>
      </c>
      <c r="K23" s="33" t="s">
        <v>147</v>
      </c>
      <c r="L23" s="33" t="s">
        <v>148</v>
      </c>
      <c r="M23" s="33" t="s">
        <v>149</v>
      </c>
      <c r="N23" s="33" t="s">
        <v>150</v>
      </c>
      <c r="O23" s="33">
        <f t="shared" si="0"/>
        <v>220</v>
      </c>
      <c r="P23" s="33">
        <f t="shared" si="1"/>
        <v>2</v>
      </c>
      <c r="Q23" s="33"/>
      <c r="S23" s="1" t="s">
        <v>252</v>
      </c>
      <c r="V23" s="24">
        <v>8</v>
      </c>
      <c r="W23" s="24">
        <v>8040</v>
      </c>
      <c r="X23" s="35">
        <f t="shared" si="2"/>
        <v>8040</v>
      </c>
      <c r="Y23" s="24">
        <v>70200</v>
      </c>
      <c r="Z23" s="24">
        <v>42120</v>
      </c>
      <c r="AB23" s="9">
        <v>9</v>
      </c>
      <c r="AC23" s="9">
        <v>24</v>
      </c>
    </row>
    <row r="24" spans="1:29">
      <c r="A24" s="1">
        <v>21</v>
      </c>
      <c r="B24" s="1">
        <f>VLOOKUP(S24,检索目录!$C:$E,3,0)</f>
        <v>290068</v>
      </c>
      <c r="C24" s="1" t="s">
        <v>234</v>
      </c>
      <c r="D24" s="1">
        <v>3</v>
      </c>
      <c r="E24" s="1">
        <v>3</v>
      </c>
      <c r="F24" s="1">
        <v>3</v>
      </c>
      <c r="G24" s="1" t="s">
        <v>235</v>
      </c>
      <c r="H24" s="1" t="s">
        <v>250</v>
      </c>
      <c r="I24" s="1">
        <v>21</v>
      </c>
      <c r="J24" s="33" t="s">
        <v>237</v>
      </c>
      <c r="K24" s="33" t="s">
        <v>147</v>
      </c>
      <c r="L24" s="33" t="s">
        <v>148</v>
      </c>
      <c r="M24" s="33" t="s">
        <v>149</v>
      </c>
      <c r="N24" s="33" t="s">
        <v>150</v>
      </c>
      <c r="O24" s="33">
        <f t="shared" si="0"/>
        <v>540</v>
      </c>
      <c r="P24" s="33">
        <f t="shared" si="1"/>
        <v>4</v>
      </c>
      <c r="Q24" s="33"/>
      <c r="S24" s="1" t="s">
        <v>252</v>
      </c>
      <c r="V24" s="24">
        <v>9</v>
      </c>
      <c r="W24" s="24">
        <v>10530</v>
      </c>
      <c r="X24" s="35">
        <f t="shared" si="2"/>
        <v>10530</v>
      </c>
      <c r="Y24" s="24">
        <v>99000</v>
      </c>
      <c r="Z24" s="24">
        <v>59400</v>
      </c>
      <c r="AB24" s="9">
        <v>10</v>
      </c>
      <c r="AC24" s="9">
        <v>25</v>
      </c>
    </row>
    <row r="25" spans="1:29">
      <c r="A25" s="1">
        <v>22</v>
      </c>
      <c r="B25" s="1">
        <f>VLOOKUP(S25,检索目录!$C:$E,3,0)</f>
        <v>300044</v>
      </c>
      <c r="C25" s="1" t="s">
        <v>234</v>
      </c>
      <c r="D25" s="1">
        <v>1</v>
      </c>
      <c r="E25" s="1">
        <v>1</v>
      </c>
      <c r="F25" s="1">
        <v>2</v>
      </c>
      <c r="G25" s="1" t="s">
        <v>235</v>
      </c>
      <c r="H25" s="1" t="s">
        <v>236</v>
      </c>
      <c r="I25" s="1">
        <v>19</v>
      </c>
      <c r="J25" s="33" t="s">
        <v>237</v>
      </c>
      <c r="K25" s="33" t="s">
        <v>147</v>
      </c>
      <c r="L25" s="33" t="s">
        <v>148</v>
      </c>
      <c r="M25" s="33" t="s">
        <v>149</v>
      </c>
      <c r="N25" s="33" t="s">
        <v>150</v>
      </c>
      <c r="O25" s="33">
        <f t="shared" si="0"/>
        <v>220</v>
      </c>
      <c r="P25" s="33">
        <f t="shared" si="1"/>
        <v>2</v>
      </c>
      <c r="Q25" s="33"/>
      <c r="S25" s="1" t="s">
        <v>253</v>
      </c>
      <c r="V25" s="24">
        <v>10</v>
      </c>
      <c r="W25" s="24">
        <v>13350</v>
      </c>
      <c r="X25" s="35">
        <f t="shared" si="2"/>
        <v>13350</v>
      </c>
      <c r="Y25" s="24">
        <v>103727</v>
      </c>
      <c r="Z25" s="36"/>
      <c r="AB25" s="9">
        <v>11</v>
      </c>
      <c r="AC25" s="9">
        <v>26</v>
      </c>
    </row>
    <row r="26" spans="1:29">
      <c r="A26" s="1">
        <v>23</v>
      </c>
      <c r="B26" s="1">
        <f>VLOOKUP(S26,检索目录!$C:$E,3,0)</f>
        <v>300044</v>
      </c>
      <c r="C26" s="1" t="s">
        <v>234</v>
      </c>
      <c r="D26" s="1">
        <v>2</v>
      </c>
      <c r="E26" s="1">
        <v>2</v>
      </c>
      <c r="F26" s="1">
        <v>3</v>
      </c>
      <c r="G26" s="1" t="s">
        <v>235</v>
      </c>
      <c r="H26" s="1" t="s">
        <v>242</v>
      </c>
      <c r="I26" s="1">
        <v>20</v>
      </c>
      <c r="J26" s="33" t="s">
        <v>237</v>
      </c>
      <c r="K26" s="33" t="s">
        <v>147</v>
      </c>
      <c r="L26" s="33" t="s">
        <v>148</v>
      </c>
      <c r="M26" s="33" t="s">
        <v>149</v>
      </c>
      <c r="N26" s="33" t="s">
        <v>150</v>
      </c>
      <c r="O26" s="33">
        <f t="shared" si="0"/>
        <v>540</v>
      </c>
      <c r="P26" s="33">
        <f t="shared" si="1"/>
        <v>4</v>
      </c>
      <c r="Q26" s="33"/>
      <c r="S26" s="1" t="s">
        <v>253</v>
      </c>
      <c r="V26" s="24">
        <v>11</v>
      </c>
      <c r="W26" s="24">
        <v>16500</v>
      </c>
      <c r="X26" s="35">
        <f t="shared" si="2"/>
        <v>16500</v>
      </c>
      <c r="Y26" s="24">
        <v>110475</v>
      </c>
      <c r="Z26" s="36"/>
      <c r="AB26" s="9">
        <v>12</v>
      </c>
      <c r="AC26" s="9">
        <v>27</v>
      </c>
    </row>
    <row r="27" spans="1:29">
      <c r="A27" s="1">
        <v>24</v>
      </c>
      <c r="B27" s="1">
        <f>VLOOKUP(S27,检索目录!$C:$E,3,0)</f>
        <v>300044</v>
      </c>
      <c r="C27" s="1" t="s">
        <v>234</v>
      </c>
      <c r="D27" s="1">
        <v>3</v>
      </c>
      <c r="E27" s="1">
        <v>3</v>
      </c>
      <c r="F27" s="1">
        <v>4</v>
      </c>
      <c r="G27" s="1" t="s">
        <v>235</v>
      </c>
      <c r="H27" s="1" t="s">
        <v>250</v>
      </c>
      <c r="I27" s="1">
        <v>21</v>
      </c>
      <c r="J27" s="33" t="s">
        <v>237</v>
      </c>
      <c r="K27" s="33" t="s">
        <v>147</v>
      </c>
      <c r="L27" s="33" t="s">
        <v>148</v>
      </c>
      <c r="M27" s="33" t="s">
        <v>149</v>
      </c>
      <c r="N27" s="33" t="s">
        <v>150</v>
      </c>
      <c r="O27" s="33">
        <f t="shared" si="0"/>
        <v>1380</v>
      </c>
      <c r="P27" s="33">
        <f t="shared" si="1"/>
        <v>8</v>
      </c>
      <c r="Q27" s="33"/>
      <c r="S27" s="1" t="s">
        <v>253</v>
      </c>
      <c r="V27" s="24">
        <v>12</v>
      </c>
      <c r="W27" s="24">
        <v>19980</v>
      </c>
      <c r="X27" s="35">
        <f t="shared" si="2"/>
        <v>19980</v>
      </c>
      <c r="Y27" s="24">
        <v>121517</v>
      </c>
      <c r="Z27" s="36"/>
      <c r="AB27" s="9">
        <v>13</v>
      </c>
      <c r="AC27" s="9">
        <v>28</v>
      </c>
    </row>
    <row r="28" spans="1:29">
      <c r="A28" s="1">
        <v>25</v>
      </c>
      <c r="B28" s="1">
        <f>VLOOKUP(S28,检索目录!$C:$E,3,0)</f>
        <v>300054</v>
      </c>
      <c r="C28" s="1" t="s">
        <v>234</v>
      </c>
      <c r="D28" s="1">
        <v>1</v>
      </c>
      <c r="E28" s="1">
        <v>1</v>
      </c>
      <c r="F28" s="1">
        <v>2</v>
      </c>
      <c r="G28" s="1" t="s">
        <v>235</v>
      </c>
      <c r="H28" s="1" t="s">
        <v>236</v>
      </c>
      <c r="I28" s="1">
        <v>19</v>
      </c>
      <c r="J28" s="33" t="s">
        <v>237</v>
      </c>
      <c r="K28" s="33" t="s">
        <v>147</v>
      </c>
      <c r="L28" s="33" t="s">
        <v>148</v>
      </c>
      <c r="M28" s="33" t="s">
        <v>149</v>
      </c>
      <c r="N28" s="33" t="s">
        <v>150</v>
      </c>
      <c r="O28" s="33">
        <f t="shared" si="0"/>
        <v>220</v>
      </c>
      <c r="P28" s="33">
        <f t="shared" si="1"/>
        <v>2</v>
      </c>
      <c r="Q28" s="33"/>
      <c r="S28" s="1" t="s">
        <v>254</v>
      </c>
      <c r="V28" s="24">
        <v>13</v>
      </c>
      <c r="W28" s="24">
        <v>23790</v>
      </c>
      <c r="X28" s="35">
        <f t="shared" si="2"/>
        <v>23790</v>
      </c>
      <c r="Y28" s="24">
        <v>136680</v>
      </c>
      <c r="Z28" s="36"/>
      <c r="AB28" s="9">
        <v>14</v>
      </c>
      <c r="AC28" s="9">
        <v>29</v>
      </c>
    </row>
    <row r="29" spans="1:29">
      <c r="A29" s="1">
        <v>26</v>
      </c>
      <c r="B29" s="1">
        <f>VLOOKUP(S29,检索目录!$C:$E,3,0)</f>
        <v>300054</v>
      </c>
      <c r="C29" s="1" t="s">
        <v>234</v>
      </c>
      <c r="D29" s="1">
        <v>2</v>
      </c>
      <c r="E29" s="1">
        <v>2</v>
      </c>
      <c r="F29" s="1">
        <v>3</v>
      </c>
      <c r="G29" s="1" t="s">
        <v>235</v>
      </c>
      <c r="H29" s="1" t="s">
        <v>242</v>
      </c>
      <c r="I29" s="1">
        <v>20</v>
      </c>
      <c r="J29" s="33" t="s">
        <v>237</v>
      </c>
      <c r="K29" s="33" t="s">
        <v>147</v>
      </c>
      <c r="L29" s="33" t="s">
        <v>148</v>
      </c>
      <c r="M29" s="33" t="s">
        <v>149</v>
      </c>
      <c r="N29" s="33" t="s">
        <v>150</v>
      </c>
      <c r="O29" s="33">
        <f t="shared" si="0"/>
        <v>540</v>
      </c>
      <c r="P29" s="33">
        <f t="shared" si="1"/>
        <v>4</v>
      </c>
      <c r="Q29" s="33"/>
      <c r="S29" s="1" t="s">
        <v>254</v>
      </c>
      <c r="V29" s="24">
        <v>14</v>
      </c>
      <c r="W29" s="24">
        <v>27930</v>
      </c>
      <c r="X29" s="35">
        <f t="shared" si="2"/>
        <v>27930</v>
      </c>
      <c r="Y29" s="24">
        <v>145731</v>
      </c>
      <c r="Z29" s="36"/>
      <c r="AB29" s="9">
        <v>15</v>
      </c>
      <c r="AC29" s="9">
        <v>30</v>
      </c>
    </row>
    <row r="30" spans="1:26">
      <c r="A30" s="1">
        <v>27</v>
      </c>
      <c r="B30" s="1">
        <f>VLOOKUP(S30,检索目录!$C:$E,3,0)</f>
        <v>300054</v>
      </c>
      <c r="C30" s="1" t="s">
        <v>234</v>
      </c>
      <c r="D30" s="1">
        <v>3</v>
      </c>
      <c r="E30" s="1">
        <v>3</v>
      </c>
      <c r="F30" s="1">
        <v>4</v>
      </c>
      <c r="G30" s="1" t="s">
        <v>235</v>
      </c>
      <c r="H30" s="1" t="s">
        <v>250</v>
      </c>
      <c r="I30" s="1">
        <v>21</v>
      </c>
      <c r="J30" s="33" t="s">
        <v>237</v>
      </c>
      <c r="K30" s="33" t="s">
        <v>147</v>
      </c>
      <c r="L30" s="33" t="s">
        <v>148</v>
      </c>
      <c r="M30" s="33" t="s">
        <v>149</v>
      </c>
      <c r="N30" s="33" t="s">
        <v>150</v>
      </c>
      <c r="O30" s="33">
        <f t="shared" si="0"/>
        <v>1380</v>
      </c>
      <c r="P30" s="33">
        <f t="shared" si="1"/>
        <v>8</v>
      </c>
      <c r="Q30" s="33"/>
      <c r="S30" s="1" t="s">
        <v>254</v>
      </c>
      <c r="V30" s="24">
        <v>15</v>
      </c>
      <c r="W30" s="24">
        <v>32400</v>
      </c>
      <c r="X30" s="35">
        <f t="shared" si="2"/>
        <v>32400</v>
      </c>
      <c r="Y30" s="24">
        <v>150000</v>
      </c>
      <c r="Z30" s="36"/>
    </row>
    <row r="31" spans="1:19">
      <c r="A31" s="1">
        <v>28</v>
      </c>
      <c r="B31" s="1">
        <f>VLOOKUP(S31,检索目录!$C:$E,3,0)</f>
        <v>320080</v>
      </c>
      <c r="C31" s="1" t="s">
        <v>234</v>
      </c>
      <c r="D31" s="1">
        <v>1</v>
      </c>
      <c r="E31" s="1">
        <v>1</v>
      </c>
      <c r="F31" s="1">
        <v>2</v>
      </c>
      <c r="G31" s="1" t="s">
        <v>235</v>
      </c>
      <c r="H31" s="1" t="s">
        <v>236</v>
      </c>
      <c r="I31" s="1">
        <v>19</v>
      </c>
      <c r="J31" s="33" t="s">
        <v>237</v>
      </c>
      <c r="K31" s="33" t="s">
        <v>147</v>
      </c>
      <c r="L31" s="33" t="s">
        <v>148</v>
      </c>
      <c r="M31" s="33" t="s">
        <v>149</v>
      </c>
      <c r="N31" s="33" t="s">
        <v>150</v>
      </c>
      <c r="O31" s="33">
        <f t="shared" si="0"/>
        <v>220</v>
      </c>
      <c r="P31" s="33">
        <f t="shared" si="1"/>
        <v>2</v>
      </c>
      <c r="Q31" s="33"/>
      <c r="S31" s="1" t="s">
        <v>255</v>
      </c>
    </row>
    <row r="32" spans="1:19">
      <c r="A32" s="1">
        <v>29</v>
      </c>
      <c r="B32" s="1">
        <f>VLOOKUP(S32,检索目录!$C:$E,3,0)</f>
        <v>320080</v>
      </c>
      <c r="C32" s="1" t="s">
        <v>234</v>
      </c>
      <c r="D32" s="1">
        <v>2</v>
      </c>
      <c r="E32" s="1">
        <v>2</v>
      </c>
      <c r="F32" s="1">
        <v>3</v>
      </c>
      <c r="G32" s="1" t="s">
        <v>235</v>
      </c>
      <c r="H32" s="1" t="s">
        <v>242</v>
      </c>
      <c r="I32" s="1">
        <v>20</v>
      </c>
      <c r="J32" s="33" t="s">
        <v>237</v>
      </c>
      <c r="K32" s="33" t="s">
        <v>147</v>
      </c>
      <c r="L32" s="33" t="s">
        <v>148</v>
      </c>
      <c r="M32" s="33" t="s">
        <v>149</v>
      </c>
      <c r="N32" s="33" t="s">
        <v>150</v>
      </c>
      <c r="O32" s="33">
        <f t="shared" si="0"/>
        <v>540</v>
      </c>
      <c r="P32" s="33">
        <f t="shared" si="1"/>
        <v>4</v>
      </c>
      <c r="Q32" s="33"/>
      <c r="S32" s="1" t="s">
        <v>255</v>
      </c>
    </row>
    <row r="33" spans="1:19">
      <c r="A33" s="1">
        <v>30</v>
      </c>
      <c r="B33" s="1">
        <f>VLOOKUP(S33,检索目录!$C:$E,3,0)</f>
        <v>320080</v>
      </c>
      <c r="C33" s="1" t="s">
        <v>234</v>
      </c>
      <c r="D33" s="1">
        <v>3</v>
      </c>
      <c r="E33" s="1">
        <v>3</v>
      </c>
      <c r="F33" s="1">
        <v>4</v>
      </c>
      <c r="G33" s="1" t="s">
        <v>235</v>
      </c>
      <c r="H33" s="1" t="s">
        <v>250</v>
      </c>
      <c r="I33" s="1">
        <v>21</v>
      </c>
      <c r="J33" s="33" t="s">
        <v>237</v>
      </c>
      <c r="K33" s="33" t="s">
        <v>147</v>
      </c>
      <c r="L33" s="33" t="s">
        <v>148</v>
      </c>
      <c r="M33" s="33" t="s">
        <v>149</v>
      </c>
      <c r="N33" s="33" t="s">
        <v>150</v>
      </c>
      <c r="O33" s="33">
        <f t="shared" si="0"/>
        <v>1380</v>
      </c>
      <c r="P33" s="33">
        <f t="shared" si="1"/>
        <v>8</v>
      </c>
      <c r="Q33" s="33"/>
      <c r="S33" s="1" t="s">
        <v>255</v>
      </c>
    </row>
    <row r="34" spans="1:19">
      <c r="A34" s="1">
        <v>31</v>
      </c>
      <c r="B34" s="1">
        <f>VLOOKUP(S34,检索目录!$C:$E,3,0)</f>
        <v>330094</v>
      </c>
      <c r="C34" s="1" t="s">
        <v>234</v>
      </c>
      <c r="D34" s="1">
        <v>1</v>
      </c>
      <c r="E34" s="1">
        <v>1</v>
      </c>
      <c r="F34" s="1">
        <v>3</v>
      </c>
      <c r="G34" s="1" t="s">
        <v>235</v>
      </c>
      <c r="H34" s="1" t="s">
        <v>236</v>
      </c>
      <c r="I34" s="1">
        <v>19</v>
      </c>
      <c r="J34" s="33" t="s">
        <v>237</v>
      </c>
      <c r="K34" s="33" t="s">
        <v>147</v>
      </c>
      <c r="L34" s="33" t="s">
        <v>148</v>
      </c>
      <c r="M34" s="33" t="s">
        <v>149</v>
      </c>
      <c r="N34" s="33" t="s">
        <v>150</v>
      </c>
      <c r="O34" s="33">
        <f t="shared" si="0"/>
        <v>540</v>
      </c>
      <c r="P34" s="33">
        <f t="shared" si="1"/>
        <v>4</v>
      </c>
      <c r="Q34" s="33"/>
      <c r="S34" s="1" t="s">
        <v>256</v>
      </c>
    </row>
    <row r="35" spans="1:19">
      <c r="A35" s="1">
        <v>32</v>
      </c>
      <c r="B35" s="1">
        <f>VLOOKUP(S35,检索目录!$C:$E,3,0)</f>
        <v>330094</v>
      </c>
      <c r="C35" s="1" t="s">
        <v>234</v>
      </c>
      <c r="D35" s="1">
        <v>2</v>
      </c>
      <c r="E35" s="1">
        <v>2</v>
      </c>
      <c r="F35" s="1">
        <v>4</v>
      </c>
      <c r="G35" s="1" t="s">
        <v>235</v>
      </c>
      <c r="H35" s="1" t="s">
        <v>242</v>
      </c>
      <c r="I35" s="1">
        <v>20</v>
      </c>
      <c r="J35" s="33" t="s">
        <v>237</v>
      </c>
      <c r="K35" s="33" t="s">
        <v>147</v>
      </c>
      <c r="L35" s="33" t="s">
        <v>148</v>
      </c>
      <c r="M35" s="33" t="s">
        <v>149</v>
      </c>
      <c r="N35" s="33" t="s">
        <v>150</v>
      </c>
      <c r="O35" s="33">
        <f t="shared" si="0"/>
        <v>1380</v>
      </c>
      <c r="P35" s="33">
        <f t="shared" si="1"/>
        <v>8</v>
      </c>
      <c r="Q35" s="33"/>
      <c r="S35" s="1" t="s">
        <v>256</v>
      </c>
    </row>
    <row r="36" spans="1:19">
      <c r="A36" s="1">
        <v>33</v>
      </c>
      <c r="B36" s="1">
        <f>VLOOKUP(S36,检索目录!$C:$E,3,0)</f>
        <v>330094</v>
      </c>
      <c r="C36" s="1" t="s">
        <v>234</v>
      </c>
      <c r="D36" s="1">
        <v>3</v>
      </c>
      <c r="E36" s="1">
        <v>3</v>
      </c>
      <c r="F36" s="1">
        <v>5</v>
      </c>
      <c r="G36" s="1" t="s">
        <v>235</v>
      </c>
      <c r="H36" s="1" t="s">
        <v>250</v>
      </c>
      <c r="I36" s="1">
        <v>21</v>
      </c>
      <c r="J36" s="33" t="s">
        <v>237</v>
      </c>
      <c r="K36" s="33" t="s">
        <v>147</v>
      </c>
      <c r="L36" s="33" t="s">
        <v>148</v>
      </c>
      <c r="M36" s="33" t="s">
        <v>149</v>
      </c>
      <c r="N36" s="33" t="s">
        <v>150</v>
      </c>
      <c r="O36" s="33">
        <f t="shared" si="0"/>
        <v>2550</v>
      </c>
      <c r="P36" s="33">
        <f t="shared" si="1"/>
        <v>12</v>
      </c>
      <c r="Q36" s="33"/>
      <c r="S36" s="1" t="s">
        <v>256</v>
      </c>
    </row>
    <row r="37" spans="1:19">
      <c r="A37" s="1">
        <v>34</v>
      </c>
      <c r="B37" s="1">
        <f>VLOOKUP(S37,检索目录!$C:$E,3,0)</f>
        <v>380034</v>
      </c>
      <c r="C37" s="1" t="s">
        <v>234</v>
      </c>
      <c r="D37" s="1">
        <v>1</v>
      </c>
      <c r="E37" s="1">
        <v>1</v>
      </c>
      <c r="F37" s="1">
        <v>2</v>
      </c>
      <c r="G37" s="1" t="s">
        <v>235</v>
      </c>
      <c r="H37" s="1" t="s">
        <v>236</v>
      </c>
      <c r="I37" s="1">
        <v>19</v>
      </c>
      <c r="J37" s="33" t="s">
        <v>237</v>
      </c>
      <c r="K37" s="33" t="s">
        <v>147</v>
      </c>
      <c r="L37" s="33" t="s">
        <v>148</v>
      </c>
      <c r="M37" s="33" t="s">
        <v>149</v>
      </c>
      <c r="N37" s="33" t="s">
        <v>150</v>
      </c>
      <c r="O37" s="33">
        <f t="shared" si="0"/>
        <v>220</v>
      </c>
      <c r="P37" s="33">
        <f t="shared" si="1"/>
        <v>2</v>
      </c>
      <c r="Q37" s="33"/>
      <c r="S37" s="1" t="s">
        <v>257</v>
      </c>
    </row>
    <row r="38" spans="1:19">
      <c r="A38" s="1">
        <v>35</v>
      </c>
      <c r="B38" s="1">
        <f>VLOOKUP(S38,检索目录!$C:$E,3,0)</f>
        <v>380034</v>
      </c>
      <c r="C38" s="1" t="s">
        <v>234</v>
      </c>
      <c r="D38" s="1">
        <v>2</v>
      </c>
      <c r="E38" s="1">
        <v>2</v>
      </c>
      <c r="F38" s="1">
        <v>3</v>
      </c>
      <c r="G38" s="1" t="s">
        <v>235</v>
      </c>
      <c r="H38" s="1" t="s">
        <v>242</v>
      </c>
      <c r="I38" s="1">
        <v>20</v>
      </c>
      <c r="J38" s="33" t="s">
        <v>237</v>
      </c>
      <c r="K38" s="33" t="s">
        <v>147</v>
      </c>
      <c r="L38" s="33" t="s">
        <v>148</v>
      </c>
      <c r="M38" s="33" t="s">
        <v>149</v>
      </c>
      <c r="N38" s="33" t="s">
        <v>150</v>
      </c>
      <c r="O38" s="33">
        <f t="shared" si="0"/>
        <v>540</v>
      </c>
      <c r="P38" s="33">
        <f t="shared" si="1"/>
        <v>4</v>
      </c>
      <c r="Q38" s="33"/>
      <c r="S38" s="1" t="s">
        <v>257</v>
      </c>
    </row>
    <row r="39" spans="1:19">
      <c r="A39" s="1">
        <v>36</v>
      </c>
      <c r="B39" s="1">
        <f>VLOOKUP(S39,检索目录!$C:$E,3,0)</f>
        <v>380034</v>
      </c>
      <c r="C39" s="1" t="s">
        <v>234</v>
      </c>
      <c r="D39" s="1">
        <v>3</v>
      </c>
      <c r="E39" s="1">
        <v>3</v>
      </c>
      <c r="F39" s="1">
        <v>4</v>
      </c>
      <c r="G39" s="1" t="s">
        <v>235</v>
      </c>
      <c r="H39" s="1" t="s">
        <v>250</v>
      </c>
      <c r="I39" s="1">
        <v>21</v>
      </c>
      <c r="J39" s="33" t="s">
        <v>237</v>
      </c>
      <c r="K39" s="33" t="s">
        <v>147</v>
      </c>
      <c r="L39" s="33" t="s">
        <v>148</v>
      </c>
      <c r="M39" s="33" t="s">
        <v>149</v>
      </c>
      <c r="N39" s="33" t="s">
        <v>150</v>
      </c>
      <c r="O39" s="33">
        <f t="shared" si="0"/>
        <v>1380</v>
      </c>
      <c r="P39" s="33">
        <f t="shared" si="1"/>
        <v>8</v>
      </c>
      <c r="Q39" s="33"/>
      <c r="S39" s="1" t="s">
        <v>257</v>
      </c>
    </row>
    <row r="40" spans="1:19">
      <c r="A40" s="1">
        <v>37</v>
      </c>
      <c r="B40" s="1">
        <f>VLOOKUP(S40,检索目录!$C:$E,3,0)</f>
        <v>410067</v>
      </c>
      <c r="C40" s="1" t="s">
        <v>234</v>
      </c>
      <c r="D40" s="1">
        <v>1</v>
      </c>
      <c r="E40" s="1">
        <v>1</v>
      </c>
      <c r="F40" s="1">
        <v>3</v>
      </c>
      <c r="G40" s="1" t="s">
        <v>235</v>
      </c>
      <c r="H40" s="1" t="s">
        <v>236</v>
      </c>
      <c r="I40" s="1">
        <v>19</v>
      </c>
      <c r="J40" s="33" t="s">
        <v>237</v>
      </c>
      <c r="K40" s="33" t="s">
        <v>147</v>
      </c>
      <c r="L40" s="33" t="s">
        <v>148</v>
      </c>
      <c r="M40" s="33" t="s">
        <v>149</v>
      </c>
      <c r="N40" s="33" t="s">
        <v>150</v>
      </c>
      <c r="O40" s="33">
        <f t="shared" si="0"/>
        <v>540</v>
      </c>
      <c r="P40" s="33">
        <f t="shared" si="1"/>
        <v>4</v>
      </c>
      <c r="Q40" s="33"/>
      <c r="S40" s="1" t="s">
        <v>258</v>
      </c>
    </row>
    <row r="41" spans="1:19">
      <c r="A41" s="1">
        <v>38</v>
      </c>
      <c r="B41" s="1">
        <f>VLOOKUP(S41,检索目录!$C:$E,3,0)</f>
        <v>410067</v>
      </c>
      <c r="C41" s="1" t="s">
        <v>234</v>
      </c>
      <c r="D41" s="1">
        <v>2</v>
      </c>
      <c r="E41" s="1">
        <v>2</v>
      </c>
      <c r="F41" s="1">
        <v>4</v>
      </c>
      <c r="G41" s="1" t="s">
        <v>235</v>
      </c>
      <c r="H41" s="1" t="s">
        <v>242</v>
      </c>
      <c r="I41" s="1">
        <v>20</v>
      </c>
      <c r="J41" s="33" t="s">
        <v>237</v>
      </c>
      <c r="K41" s="33" t="s">
        <v>147</v>
      </c>
      <c r="L41" s="33" t="s">
        <v>148</v>
      </c>
      <c r="M41" s="33" t="s">
        <v>149</v>
      </c>
      <c r="N41" s="33" t="s">
        <v>150</v>
      </c>
      <c r="O41" s="33">
        <f t="shared" si="0"/>
        <v>1380</v>
      </c>
      <c r="P41" s="33">
        <f t="shared" si="1"/>
        <v>8</v>
      </c>
      <c r="Q41" s="33"/>
      <c r="S41" s="1" t="s">
        <v>258</v>
      </c>
    </row>
    <row r="42" spans="1:19">
      <c r="A42" s="1">
        <v>39</v>
      </c>
      <c r="B42" s="1">
        <f>VLOOKUP(S42,检索目录!$C:$E,3,0)</f>
        <v>410067</v>
      </c>
      <c r="C42" s="1" t="s">
        <v>234</v>
      </c>
      <c r="D42" s="1">
        <v>3</v>
      </c>
      <c r="E42" s="1">
        <v>3</v>
      </c>
      <c r="F42" s="1">
        <v>5</v>
      </c>
      <c r="G42" s="1" t="s">
        <v>235</v>
      </c>
      <c r="H42" s="1" t="s">
        <v>250</v>
      </c>
      <c r="I42" s="1">
        <v>21</v>
      </c>
      <c r="J42" s="33" t="s">
        <v>237</v>
      </c>
      <c r="K42" s="33" t="s">
        <v>147</v>
      </c>
      <c r="L42" s="33" t="s">
        <v>148</v>
      </c>
      <c r="M42" s="33" t="s">
        <v>149</v>
      </c>
      <c r="N42" s="33" t="s">
        <v>150</v>
      </c>
      <c r="O42" s="33">
        <f t="shared" si="0"/>
        <v>2550</v>
      </c>
      <c r="P42" s="33">
        <f t="shared" si="1"/>
        <v>12</v>
      </c>
      <c r="Q42" s="33"/>
      <c r="S42" s="1" t="s">
        <v>258</v>
      </c>
    </row>
    <row r="43" spans="1:19">
      <c r="A43" s="1">
        <v>40</v>
      </c>
      <c r="B43" s="1">
        <f>VLOOKUP(S43,检索目录!$C:$E,3,0)</f>
        <v>420094</v>
      </c>
      <c r="C43" s="1" t="s">
        <v>234</v>
      </c>
      <c r="D43" s="1">
        <v>1</v>
      </c>
      <c r="E43" s="1">
        <v>1</v>
      </c>
      <c r="F43" s="1">
        <v>3</v>
      </c>
      <c r="G43" s="1" t="s">
        <v>235</v>
      </c>
      <c r="H43" s="1" t="s">
        <v>236</v>
      </c>
      <c r="I43" s="1">
        <v>19</v>
      </c>
      <c r="J43" s="33" t="s">
        <v>237</v>
      </c>
      <c r="K43" s="33" t="s">
        <v>147</v>
      </c>
      <c r="L43" s="33" t="s">
        <v>148</v>
      </c>
      <c r="M43" s="33" t="s">
        <v>149</v>
      </c>
      <c r="N43" s="33" t="s">
        <v>150</v>
      </c>
      <c r="O43" s="33">
        <f t="shared" si="0"/>
        <v>540</v>
      </c>
      <c r="P43" s="33">
        <f t="shared" si="1"/>
        <v>4</v>
      </c>
      <c r="Q43" s="33"/>
      <c r="S43" s="1" t="s">
        <v>259</v>
      </c>
    </row>
    <row r="44" spans="1:19">
      <c r="A44" s="1">
        <v>41</v>
      </c>
      <c r="B44" s="1">
        <f>VLOOKUP(S44,检索目录!$C:$E,3,0)</f>
        <v>420094</v>
      </c>
      <c r="C44" s="1" t="s">
        <v>234</v>
      </c>
      <c r="D44" s="1">
        <v>2</v>
      </c>
      <c r="E44" s="1">
        <v>2</v>
      </c>
      <c r="F44" s="1">
        <v>4</v>
      </c>
      <c r="G44" s="1" t="s">
        <v>235</v>
      </c>
      <c r="H44" s="1" t="s">
        <v>242</v>
      </c>
      <c r="I44" s="1">
        <v>20</v>
      </c>
      <c r="J44" s="33" t="s">
        <v>237</v>
      </c>
      <c r="K44" s="33" t="s">
        <v>147</v>
      </c>
      <c r="L44" s="33" t="s">
        <v>148</v>
      </c>
      <c r="M44" s="33" t="s">
        <v>149</v>
      </c>
      <c r="N44" s="33" t="s">
        <v>150</v>
      </c>
      <c r="O44" s="33">
        <f t="shared" si="0"/>
        <v>1380</v>
      </c>
      <c r="P44" s="33">
        <f t="shared" si="1"/>
        <v>8</v>
      </c>
      <c r="Q44" s="33"/>
      <c r="S44" s="1" t="s">
        <v>259</v>
      </c>
    </row>
    <row r="45" spans="1:19">
      <c r="A45" s="1">
        <v>42</v>
      </c>
      <c r="B45" s="1">
        <f>VLOOKUP(S45,检索目录!$C:$E,3,0)</f>
        <v>420094</v>
      </c>
      <c r="C45" s="1" t="s">
        <v>234</v>
      </c>
      <c r="D45" s="1">
        <v>3</v>
      </c>
      <c r="E45" s="1">
        <v>3</v>
      </c>
      <c r="F45" s="1">
        <v>5</v>
      </c>
      <c r="G45" s="1" t="s">
        <v>235</v>
      </c>
      <c r="H45" s="1" t="s">
        <v>250</v>
      </c>
      <c r="I45" s="1">
        <v>21</v>
      </c>
      <c r="J45" s="33" t="s">
        <v>237</v>
      </c>
      <c r="K45" s="33" t="s">
        <v>147</v>
      </c>
      <c r="L45" s="33" t="s">
        <v>148</v>
      </c>
      <c r="M45" s="33" t="s">
        <v>149</v>
      </c>
      <c r="N45" s="33" t="s">
        <v>150</v>
      </c>
      <c r="O45" s="33">
        <f t="shared" si="0"/>
        <v>2550</v>
      </c>
      <c r="P45" s="33">
        <f t="shared" si="1"/>
        <v>12</v>
      </c>
      <c r="Q45" s="33"/>
      <c r="S45" s="1" t="s">
        <v>259</v>
      </c>
    </row>
    <row r="46" spans="1:19">
      <c r="A46" s="1">
        <v>43</v>
      </c>
      <c r="B46" s="1">
        <f>VLOOKUP(S46,检索目录!$C:$E,3,0)</f>
        <v>430046</v>
      </c>
      <c r="C46" s="1" t="s">
        <v>234</v>
      </c>
      <c r="D46" s="1">
        <v>1</v>
      </c>
      <c r="E46" s="1">
        <v>1</v>
      </c>
      <c r="F46" s="1">
        <v>2</v>
      </c>
      <c r="G46" s="1" t="s">
        <v>235</v>
      </c>
      <c r="H46" s="1" t="s">
        <v>236</v>
      </c>
      <c r="I46" s="1">
        <v>19</v>
      </c>
      <c r="J46" s="33" t="s">
        <v>237</v>
      </c>
      <c r="K46" s="33" t="s">
        <v>147</v>
      </c>
      <c r="L46" s="33" t="s">
        <v>148</v>
      </c>
      <c r="M46" s="33" t="s">
        <v>149</v>
      </c>
      <c r="N46" s="33" t="s">
        <v>150</v>
      </c>
      <c r="O46" s="33">
        <f t="shared" si="0"/>
        <v>220</v>
      </c>
      <c r="P46" s="33">
        <f t="shared" si="1"/>
        <v>2</v>
      </c>
      <c r="Q46" s="33"/>
      <c r="S46" s="1" t="s">
        <v>260</v>
      </c>
    </row>
    <row r="47" spans="1:19">
      <c r="A47" s="1">
        <v>44</v>
      </c>
      <c r="B47" s="1">
        <f>VLOOKUP(S47,检索目录!$C:$E,3,0)</f>
        <v>430046</v>
      </c>
      <c r="C47" s="1" t="s">
        <v>234</v>
      </c>
      <c r="D47" s="1">
        <v>2</v>
      </c>
      <c r="E47" s="1">
        <v>2</v>
      </c>
      <c r="F47" s="1">
        <v>3</v>
      </c>
      <c r="G47" s="1" t="s">
        <v>235</v>
      </c>
      <c r="H47" s="1" t="s">
        <v>242</v>
      </c>
      <c r="I47" s="1">
        <v>20</v>
      </c>
      <c r="J47" s="33" t="s">
        <v>237</v>
      </c>
      <c r="K47" s="33" t="s">
        <v>147</v>
      </c>
      <c r="L47" s="33" t="s">
        <v>148</v>
      </c>
      <c r="M47" s="33" t="s">
        <v>149</v>
      </c>
      <c r="N47" s="33" t="s">
        <v>150</v>
      </c>
      <c r="O47" s="33">
        <f t="shared" si="0"/>
        <v>540</v>
      </c>
      <c r="P47" s="33">
        <f t="shared" si="1"/>
        <v>4</v>
      </c>
      <c r="Q47" s="33"/>
      <c r="S47" s="1" t="s">
        <v>260</v>
      </c>
    </row>
    <row r="48" spans="1:19">
      <c r="A48" s="1">
        <v>45</v>
      </c>
      <c r="B48" s="1">
        <f>VLOOKUP(S48,检索目录!$C:$E,3,0)</f>
        <v>430046</v>
      </c>
      <c r="C48" s="1" t="s">
        <v>234</v>
      </c>
      <c r="D48" s="1">
        <v>3</v>
      </c>
      <c r="E48" s="1">
        <v>3</v>
      </c>
      <c r="F48" s="1">
        <v>4</v>
      </c>
      <c r="G48" s="1" t="s">
        <v>235</v>
      </c>
      <c r="H48" s="1" t="s">
        <v>250</v>
      </c>
      <c r="I48" s="1">
        <v>21</v>
      </c>
      <c r="J48" s="33" t="s">
        <v>237</v>
      </c>
      <c r="K48" s="33" t="s">
        <v>147</v>
      </c>
      <c r="L48" s="33" t="s">
        <v>148</v>
      </c>
      <c r="M48" s="33" t="s">
        <v>149</v>
      </c>
      <c r="N48" s="33" t="s">
        <v>150</v>
      </c>
      <c r="O48" s="33">
        <f t="shared" si="0"/>
        <v>1380</v>
      </c>
      <c r="P48" s="33">
        <f t="shared" si="1"/>
        <v>8</v>
      </c>
      <c r="Q48" s="33"/>
      <c r="S48" s="1" t="s">
        <v>260</v>
      </c>
    </row>
    <row r="49" spans="1:19">
      <c r="A49" s="1">
        <v>46</v>
      </c>
      <c r="B49" s="1">
        <f>VLOOKUP(S49,检索目录!$C:$E,3,0)</f>
        <v>440028</v>
      </c>
      <c r="C49" s="1" t="s">
        <v>234</v>
      </c>
      <c r="D49" s="1">
        <v>1</v>
      </c>
      <c r="E49" s="1">
        <v>1</v>
      </c>
      <c r="F49" s="1">
        <v>3</v>
      </c>
      <c r="G49" s="1" t="s">
        <v>235</v>
      </c>
      <c r="H49" s="1" t="s">
        <v>236</v>
      </c>
      <c r="I49" s="1">
        <v>19</v>
      </c>
      <c r="J49" s="33" t="s">
        <v>237</v>
      </c>
      <c r="K49" s="33" t="s">
        <v>147</v>
      </c>
      <c r="L49" s="33" t="s">
        <v>148</v>
      </c>
      <c r="M49" s="33" t="s">
        <v>149</v>
      </c>
      <c r="N49" s="33" t="s">
        <v>150</v>
      </c>
      <c r="O49" s="33">
        <f t="shared" si="0"/>
        <v>540</v>
      </c>
      <c r="P49" s="33">
        <f t="shared" si="1"/>
        <v>4</v>
      </c>
      <c r="Q49" s="33"/>
      <c r="S49" s="1" t="s">
        <v>261</v>
      </c>
    </row>
    <row r="50" spans="1:19">
      <c r="A50" s="1">
        <v>47</v>
      </c>
      <c r="B50" s="1">
        <f>VLOOKUP(S50,检索目录!$C:$E,3,0)</f>
        <v>440028</v>
      </c>
      <c r="C50" s="1" t="s">
        <v>234</v>
      </c>
      <c r="D50" s="1">
        <v>2</v>
      </c>
      <c r="E50" s="1">
        <v>2</v>
      </c>
      <c r="F50" s="1">
        <v>4</v>
      </c>
      <c r="G50" s="1" t="s">
        <v>235</v>
      </c>
      <c r="H50" s="1" t="s">
        <v>242</v>
      </c>
      <c r="I50" s="1">
        <v>20</v>
      </c>
      <c r="J50" s="33" t="s">
        <v>237</v>
      </c>
      <c r="K50" s="33" t="s">
        <v>147</v>
      </c>
      <c r="L50" s="33" t="s">
        <v>148</v>
      </c>
      <c r="M50" s="33" t="s">
        <v>149</v>
      </c>
      <c r="N50" s="33" t="s">
        <v>150</v>
      </c>
      <c r="O50" s="33">
        <f t="shared" si="0"/>
        <v>1380</v>
      </c>
      <c r="P50" s="33">
        <f t="shared" si="1"/>
        <v>8</v>
      </c>
      <c r="Q50" s="33"/>
      <c r="S50" s="1" t="s">
        <v>261</v>
      </c>
    </row>
    <row r="51" spans="1:19">
      <c r="A51" s="1">
        <v>48</v>
      </c>
      <c r="B51" s="1">
        <f>VLOOKUP(S51,检索目录!$C:$E,3,0)</f>
        <v>440028</v>
      </c>
      <c r="C51" s="1" t="s">
        <v>234</v>
      </c>
      <c r="D51" s="1">
        <v>3</v>
      </c>
      <c r="E51" s="1">
        <v>3</v>
      </c>
      <c r="F51" s="1">
        <v>5</v>
      </c>
      <c r="G51" s="1" t="s">
        <v>235</v>
      </c>
      <c r="H51" s="1" t="s">
        <v>250</v>
      </c>
      <c r="I51" s="1">
        <v>21</v>
      </c>
      <c r="J51" s="33" t="s">
        <v>237</v>
      </c>
      <c r="K51" s="33" t="s">
        <v>147</v>
      </c>
      <c r="L51" s="33" t="s">
        <v>148</v>
      </c>
      <c r="M51" s="33" t="s">
        <v>149</v>
      </c>
      <c r="N51" s="33" t="s">
        <v>150</v>
      </c>
      <c r="O51" s="33">
        <f t="shared" si="0"/>
        <v>2550</v>
      </c>
      <c r="P51" s="33">
        <f t="shared" si="1"/>
        <v>12</v>
      </c>
      <c r="Q51" s="33"/>
      <c r="S51" s="1" t="s">
        <v>261</v>
      </c>
    </row>
    <row r="52" spans="1:19">
      <c r="A52" s="1">
        <v>49</v>
      </c>
      <c r="B52" s="1">
        <f>VLOOKUP(S52,检索目录!$C:$E,3,0)</f>
        <v>460081</v>
      </c>
      <c r="C52" s="1" t="s">
        <v>234</v>
      </c>
      <c r="D52" s="1">
        <v>1</v>
      </c>
      <c r="E52" s="1">
        <v>1</v>
      </c>
      <c r="F52" s="1">
        <v>5</v>
      </c>
      <c r="G52" s="1" t="s">
        <v>235</v>
      </c>
      <c r="H52" s="1" t="s">
        <v>236</v>
      </c>
      <c r="I52" s="1">
        <v>19</v>
      </c>
      <c r="J52" s="33" t="s">
        <v>237</v>
      </c>
      <c r="K52" s="33" t="s">
        <v>147</v>
      </c>
      <c r="L52" s="33" t="s">
        <v>148</v>
      </c>
      <c r="M52" s="33" t="s">
        <v>149</v>
      </c>
      <c r="N52" s="33" t="s">
        <v>150</v>
      </c>
      <c r="O52" s="33">
        <f t="shared" si="0"/>
        <v>2550</v>
      </c>
      <c r="P52" s="33">
        <f t="shared" si="1"/>
        <v>12</v>
      </c>
      <c r="Q52" s="33"/>
      <c r="S52" s="1" t="s">
        <v>262</v>
      </c>
    </row>
    <row r="53" spans="1:19">
      <c r="A53" s="1">
        <v>50</v>
      </c>
      <c r="B53" s="1">
        <f>VLOOKUP(S53,检索目录!$C:$E,3,0)</f>
        <v>460081</v>
      </c>
      <c r="C53" s="1" t="s">
        <v>234</v>
      </c>
      <c r="D53" s="1">
        <v>2</v>
      </c>
      <c r="E53" s="1">
        <v>2</v>
      </c>
      <c r="F53" s="1">
        <v>6</v>
      </c>
      <c r="G53" s="1" t="s">
        <v>235</v>
      </c>
      <c r="H53" s="1" t="s">
        <v>242</v>
      </c>
      <c r="I53" s="1">
        <v>20</v>
      </c>
      <c r="J53" s="33" t="s">
        <v>237</v>
      </c>
      <c r="K53" s="33" t="s">
        <v>147</v>
      </c>
      <c r="L53" s="33" t="s">
        <v>148</v>
      </c>
      <c r="M53" s="33" t="s">
        <v>149</v>
      </c>
      <c r="N53" s="33" t="s">
        <v>150</v>
      </c>
      <c r="O53" s="33">
        <f t="shared" si="0"/>
        <v>4050</v>
      </c>
      <c r="P53" s="33">
        <f t="shared" si="1"/>
        <v>15</v>
      </c>
      <c r="Q53" s="33"/>
      <c r="S53" s="1" t="s">
        <v>262</v>
      </c>
    </row>
    <row r="54" spans="1:19">
      <c r="A54" s="1">
        <v>51</v>
      </c>
      <c r="B54" s="1">
        <f>VLOOKUP(S54,检索目录!$C:$E,3,0)</f>
        <v>460081</v>
      </c>
      <c r="C54" s="1" t="s">
        <v>234</v>
      </c>
      <c r="D54" s="1">
        <v>3</v>
      </c>
      <c r="E54" s="1">
        <v>3</v>
      </c>
      <c r="F54" s="1">
        <v>7</v>
      </c>
      <c r="G54" s="1" t="s">
        <v>235</v>
      </c>
      <c r="H54" s="1" t="s">
        <v>250</v>
      </c>
      <c r="I54" s="1">
        <v>21</v>
      </c>
      <c r="J54" s="33" t="s">
        <v>237</v>
      </c>
      <c r="K54" s="33" t="s">
        <v>147</v>
      </c>
      <c r="L54" s="33" t="s">
        <v>148</v>
      </c>
      <c r="M54" s="33" t="s">
        <v>149</v>
      </c>
      <c r="N54" s="33" t="s">
        <v>150</v>
      </c>
      <c r="O54" s="33">
        <f t="shared" si="0"/>
        <v>5880</v>
      </c>
      <c r="P54" s="33">
        <f t="shared" si="1"/>
        <v>18</v>
      </c>
      <c r="Q54" s="33"/>
      <c r="S54" s="1" t="s">
        <v>262</v>
      </c>
    </row>
    <row r="55" spans="1:19">
      <c r="A55" s="1">
        <v>52</v>
      </c>
      <c r="B55" s="1">
        <f>VLOOKUP(S55,检索目录!$C:$E,3,0)</f>
        <v>470105</v>
      </c>
      <c r="C55" s="1" t="s">
        <v>234</v>
      </c>
      <c r="D55" s="1">
        <v>1</v>
      </c>
      <c r="E55" s="1">
        <v>1</v>
      </c>
      <c r="F55" s="1">
        <v>2</v>
      </c>
      <c r="G55" s="1" t="s">
        <v>235</v>
      </c>
      <c r="H55" s="1" t="s">
        <v>236</v>
      </c>
      <c r="I55" s="1">
        <v>19</v>
      </c>
      <c r="J55" s="33" t="s">
        <v>237</v>
      </c>
      <c r="K55" s="33" t="s">
        <v>147</v>
      </c>
      <c r="L55" s="33" t="s">
        <v>148</v>
      </c>
      <c r="M55" s="33" t="s">
        <v>149</v>
      </c>
      <c r="N55" s="33" t="s">
        <v>150</v>
      </c>
      <c r="O55" s="33">
        <f t="shared" si="0"/>
        <v>220</v>
      </c>
      <c r="P55" s="33">
        <f t="shared" si="1"/>
        <v>2</v>
      </c>
      <c r="Q55" s="33"/>
      <c r="S55" s="1" t="s">
        <v>263</v>
      </c>
    </row>
    <row r="56" spans="1:19">
      <c r="A56" s="1">
        <v>53</v>
      </c>
      <c r="B56" s="1">
        <f>VLOOKUP(S56,检索目录!$C:$E,3,0)</f>
        <v>470105</v>
      </c>
      <c r="C56" s="1" t="s">
        <v>234</v>
      </c>
      <c r="D56" s="1">
        <v>2</v>
      </c>
      <c r="E56" s="1">
        <v>2</v>
      </c>
      <c r="F56" s="1">
        <v>3</v>
      </c>
      <c r="G56" s="1" t="s">
        <v>235</v>
      </c>
      <c r="H56" s="1" t="s">
        <v>242</v>
      </c>
      <c r="I56" s="1">
        <v>20</v>
      </c>
      <c r="J56" s="33" t="s">
        <v>237</v>
      </c>
      <c r="K56" s="33" t="s">
        <v>147</v>
      </c>
      <c r="L56" s="33" t="s">
        <v>148</v>
      </c>
      <c r="M56" s="33" t="s">
        <v>149</v>
      </c>
      <c r="N56" s="33" t="s">
        <v>150</v>
      </c>
      <c r="O56" s="33">
        <f t="shared" si="0"/>
        <v>540</v>
      </c>
      <c r="P56" s="33">
        <f t="shared" si="1"/>
        <v>4</v>
      </c>
      <c r="Q56" s="33"/>
      <c r="S56" s="1" t="s">
        <v>263</v>
      </c>
    </row>
    <row r="57" spans="1:19">
      <c r="A57" s="1">
        <v>54</v>
      </c>
      <c r="B57" s="1">
        <f>VLOOKUP(S57,检索目录!$C:$E,3,0)</f>
        <v>470105</v>
      </c>
      <c r="C57" s="1" t="s">
        <v>234</v>
      </c>
      <c r="D57" s="1">
        <v>3</v>
      </c>
      <c r="E57" s="1">
        <v>3</v>
      </c>
      <c r="F57" s="1">
        <v>4</v>
      </c>
      <c r="G57" s="1" t="s">
        <v>235</v>
      </c>
      <c r="H57" s="1" t="s">
        <v>250</v>
      </c>
      <c r="I57" s="1">
        <v>21</v>
      </c>
      <c r="J57" s="33" t="s">
        <v>237</v>
      </c>
      <c r="K57" s="33" t="s">
        <v>147</v>
      </c>
      <c r="L57" s="33" t="s">
        <v>148</v>
      </c>
      <c r="M57" s="33" t="s">
        <v>149</v>
      </c>
      <c r="N57" s="33" t="s">
        <v>150</v>
      </c>
      <c r="O57" s="33">
        <f t="shared" si="0"/>
        <v>1380</v>
      </c>
      <c r="P57" s="33">
        <f t="shared" si="1"/>
        <v>8</v>
      </c>
      <c r="Q57" s="33"/>
      <c r="S57" s="1" t="s">
        <v>263</v>
      </c>
    </row>
    <row r="58" spans="1:19">
      <c r="A58" s="1">
        <v>55</v>
      </c>
      <c r="B58" s="1">
        <f>VLOOKUP(S58,检索目录!$C:$E,3,0)</f>
        <v>510039</v>
      </c>
      <c r="C58" s="1" t="s">
        <v>234</v>
      </c>
      <c r="D58" s="1">
        <v>1</v>
      </c>
      <c r="E58" s="1">
        <v>1</v>
      </c>
      <c r="F58" s="1">
        <v>2</v>
      </c>
      <c r="G58" s="1" t="s">
        <v>235</v>
      </c>
      <c r="H58" s="1" t="s">
        <v>236</v>
      </c>
      <c r="I58" s="1">
        <v>19</v>
      </c>
      <c r="J58" s="33" t="s">
        <v>237</v>
      </c>
      <c r="K58" s="33" t="s">
        <v>147</v>
      </c>
      <c r="L58" s="33" t="s">
        <v>148</v>
      </c>
      <c r="M58" s="33" t="s">
        <v>149</v>
      </c>
      <c r="N58" s="33" t="s">
        <v>150</v>
      </c>
      <c r="O58" s="33">
        <f t="shared" si="0"/>
        <v>220</v>
      </c>
      <c r="P58" s="33">
        <f t="shared" si="1"/>
        <v>2</v>
      </c>
      <c r="Q58" s="33"/>
      <c r="S58" s="1" t="s">
        <v>264</v>
      </c>
    </row>
    <row r="59" spans="1:19">
      <c r="A59" s="1">
        <v>56</v>
      </c>
      <c r="B59" s="1">
        <f>VLOOKUP(S59,检索目录!$C:$E,3,0)</f>
        <v>510039</v>
      </c>
      <c r="C59" s="1" t="s">
        <v>234</v>
      </c>
      <c r="D59" s="1">
        <v>2</v>
      </c>
      <c r="E59" s="1">
        <v>2</v>
      </c>
      <c r="F59" s="1">
        <v>3</v>
      </c>
      <c r="G59" s="1" t="s">
        <v>235</v>
      </c>
      <c r="H59" s="1" t="s">
        <v>242</v>
      </c>
      <c r="I59" s="1">
        <v>20</v>
      </c>
      <c r="J59" s="33" t="s">
        <v>237</v>
      </c>
      <c r="K59" s="33" t="s">
        <v>147</v>
      </c>
      <c r="L59" s="33" t="s">
        <v>148</v>
      </c>
      <c r="M59" s="33" t="s">
        <v>149</v>
      </c>
      <c r="N59" s="33" t="s">
        <v>150</v>
      </c>
      <c r="O59" s="33">
        <f t="shared" si="0"/>
        <v>540</v>
      </c>
      <c r="P59" s="33">
        <f t="shared" si="1"/>
        <v>4</v>
      </c>
      <c r="Q59" s="33"/>
      <c r="S59" s="1" t="s">
        <v>264</v>
      </c>
    </row>
    <row r="60" spans="1:19">
      <c r="A60" s="1">
        <v>57</v>
      </c>
      <c r="B60" s="1">
        <f>VLOOKUP(S60,检索目录!$C:$E,3,0)</f>
        <v>510039</v>
      </c>
      <c r="C60" s="1" t="s">
        <v>234</v>
      </c>
      <c r="D60" s="1">
        <v>3</v>
      </c>
      <c r="E60" s="1">
        <v>3</v>
      </c>
      <c r="F60" s="1">
        <v>4</v>
      </c>
      <c r="G60" s="1" t="s">
        <v>235</v>
      </c>
      <c r="H60" s="1" t="s">
        <v>250</v>
      </c>
      <c r="I60" s="1">
        <v>21</v>
      </c>
      <c r="J60" s="33" t="s">
        <v>237</v>
      </c>
      <c r="K60" s="33" t="s">
        <v>147</v>
      </c>
      <c r="L60" s="33" t="s">
        <v>148</v>
      </c>
      <c r="M60" s="33" t="s">
        <v>149</v>
      </c>
      <c r="N60" s="33" t="s">
        <v>150</v>
      </c>
      <c r="O60" s="33">
        <f t="shared" si="0"/>
        <v>1380</v>
      </c>
      <c r="P60" s="33">
        <f t="shared" si="1"/>
        <v>8</v>
      </c>
      <c r="Q60" s="33"/>
      <c r="S60" s="1" t="s">
        <v>264</v>
      </c>
    </row>
    <row r="61" spans="1:19">
      <c r="A61" s="1">
        <v>58</v>
      </c>
      <c r="B61" s="1">
        <f>VLOOKUP(S61,检索目录!$C:$E,3,0)</f>
        <v>530095</v>
      </c>
      <c r="C61" s="1" t="s">
        <v>234</v>
      </c>
      <c r="D61" s="1">
        <v>1</v>
      </c>
      <c r="E61" s="1">
        <v>1</v>
      </c>
      <c r="F61" s="1">
        <v>2</v>
      </c>
      <c r="G61" s="1" t="s">
        <v>235</v>
      </c>
      <c r="H61" s="1" t="s">
        <v>236</v>
      </c>
      <c r="I61" s="1">
        <v>19</v>
      </c>
      <c r="J61" s="33" t="s">
        <v>237</v>
      </c>
      <c r="K61" s="33" t="s">
        <v>147</v>
      </c>
      <c r="L61" s="33" t="s">
        <v>148</v>
      </c>
      <c r="M61" s="33" t="s">
        <v>149</v>
      </c>
      <c r="N61" s="33" t="s">
        <v>150</v>
      </c>
      <c r="O61" s="33">
        <f t="shared" si="0"/>
        <v>220</v>
      </c>
      <c r="P61" s="33">
        <f t="shared" si="1"/>
        <v>2</v>
      </c>
      <c r="Q61" s="33"/>
      <c r="S61" s="1" t="s">
        <v>265</v>
      </c>
    </row>
    <row r="62" spans="1:19">
      <c r="A62" s="1">
        <v>59</v>
      </c>
      <c r="B62" s="1">
        <f>VLOOKUP(S62,检索目录!$C:$E,3,0)</f>
        <v>530095</v>
      </c>
      <c r="C62" s="1" t="s">
        <v>234</v>
      </c>
      <c r="D62" s="1">
        <v>2</v>
      </c>
      <c r="E62" s="1">
        <v>2</v>
      </c>
      <c r="F62" s="1">
        <v>3</v>
      </c>
      <c r="G62" s="1" t="s">
        <v>235</v>
      </c>
      <c r="H62" s="1" t="s">
        <v>242</v>
      </c>
      <c r="I62" s="1">
        <v>20</v>
      </c>
      <c r="J62" s="33" t="s">
        <v>237</v>
      </c>
      <c r="K62" s="33" t="s">
        <v>147</v>
      </c>
      <c r="L62" s="33" t="s">
        <v>148</v>
      </c>
      <c r="M62" s="33" t="s">
        <v>149</v>
      </c>
      <c r="N62" s="33" t="s">
        <v>150</v>
      </c>
      <c r="O62" s="33">
        <f t="shared" si="0"/>
        <v>540</v>
      </c>
      <c r="P62" s="33">
        <f t="shared" si="1"/>
        <v>4</v>
      </c>
      <c r="Q62" s="33"/>
      <c r="S62" s="1" t="s">
        <v>265</v>
      </c>
    </row>
    <row r="63" spans="1:19">
      <c r="A63" s="1">
        <v>60</v>
      </c>
      <c r="B63" s="1">
        <f>VLOOKUP(S63,检索目录!$C:$E,3,0)</f>
        <v>530095</v>
      </c>
      <c r="C63" s="1" t="s">
        <v>234</v>
      </c>
      <c r="D63" s="1">
        <v>3</v>
      </c>
      <c r="E63" s="1">
        <v>3</v>
      </c>
      <c r="F63" s="1">
        <v>4</v>
      </c>
      <c r="G63" s="1" t="s">
        <v>235</v>
      </c>
      <c r="H63" s="1" t="s">
        <v>250</v>
      </c>
      <c r="I63" s="1">
        <v>21</v>
      </c>
      <c r="J63" s="33" t="s">
        <v>237</v>
      </c>
      <c r="K63" s="33" t="s">
        <v>147</v>
      </c>
      <c r="L63" s="33" t="s">
        <v>148</v>
      </c>
      <c r="M63" s="33" t="s">
        <v>149</v>
      </c>
      <c r="N63" s="33" t="s">
        <v>150</v>
      </c>
      <c r="O63" s="33">
        <f t="shared" si="0"/>
        <v>1380</v>
      </c>
      <c r="P63" s="33">
        <f t="shared" si="1"/>
        <v>8</v>
      </c>
      <c r="Q63" s="33"/>
      <c r="S63" s="1" t="s">
        <v>265</v>
      </c>
    </row>
    <row r="64" spans="1:19">
      <c r="A64" s="1">
        <v>61</v>
      </c>
      <c r="B64" s="1">
        <f>VLOOKUP(S64,检索目录!$C:$E,3,0)</f>
        <v>560070</v>
      </c>
      <c r="C64" s="1" t="s">
        <v>234</v>
      </c>
      <c r="D64" s="1">
        <v>1</v>
      </c>
      <c r="E64" s="1">
        <v>1</v>
      </c>
      <c r="F64" s="1">
        <v>3</v>
      </c>
      <c r="G64" s="1" t="s">
        <v>235</v>
      </c>
      <c r="H64" s="1" t="s">
        <v>236</v>
      </c>
      <c r="I64" s="1">
        <v>19</v>
      </c>
      <c r="J64" s="33" t="s">
        <v>237</v>
      </c>
      <c r="K64" s="33" t="s">
        <v>147</v>
      </c>
      <c r="L64" s="33" t="s">
        <v>148</v>
      </c>
      <c r="M64" s="33" t="s">
        <v>149</v>
      </c>
      <c r="N64" s="33" t="s">
        <v>150</v>
      </c>
      <c r="O64" s="33">
        <f t="shared" si="0"/>
        <v>540</v>
      </c>
      <c r="P64" s="33">
        <f t="shared" si="1"/>
        <v>4</v>
      </c>
      <c r="Q64" s="33"/>
      <c r="S64" s="1" t="s">
        <v>266</v>
      </c>
    </row>
    <row r="65" spans="1:19">
      <c r="A65" s="1">
        <v>62</v>
      </c>
      <c r="B65" s="1">
        <f>VLOOKUP(S65,检索目录!$C:$E,3,0)</f>
        <v>560070</v>
      </c>
      <c r="C65" s="1" t="s">
        <v>234</v>
      </c>
      <c r="D65" s="1">
        <v>2</v>
      </c>
      <c r="E65" s="1">
        <v>2</v>
      </c>
      <c r="F65" s="1">
        <v>4</v>
      </c>
      <c r="G65" s="1" t="s">
        <v>235</v>
      </c>
      <c r="H65" s="1" t="s">
        <v>242</v>
      </c>
      <c r="I65" s="1">
        <v>20</v>
      </c>
      <c r="J65" s="33" t="s">
        <v>237</v>
      </c>
      <c r="K65" s="33" t="s">
        <v>147</v>
      </c>
      <c r="L65" s="33" t="s">
        <v>148</v>
      </c>
      <c r="M65" s="33" t="s">
        <v>149</v>
      </c>
      <c r="N65" s="33" t="s">
        <v>150</v>
      </c>
      <c r="O65" s="33">
        <f t="shared" si="0"/>
        <v>1380</v>
      </c>
      <c r="P65" s="33">
        <f t="shared" si="1"/>
        <v>8</v>
      </c>
      <c r="Q65" s="33"/>
      <c r="S65" s="1" t="s">
        <v>266</v>
      </c>
    </row>
    <row r="66" spans="1:19">
      <c r="A66" s="1">
        <v>63</v>
      </c>
      <c r="B66" s="1">
        <f>VLOOKUP(S66,检索目录!$C:$E,3,0)</f>
        <v>560070</v>
      </c>
      <c r="C66" s="1" t="s">
        <v>234</v>
      </c>
      <c r="D66" s="1">
        <v>3</v>
      </c>
      <c r="E66" s="1">
        <v>3</v>
      </c>
      <c r="F66" s="1">
        <v>5</v>
      </c>
      <c r="G66" s="1" t="s">
        <v>235</v>
      </c>
      <c r="H66" s="1" t="s">
        <v>250</v>
      </c>
      <c r="I66" s="1">
        <v>21</v>
      </c>
      <c r="J66" s="33" t="s">
        <v>237</v>
      </c>
      <c r="K66" s="33" t="s">
        <v>147</v>
      </c>
      <c r="L66" s="33" t="s">
        <v>148</v>
      </c>
      <c r="M66" s="33" t="s">
        <v>149</v>
      </c>
      <c r="N66" s="33" t="s">
        <v>150</v>
      </c>
      <c r="O66" s="33">
        <f t="shared" si="0"/>
        <v>2550</v>
      </c>
      <c r="P66" s="33">
        <f t="shared" si="1"/>
        <v>12</v>
      </c>
      <c r="Q66" s="33"/>
      <c r="S66" s="1" t="s">
        <v>266</v>
      </c>
    </row>
    <row r="67" spans="1:19">
      <c r="A67" s="1">
        <v>64</v>
      </c>
      <c r="B67" s="1">
        <f>VLOOKUP(S67,检索目录!$C:$E,3,0)</f>
        <v>600058</v>
      </c>
      <c r="C67" s="1" t="s">
        <v>234</v>
      </c>
      <c r="D67" s="1">
        <v>1</v>
      </c>
      <c r="E67" s="1">
        <v>1</v>
      </c>
      <c r="F67" s="1">
        <v>5</v>
      </c>
      <c r="G67" s="1" t="s">
        <v>235</v>
      </c>
      <c r="H67" s="1" t="s">
        <v>236</v>
      </c>
      <c r="I67" s="1">
        <v>19</v>
      </c>
      <c r="J67" s="33" t="s">
        <v>237</v>
      </c>
      <c r="K67" s="33" t="s">
        <v>147</v>
      </c>
      <c r="L67" s="33" t="s">
        <v>148</v>
      </c>
      <c r="M67" s="33" t="s">
        <v>149</v>
      </c>
      <c r="N67" s="33" t="s">
        <v>150</v>
      </c>
      <c r="O67" s="33">
        <f t="shared" si="0"/>
        <v>2550</v>
      </c>
      <c r="P67" s="33">
        <f t="shared" si="1"/>
        <v>12</v>
      </c>
      <c r="Q67" s="33"/>
      <c r="S67" s="1" t="s">
        <v>267</v>
      </c>
    </row>
    <row r="68" spans="1:19">
      <c r="A68" s="1">
        <v>65</v>
      </c>
      <c r="B68" s="1">
        <f>VLOOKUP(S68,检索目录!$C:$E,3,0)</f>
        <v>600058</v>
      </c>
      <c r="C68" s="1" t="s">
        <v>234</v>
      </c>
      <c r="D68" s="1">
        <v>2</v>
      </c>
      <c r="E68" s="1">
        <v>2</v>
      </c>
      <c r="F68" s="1">
        <v>6</v>
      </c>
      <c r="G68" s="1" t="s">
        <v>235</v>
      </c>
      <c r="H68" s="1" t="s">
        <v>242</v>
      </c>
      <c r="I68" s="1">
        <v>20</v>
      </c>
      <c r="J68" s="33" t="s">
        <v>237</v>
      </c>
      <c r="K68" s="33" t="s">
        <v>147</v>
      </c>
      <c r="L68" s="33" t="s">
        <v>148</v>
      </c>
      <c r="M68" s="33" t="s">
        <v>149</v>
      </c>
      <c r="N68" s="33" t="s">
        <v>150</v>
      </c>
      <c r="O68" s="33">
        <f t="shared" ref="O68:O131" si="3">VLOOKUP($F68,$V$14:$Z$30,2,FALSE)</f>
        <v>4050</v>
      </c>
      <c r="P68" s="33">
        <f t="shared" ref="P68:P131" si="4">VLOOKUP($F68,$AB$14:$AC$29,2,FALSE)</f>
        <v>15</v>
      </c>
      <c r="Q68" s="33"/>
      <c r="S68" s="1" t="s">
        <v>267</v>
      </c>
    </row>
    <row r="69" spans="1:19">
      <c r="A69" s="1">
        <v>66</v>
      </c>
      <c r="B69" s="1">
        <f>VLOOKUP(S69,检索目录!$C:$E,3,0)</f>
        <v>600058</v>
      </c>
      <c r="C69" s="1" t="s">
        <v>234</v>
      </c>
      <c r="D69" s="1">
        <v>3</v>
      </c>
      <c r="E69" s="1">
        <v>3</v>
      </c>
      <c r="F69" s="1">
        <v>7</v>
      </c>
      <c r="G69" s="1" t="s">
        <v>235</v>
      </c>
      <c r="H69" s="1" t="s">
        <v>250</v>
      </c>
      <c r="I69" s="1">
        <v>21</v>
      </c>
      <c r="J69" s="33" t="s">
        <v>237</v>
      </c>
      <c r="K69" s="33" t="s">
        <v>147</v>
      </c>
      <c r="L69" s="33" t="s">
        <v>148</v>
      </c>
      <c r="M69" s="33" t="s">
        <v>149</v>
      </c>
      <c r="N69" s="33" t="s">
        <v>150</v>
      </c>
      <c r="O69" s="33">
        <f t="shared" si="3"/>
        <v>5880</v>
      </c>
      <c r="P69" s="33">
        <f t="shared" si="4"/>
        <v>18</v>
      </c>
      <c r="Q69" s="33"/>
      <c r="S69" s="1" t="s">
        <v>267</v>
      </c>
    </row>
    <row r="70" spans="1:19">
      <c r="A70" s="1">
        <v>67</v>
      </c>
      <c r="B70" s="1">
        <f>VLOOKUP(S70,检索目录!$C:$E,3,0)</f>
        <v>610111</v>
      </c>
      <c r="C70" s="1" t="s">
        <v>234</v>
      </c>
      <c r="D70" s="1">
        <v>1</v>
      </c>
      <c r="E70" s="1">
        <v>1</v>
      </c>
      <c r="F70" s="1">
        <v>3</v>
      </c>
      <c r="G70" s="1" t="s">
        <v>235</v>
      </c>
      <c r="H70" s="1" t="s">
        <v>236</v>
      </c>
      <c r="I70" s="1">
        <v>19</v>
      </c>
      <c r="J70" s="33" t="s">
        <v>237</v>
      </c>
      <c r="K70" s="33" t="s">
        <v>147</v>
      </c>
      <c r="L70" s="33" t="s">
        <v>148</v>
      </c>
      <c r="M70" s="33" t="s">
        <v>149</v>
      </c>
      <c r="N70" s="33" t="s">
        <v>150</v>
      </c>
      <c r="O70" s="33">
        <f t="shared" si="3"/>
        <v>540</v>
      </c>
      <c r="P70" s="33">
        <f t="shared" si="4"/>
        <v>4</v>
      </c>
      <c r="Q70" s="33"/>
      <c r="S70" s="1" t="s">
        <v>268</v>
      </c>
    </row>
    <row r="71" spans="1:19">
      <c r="A71" s="1">
        <v>68</v>
      </c>
      <c r="B71" s="1">
        <f>VLOOKUP(S71,检索目录!$C:$E,3,0)</f>
        <v>610111</v>
      </c>
      <c r="C71" s="1" t="s">
        <v>234</v>
      </c>
      <c r="D71" s="1">
        <v>2</v>
      </c>
      <c r="E71" s="1">
        <v>2</v>
      </c>
      <c r="F71" s="1">
        <v>4</v>
      </c>
      <c r="G71" s="1" t="s">
        <v>235</v>
      </c>
      <c r="H71" s="1" t="s">
        <v>242</v>
      </c>
      <c r="I71" s="1">
        <v>20</v>
      </c>
      <c r="J71" s="33" t="s">
        <v>237</v>
      </c>
      <c r="K71" s="33" t="s">
        <v>147</v>
      </c>
      <c r="L71" s="33" t="s">
        <v>148</v>
      </c>
      <c r="M71" s="33" t="s">
        <v>149</v>
      </c>
      <c r="N71" s="33" t="s">
        <v>150</v>
      </c>
      <c r="O71" s="33">
        <f t="shared" si="3"/>
        <v>1380</v>
      </c>
      <c r="P71" s="33">
        <f t="shared" si="4"/>
        <v>8</v>
      </c>
      <c r="Q71" s="33"/>
      <c r="S71" s="1" t="s">
        <v>268</v>
      </c>
    </row>
    <row r="72" spans="1:19">
      <c r="A72" s="1">
        <v>69</v>
      </c>
      <c r="B72" s="1">
        <f>VLOOKUP(S72,检索目录!$C:$E,3,0)</f>
        <v>610111</v>
      </c>
      <c r="C72" s="1" t="s">
        <v>234</v>
      </c>
      <c r="D72" s="1">
        <v>3</v>
      </c>
      <c r="E72" s="1">
        <v>3</v>
      </c>
      <c r="F72" s="1">
        <v>5</v>
      </c>
      <c r="G72" s="1" t="s">
        <v>235</v>
      </c>
      <c r="H72" s="1" t="s">
        <v>250</v>
      </c>
      <c r="I72" s="1">
        <v>21</v>
      </c>
      <c r="J72" s="33" t="s">
        <v>237</v>
      </c>
      <c r="K72" s="33" t="s">
        <v>147</v>
      </c>
      <c r="L72" s="33" t="s">
        <v>148</v>
      </c>
      <c r="M72" s="33" t="s">
        <v>149</v>
      </c>
      <c r="N72" s="33" t="s">
        <v>150</v>
      </c>
      <c r="O72" s="33">
        <f t="shared" si="3"/>
        <v>2550</v>
      </c>
      <c r="P72" s="33">
        <f t="shared" si="4"/>
        <v>12</v>
      </c>
      <c r="Q72" s="33"/>
      <c r="S72" s="1" t="s">
        <v>268</v>
      </c>
    </row>
    <row r="73" spans="1:19">
      <c r="A73" s="1">
        <v>70</v>
      </c>
      <c r="B73" s="1">
        <f>VLOOKUP(S73,检索目录!$C:$E,3,0)</f>
        <v>630046</v>
      </c>
      <c r="C73" s="1" t="s">
        <v>234</v>
      </c>
      <c r="D73" s="1">
        <v>1</v>
      </c>
      <c r="E73" s="1">
        <v>1</v>
      </c>
      <c r="F73" s="1">
        <v>2</v>
      </c>
      <c r="G73" s="1" t="s">
        <v>235</v>
      </c>
      <c r="H73" s="1" t="s">
        <v>236</v>
      </c>
      <c r="I73" s="1">
        <v>19</v>
      </c>
      <c r="J73" s="33" t="s">
        <v>237</v>
      </c>
      <c r="K73" s="33" t="s">
        <v>147</v>
      </c>
      <c r="L73" s="33" t="s">
        <v>148</v>
      </c>
      <c r="M73" s="33" t="s">
        <v>149</v>
      </c>
      <c r="N73" s="33" t="s">
        <v>150</v>
      </c>
      <c r="O73" s="33">
        <f t="shared" si="3"/>
        <v>220</v>
      </c>
      <c r="P73" s="33">
        <f t="shared" si="4"/>
        <v>2</v>
      </c>
      <c r="Q73" s="33"/>
      <c r="S73" s="1" t="s">
        <v>269</v>
      </c>
    </row>
    <row r="74" spans="1:19">
      <c r="A74" s="1">
        <v>71</v>
      </c>
      <c r="B74" s="1">
        <f>VLOOKUP(S74,检索目录!$C:$E,3,0)</f>
        <v>630046</v>
      </c>
      <c r="C74" s="1" t="s">
        <v>234</v>
      </c>
      <c r="D74" s="1">
        <v>2</v>
      </c>
      <c r="E74" s="1">
        <v>2</v>
      </c>
      <c r="F74" s="1">
        <v>3</v>
      </c>
      <c r="G74" s="1" t="s">
        <v>235</v>
      </c>
      <c r="H74" s="1" t="s">
        <v>242</v>
      </c>
      <c r="I74" s="1">
        <v>20</v>
      </c>
      <c r="J74" s="33" t="s">
        <v>237</v>
      </c>
      <c r="K74" s="33" t="s">
        <v>147</v>
      </c>
      <c r="L74" s="33" t="s">
        <v>148</v>
      </c>
      <c r="M74" s="33" t="s">
        <v>149</v>
      </c>
      <c r="N74" s="33" t="s">
        <v>150</v>
      </c>
      <c r="O74" s="33">
        <f t="shared" si="3"/>
        <v>540</v>
      </c>
      <c r="P74" s="33">
        <f t="shared" si="4"/>
        <v>4</v>
      </c>
      <c r="Q74" s="33"/>
      <c r="S74" s="1" t="s">
        <v>269</v>
      </c>
    </row>
    <row r="75" spans="1:19">
      <c r="A75" s="1">
        <v>72</v>
      </c>
      <c r="B75" s="1">
        <f>VLOOKUP(S75,检索目录!$C:$E,3,0)</f>
        <v>630046</v>
      </c>
      <c r="C75" s="1" t="s">
        <v>234</v>
      </c>
      <c r="D75" s="1">
        <v>3</v>
      </c>
      <c r="E75" s="1">
        <v>3</v>
      </c>
      <c r="F75" s="1">
        <v>4</v>
      </c>
      <c r="G75" s="1" t="s">
        <v>235</v>
      </c>
      <c r="H75" s="1" t="s">
        <v>250</v>
      </c>
      <c r="I75" s="1">
        <v>21</v>
      </c>
      <c r="J75" s="33" t="s">
        <v>237</v>
      </c>
      <c r="K75" s="33" t="s">
        <v>147</v>
      </c>
      <c r="L75" s="33" t="s">
        <v>148</v>
      </c>
      <c r="M75" s="33" t="s">
        <v>149</v>
      </c>
      <c r="N75" s="33" t="s">
        <v>150</v>
      </c>
      <c r="O75" s="33">
        <f t="shared" si="3"/>
        <v>1380</v>
      </c>
      <c r="P75" s="33">
        <f t="shared" si="4"/>
        <v>8</v>
      </c>
      <c r="Q75" s="33"/>
      <c r="S75" s="1" t="s">
        <v>269</v>
      </c>
    </row>
    <row r="76" spans="1:19">
      <c r="A76" s="1">
        <v>73</v>
      </c>
      <c r="B76" s="1">
        <f>VLOOKUP(S76,检索目录!$C:$E,3,0)</f>
        <v>630083</v>
      </c>
      <c r="C76" s="1" t="s">
        <v>234</v>
      </c>
      <c r="D76" s="1">
        <v>1</v>
      </c>
      <c r="E76" s="1">
        <v>1</v>
      </c>
      <c r="F76" s="1">
        <v>2</v>
      </c>
      <c r="G76" s="1" t="s">
        <v>235</v>
      </c>
      <c r="H76" s="1" t="s">
        <v>236</v>
      </c>
      <c r="I76" s="1">
        <v>19</v>
      </c>
      <c r="J76" s="33" t="s">
        <v>237</v>
      </c>
      <c r="K76" s="33" t="s">
        <v>147</v>
      </c>
      <c r="L76" s="33" t="s">
        <v>148</v>
      </c>
      <c r="M76" s="33" t="s">
        <v>149</v>
      </c>
      <c r="N76" s="33" t="s">
        <v>150</v>
      </c>
      <c r="O76" s="33">
        <f t="shared" si="3"/>
        <v>220</v>
      </c>
      <c r="P76" s="33">
        <f t="shared" si="4"/>
        <v>2</v>
      </c>
      <c r="Q76" s="33"/>
      <c r="S76" s="1" t="s">
        <v>270</v>
      </c>
    </row>
    <row r="77" spans="1:19">
      <c r="A77" s="1">
        <v>74</v>
      </c>
      <c r="B77" s="1">
        <f>VLOOKUP(S77,检索目录!$C:$E,3,0)</f>
        <v>630083</v>
      </c>
      <c r="C77" s="1" t="s">
        <v>234</v>
      </c>
      <c r="D77" s="1">
        <v>2</v>
      </c>
      <c r="E77" s="1">
        <v>2</v>
      </c>
      <c r="F77" s="1">
        <v>3</v>
      </c>
      <c r="G77" s="1" t="s">
        <v>235</v>
      </c>
      <c r="H77" s="1" t="s">
        <v>242</v>
      </c>
      <c r="I77" s="1">
        <v>20</v>
      </c>
      <c r="J77" s="33" t="s">
        <v>237</v>
      </c>
      <c r="K77" s="33" t="s">
        <v>147</v>
      </c>
      <c r="L77" s="33" t="s">
        <v>148</v>
      </c>
      <c r="M77" s="33" t="s">
        <v>149</v>
      </c>
      <c r="N77" s="33" t="s">
        <v>150</v>
      </c>
      <c r="O77" s="33">
        <f t="shared" si="3"/>
        <v>540</v>
      </c>
      <c r="P77" s="33">
        <f t="shared" si="4"/>
        <v>4</v>
      </c>
      <c r="Q77" s="33"/>
      <c r="S77" s="1" t="s">
        <v>270</v>
      </c>
    </row>
    <row r="78" spans="1:19">
      <c r="A78" s="1">
        <v>75</v>
      </c>
      <c r="B78" s="1">
        <f>VLOOKUP(S78,检索目录!$C:$E,3,0)</f>
        <v>630083</v>
      </c>
      <c r="C78" s="1" t="s">
        <v>234</v>
      </c>
      <c r="D78" s="1">
        <v>3</v>
      </c>
      <c r="E78" s="1">
        <v>3</v>
      </c>
      <c r="F78" s="1">
        <v>4</v>
      </c>
      <c r="G78" s="1" t="s">
        <v>235</v>
      </c>
      <c r="H78" s="1" t="s">
        <v>250</v>
      </c>
      <c r="I78" s="1">
        <v>21</v>
      </c>
      <c r="J78" s="33" t="s">
        <v>237</v>
      </c>
      <c r="K78" s="33" t="s">
        <v>147</v>
      </c>
      <c r="L78" s="33" t="s">
        <v>148</v>
      </c>
      <c r="M78" s="33" t="s">
        <v>149</v>
      </c>
      <c r="N78" s="33" t="s">
        <v>150</v>
      </c>
      <c r="O78" s="33">
        <f t="shared" si="3"/>
        <v>1380</v>
      </c>
      <c r="P78" s="33">
        <f t="shared" si="4"/>
        <v>8</v>
      </c>
      <c r="Q78" s="33"/>
      <c r="S78" s="1" t="s">
        <v>270</v>
      </c>
    </row>
    <row r="79" spans="1:19">
      <c r="A79" s="1">
        <v>76</v>
      </c>
      <c r="B79" s="1">
        <f>VLOOKUP(S79,检索目录!$C:$E,3,0)</f>
        <v>630100</v>
      </c>
      <c r="C79" s="1" t="s">
        <v>234</v>
      </c>
      <c r="D79" s="1">
        <v>1</v>
      </c>
      <c r="E79" s="1">
        <v>1</v>
      </c>
      <c r="F79" s="1">
        <v>5</v>
      </c>
      <c r="G79" s="1" t="s">
        <v>235</v>
      </c>
      <c r="H79" s="1" t="s">
        <v>236</v>
      </c>
      <c r="I79" s="1">
        <v>19</v>
      </c>
      <c r="J79" s="33" t="s">
        <v>237</v>
      </c>
      <c r="K79" s="33" t="s">
        <v>147</v>
      </c>
      <c r="L79" s="33" t="s">
        <v>148</v>
      </c>
      <c r="M79" s="33" t="s">
        <v>149</v>
      </c>
      <c r="N79" s="33" t="s">
        <v>150</v>
      </c>
      <c r="O79" s="33">
        <f t="shared" si="3"/>
        <v>2550</v>
      </c>
      <c r="P79" s="33">
        <f t="shared" si="4"/>
        <v>12</v>
      </c>
      <c r="Q79" s="33"/>
      <c r="S79" s="1" t="s">
        <v>271</v>
      </c>
    </row>
    <row r="80" spans="1:19">
      <c r="A80" s="1">
        <v>77</v>
      </c>
      <c r="B80" s="1">
        <f>VLOOKUP(S80,检索目录!$C:$E,3,0)</f>
        <v>630100</v>
      </c>
      <c r="C80" s="1" t="s">
        <v>234</v>
      </c>
      <c r="D80" s="1">
        <v>2</v>
      </c>
      <c r="E80" s="1">
        <v>2</v>
      </c>
      <c r="F80" s="1">
        <v>6</v>
      </c>
      <c r="G80" s="1" t="s">
        <v>235</v>
      </c>
      <c r="H80" s="1" t="s">
        <v>242</v>
      </c>
      <c r="I80" s="1">
        <v>20</v>
      </c>
      <c r="J80" s="33" t="s">
        <v>237</v>
      </c>
      <c r="K80" s="33" t="s">
        <v>147</v>
      </c>
      <c r="L80" s="33" t="s">
        <v>148</v>
      </c>
      <c r="M80" s="33" t="s">
        <v>149</v>
      </c>
      <c r="N80" s="33" t="s">
        <v>150</v>
      </c>
      <c r="O80" s="33">
        <f t="shared" si="3"/>
        <v>4050</v>
      </c>
      <c r="P80" s="33">
        <f t="shared" si="4"/>
        <v>15</v>
      </c>
      <c r="Q80" s="33"/>
      <c r="S80" s="1" t="s">
        <v>271</v>
      </c>
    </row>
    <row r="81" spans="1:19">
      <c r="A81" s="1">
        <v>78</v>
      </c>
      <c r="B81" s="1">
        <f>VLOOKUP(S81,检索目录!$C:$E,3,0)</f>
        <v>630100</v>
      </c>
      <c r="C81" s="1" t="s">
        <v>234</v>
      </c>
      <c r="D81" s="1">
        <v>3</v>
      </c>
      <c r="E81" s="1">
        <v>3</v>
      </c>
      <c r="F81" s="1">
        <v>7</v>
      </c>
      <c r="G81" s="1" t="s">
        <v>235</v>
      </c>
      <c r="H81" s="1" t="s">
        <v>250</v>
      </c>
      <c r="I81" s="1">
        <v>21</v>
      </c>
      <c r="J81" s="33" t="s">
        <v>237</v>
      </c>
      <c r="K81" s="33" t="s">
        <v>147</v>
      </c>
      <c r="L81" s="33" t="s">
        <v>148</v>
      </c>
      <c r="M81" s="33" t="s">
        <v>149</v>
      </c>
      <c r="N81" s="33" t="s">
        <v>150</v>
      </c>
      <c r="O81" s="33">
        <f t="shared" si="3"/>
        <v>5880</v>
      </c>
      <c r="P81" s="33">
        <f t="shared" si="4"/>
        <v>18</v>
      </c>
      <c r="Q81" s="33"/>
      <c r="S81" s="1" t="s">
        <v>271</v>
      </c>
    </row>
    <row r="82" spans="1:19">
      <c r="A82" s="1">
        <v>79</v>
      </c>
      <c r="B82" s="1">
        <f>VLOOKUP(S82,检索目录!$C:$E,3,0)</f>
        <v>660029</v>
      </c>
      <c r="C82" s="1" t="s">
        <v>234</v>
      </c>
      <c r="D82" s="1">
        <v>1</v>
      </c>
      <c r="E82" s="1">
        <v>1</v>
      </c>
      <c r="F82" s="1">
        <v>2</v>
      </c>
      <c r="G82" s="1" t="s">
        <v>235</v>
      </c>
      <c r="H82" s="1" t="s">
        <v>236</v>
      </c>
      <c r="I82" s="1">
        <v>19</v>
      </c>
      <c r="J82" s="33" t="s">
        <v>237</v>
      </c>
      <c r="K82" s="33" t="s">
        <v>147</v>
      </c>
      <c r="L82" s="33" t="s">
        <v>148</v>
      </c>
      <c r="M82" s="33" t="s">
        <v>149</v>
      </c>
      <c r="N82" s="33" t="s">
        <v>150</v>
      </c>
      <c r="O82" s="33">
        <f t="shared" si="3"/>
        <v>220</v>
      </c>
      <c r="P82" s="33">
        <f t="shared" si="4"/>
        <v>2</v>
      </c>
      <c r="Q82" s="33"/>
      <c r="S82" s="1" t="s">
        <v>272</v>
      </c>
    </row>
    <row r="83" spans="1:19">
      <c r="A83" s="1">
        <v>80</v>
      </c>
      <c r="B83" s="1">
        <f>VLOOKUP(S83,检索目录!$C:$E,3,0)</f>
        <v>660029</v>
      </c>
      <c r="C83" s="1" t="s">
        <v>234</v>
      </c>
      <c r="D83" s="1">
        <v>2</v>
      </c>
      <c r="E83" s="1">
        <v>2</v>
      </c>
      <c r="F83" s="1">
        <v>3</v>
      </c>
      <c r="G83" s="1" t="s">
        <v>235</v>
      </c>
      <c r="H83" s="1" t="s">
        <v>242</v>
      </c>
      <c r="I83" s="1">
        <v>20</v>
      </c>
      <c r="J83" s="33" t="s">
        <v>237</v>
      </c>
      <c r="K83" s="33" t="s">
        <v>147</v>
      </c>
      <c r="L83" s="33" t="s">
        <v>148</v>
      </c>
      <c r="M83" s="33" t="s">
        <v>149</v>
      </c>
      <c r="N83" s="33" t="s">
        <v>150</v>
      </c>
      <c r="O83" s="33">
        <f t="shared" si="3"/>
        <v>540</v>
      </c>
      <c r="P83" s="33">
        <f t="shared" si="4"/>
        <v>4</v>
      </c>
      <c r="Q83" s="33"/>
      <c r="S83" s="1" t="s">
        <v>272</v>
      </c>
    </row>
    <row r="84" spans="1:19">
      <c r="A84" s="1">
        <v>81</v>
      </c>
      <c r="B84" s="1">
        <f>VLOOKUP(S84,检索目录!$C:$E,3,0)</f>
        <v>660029</v>
      </c>
      <c r="C84" s="1" t="s">
        <v>234</v>
      </c>
      <c r="D84" s="1">
        <v>3</v>
      </c>
      <c r="E84" s="1">
        <v>3</v>
      </c>
      <c r="F84" s="1">
        <v>4</v>
      </c>
      <c r="G84" s="1" t="s">
        <v>235</v>
      </c>
      <c r="H84" s="1" t="s">
        <v>250</v>
      </c>
      <c r="I84" s="1">
        <v>21</v>
      </c>
      <c r="J84" s="33" t="s">
        <v>237</v>
      </c>
      <c r="K84" s="33" t="s">
        <v>147</v>
      </c>
      <c r="L84" s="33" t="s">
        <v>148</v>
      </c>
      <c r="M84" s="33" t="s">
        <v>149</v>
      </c>
      <c r="N84" s="33" t="s">
        <v>150</v>
      </c>
      <c r="O84" s="33">
        <f t="shared" si="3"/>
        <v>1380</v>
      </c>
      <c r="P84" s="33">
        <f t="shared" si="4"/>
        <v>8</v>
      </c>
      <c r="Q84" s="33"/>
      <c r="S84" s="1" t="s">
        <v>272</v>
      </c>
    </row>
    <row r="85" spans="1:19">
      <c r="A85" s="1">
        <v>82</v>
      </c>
      <c r="B85" s="1">
        <f>VLOOKUP(S85,检索目录!$C:$E,3,0)</f>
        <v>700039</v>
      </c>
      <c r="C85" s="1" t="s">
        <v>234</v>
      </c>
      <c r="D85" s="1">
        <v>1</v>
      </c>
      <c r="E85" s="1">
        <v>1</v>
      </c>
      <c r="F85" s="1">
        <v>2</v>
      </c>
      <c r="G85" s="1" t="s">
        <v>235</v>
      </c>
      <c r="H85" s="1" t="s">
        <v>236</v>
      </c>
      <c r="I85" s="1">
        <v>19</v>
      </c>
      <c r="J85" s="33" t="s">
        <v>237</v>
      </c>
      <c r="K85" s="33" t="s">
        <v>147</v>
      </c>
      <c r="L85" s="33" t="s">
        <v>148</v>
      </c>
      <c r="M85" s="33" t="s">
        <v>149</v>
      </c>
      <c r="N85" s="33" t="s">
        <v>150</v>
      </c>
      <c r="O85" s="33">
        <f t="shared" si="3"/>
        <v>220</v>
      </c>
      <c r="P85" s="33">
        <f t="shared" si="4"/>
        <v>2</v>
      </c>
      <c r="Q85" s="33"/>
      <c r="S85" s="1" t="s">
        <v>273</v>
      </c>
    </row>
    <row r="86" spans="1:19">
      <c r="A86" s="1">
        <v>83</v>
      </c>
      <c r="B86" s="1">
        <f>VLOOKUP(S86,检索目录!$C:$E,3,0)</f>
        <v>700039</v>
      </c>
      <c r="C86" s="1" t="s">
        <v>234</v>
      </c>
      <c r="D86" s="1">
        <v>2</v>
      </c>
      <c r="E86" s="1">
        <v>2</v>
      </c>
      <c r="F86" s="1">
        <v>3</v>
      </c>
      <c r="G86" s="1" t="s">
        <v>235</v>
      </c>
      <c r="H86" s="1" t="s">
        <v>242</v>
      </c>
      <c r="I86" s="1">
        <v>20</v>
      </c>
      <c r="J86" s="33" t="s">
        <v>237</v>
      </c>
      <c r="K86" s="33" t="s">
        <v>147</v>
      </c>
      <c r="L86" s="33" t="s">
        <v>148</v>
      </c>
      <c r="M86" s="33" t="s">
        <v>149</v>
      </c>
      <c r="N86" s="33" t="s">
        <v>150</v>
      </c>
      <c r="O86" s="33">
        <f t="shared" si="3"/>
        <v>540</v>
      </c>
      <c r="P86" s="33">
        <f t="shared" si="4"/>
        <v>4</v>
      </c>
      <c r="Q86" s="33"/>
      <c r="S86" s="1" t="s">
        <v>273</v>
      </c>
    </row>
    <row r="87" spans="1:19">
      <c r="A87" s="1">
        <v>84</v>
      </c>
      <c r="B87" s="1">
        <f>VLOOKUP(S87,检索目录!$C:$E,3,0)</f>
        <v>700039</v>
      </c>
      <c r="C87" s="1" t="s">
        <v>234</v>
      </c>
      <c r="D87" s="1">
        <v>3</v>
      </c>
      <c r="E87" s="1">
        <v>3</v>
      </c>
      <c r="F87" s="1">
        <v>4</v>
      </c>
      <c r="G87" s="1" t="s">
        <v>235</v>
      </c>
      <c r="H87" s="1" t="s">
        <v>250</v>
      </c>
      <c r="I87" s="1">
        <v>21</v>
      </c>
      <c r="J87" s="33" t="s">
        <v>237</v>
      </c>
      <c r="K87" s="33" t="s">
        <v>147</v>
      </c>
      <c r="L87" s="33" t="s">
        <v>148</v>
      </c>
      <c r="M87" s="33" t="s">
        <v>149</v>
      </c>
      <c r="N87" s="33" t="s">
        <v>150</v>
      </c>
      <c r="O87" s="33">
        <f t="shared" si="3"/>
        <v>1380</v>
      </c>
      <c r="P87" s="33">
        <f t="shared" si="4"/>
        <v>8</v>
      </c>
      <c r="Q87" s="33"/>
      <c r="S87" s="1" t="s">
        <v>273</v>
      </c>
    </row>
    <row r="88" spans="1:19">
      <c r="A88" s="1">
        <v>85</v>
      </c>
      <c r="B88" s="1">
        <f>VLOOKUP(S88,检索目录!$C:$E,3,0)</f>
        <v>730104</v>
      </c>
      <c r="C88" s="1" t="s">
        <v>234</v>
      </c>
      <c r="D88" s="1">
        <v>1</v>
      </c>
      <c r="E88" s="1">
        <v>1</v>
      </c>
      <c r="F88" s="1">
        <v>2</v>
      </c>
      <c r="G88" s="1" t="s">
        <v>235</v>
      </c>
      <c r="H88" s="1" t="s">
        <v>236</v>
      </c>
      <c r="I88" s="1">
        <v>19</v>
      </c>
      <c r="J88" s="33" t="s">
        <v>237</v>
      </c>
      <c r="K88" s="33" t="s">
        <v>147</v>
      </c>
      <c r="L88" s="33" t="s">
        <v>148</v>
      </c>
      <c r="M88" s="33" t="s">
        <v>149</v>
      </c>
      <c r="N88" s="33" t="s">
        <v>150</v>
      </c>
      <c r="O88" s="33">
        <f t="shared" si="3"/>
        <v>220</v>
      </c>
      <c r="P88" s="33">
        <f t="shared" si="4"/>
        <v>2</v>
      </c>
      <c r="Q88" s="33"/>
      <c r="S88" s="1" t="s">
        <v>274</v>
      </c>
    </row>
    <row r="89" spans="1:19">
      <c r="A89" s="1">
        <v>86</v>
      </c>
      <c r="B89" s="1">
        <f>VLOOKUP(S89,检索目录!$C:$E,3,0)</f>
        <v>730104</v>
      </c>
      <c r="C89" s="1" t="s">
        <v>234</v>
      </c>
      <c r="D89" s="1">
        <v>2</v>
      </c>
      <c r="E89" s="1">
        <v>2</v>
      </c>
      <c r="F89" s="1">
        <v>3</v>
      </c>
      <c r="G89" s="1" t="s">
        <v>235</v>
      </c>
      <c r="H89" s="1" t="s">
        <v>242</v>
      </c>
      <c r="I89" s="1">
        <v>20</v>
      </c>
      <c r="J89" s="33" t="s">
        <v>237</v>
      </c>
      <c r="K89" s="33" t="s">
        <v>147</v>
      </c>
      <c r="L89" s="33" t="s">
        <v>148</v>
      </c>
      <c r="M89" s="33" t="s">
        <v>149</v>
      </c>
      <c r="N89" s="33" t="s">
        <v>150</v>
      </c>
      <c r="O89" s="33">
        <f t="shared" si="3"/>
        <v>540</v>
      </c>
      <c r="P89" s="33">
        <f t="shared" si="4"/>
        <v>4</v>
      </c>
      <c r="Q89" s="33"/>
      <c r="S89" s="1" t="s">
        <v>274</v>
      </c>
    </row>
    <row r="90" spans="1:19">
      <c r="A90" s="1">
        <v>87</v>
      </c>
      <c r="B90" s="1">
        <f>VLOOKUP(S90,检索目录!$C:$E,3,0)</f>
        <v>730104</v>
      </c>
      <c r="C90" s="1" t="s">
        <v>234</v>
      </c>
      <c r="D90" s="1">
        <v>3</v>
      </c>
      <c r="E90" s="1">
        <v>3</v>
      </c>
      <c r="F90" s="1">
        <v>4</v>
      </c>
      <c r="G90" s="1" t="s">
        <v>235</v>
      </c>
      <c r="H90" s="1" t="s">
        <v>250</v>
      </c>
      <c r="I90" s="1">
        <v>21</v>
      </c>
      <c r="J90" s="33" t="s">
        <v>237</v>
      </c>
      <c r="K90" s="33" t="s">
        <v>147</v>
      </c>
      <c r="L90" s="33" t="s">
        <v>148</v>
      </c>
      <c r="M90" s="33" t="s">
        <v>149</v>
      </c>
      <c r="N90" s="33" t="s">
        <v>150</v>
      </c>
      <c r="O90" s="33">
        <f t="shared" si="3"/>
        <v>1380</v>
      </c>
      <c r="P90" s="33">
        <f t="shared" si="4"/>
        <v>8</v>
      </c>
      <c r="Q90" s="33"/>
      <c r="S90" s="1" t="s">
        <v>274</v>
      </c>
    </row>
    <row r="91" spans="1:19">
      <c r="A91" s="1">
        <v>88</v>
      </c>
      <c r="B91" s="1">
        <f>VLOOKUP(S91,检索目录!$C:$E,3,0)</f>
        <v>750095</v>
      </c>
      <c r="C91" s="1" t="s">
        <v>234</v>
      </c>
      <c r="D91" s="1">
        <v>1</v>
      </c>
      <c r="E91" s="1">
        <v>1</v>
      </c>
      <c r="F91" s="1">
        <v>2</v>
      </c>
      <c r="G91" s="1" t="s">
        <v>235</v>
      </c>
      <c r="H91" s="1" t="s">
        <v>236</v>
      </c>
      <c r="I91" s="1">
        <v>19</v>
      </c>
      <c r="J91" s="33" t="s">
        <v>237</v>
      </c>
      <c r="K91" s="33" t="s">
        <v>147</v>
      </c>
      <c r="L91" s="33" t="s">
        <v>148</v>
      </c>
      <c r="M91" s="33" t="s">
        <v>149</v>
      </c>
      <c r="N91" s="33" t="s">
        <v>150</v>
      </c>
      <c r="O91" s="33">
        <f t="shared" si="3"/>
        <v>220</v>
      </c>
      <c r="P91" s="33">
        <f t="shared" si="4"/>
        <v>2</v>
      </c>
      <c r="Q91" s="33"/>
      <c r="S91" s="1" t="s">
        <v>275</v>
      </c>
    </row>
    <row r="92" spans="1:19">
      <c r="A92" s="1">
        <v>89</v>
      </c>
      <c r="B92" s="1">
        <f>VLOOKUP(S92,检索目录!$C:$E,3,0)</f>
        <v>750095</v>
      </c>
      <c r="C92" s="1" t="s">
        <v>234</v>
      </c>
      <c r="D92" s="1">
        <v>2</v>
      </c>
      <c r="E92" s="1">
        <v>2</v>
      </c>
      <c r="F92" s="1">
        <v>3</v>
      </c>
      <c r="G92" s="1" t="s">
        <v>235</v>
      </c>
      <c r="H92" s="1" t="s">
        <v>242</v>
      </c>
      <c r="I92" s="1">
        <v>20</v>
      </c>
      <c r="J92" s="33" t="s">
        <v>237</v>
      </c>
      <c r="K92" s="33" t="s">
        <v>147</v>
      </c>
      <c r="L92" s="33" t="s">
        <v>148</v>
      </c>
      <c r="M92" s="33" t="s">
        <v>149</v>
      </c>
      <c r="N92" s="33" t="s">
        <v>150</v>
      </c>
      <c r="O92" s="33">
        <f t="shared" si="3"/>
        <v>540</v>
      </c>
      <c r="P92" s="33">
        <f t="shared" si="4"/>
        <v>4</v>
      </c>
      <c r="Q92" s="33"/>
      <c r="S92" s="1" t="s">
        <v>275</v>
      </c>
    </row>
    <row r="93" spans="1:19">
      <c r="A93" s="1">
        <v>90</v>
      </c>
      <c r="B93" s="1">
        <f>VLOOKUP(S93,检索目录!$C:$E,3,0)</f>
        <v>750095</v>
      </c>
      <c r="C93" s="1" t="s">
        <v>234</v>
      </c>
      <c r="D93" s="1">
        <v>3</v>
      </c>
      <c r="E93" s="1">
        <v>3</v>
      </c>
      <c r="F93" s="1">
        <v>4</v>
      </c>
      <c r="G93" s="1" t="s">
        <v>235</v>
      </c>
      <c r="H93" s="1" t="s">
        <v>250</v>
      </c>
      <c r="I93" s="1">
        <v>21</v>
      </c>
      <c r="J93" s="33" t="s">
        <v>237</v>
      </c>
      <c r="K93" s="33" t="s">
        <v>147</v>
      </c>
      <c r="L93" s="33" t="s">
        <v>148</v>
      </c>
      <c r="M93" s="33" t="s">
        <v>149</v>
      </c>
      <c r="N93" s="33" t="s">
        <v>150</v>
      </c>
      <c r="O93" s="33">
        <f t="shared" si="3"/>
        <v>1380</v>
      </c>
      <c r="P93" s="33">
        <f t="shared" si="4"/>
        <v>8</v>
      </c>
      <c r="Q93" s="33"/>
      <c r="S93" s="1" t="s">
        <v>275</v>
      </c>
    </row>
    <row r="94" spans="1:19">
      <c r="A94" s="1">
        <v>91</v>
      </c>
      <c r="B94" s="1">
        <f>VLOOKUP(S94,检索目录!$C:$E,3,0)</f>
        <v>760056</v>
      </c>
      <c r="C94" s="1" t="s">
        <v>234</v>
      </c>
      <c r="D94" s="1">
        <v>1</v>
      </c>
      <c r="E94" s="1">
        <v>1</v>
      </c>
      <c r="F94" s="1">
        <v>3</v>
      </c>
      <c r="G94" s="1" t="s">
        <v>235</v>
      </c>
      <c r="H94" s="1" t="s">
        <v>236</v>
      </c>
      <c r="I94" s="1">
        <v>19</v>
      </c>
      <c r="J94" s="33" t="s">
        <v>237</v>
      </c>
      <c r="K94" s="33" t="s">
        <v>147</v>
      </c>
      <c r="L94" s="33" t="s">
        <v>148</v>
      </c>
      <c r="M94" s="33" t="s">
        <v>149</v>
      </c>
      <c r="N94" s="33" t="s">
        <v>150</v>
      </c>
      <c r="O94" s="33">
        <f t="shared" si="3"/>
        <v>540</v>
      </c>
      <c r="P94" s="33">
        <f t="shared" si="4"/>
        <v>4</v>
      </c>
      <c r="Q94" s="33"/>
      <c r="S94" s="1" t="s">
        <v>276</v>
      </c>
    </row>
    <row r="95" spans="1:19">
      <c r="A95" s="1">
        <v>92</v>
      </c>
      <c r="B95" s="1">
        <f>VLOOKUP(S95,检索目录!$C:$E,3,0)</f>
        <v>760056</v>
      </c>
      <c r="C95" s="1" t="s">
        <v>234</v>
      </c>
      <c r="D95" s="1">
        <v>2</v>
      </c>
      <c r="E95" s="1">
        <v>2</v>
      </c>
      <c r="F95" s="1">
        <v>4</v>
      </c>
      <c r="G95" s="1" t="s">
        <v>235</v>
      </c>
      <c r="H95" s="1" t="s">
        <v>242</v>
      </c>
      <c r="I95" s="1">
        <v>20</v>
      </c>
      <c r="J95" s="33" t="s">
        <v>237</v>
      </c>
      <c r="K95" s="33" t="s">
        <v>147</v>
      </c>
      <c r="L95" s="33" t="s">
        <v>148</v>
      </c>
      <c r="M95" s="33" t="s">
        <v>149</v>
      </c>
      <c r="N95" s="33" t="s">
        <v>150</v>
      </c>
      <c r="O95" s="33">
        <f t="shared" si="3"/>
        <v>1380</v>
      </c>
      <c r="P95" s="33">
        <f t="shared" si="4"/>
        <v>8</v>
      </c>
      <c r="Q95" s="33"/>
      <c r="S95" s="1" t="s">
        <v>276</v>
      </c>
    </row>
    <row r="96" spans="1:19">
      <c r="A96" s="1">
        <v>93</v>
      </c>
      <c r="B96" s="1">
        <f>VLOOKUP(S96,检索目录!$C:$E,3,0)</f>
        <v>760056</v>
      </c>
      <c r="C96" s="1" t="s">
        <v>234</v>
      </c>
      <c r="D96" s="1">
        <v>3</v>
      </c>
      <c r="E96" s="1">
        <v>3</v>
      </c>
      <c r="F96" s="1">
        <v>5</v>
      </c>
      <c r="G96" s="1" t="s">
        <v>235</v>
      </c>
      <c r="H96" s="1" t="s">
        <v>250</v>
      </c>
      <c r="I96" s="1">
        <v>21</v>
      </c>
      <c r="J96" s="33" t="s">
        <v>237</v>
      </c>
      <c r="K96" s="33" t="s">
        <v>147</v>
      </c>
      <c r="L96" s="33" t="s">
        <v>148</v>
      </c>
      <c r="M96" s="33" t="s">
        <v>149</v>
      </c>
      <c r="N96" s="33" t="s">
        <v>150</v>
      </c>
      <c r="O96" s="33">
        <f t="shared" si="3"/>
        <v>2550</v>
      </c>
      <c r="P96" s="33">
        <f t="shared" si="4"/>
        <v>12</v>
      </c>
      <c r="Q96" s="33"/>
      <c r="S96" s="1" t="s">
        <v>276</v>
      </c>
    </row>
    <row r="97" spans="1:19">
      <c r="A97" s="1">
        <v>94</v>
      </c>
      <c r="B97" s="1">
        <f>VLOOKUP(S97,检索目录!$C:$E,3,0)</f>
        <v>760071</v>
      </c>
      <c r="C97" s="1" t="s">
        <v>234</v>
      </c>
      <c r="D97" s="1">
        <v>1</v>
      </c>
      <c r="E97" s="1">
        <v>1</v>
      </c>
      <c r="F97" s="1">
        <v>1</v>
      </c>
      <c r="G97" s="1" t="s">
        <v>235</v>
      </c>
      <c r="H97" s="1" t="s">
        <v>236</v>
      </c>
      <c r="I97" s="1">
        <v>19</v>
      </c>
      <c r="J97" s="33" t="s">
        <v>237</v>
      </c>
      <c r="K97" s="33" t="s">
        <v>147</v>
      </c>
      <c r="L97" s="33" t="s">
        <v>148</v>
      </c>
      <c r="M97" s="33" t="s">
        <v>149</v>
      </c>
      <c r="N97" s="33" t="s">
        <v>150</v>
      </c>
      <c r="O97" s="33">
        <f t="shared" si="3"/>
        <v>50</v>
      </c>
      <c r="P97" s="33">
        <f t="shared" si="4"/>
        <v>1</v>
      </c>
      <c r="Q97" s="33"/>
      <c r="S97" s="1" t="s">
        <v>277</v>
      </c>
    </row>
    <row r="98" spans="1:19">
      <c r="A98" s="1">
        <v>95</v>
      </c>
      <c r="B98" s="1">
        <f>VLOOKUP(S98,检索目录!$C:$E,3,0)</f>
        <v>760071</v>
      </c>
      <c r="C98" s="1" t="s">
        <v>234</v>
      </c>
      <c r="D98" s="1">
        <v>2</v>
      </c>
      <c r="E98" s="1">
        <v>2</v>
      </c>
      <c r="F98" s="1">
        <v>2</v>
      </c>
      <c r="G98" s="1" t="s">
        <v>235</v>
      </c>
      <c r="H98" s="1" t="s">
        <v>242</v>
      </c>
      <c r="I98" s="1">
        <v>20</v>
      </c>
      <c r="J98" s="33" t="s">
        <v>237</v>
      </c>
      <c r="K98" s="33" t="s">
        <v>147</v>
      </c>
      <c r="L98" s="33" t="s">
        <v>148</v>
      </c>
      <c r="M98" s="33" t="s">
        <v>149</v>
      </c>
      <c r="N98" s="33" t="s">
        <v>150</v>
      </c>
      <c r="O98" s="33">
        <f t="shared" si="3"/>
        <v>220</v>
      </c>
      <c r="P98" s="33">
        <f t="shared" si="4"/>
        <v>2</v>
      </c>
      <c r="Q98" s="33"/>
      <c r="S98" s="1" t="s">
        <v>277</v>
      </c>
    </row>
    <row r="99" spans="1:19">
      <c r="A99" s="1">
        <v>96</v>
      </c>
      <c r="B99" s="1">
        <f>VLOOKUP(S99,检索目录!$C:$E,3,0)</f>
        <v>760071</v>
      </c>
      <c r="C99" s="1" t="s">
        <v>234</v>
      </c>
      <c r="D99" s="1">
        <v>3</v>
      </c>
      <c r="E99" s="1">
        <v>3</v>
      </c>
      <c r="F99" s="1">
        <v>3</v>
      </c>
      <c r="G99" s="1" t="s">
        <v>235</v>
      </c>
      <c r="H99" s="1" t="s">
        <v>250</v>
      </c>
      <c r="I99" s="1">
        <v>21</v>
      </c>
      <c r="J99" s="33" t="s">
        <v>237</v>
      </c>
      <c r="K99" s="33" t="s">
        <v>147</v>
      </c>
      <c r="L99" s="33" t="s">
        <v>148</v>
      </c>
      <c r="M99" s="33" t="s">
        <v>149</v>
      </c>
      <c r="N99" s="33" t="s">
        <v>150</v>
      </c>
      <c r="O99" s="33">
        <f t="shared" si="3"/>
        <v>540</v>
      </c>
      <c r="P99" s="33">
        <f t="shared" si="4"/>
        <v>4</v>
      </c>
      <c r="Q99" s="33"/>
      <c r="S99" s="1" t="s">
        <v>277</v>
      </c>
    </row>
    <row r="100" spans="1:19">
      <c r="A100" s="1">
        <v>97</v>
      </c>
      <c r="B100" s="1">
        <f>VLOOKUP(S100,检索目录!$C:$E,3,0)</f>
        <v>780117</v>
      </c>
      <c r="C100" s="1" t="s">
        <v>234</v>
      </c>
      <c r="D100" s="1">
        <v>1</v>
      </c>
      <c r="E100" s="1">
        <v>1</v>
      </c>
      <c r="F100" s="1">
        <v>2</v>
      </c>
      <c r="G100" s="1" t="s">
        <v>235</v>
      </c>
      <c r="H100" s="1" t="s">
        <v>236</v>
      </c>
      <c r="I100" s="1">
        <v>19</v>
      </c>
      <c r="J100" s="33" t="s">
        <v>237</v>
      </c>
      <c r="K100" s="33" t="s">
        <v>147</v>
      </c>
      <c r="L100" s="33" t="s">
        <v>148</v>
      </c>
      <c r="M100" s="33" t="s">
        <v>149</v>
      </c>
      <c r="N100" s="33" t="s">
        <v>150</v>
      </c>
      <c r="O100" s="33">
        <f t="shared" si="3"/>
        <v>220</v>
      </c>
      <c r="P100" s="33">
        <f t="shared" si="4"/>
        <v>2</v>
      </c>
      <c r="Q100" s="33"/>
      <c r="S100" s="1" t="s">
        <v>278</v>
      </c>
    </row>
    <row r="101" spans="1:19">
      <c r="A101" s="1">
        <v>98</v>
      </c>
      <c r="B101" s="1">
        <f>VLOOKUP(S101,检索目录!$C:$E,3,0)</f>
        <v>780117</v>
      </c>
      <c r="C101" s="1" t="s">
        <v>234</v>
      </c>
      <c r="D101" s="1">
        <v>2</v>
      </c>
      <c r="E101" s="1">
        <v>2</v>
      </c>
      <c r="F101" s="1">
        <v>3</v>
      </c>
      <c r="G101" s="1" t="s">
        <v>235</v>
      </c>
      <c r="H101" s="1" t="s">
        <v>242</v>
      </c>
      <c r="I101" s="1">
        <v>20</v>
      </c>
      <c r="J101" s="33" t="s">
        <v>237</v>
      </c>
      <c r="K101" s="33" t="s">
        <v>147</v>
      </c>
      <c r="L101" s="33" t="s">
        <v>148</v>
      </c>
      <c r="M101" s="33" t="s">
        <v>149</v>
      </c>
      <c r="N101" s="33" t="s">
        <v>150</v>
      </c>
      <c r="O101" s="33">
        <f t="shared" si="3"/>
        <v>540</v>
      </c>
      <c r="P101" s="33">
        <f t="shared" si="4"/>
        <v>4</v>
      </c>
      <c r="Q101" s="33"/>
      <c r="S101" s="1" t="s">
        <v>278</v>
      </c>
    </row>
    <row r="102" spans="1:19">
      <c r="A102" s="1">
        <v>99</v>
      </c>
      <c r="B102" s="1">
        <f>VLOOKUP(S102,检索目录!$C:$E,3,0)</f>
        <v>780117</v>
      </c>
      <c r="C102" s="1" t="s">
        <v>234</v>
      </c>
      <c r="D102" s="1">
        <v>3</v>
      </c>
      <c r="E102" s="1">
        <v>3</v>
      </c>
      <c r="F102" s="1">
        <v>4</v>
      </c>
      <c r="G102" s="1" t="s">
        <v>235</v>
      </c>
      <c r="H102" s="1" t="s">
        <v>250</v>
      </c>
      <c r="I102" s="1">
        <v>21</v>
      </c>
      <c r="J102" s="33" t="s">
        <v>237</v>
      </c>
      <c r="K102" s="33" t="s">
        <v>147</v>
      </c>
      <c r="L102" s="33" t="s">
        <v>148</v>
      </c>
      <c r="M102" s="33" t="s">
        <v>149</v>
      </c>
      <c r="N102" s="33" t="s">
        <v>150</v>
      </c>
      <c r="O102" s="33">
        <f t="shared" si="3"/>
        <v>1380</v>
      </c>
      <c r="P102" s="33">
        <f t="shared" si="4"/>
        <v>8</v>
      </c>
      <c r="Q102" s="33"/>
      <c r="S102" s="1" t="s">
        <v>278</v>
      </c>
    </row>
    <row r="103" spans="1:19">
      <c r="A103" s="1">
        <v>100</v>
      </c>
      <c r="B103" s="1">
        <f>VLOOKUP(S103,检索目录!$C:$E,3,0)</f>
        <v>790036</v>
      </c>
      <c r="C103" s="1" t="s">
        <v>234</v>
      </c>
      <c r="D103" s="1">
        <v>1</v>
      </c>
      <c r="E103" s="1">
        <v>1</v>
      </c>
      <c r="F103" s="1">
        <v>2</v>
      </c>
      <c r="G103" s="1" t="s">
        <v>235</v>
      </c>
      <c r="H103" s="1" t="s">
        <v>236</v>
      </c>
      <c r="I103" s="1">
        <v>19</v>
      </c>
      <c r="J103" s="33" t="s">
        <v>237</v>
      </c>
      <c r="K103" s="33" t="s">
        <v>147</v>
      </c>
      <c r="L103" s="33" t="s">
        <v>148</v>
      </c>
      <c r="M103" s="33" t="s">
        <v>149</v>
      </c>
      <c r="N103" s="33" t="s">
        <v>150</v>
      </c>
      <c r="O103" s="33">
        <f t="shared" si="3"/>
        <v>220</v>
      </c>
      <c r="P103" s="33">
        <f t="shared" si="4"/>
        <v>2</v>
      </c>
      <c r="Q103" s="33"/>
      <c r="S103" s="1" t="s">
        <v>279</v>
      </c>
    </row>
    <row r="104" spans="1:19">
      <c r="A104" s="1">
        <v>101</v>
      </c>
      <c r="B104" s="1">
        <f>VLOOKUP(S104,检索目录!$C:$E,3,0)</f>
        <v>790036</v>
      </c>
      <c r="C104" s="1" t="s">
        <v>234</v>
      </c>
      <c r="D104" s="1">
        <v>2</v>
      </c>
      <c r="E104" s="1">
        <v>2</v>
      </c>
      <c r="F104" s="1">
        <v>3</v>
      </c>
      <c r="G104" s="1" t="s">
        <v>235</v>
      </c>
      <c r="H104" s="1" t="s">
        <v>242</v>
      </c>
      <c r="I104" s="1">
        <v>20</v>
      </c>
      <c r="J104" s="33" t="s">
        <v>237</v>
      </c>
      <c r="K104" s="33" t="s">
        <v>147</v>
      </c>
      <c r="L104" s="33" t="s">
        <v>148</v>
      </c>
      <c r="M104" s="33" t="s">
        <v>149</v>
      </c>
      <c r="N104" s="33" t="s">
        <v>150</v>
      </c>
      <c r="O104" s="33">
        <f t="shared" si="3"/>
        <v>540</v>
      </c>
      <c r="P104" s="33">
        <f t="shared" si="4"/>
        <v>4</v>
      </c>
      <c r="Q104" s="33"/>
      <c r="S104" s="1" t="s">
        <v>279</v>
      </c>
    </row>
    <row r="105" spans="1:19">
      <c r="A105" s="1">
        <v>102</v>
      </c>
      <c r="B105" s="1">
        <f>VLOOKUP(S105,检索目录!$C:$E,3,0)</f>
        <v>790036</v>
      </c>
      <c r="C105" s="1" t="s">
        <v>234</v>
      </c>
      <c r="D105" s="1">
        <v>3</v>
      </c>
      <c r="E105" s="1">
        <v>3</v>
      </c>
      <c r="F105" s="1">
        <v>4</v>
      </c>
      <c r="G105" s="1" t="s">
        <v>235</v>
      </c>
      <c r="H105" s="1" t="s">
        <v>250</v>
      </c>
      <c r="I105" s="1">
        <v>21</v>
      </c>
      <c r="J105" s="33" t="s">
        <v>237</v>
      </c>
      <c r="K105" s="33" t="s">
        <v>147</v>
      </c>
      <c r="L105" s="33" t="s">
        <v>148</v>
      </c>
      <c r="M105" s="33" t="s">
        <v>149</v>
      </c>
      <c r="N105" s="33" t="s">
        <v>150</v>
      </c>
      <c r="O105" s="33">
        <f t="shared" si="3"/>
        <v>1380</v>
      </c>
      <c r="P105" s="33">
        <f t="shared" si="4"/>
        <v>8</v>
      </c>
      <c r="Q105" s="33"/>
      <c r="S105" s="1" t="s">
        <v>279</v>
      </c>
    </row>
    <row r="106" spans="1:19">
      <c r="A106" s="1">
        <v>103</v>
      </c>
      <c r="B106" s="1">
        <f>VLOOKUP(S106,检索目录!$C:$E,3,0)</f>
        <v>810085</v>
      </c>
      <c r="C106" s="1" t="s">
        <v>234</v>
      </c>
      <c r="D106" s="1">
        <v>1</v>
      </c>
      <c r="E106" s="1">
        <v>1</v>
      </c>
      <c r="F106" s="1">
        <v>2</v>
      </c>
      <c r="G106" s="1" t="s">
        <v>235</v>
      </c>
      <c r="H106" s="1" t="s">
        <v>236</v>
      </c>
      <c r="I106" s="1">
        <v>19</v>
      </c>
      <c r="J106" s="33" t="s">
        <v>237</v>
      </c>
      <c r="K106" s="33" t="s">
        <v>147</v>
      </c>
      <c r="L106" s="33" t="s">
        <v>148</v>
      </c>
      <c r="M106" s="33" t="s">
        <v>149</v>
      </c>
      <c r="N106" s="33" t="s">
        <v>150</v>
      </c>
      <c r="O106" s="33">
        <f t="shared" si="3"/>
        <v>220</v>
      </c>
      <c r="P106" s="33">
        <f t="shared" si="4"/>
        <v>2</v>
      </c>
      <c r="Q106" s="33"/>
      <c r="S106" s="1" t="s">
        <v>280</v>
      </c>
    </row>
    <row r="107" spans="1:19">
      <c r="A107" s="1">
        <v>104</v>
      </c>
      <c r="B107" s="1">
        <f>VLOOKUP(S107,检索目录!$C:$E,3,0)</f>
        <v>810085</v>
      </c>
      <c r="C107" s="1" t="s">
        <v>234</v>
      </c>
      <c r="D107" s="1">
        <v>2</v>
      </c>
      <c r="E107" s="1">
        <v>2</v>
      </c>
      <c r="F107" s="1">
        <v>3</v>
      </c>
      <c r="G107" s="1" t="s">
        <v>235</v>
      </c>
      <c r="H107" s="1" t="s">
        <v>242</v>
      </c>
      <c r="I107" s="1">
        <v>20</v>
      </c>
      <c r="J107" s="33" t="s">
        <v>237</v>
      </c>
      <c r="K107" s="33" t="s">
        <v>147</v>
      </c>
      <c r="L107" s="33" t="s">
        <v>148</v>
      </c>
      <c r="M107" s="33" t="s">
        <v>149</v>
      </c>
      <c r="N107" s="33" t="s">
        <v>150</v>
      </c>
      <c r="O107" s="33">
        <f t="shared" si="3"/>
        <v>540</v>
      </c>
      <c r="P107" s="33">
        <f t="shared" si="4"/>
        <v>4</v>
      </c>
      <c r="Q107" s="33"/>
      <c r="S107" s="1" t="s">
        <v>280</v>
      </c>
    </row>
    <row r="108" spans="1:19">
      <c r="A108" s="1">
        <v>105</v>
      </c>
      <c r="B108" s="1">
        <f>VLOOKUP(S108,检索目录!$C:$E,3,0)</f>
        <v>810085</v>
      </c>
      <c r="C108" s="1" t="s">
        <v>234</v>
      </c>
      <c r="D108" s="1">
        <v>3</v>
      </c>
      <c r="E108" s="1">
        <v>3</v>
      </c>
      <c r="F108" s="1">
        <v>4</v>
      </c>
      <c r="G108" s="1" t="s">
        <v>235</v>
      </c>
      <c r="H108" s="1" t="s">
        <v>250</v>
      </c>
      <c r="I108" s="1">
        <v>21</v>
      </c>
      <c r="J108" s="33" t="s">
        <v>237</v>
      </c>
      <c r="K108" s="33" t="s">
        <v>147</v>
      </c>
      <c r="L108" s="33" t="s">
        <v>148</v>
      </c>
      <c r="M108" s="33" t="s">
        <v>149</v>
      </c>
      <c r="N108" s="33" t="s">
        <v>150</v>
      </c>
      <c r="O108" s="33">
        <f t="shared" si="3"/>
        <v>1380</v>
      </c>
      <c r="P108" s="33">
        <f t="shared" si="4"/>
        <v>8</v>
      </c>
      <c r="Q108" s="33"/>
      <c r="S108" s="1" t="s">
        <v>280</v>
      </c>
    </row>
    <row r="109" spans="1:19">
      <c r="A109" s="1">
        <v>106</v>
      </c>
      <c r="B109" s="1">
        <f>VLOOKUP(S109,检索目录!$C:$E,3,0)</f>
        <v>830047</v>
      </c>
      <c r="C109" s="1" t="s">
        <v>234</v>
      </c>
      <c r="D109" s="1">
        <v>1</v>
      </c>
      <c r="E109" s="1">
        <v>1</v>
      </c>
      <c r="F109" s="1">
        <v>1</v>
      </c>
      <c r="G109" s="1" t="s">
        <v>235</v>
      </c>
      <c r="H109" s="1" t="s">
        <v>236</v>
      </c>
      <c r="I109" s="1">
        <v>19</v>
      </c>
      <c r="J109" s="33" t="s">
        <v>237</v>
      </c>
      <c r="K109" s="33" t="s">
        <v>147</v>
      </c>
      <c r="L109" s="33" t="s">
        <v>148</v>
      </c>
      <c r="M109" s="33" t="s">
        <v>149</v>
      </c>
      <c r="N109" s="33" t="s">
        <v>150</v>
      </c>
      <c r="O109" s="33">
        <f t="shared" si="3"/>
        <v>50</v>
      </c>
      <c r="P109" s="33">
        <f t="shared" si="4"/>
        <v>1</v>
      </c>
      <c r="Q109" s="33"/>
      <c r="S109" s="1" t="s">
        <v>281</v>
      </c>
    </row>
    <row r="110" spans="1:19">
      <c r="A110" s="1">
        <v>107</v>
      </c>
      <c r="B110" s="1">
        <f>VLOOKUP(S110,检索目录!$C:$E,3,0)</f>
        <v>830047</v>
      </c>
      <c r="C110" s="1" t="s">
        <v>234</v>
      </c>
      <c r="D110" s="1">
        <v>2</v>
      </c>
      <c r="E110" s="1">
        <v>2</v>
      </c>
      <c r="F110" s="1">
        <v>1</v>
      </c>
      <c r="G110" s="1" t="s">
        <v>235</v>
      </c>
      <c r="H110" s="1" t="s">
        <v>236</v>
      </c>
      <c r="I110" s="1">
        <v>20</v>
      </c>
      <c r="J110" s="33" t="s">
        <v>237</v>
      </c>
      <c r="K110" s="33" t="s">
        <v>147</v>
      </c>
      <c r="L110" s="33" t="s">
        <v>148</v>
      </c>
      <c r="M110" s="33" t="s">
        <v>149</v>
      </c>
      <c r="N110" s="33" t="s">
        <v>150</v>
      </c>
      <c r="O110" s="33">
        <f t="shared" si="3"/>
        <v>50</v>
      </c>
      <c r="P110" s="33">
        <f t="shared" si="4"/>
        <v>1</v>
      </c>
      <c r="Q110" s="33"/>
      <c r="S110" s="1" t="s">
        <v>281</v>
      </c>
    </row>
    <row r="111" spans="1:19">
      <c r="A111" s="1">
        <v>108</v>
      </c>
      <c r="B111" s="1">
        <f>VLOOKUP(S111,检索目录!$C:$E,3,0)</f>
        <v>830047</v>
      </c>
      <c r="C111" s="1" t="s">
        <v>234</v>
      </c>
      <c r="D111" s="1">
        <v>3</v>
      </c>
      <c r="E111" s="1">
        <v>3</v>
      </c>
      <c r="F111" s="1">
        <v>1</v>
      </c>
      <c r="G111" s="1" t="s">
        <v>235</v>
      </c>
      <c r="H111" s="1" t="s">
        <v>236</v>
      </c>
      <c r="I111" s="1">
        <v>21</v>
      </c>
      <c r="J111" s="33" t="s">
        <v>237</v>
      </c>
      <c r="K111" s="33" t="s">
        <v>147</v>
      </c>
      <c r="L111" s="33" t="s">
        <v>148</v>
      </c>
      <c r="M111" s="33" t="s">
        <v>149</v>
      </c>
      <c r="N111" s="33" t="s">
        <v>150</v>
      </c>
      <c r="O111" s="33">
        <f t="shared" si="3"/>
        <v>50</v>
      </c>
      <c r="P111" s="33">
        <f t="shared" si="4"/>
        <v>1</v>
      </c>
      <c r="Q111" s="33"/>
      <c r="S111" s="1" t="s">
        <v>281</v>
      </c>
    </row>
    <row r="112" spans="1:19">
      <c r="A112" s="1">
        <v>109</v>
      </c>
      <c r="B112" s="1">
        <f>VLOOKUP(S112,检索目录!$C:$E,3,0)</f>
        <v>850030</v>
      </c>
      <c r="C112" s="1" t="s">
        <v>234</v>
      </c>
      <c r="D112" s="1">
        <v>1</v>
      </c>
      <c r="E112" s="1">
        <v>1</v>
      </c>
      <c r="F112" s="1">
        <v>1</v>
      </c>
      <c r="G112" s="1" t="s">
        <v>235</v>
      </c>
      <c r="H112" s="1" t="s">
        <v>236</v>
      </c>
      <c r="I112" s="1">
        <v>19</v>
      </c>
      <c r="J112" s="33" t="s">
        <v>237</v>
      </c>
      <c r="K112" s="33" t="s">
        <v>147</v>
      </c>
      <c r="L112" s="33" t="s">
        <v>148</v>
      </c>
      <c r="M112" s="33" t="s">
        <v>149</v>
      </c>
      <c r="N112" s="33" t="s">
        <v>150</v>
      </c>
      <c r="O112" s="33">
        <f t="shared" si="3"/>
        <v>50</v>
      </c>
      <c r="P112" s="33">
        <f t="shared" si="4"/>
        <v>1</v>
      </c>
      <c r="Q112" s="33"/>
      <c r="S112" s="1" t="s">
        <v>282</v>
      </c>
    </row>
    <row r="113" spans="1:19">
      <c r="A113" s="1">
        <v>110</v>
      </c>
      <c r="B113" s="1">
        <f>VLOOKUP(S113,检索目录!$C:$E,3,0)</f>
        <v>850030</v>
      </c>
      <c r="C113" s="1" t="s">
        <v>234</v>
      </c>
      <c r="D113" s="1">
        <v>2</v>
      </c>
      <c r="E113" s="1">
        <v>2</v>
      </c>
      <c r="F113" s="1">
        <v>1</v>
      </c>
      <c r="G113" s="1" t="s">
        <v>235</v>
      </c>
      <c r="H113" s="1" t="s">
        <v>236</v>
      </c>
      <c r="I113" s="1">
        <v>20</v>
      </c>
      <c r="J113" s="33" t="s">
        <v>237</v>
      </c>
      <c r="K113" s="33" t="s">
        <v>147</v>
      </c>
      <c r="L113" s="33" t="s">
        <v>148</v>
      </c>
      <c r="M113" s="33" t="s">
        <v>149</v>
      </c>
      <c r="N113" s="33" t="s">
        <v>150</v>
      </c>
      <c r="O113" s="33">
        <f t="shared" si="3"/>
        <v>50</v>
      </c>
      <c r="P113" s="33">
        <f t="shared" si="4"/>
        <v>1</v>
      </c>
      <c r="Q113" s="33"/>
      <c r="S113" s="1" t="s">
        <v>282</v>
      </c>
    </row>
    <row r="114" spans="1:19">
      <c r="A114" s="1">
        <v>111</v>
      </c>
      <c r="B114" s="1">
        <f>VLOOKUP(S114,检索目录!$C:$E,3,0)</f>
        <v>850030</v>
      </c>
      <c r="C114" s="1" t="s">
        <v>234</v>
      </c>
      <c r="D114" s="1">
        <v>3</v>
      </c>
      <c r="E114" s="1">
        <v>3</v>
      </c>
      <c r="F114" s="1">
        <v>1</v>
      </c>
      <c r="G114" s="1" t="s">
        <v>235</v>
      </c>
      <c r="H114" s="1" t="s">
        <v>236</v>
      </c>
      <c r="I114" s="1">
        <v>21</v>
      </c>
      <c r="J114" s="33" t="s">
        <v>237</v>
      </c>
      <c r="K114" s="33" t="s">
        <v>147</v>
      </c>
      <c r="L114" s="33" t="s">
        <v>148</v>
      </c>
      <c r="M114" s="33" t="s">
        <v>149</v>
      </c>
      <c r="N114" s="33" t="s">
        <v>150</v>
      </c>
      <c r="O114" s="33">
        <f t="shared" si="3"/>
        <v>50</v>
      </c>
      <c r="P114" s="33">
        <f t="shared" si="4"/>
        <v>1</v>
      </c>
      <c r="Q114" s="33"/>
      <c r="S114" s="1" t="s">
        <v>282</v>
      </c>
    </row>
    <row r="115" spans="1:19">
      <c r="A115" s="1">
        <v>112</v>
      </c>
      <c r="B115" s="1">
        <f>VLOOKUP(S115,检索目录!$C:$E,3,0)</f>
        <v>860105</v>
      </c>
      <c r="C115" s="1" t="s">
        <v>234</v>
      </c>
      <c r="D115" s="1">
        <v>1</v>
      </c>
      <c r="E115" s="1">
        <v>1</v>
      </c>
      <c r="F115" s="1">
        <v>2</v>
      </c>
      <c r="G115" s="1" t="s">
        <v>235</v>
      </c>
      <c r="H115" s="1" t="s">
        <v>236</v>
      </c>
      <c r="I115" s="1">
        <v>19</v>
      </c>
      <c r="J115" s="33" t="s">
        <v>237</v>
      </c>
      <c r="K115" s="33" t="s">
        <v>147</v>
      </c>
      <c r="L115" s="33" t="s">
        <v>148</v>
      </c>
      <c r="M115" s="33" t="s">
        <v>149</v>
      </c>
      <c r="N115" s="33" t="s">
        <v>150</v>
      </c>
      <c r="O115" s="33">
        <f t="shared" si="3"/>
        <v>220</v>
      </c>
      <c r="P115" s="33">
        <f t="shared" si="4"/>
        <v>2</v>
      </c>
      <c r="Q115" s="33"/>
      <c r="S115" s="1" t="s">
        <v>283</v>
      </c>
    </row>
    <row r="116" spans="1:19">
      <c r="A116" s="1">
        <v>113</v>
      </c>
      <c r="B116" s="1">
        <f>VLOOKUP(S116,检索目录!$C:$E,3,0)</f>
        <v>860105</v>
      </c>
      <c r="C116" s="1" t="s">
        <v>234</v>
      </c>
      <c r="D116" s="1">
        <v>2</v>
      </c>
      <c r="E116" s="1">
        <v>2</v>
      </c>
      <c r="F116" s="1">
        <v>3</v>
      </c>
      <c r="G116" s="1" t="s">
        <v>235</v>
      </c>
      <c r="H116" s="1" t="s">
        <v>242</v>
      </c>
      <c r="I116" s="1">
        <v>20</v>
      </c>
      <c r="J116" s="33" t="s">
        <v>237</v>
      </c>
      <c r="K116" s="33" t="s">
        <v>147</v>
      </c>
      <c r="L116" s="33" t="s">
        <v>148</v>
      </c>
      <c r="M116" s="33" t="s">
        <v>149</v>
      </c>
      <c r="N116" s="33" t="s">
        <v>150</v>
      </c>
      <c r="O116" s="33">
        <f t="shared" si="3"/>
        <v>540</v>
      </c>
      <c r="P116" s="33">
        <f t="shared" si="4"/>
        <v>4</v>
      </c>
      <c r="Q116" s="33"/>
      <c r="S116" s="1" t="s">
        <v>283</v>
      </c>
    </row>
    <row r="117" spans="1:19">
      <c r="A117" s="1">
        <v>114</v>
      </c>
      <c r="B117" s="1">
        <f>VLOOKUP(S117,检索目录!$C:$E,3,0)</f>
        <v>860105</v>
      </c>
      <c r="C117" s="1" t="s">
        <v>234</v>
      </c>
      <c r="D117" s="1">
        <v>3</v>
      </c>
      <c r="E117" s="1">
        <v>3</v>
      </c>
      <c r="F117" s="1">
        <v>4</v>
      </c>
      <c r="G117" s="1" t="s">
        <v>235</v>
      </c>
      <c r="H117" s="1" t="s">
        <v>250</v>
      </c>
      <c r="I117" s="1">
        <v>21</v>
      </c>
      <c r="J117" s="33" t="s">
        <v>237</v>
      </c>
      <c r="K117" s="33" t="s">
        <v>147</v>
      </c>
      <c r="L117" s="33" t="s">
        <v>148</v>
      </c>
      <c r="M117" s="33" t="s">
        <v>149</v>
      </c>
      <c r="N117" s="33" t="s">
        <v>150</v>
      </c>
      <c r="O117" s="33">
        <f t="shared" si="3"/>
        <v>1380</v>
      </c>
      <c r="P117" s="33">
        <f t="shared" si="4"/>
        <v>8</v>
      </c>
      <c r="Q117" s="33"/>
      <c r="S117" s="1" t="s">
        <v>283</v>
      </c>
    </row>
    <row r="118" spans="1:19">
      <c r="A118" s="1">
        <v>115</v>
      </c>
      <c r="B118" s="1">
        <f>VLOOKUP(S118,检索目录!$C:$E,3,0)</f>
        <v>880065</v>
      </c>
      <c r="C118" s="1" t="s">
        <v>234</v>
      </c>
      <c r="D118" s="1">
        <v>1</v>
      </c>
      <c r="E118" s="1">
        <v>1</v>
      </c>
      <c r="F118" s="1">
        <v>1</v>
      </c>
      <c r="G118" s="1" t="s">
        <v>235</v>
      </c>
      <c r="H118" s="1" t="s">
        <v>236</v>
      </c>
      <c r="I118" s="1">
        <v>19</v>
      </c>
      <c r="J118" s="33" t="s">
        <v>237</v>
      </c>
      <c r="K118" s="33" t="s">
        <v>147</v>
      </c>
      <c r="L118" s="33" t="s">
        <v>148</v>
      </c>
      <c r="M118" s="33" t="s">
        <v>149</v>
      </c>
      <c r="N118" s="33" t="s">
        <v>150</v>
      </c>
      <c r="O118" s="33">
        <f t="shared" si="3"/>
        <v>50</v>
      </c>
      <c r="P118" s="33">
        <f t="shared" si="4"/>
        <v>1</v>
      </c>
      <c r="Q118" s="33"/>
      <c r="S118" s="1" t="s">
        <v>284</v>
      </c>
    </row>
    <row r="119" spans="1:19">
      <c r="A119" s="1">
        <v>116</v>
      </c>
      <c r="B119" s="1">
        <f>VLOOKUP(S119,检索目录!$C:$E,3,0)</f>
        <v>880065</v>
      </c>
      <c r="C119" s="1" t="s">
        <v>234</v>
      </c>
      <c r="D119" s="1">
        <v>2</v>
      </c>
      <c r="E119" s="1">
        <v>2</v>
      </c>
      <c r="F119" s="1">
        <v>1</v>
      </c>
      <c r="G119" s="1" t="s">
        <v>235</v>
      </c>
      <c r="H119" s="1" t="s">
        <v>236</v>
      </c>
      <c r="I119" s="1">
        <v>20</v>
      </c>
      <c r="J119" s="33" t="s">
        <v>237</v>
      </c>
      <c r="K119" s="33" t="s">
        <v>147</v>
      </c>
      <c r="L119" s="33" t="s">
        <v>148</v>
      </c>
      <c r="M119" s="33" t="s">
        <v>149</v>
      </c>
      <c r="N119" s="33" t="s">
        <v>150</v>
      </c>
      <c r="O119" s="33">
        <f t="shared" si="3"/>
        <v>50</v>
      </c>
      <c r="P119" s="33">
        <f t="shared" si="4"/>
        <v>1</v>
      </c>
      <c r="Q119" s="33"/>
      <c r="S119" s="1" t="s">
        <v>284</v>
      </c>
    </row>
    <row r="120" spans="1:19">
      <c r="A120" s="1">
        <v>117</v>
      </c>
      <c r="B120" s="1">
        <f>VLOOKUP(S120,检索目录!$C:$E,3,0)</f>
        <v>880065</v>
      </c>
      <c r="C120" s="1" t="s">
        <v>234</v>
      </c>
      <c r="D120" s="1">
        <v>3</v>
      </c>
      <c r="E120" s="1">
        <v>3</v>
      </c>
      <c r="F120" s="1">
        <v>1</v>
      </c>
      <c r="G120" s="1" t="s">
        <v>235</v>
      </c>
      <c r="H120" s="1" t="s">
        <v>236</v>
      </c>
      <c r="I120" s="1">
        <v>21</v>
      </c>
      <c r="J120" s="33" t="s">
        <v>237</v>
      </c>
      <c r="K120" s="33" t="s">
        <v>147</v>
      </c>
      <c r="L120" s="33" t="s">
        <v>148</v>
      </c>
      <c r="M120" s="33" t="s">
        <v>149</v>
      </c>
      <c r="N120" s="33" t="s">
        <v>150</v>
      </c>
      <c r="O120" s="33">
        <f t="shared" si="3"/>
        <v>50</v>
      </c>
      <c r="P120" s="33">
        <f t="shared" si="4"/>
        <v>1</v>
      </c>
      <c r="Q120" s="33"/>
      <c r="S120" s="1" t="s">
        <v>284</v>
      </c>
    </row>
    <row r="121" spans="1:19">
      <c r="A121" s="1">
        <v>118</v>
      </c>
      <c r="B121" s="1">
        <f>VLOOKUP(S121,检索目录!$C:$E,3,0)</f>
        <v>940042</v>
      </c>
      <c r="C121" s="1" t="s">
        <v>234</v>
      </c>
      <c r="D121" s="1">
        <v>1</v>
      </c>
      <c r="E121" s="1">
        <v>1</v>
      </c>
      <c r="F121" s="1">
        <v>1</v>
      </c>
      <c r="G121" s="1" t="s">
        <v>235</v>
      </c>
      <c r="H121" s="1" t="s">
        <v>236</v>
      </c>
      <c r="I121" s="1">
        <v>19</v>
      </c>
      <c r="J121" s="33" t="s">
        <v>237</v>
      </c>
      <c r="K121" s="33" t="s">
        <v>147</v>
      </c>
      <c r="L121" s="33" t="s">
        <v>148</v>
      </c>
      <c r="M121" s="33" t="s">
        <v>149</v>
      </c>
      <c r="N121" s="33" t="s">
        <v>150</v>
      </c>
      <c r="O121" s="33">
        <f t="shared" si="3"/>
        <v>50</v>
      </c>
      <c r="P121" s="33">
        <f t="shared" si="4"/>
        <v>1</v>
      </c>
      <c r="Q121" s="33"/>
      <c r="S121" s="1" t="s">
        <v>285</v>
      </c>
    </row>
    <row r="122" spans="1:19">
      <c r="A122" s="1">
        <v>119</v>
      </c>
      <c r="B122" s="1">
        <f>VLOOKUP(S122,检索目录!$C:$E,3,0)</f>
        <v>940042</v>
      </c>
      <c r="C122" s="1" t="s">
        <v>234</v>
      </c>
      <c r="D122" s="1">
        <v>2</v>
      </c>
      <c r="E122" s="1">
        <v>2</v>
      </c>
      <c r="F122" s="1">
        <v>1</v>
      </c>
      <c r="G122" s="1" t="s">
        <v>235</v>
      </c>
      <c r="H122" s="1" t="s">
        <v>236</v>
      </c>
      <c r="I122" s="1">
        <v>20</v>
      </c>
      <c r="J122" s="33" t="s">
        <v>237</v>
      </c>
      <c r="K122" s="33" t="s">
        <v>147</v>
      </c>
      <c r="L122" s="33" t="s">
        <v>148</v>
      </c>
      <c r="M122" s="33" t="s">
        <v>149</v>
      </c>
      <c r="N122" s="33" t="s">
        <v>150</v>
      </c>
      <c r="O122" s="33">
        <f t="shared" si="3"/>
        <v>50</v>
      </c>
      <c r="P122" s="33">
        <f t="shared" si="4"/>
        <v>1</v>
      </c>
      <c r="Q122" s="33"/>
      <c r="S122" s="1" t="s">
        <v>285</v>
      </c>
    </row>
    <row r="123" spans="1:19">
      <c r="A123" s="1">
        <v>120</v>
      </c>
      <c r="B123" s="1">
        <f>VLOOKUP(S123,检索目录!$C:$E,3,0)</f>
        <v>940042</v>
      </c>
      <c r="C123" s="1" t="s">
        <v>234</v>
      </c>
      <c r="D123" s="1">
        <v>3</v>
      </c>
      <c r="E123" s="1">
        <v>3</v>
      </c>
      <c r="F123" s="1">
        <v>1</v>
      </c>
      <c r="G123" s="1" t="s">
        <v>235</v>
      </c>
      <c r="H123" s="1" t="s">
        <v>236</v>
      </c>
      <c r="I123" s="1">
        <v>21</v>
      </c>
      <c r="J123" s="33" t="s">
        <v>237</v>
      </c>
      <c r="K123" s="33" t="s">
        <v>147</v>
      </c>
      <c r="L123" s="33" t="s">
        <v>148</v>
      </c>
      <c r="M123" s="33" t="s">
        <v>149</v>
      </c>
      <c r="N123" s="33" t="s">
        <v>150</v>
      </c>
      <c r="O123" s="33">
        <f t="shared" si="3"/>
        <v>50</v>
      </c>
      <c r="P123" s="33">
        <f t="shared" si="4"/>
        <v>1</v>
      </c>
      <c r="Q123" s="33"/>
      <c r="S123" s="1" t="s">
        <v>285</v>
      </c>
    </row>
    <row r="124" spans="1:19">
      <c r="A124" s="1">
        <v>121</v>
      </c>
      <c r="B124" s="1">
        <f>VLOOKUP(S124,检索目录!$C:$E,3,0)</f>
        <v>940118</v>
      </c>
      <c r="C124" s="1" t="s">
        <v>234</v>
      </c>
      <c r="D124" s="1">
        <v>1</v>
      </c>
      <c r="E124" s="1">
        <v>1</v>
      </c>
      <c r="F124" s="1">
        <v>2</v>
      </c>
      <c r="G124" s="1" t="s">
        <v>235</v>
      </c>
      <c r="H124" s="1" t="s">
        <v>236</v>
      </c>
      <c r="I124" s="1">
        <v>19</v>
      </c>
      <c r="J124" s="33" t="s">
        <v>237</v>
      </c>
      <c r="K124" s="33" t="s">
        <v>147</v>
      </c>
      <c r="L124" s="33" t="s">
        <v>148</v>
      </c>
      <c r="M124" s="33" t="s">
        <v>149</v>
      </c>
      <c r="N124" s="33" t="s">
        <v>150</v>
      </c>
      <c r="O124" s="33">
        <f t="shared" si="3"/>
        <v>220</v>
      </c>
      <c r="P124" s="33">
        <f t="shared" si="4"/>
        <v>2</v>
      </c>
      <c r="Q124" s="33"/>
      <c r="S124" s="1" t="s">
        <v>286</v>
      </c>
    </row>
    <row r="125" spans="1:19">
      <c r="A125" s="1">
        <v>122</v>
      </c>
      <c r="B125" s="1">
        <f>VLOOKUP(S125,检索目录!$C:$E,3,0)</f>
        <v>940118</v>
      </c>
      <c r="C125" s="1" t="s">
        <v>234</v>
      </c>
      <c r="D125" s="1">
        <v>2</v>
      </c>
      <c r="E125" s="1">
        <v>2</v>
      </c>
      <c r="F125" s="1">
        <v>3</v>
      </c>
      <c r="G125" s="1" t="s">
        <v>235</v>
      </c>
      <c r="H125" s="1" t="s">
        <v>242</v>
      </c>
      <c r="I125" s="1">
        <v>20</v>
      </c>
      <c r="J125" s="33" t="s">
        <v>237</v>
      </c>
      <c r="K125" s="33" t="s">
        <v>147</v>
      </c>
      <c r="L125" s="33" t="s">
        <v>148</v>
      </c>
      <c r="M125" s="33" t="s">
        <v>149</v>
      </c>
      <c r="N125" s="33" t="s">
        <v>150</v>
      </c>
      <c r="O125" s="33">
        <f t="shared" si="3"/>
        <v>540</v>
      </c>
      <c r="P125" s="33">
        <f t="shared" si="4"/>
        <v>4</v>
      </c>
      <c r="Q125" s="33"/>
      <c r="S125" s="1" t="s">
        <v>286</v>
      </c>
    </row>
    <row r="126" spans="1:19">
      <c r="A126" s="1">
        <v>123</v>
      </c>
      <c r="B126" s="1">
        <f>VLOOKUP(S126,检索目录!$C:$E,3,0)</f>
        <v>940118</v>
      </c>
      <c r="C126" s="1" t="s">
        <v>234</v>
      </c>
      <c r="D126" s="1">
        <v>3</v>
      </c>
      <c r="E126" s="1">
        <v>3</v>
      </c>
      <c r="F126" s="1">
        <v>4</v>
      </c>
      <c r="G126" s="1" t="s">
        <v>235</v>
      </c>
      <c r="H126" s="1" t="s">
        <v>250</v>
      </c>
      <c r="I126" s="1">
        <v>21</v>
      </c>
      <c r="J126" s="33" t="s">
        <v>237</v>
      </c>
      <c r="K126" s="33" t="s">
        <v>147</v>
      </c>
      <c r="L126" s="33" t="s">
        <v>148</v>
      </c>
      <c r="M126" s="33" t="s">
        <v>149</v>
      </c>
      <c r="N126" s="33" t="s">
        <v>150</v>
      </c>
      <c r="O126" s="33">
        <f t="shared" si="3"/>
        <v>1380</v>
      </c>
      <c r="P126" s="33">
        <f t="shared" si="4"/>
        <v>8</v>
      </c>
      <c r="Q126" s="33"/>
      <c r="S126" s="1" t="s">
        <v>286</v>
      </c>
    </row>
    <row r="127" spans="1:19">
      <c r="A127" s="1">
        <v>124</v>
      </c>
      <c r="B127" s="1">
        <f>VLOOKUP(S127,检索目录!$C:$E,3,0)</f>
        <v>950034</v>
      </c>
      <c r="C127" s="1" t="s">
        <v>234</v>
      </c>
      <c r="D127" s="1">
        <v>1</v>
      </c>
      <c r="E127" s="1">
        <v>1</v>
      </c>
      <c r="F127" s="1">
        <v>2</v>
      </c>
      <c r="G127" s="1" t="s">
        <v>235</v>
      </c>
      <c r="H127" s="1" t="s">
        <v>236</v>
      </c>
      <c r="I127" s="1">
        <v>19</v>
      </c>
      <c r="J127" s="33" t="s">
        <v>237</v>
      </c>
      <c r="K127" s="33" t="s">
        <v>147</v>
      </c>
      <c r="L127" s="33" t="s">
        <v>148</v>
      </c>
      <c r="M127" s="33" t="s">
        <v>149</v>
      </c>
      <c r="N127" s="33" t="s">
        <v>150</v>
      </c>
      <c r="O127" s="33">
        <f t="shared" si="3"/>
        <v>220</v>
      </c>
      <c r="P127" s="33">
        <f t="shared" si="4"/>
        <v>2</v>
      </c>
      <c r="Q127" s="33"/>
      <c r="S127" s="1" t="s">
        <v>287</v>
      </c>
    </row>
    <row r="128" spans="1:19">
      <c r="A128" s="1">
        <v>125</v>
      </c>
      <c r="B128" s="1">
        <f>VLOOKUP(S128,检索目录!$C:$E,3,0)</f>
        <v>950034</v>
      </c>
      <c r="C128" s="1" t="s">
        <v>234</v>
      </c>
      <c r="D128" s="1">
        <v>2</v>
      </c>
      <c r="E128" s="1">
        <v>2</v>
      </c>
      <c r="F128" s="1">
        <v>3</v>
      </c>
      <c r="G128" s="1" t="s">
        <v>235</v>
      </c>
      <c r="H128" s="1" t="s">
        <v>242</v>
      </c>
      <c r="I128" s="1">
        <v>20</v>
      </c>
      <c r="J128" s="33" t="s">
        <v>237</v>
      </c>
      <c r="K128" s="33" t="s">
        <v>147</v>
      </c>
      <c r="L128" s="33" t="s">
        <v>148</v>
      </c>
      <c r="M128" s="33" t="s">
        <v>149</v>
      </c>
      <c r="N128" s="33" t="s">
        <v>150</v>
      </c>
      <c r="O128" s="33">
        <f t="shared" si="3"/>
        <v>540</v>
      </c>
      <c r="P128" s="33">
        <f t="shared" si="4"/>
        <v>4</v>
      </c>
      <c r="Q128" s="33"/>
      <c r="S128" s="1" t="s">
        <v>287</v>
      </c>
    </row>
    <row r="129" spans="1:19">
      <c r="A129" s="1">
        <v>126</v>
      </c>
      <c r="B129" s="1">
        <f>VLOOKUP(S129,检索目录!$C:$E,3,0)</f>
        <v>950034</v>
      </c>
      <c r="C129" s="1" t="s">
        <v>234</v>
      </c>
      <c r="D129" s="1">
        <v>3</v>
      </c>
      <c r="E129" s="1">
        <v>3</v>
      </c>
      <c r="F129" s="1">
        <v>4</v>
      </c>
      <c r="G129" s="1" t="s">
        <v>235</v>
      </c>
      <c r="H129" s="1" t="s">
        <v>250</v>
      </c>
      <c r="I129" s="1">
        <v>21</v>
      </c>
      <c r="J129" s="33" t="s">
        <v>237</v>
      </c>
      <c r="K129" s="33" t="s">
        <v>147</v>
      </c>
      <c r="L129" s="33" t="s">
        <v>148</v>
      </c>
      <c r="M129" s="33" t="s">
        <v>149</v>
      </c>
      <c r="N129" s="33" t="s">
        <v>150</v>
      </c>
      <c r="O129" s="33">
        <f t="shared" si="3"/>
        <v>1380</v>
      </c>
      <c r="P129" s="33">
        <f t="shared" si="4"/>
        <v>8</v>
      </c>
      <c r="Q129" s="33"/>
      <c r="S129" s="1" t="s">
        <v>287</v>
      </c>
    </row>
    <row r="130" spans="1:19">
      <c r="A130" s="1">
        <v>127</v>
      </c>
      <c r="B130" s="1">
        <f>VLOOKUP(S130,检索目录!$C:$E,3,0)</f>
        <v>950082</v>
      </c>
      <c r="C130" s="1" t="s">
        <v>234</v>
      </c>
      <c r="D130" s="1">
        <v>1</v>
      </c>
      <c r="E130" s="1">
        <v>1</v>
      </c>
      <c r="F130" s="1">
        <v>2</v>
      </c>
      <c r="G130" s="1" t="s">
        <v>235</v>
      </c>
      <c r="H130" s="1" t="s">
        <v>236</v>
      </c>
      <c r="I130" s="1">
        <v>19</v>
      </c>
      <c r="J130" s="33" t="s">
        <v>237</v>
      </c>
      <c r="K130" s="33" t="s">
        <v>147</v>
      </c>
      <c r="L130" s="33" t="s">
        <v>148</v>
      </c>
      <c r="M130" s="33" t="s">
        <v>149</v>
      </c>
      <c r="N130" s="33" t="s">
        <v>150</v>
      </c>
      <c r="O130" s="33">
        <f t="shared" si="3"/>
        <v>220</v>
      </c>
      <c r="P130" s="33">
        <f t="shared" si="4"/>
        <v>2</v>
      </c>
      <c r="Q130" s="33"/>
      <c r="S130" s="1" t="s">
        <v>288</v>
      </c>
    </row>
    <row r="131" spans="1:19">
      <c r="A131" s="1">
        <v>128</v>
      </c>
      <c r="B131" s="1">
        <f>VLOOKUP(S131,检索目录!$C:$E,3,0)</f>
        <v>950082</v>
      </c>
      <c r="C131" s="1" t="s">
        <v>234</v>
      </c>
      <c r="D131" s="1">
        <v>2</v>
      </c>
      <c r="E131" s="1">
        <v>2</v>
      </c>
      <c r="F131" s="1">
        <v>3</v>
      </c>
      <c r="G131" s="1" t="s">
        <v>235</v>
      </c>
      <c r="H131" s="1" t="s">
        <v>242</v>
      </c>
      <c r="I131" s="1">
        <v>20</v>
      </c>
      <c r="J131" s="33" t="s">
        <v>237</v>
      </c>
      <c r="K131" s="33" t="s">
        <v>147</v>
      </c>
      <c r="L131" s="33" t="s">
        <v>148</v>
      </c>
      <c r="M131" s="33" t="s">
        <v>149</v>
      </c>
      <c r="N131" s="33" t="s">
        <v>150</v>
      </c>
      <c r="O131" s="33">
        <f t="shared" si="3"/>
        <v>540</v>
      </c>
      <c r="P131" s="33">
        <f t="shared" si="4"/>
        <v>4</v>
      </c>
      <c r="Q131" s="33"/>
      <c r="S131" s="1" t="s">
        <v>288</v>
      </c>
    </row>
    <row r="132" spans="1:19">
      <c r="A132" s="1">
        <v>129</v>
      </c>
      <c r="B132" s="1">
        <f>VLOOKUP(S132,检索目录!$C:$E,3,0)</f>
        <v>950082</v>
      </c>
      <c r="C132" s="1" t="s">
        <v>234</v>
      </c>
      <c r="D132" s="1">
        <v>3</v>
      </c>
      <c r="E132" s="1">
        <v>3</v>
      </c>
      <c r="F132" s="1">
        <v>4</v>
      </c>
      <c r="G132" s="1" t="s">
        <v>235</v>
      </c>
      <c r="H132" s="1" t="s">
        <v>250</v>
      </c>
      <c r="I132" s="1">
        <v>21</v>
      </c>
      <c r="J132" s="33" t="s">
        <v>237</v>
      </c>
      <c r="K132" s="33" t="s">
        <v>147</v>
      </c>
      <c r="L132" s="33" t="s">
        <v>148</v>
      </c>
      <c r="M132" s="33" t="s">
        <v>149</v>
      </c>
      <c r="N132" s="33" t="s">
        <v>150</v>
      </c>
      <c r="O132" s="33">
        <f t="shared" ref="O132:O181" si="5">VLOOKUP($F132,$V$14:$Z$30,2,FALSE)</f>
        <v>1380</v>
      </c>
      <c r="P132" s="33">
        <f t="shared" ref="P132:P181" si="6">VLOOKUP($F132,$AB$14:$AC$29,2,FALSE)</f>
        <v>8</v>
      </c>
      <c r="Q132" s="33"/>
      <c r="S132" s="1" t="s">
        <v>288</v>
      </c>
    </row>
    <row r="133" spans="1:19">
      <c r="A133" s="1">
        <v>130</v>
      </c>
      <c r="B133" s="1">
        <f>VLOOKUP(S133,检索目录!$C:$E,3,0)</f>
        <v>960094</v>
      </c>
      <c r="C133" s="1" t="s">
        <v>234</v>
      </c>
      <c r="D133" s="1">
        <v>1</v>
      </c>
      <c r="E133" s="1">
        <v>1</v>
      </c>
      <c r="F133" s="1">
        <v>1</v>
      </c>
      <c r="G133" s="1" t="s">
        <v>235</v>
      </c>
      <c r="H133" s="1" t="s">
        <v>236</v>
      </c>
      <c r="I133" s="1">
        <v>19</v>
      </c>
      <c r="J133" s="33" t="s">
        <v>237</v>
      </c>
      <c r="K133" s="33" t="s">
        <v>147</v>
      </c>
      <c r="L133" s="33" t="s">
        <v>148</v>
      </c>
      <c r="M133" s="33" t="s">
        <v>149</v>
      </c>
      <c r="N133" s="33" t="s">
        <v>150</v>
      </c>
      <c r="O133" s="33">
        <f t="shared" si="5"/>
        <v>50</v>
      </c>
      <c r="P133" s="33">
        <f t="shared" si="6"/>
        <v>1</v>
      </c>
      <c r="Q133" s="33"/>
      <c r="S133" s="1" t="s">
        <v>289</v>
      </c>
    </row>
    <row r="134" spans="1:19">
      <c r="A134" s="1">
        <v>131</v>
      </c>
      <c r="B134" s="1">
        <f>VLOOKUP(S134,检索目录!$C:$E,3,0)</f>
        <v>960094</v>
      </c>
      <c r="C134" s="1" t="s">
        <v>234</v>
      </c>
      <c r="D134" s="1">
        <v>2</v>
      </c>
      <c r="E134" s="1">
        <v>2</v>
      </c>
      <c r="F134" s="1">
        <v>2</v>
      </c>
      <c r="G134" s="1" t="s">
        <v>235</v>
      </c>
      <c r="H134" s="1" t="s">
        <v>242</v>
      </c>
      <c r="I134" s="1">
        <v>20</v>
      </c>
      <c r="J134" s="33" t="s">
        <v>237</v>
      </c>
      <c r="K134" s="33" t="s">
        <v>147</v>
      </c>
      <c r="L134" s="33" t="s">
        <v>148</v>
      </c>
      <c r="M134" s="33" t="s">
        <v>149</v>
      </c>
      <c r="N134" s="33" t="s">
        <v>150</v>
      </c>
      <c r="O134" s="33">
        <f t="shared" si="5"/>
        <v>220</v>
      </c>
      <c r="P134" s="33">
        <f t="shared" si="6"/>
        <v>2</v>
      </c>
      <c r="Q134" s="33"/>
      <c r="S134" s="1" t="s">
        <v>289</v>
      </c>
    </row>
    <row r="135" spans="1:19">
      <c r="A135" s="1">
        <v>132</v>
      </c>
      <c r="B135" s="1">
        <f>VLOOKUP(S135,检索目录!$C:$E,3,0)</f>
        <v>960094</v>
      </c>
      <c r="C135" s="1" t="s">
        <v>234</v>
      </c>
      <c r="D135" s="1">
        <v>3</v>
      </c>
      <c r="E135" s="1">
        <v>3</v>
      </c>
      <c r="F135" s="1">
        <v>3</v>
      </c>
      <c r="G135" s="1" t="s">
        <v>235</v>
      </c>
      <c r="H135" s="1" t="s">
        <v>250</v>
      </c>
      <c r="I135" s="1">
        <v>21</v>
      </c>
      <c r="J135" s="33" t="s">
        <v>237</v>
      </c>
      <c r="K135" s="33" t="s">
        <v>147</v>
      </c>
      <c r="L135" s="33" t="s">
        <v>148</v>
      </c>
      <c r="M135" s="33" t="s">
        <v>149</v>
      </c>
      <c r="N135" s="33" t="s">
        <v>150</v>
      </c>
      <c r="O135" s="33">
        <f t="shared" si="5"/>
        <v>540</v>
      </c>
      <c r="P135" s="33">
        <f t="shared" si="6"/>
        <v>4</v>
      </c>
      <c r="Q135" s="33"/>
      <c r="S135" s="1" t="s">
        <v>289</v>
      </c>
    </row>
    <row r="136" spans="1:19">
      <c r="A136" s="1">
        <v>133</v>
      </c>
      <c r="B136" s="1">
        <f>VLOOKUP(S136,检索目录!$C:$E,3,0)</f>
        <v>990103</v>
      </c>
      <c r="C136" s="1" t="s">
        <v>234</v>
      </c>
      <c r="D136" s="1">
        <v>1</v>
      </c>
      <c r="E136" s="1">
        <v>1</v>
      </c>
      <c r="F136" s="1">
        <v>1</v>
      </c>
      <c r="G136" s="1" t="s">
        <v>235</v>
      </c>
      <c r="H136" s="1" t="s">
        <v>236</v>
      </c>
      <c r="I136" s="1">
        <v>19</v>
      </c>
      <c r="J136" s="33" t="s">
        <v>237</v>
      </c>
      <c r="K136" s="33" t="s">
        <v>147</v>
      </c>
      <c r="L136" s="33" t="s">
        <v>148</v>
      </c>
      <c r="M136" s="33" t="s">
        <v>149</v>
      </c>
      <c r="N136" s="33" t="s">
        <v>150</v>
      </c>
      <c r="O136" s="33">
        <f t="shared" si="5"/>
        <v>50</v>
      </c>
      <c r="P136" s="33">
        <f t="shared" si="6"/>
        <v>1</v>
      </c>
      <c r="Q136" s="33"/>
      <c r="S136" s="1" t="s">
        <v>290</v>
      </c>
    </row>
    <row r="137" spans="1:19">
      <c r="A137" s="1">
        <v>134</v>
      </c>
      <c r="B137" s="1">
        <f>VLOOKUP(S137,检索目录!$C:$E,3,0)</f>
        <v>990103</v>
      </c>
      <c r="C137" s="1" t="s">
        <v>234</v>
      </c>
      <c r="D137" s="1">
        <v>2</v>
      </c>
      <c r="E137" s="1">
        <v>2</v>
      </c>
      <c r="F137" s="1">
        <v>1</v>
      </c>
      <c r="G137" s="1" t="s">
        <v>235</v>
      </c>
      <c r="H137" s="1" t="s">
        <v>236</v>
      </c>
      <c r="I137" s="1">
        <v>20</v>
      </c>
      <c r="J137" s="33" t="s">
        <v>237</v>
      </c>
      <c r="K137" s="33" t="s">
        <v>147</v>
      </c>
      <c r="L137" s="33" t="s">
        <v>148</v>
      </c>
      <c r="M137" s="33" t="s">
        <v>149</v>
      </c>
      <c r="N137" s="33" t="s">
        <v>150</v>
      </c>
      <c r="O137" s="33">
        <f t="shared" si="5"/>
        <v>50</v>
      </c>
      <c r="P137" s="33">
        <f t="shared" si="6"/>
        <v>1</v>
      </c>
      <c r="Q137" s="33"/>
      <c r="S137" s="1" t="s">
        <v>290</v>
      </c>
    </row>
    <row r="138" spans="1:19">
      <c r="A138" s="1">
        <v>135</v>
      </c>
      <c r="B138" s="1">
        <f>VLOOKUP(S138,检索目录!$C:$E,3,0)</f>
        <v>990103</v>
      </c>
      <c r="C138" s="1" t="s">
        <v>234</v>
      </c>
      <c r="D138" s="1">
        <v>3</v>
      </c>
      <c r="E138" s="1">
        <v>3</v>
      </c>
      <c r="F138" s="1">
        <v>1</v>
      </c>
      <c r="G138" s="1" t="s">
        <v>235</v>
      </c>
      <c r="H138" s="1" t="s">
        <v>236</v>
      </c>
      <c r="I138" s="1">
        <v>21</v>
      </c>
      <c r="J138" s="33" t="s">
        <v>237</v>
      </c>
      <c r="K138" s="33" t="s">
        <v>147</v>
      </c>
      <c r="L138" s="33" t="s">
        <v>148</v>
      </c>
      <c r="M138" s="33" t="s">
        <v>149</v>
      </c>
      <c r="N138" s="33" t="s">
        <v>150</v>
      </c>
      <c r="O138" s="33">
        <f t="shared" si="5"/>
        <v>50</v>
      </c>
      <c r="P138" s="33">
        <f t="shared" si="6"/>
        <v>1</v>
      </c>
      <c r="Q138" s="33"/>
      <c r="S138" s="1" t="s">
        <v>290</v>
      </c>
    </row>
    <row r="139" spans="1:19">
      <c r="A139" s="1">
        <v>136</v>
      </c>
      <c r="B139" s="1">
        <f>VLOOKUP(S139,检索目录!$C:$E,3,0)</f>
        <v>1000063</v>
      </c>
      <c r="C139" s="1" t="s">
        <v>234</v>
      </c>
      <c r="D139" s="1">
        <v>1</v>
      </c>
      <c r="E139" s="1">
        <v>1</v>
      </c>
      <c r="F139" s="1">
        <v>1</v>
      </c>
      <c r="G139" s="1" t="s">
        <v>235</v>
      </c>
      <c r="H139" s="1" t="s">
        <v>236</v>
      </c>
      <c r="I139" s="1">
        <v>19</v>
      </c>
      <c r="J139" s="33" t="s">
        <v>237</v>
      </c>
      <c r="K139" s="33" t="s">
        <v>147</v>
      </c>
      <c r="L139" s="33" t="s">
        <v>148</v>
      </c>
      <c r="M139" s="33" t="s">
        <v>149</v>
      </c>
      <c r="N139" s="33" t="s">
        <v>150</v>
      </c>
      <c r="O139" s="33">
        <f t="shared" si="5"/>
        <v>50</v>
      </c>
      <c r="P139" s="33">
        <f t="shared" si="6"/>
        <v>1</v>
      </c>
      <c r="Q139" s="33"/>
      <c r="S139" s="1" t="s">
        <v>291</v>
      </c>
    </row>
    <row r="140" spans="1:19">
      <c r="A140" s="1">
        <v>137</v>
      </c>
      <c r="B140" s="1">
        <f>VLOOKUP(S140,检索目录!$C:$E,3,0)</f>
        <v>1000063</v>
      </c>
      <c r="C140" s="1" t="s">
        <v>234</v>
      </c>
      <c r="D140" s="1">
        <v>2</v>
      </c>
      <c r="E140" s="1">
        <v>2</v>
      </c>
      <c r="F140" s="1">
        <v>1</v>
      </c>
      <c r="G140" s="1" t="s">
        <v>235</v>
      </c>
      <c r="H140" s="1" t="s">
        <v>236</v>
      </c>
      <c r="I140" s="1">
        <v>20</v>
      </c>
      <c r="J140" s="33" t="s">
        <v>237</v>
      </c>
      <c r="K140" s="33" t="s">
        <v>147</v>
      </c>
      <c r="L140" s="33" t="s">
        <v>148</v>
      </c>
      <c r="M140" s="33" t="s">
        <v>149</v>
      </c>
      <c r="N140" s="33" t="s">
        <v>150</v>
      </c>
      <c r="O140" s="33">
        <f t="shared" si="5"/>
        <v>50</v>
      </c>
      <c r="P140" s="33">
        <f t="shared" si="6"/>
        <v>1</v>
      </c>
      <c r="Q140" s="33"/>
      <c r="S140" s="1" t="s">
        <v>291</v>
      </c>
    </row>
    <row r="141" spans="1:19">
      <c r="A141" s="1">
        <v>138</v>
      </c>
      <c r="B141" s="1">
        <f>VLOOKUP(S141,检索目录!$C:$E,3,0)</f>
        <v>1000063</v>
      </c>
      <c r="C141" s="1" t="s">
        <v>234</v>
      </c>
      <c r="D141" s="1">
        <v>3</v>
      </c>
      <c r="E141" s="1">
        <v>3</v>
      </c>
      <c r="F141" s="1">
        <v>1</v>
      </c>
      <c r="G141" s="1" t="s">
        <v>235</v>
      </c>
      <c r="H141" s="1" t="s">
        <v>236</v>
      </c>
      <c r="I141" s="1">
        <v>21</v>
      </c>
      <c r="J141" s="33" t="s">
        <v>237</v>
      </c>
      <c r="K141" s="33" t="s">
        <v>147</v>
      </c>
      <c r="L141" s="33" t="s">
        <v>148</v>
      </c>
      <c r="M141" s="33" t="s">
        <v>149</v>
      </c>
      <c r="N141" s="33" t="s">
        <v>150</v>
      </c>
      <c r="O141" s="33">
        <f t="shared" si="5"/>
        <v>50</v>
      </c>
      <c r="P141" s="33">
        <f t="shared" si="6"/>
        <v>1</v>
      </c>
      <c r="Q141" s="33"/>
      <c r="S141" s="1" t="s">
        <v>291</v>
      </c>
    </row>
    <row r="142" spans="1:19">
      <c r="A142" s="1">
        <v>139</v>
      </c>
      <c r="B142" s="1">
        <f>VLOOKUP(S142,检索目录!$C:$E,3,0)</f>
        <v>1020054</v>
      </c>
      <c r="C142" s="1" t="s">
        <v>234</v>
      </c>
      <c r="D142" s="1">
        <v>1</v>
      </c>
      <c r="E142" s="1">
        <v>1</v>
      </c>
      <c r="F142" s="1">
        <v>1</v>
      </c>
      <c r="G142" s="1" t="s">
        <v>235</v>
      </c>
      <c r="H142" s="1" t="s">
        <v>236</v>
      </c>
      <c r="I142" s="1">
        <v>19</v>
      </c>
      <c r="J142" s="33" t="s">
        <v>237</v>
      </c>
      <c r="K142" s="33" t="s">
        <v>147</v>
      </c>
      <c r="L142" s="33" t="s">
        <v>148</v>
      </c>
      <c r="M142" s="33" t="s">
        <v>149</v>
      </c>
      <c r="N142" s="33" t="s">
        <v>150</v>
      </c>
      <c r="O142" s="33">
        <f t="shared" si="5"/>
        <v>50</v>
      </c>
      <c r="P142" s="33">
        <f t="shared" si="6"/>
        <v>1</v>
      </c>
      <c r="Q142" s="33"/>
      <c r="S142" s="1" t="s">
        <v>292</v>
      </c>
    </row>
    <row r="143" spans="1:19">
      <c r="A143" s="1">
        <v>140</v>
      </c>
      <c r="B143" s="1">
        <f>VLOOKUP(S143,检索目录!$C:$E,3,0)</f>
        <v>1020054</v>
      </c>
      <c r="C143" s="1" t="s">
        <v>234</v>
      </c>
      <c r="D143" s="1">
        <v>2</v>
      </c>
      <c r="E143" s="1">
        <v>2</v>
      </c>
      <c r="F143" s="1">
        <v>1</v>
      </c>
      <c r="G143" s="1" t="s">
        <v>235</v>
      </c>
      <c r="H143" s="1" t="s">
        <v>236</v>
      </c>
      <c r="I143" s="1">
        <v>20</v>
      </c>
      <c r="J143" s="33" t="s">
        <v>237</v>
      </c>
      <c r="K143" s="33" t="s">
        <v>147</v>
      </c>
      <c r="L143" s="33" t="s">
        <v>148</v>
      </c>
      <c r="M143" s="33" t="s">
        <v>149</v>
      </c>
      <c r="N143" s="33" t="s">
        <v>150</v>
      </c>
      <c r="O143" s="33">
        <f t="shared" si="5"/>
        <v>50</v>
      </c>
      <c r="P143" s="33">
        <f t="shared" si="6"/>
        <v>1</v>
      </c>
      <c r="Q143" s="33"/>
      <c r="S143" s="1" t="s">
        <v>292</v>
      </c>
    </row>
    <row r="144" spans="1:19">
      <c r="A144" s="1">
        <v>141</v>
      </c>
      <c r="B144" s="1">
        <f>VLOOKUP(S144,检索目录!$C:$E,3,0)</f>
        <v>1020054</v>
      </c>
      <c r="C144" s="1" t="s">
        <v>234</v>
      </c>
      <c r="D144" s="1">
        <v>3</v>
      </c>
      <c r="E144" s="1">
        <v>3</v>
      </c>
      <c r="F144" s="1">
        <v>1</v>
      </c>
      <c r="G144" s="1" t="s">
        <v>235</v>
      </c>
      <c r="H144" s="1" t="s">
        <v>236</v>
      </c>
      <c r="I144" s="1">
        <v>21</v>
      </c>
      <c r="J144" s="33" t="s">
        <v>237</v>
      </c>
      <c r="K144" s="33" t="s">
        <v>147</v>
      </c>
      <c r="L144" s="33" t="s">
        <v>148</v>
      </c>
      <c r="M144" s="33" t="s">
        <v>149</v>
      </c>
      <c r="N144" s="33" t="s">
        <v>150</v>
      </c>
      <c r="O144" s="33">
        <f t="shared" si="5"/>
        <v>50</v>
      </c>
      <c r="P144" s="33">
        <f t="shared" si="6"/>
        <v>1</v>
      </c>
      <c r="Q144" s="33"/>
      <c r="S144" s="1" t="s">
        <v>292</v>
      </c>
    </row>
    <row r="145" spans="1:19">
      <c r="A145" s="1">
        <v>142</v>
      </c>
      <c r="B145" s="1">
        <f>VLOOKUP(S145,检索目录!$C:$E,3,0)</f>
        <v>1040115</v>
      </c>
      <c r="C145" s="1" t="s">
        <v>234</v>
      </c>
      <c r="D145" s="1">
        <v>1</v>
      </c>
      <c r="E145" s="1">
        <v>1</v>
      </c>
      <c r="F145" s="1">
        <v>1</v>
      </c>
      <c r="G145" s="1" t="s">
        <v>235</v>
      </c>
      <c r="H145" s="1" t="s">
        <v>236</v>
      </c>
      <c r="I145" s="1">
        <v>19</v>
      </c>
      <c r="J145" s="33" t="s">
        <v>237</v>
      </c>
      <c r="K145" s="33" t="s">
        <v>147</v>
      </c>
      <c r="L145" s="33" t="s">
        <v>148</v>
      </c>
      <c r="M145" s="33" t="s">
        <v>149</v>
      </c>
      <c r="N145" s="33" t="s">
        <v>150</v>
      </c>
      <c r="O145" s="33">
        <f t="shared" si="5"/>
        <v>50</v>
      </c>
      <c r="P145" s="33">
        <f t="shared" si="6"/>
        <v>1</v>
      </c>
      <c r="Q145" s="33"/>
      <c r="S145" s="1" t="s">
        <v>293</v>
      </c>
    </row>
    <row r="146" spans="1:19">
      <c r="A146" s="1">
        <v>143</v>
      </c>
      <c r="B146" s="1">
        <f>VLOOKUP(S146,检索目录!$C:$E,3,0)</f>
        <v>1040115</v>
      </c>
      <c r="C146" s="1" t="s">
        <v>234</v>
      </c>
      <c r="D146" s="1">
        <v>2</v>
      </c>
      <c r="E146" s="1">
        <v>2</v>
      </c>
      <c r="F146" s="1">
        <v>1</v>
      </c>
      <c r="G146" s="1" t="s">
        <v>235</v>
      </c>
      <c r="H146" s="1" t="s">
        <v>236</v>
      </c>
      <c r="I146" s="1">
        <v>20</v>
      </c>
      <c r="J146" s="33" t="s">
        <v>237</v>
      </c>
      <c r="K146" s="33" t="s">
        <v>147</v>
      </c>
      <c r="L146" s="33" t="s">
        <v>148</v>
      </c>
      <c r="M146" s="33" t="s">
        <v>149</v>
      </c>
      <c r="N146" s="33" t="s">
        <v>150</v>
      </c>
      <c r="O146" s="33">
        <f t="shared" si="5"/>
        <v>50</v>
      </c>
      <c r="P146" s="33">
        <f t="shared" si="6"/>
        <v>1</v>
      </c>
      <c r="Q146" s="33"/>
      <c r="S146" s="1" t="s">
        <v>293</v>
      </c>
    </row>
    <row r="147" spans="1:19">
      <c r="A147" s="1">
        <v>144</v>
      </c>
      <c r="B147" s="1">
        <f>VLOOKUP(S147,检索目录!$C:$E,3,0)</f>
        <v>1040115</v>
      </c>
      <c r="C147" s="1" t="s">
        <v>234</v>
      </c>
      <c r="D147" s="1">
        <v>3</v>
      </c>
      <c r="E147" s="1">
        <v>3</v>
      </c>
      <c r="F147" s="1">
        <v>1</v>
      </c>
      <c r="G147" s="1" t="s">
        <v>235</v>
      </c>
      <c r="H147" s="1" t="s">
        <v>236</v>
      </c>
      <c r="I147" s="1">
        <v>21</v>
      </c>
      <c r="J147" s="33" t="s">
        <v>237</v>
      </c>
      <c r="K147" s="33" t="s">
        <v>147</v>
      </c>
      <c r="L147" s="33" t="s">
        <v>148</v>
      </c>
      <c r="M147" s="33" t="s">
        <v>149</v>
      </c>
      <c r="N147" s="33" t="s">
        <v>150</v>
      </c>
      <c r="O147" s="33">
        <f t="shared" si="5"/>
        <v>50</v>
      </c>
      <c r="P147" s="33">
        <f t="shared" si="6"/>
        <v>1</v>
      </c>
      <c r="Q147" s="33"/>
      <c r="S147" s="1" t="s">
        <v>293</v>
      </c>
    </row>
    <row r="148" spans="1:19">
      <c r="A148" s="1">
        <v>145</v>
      </c>
      <c r="B148" s="1">
        <f>VLOOKUP(S148,检索目录!$C:$E,3,0)</f>
        <v>1060041</v>
      </c>
      <c r="C148" s="1" t="s">
        <v>234</v>
      </c>
      <c r="D148" s="1">
        <v>1</v>
      </c>
      <c r="E148" s="1">
        <v>1</v>
      </c>
      <c r="F148" s="1">
        <v>1</v>
      </c>
      <c r="G148" s="1" t="s">
        <v>235</v>
      </c>
      <c r="H148" s="1" t="s">
        <v>236</v>
      </c>
      <c r="I148" s="1">
        <v>19</v>
      </c>
      <c r="J148" s="33" t="s">
        <v>237</v>
      </c>
      <c r="K148" s="33" t="s">
        <v>147</v>
      </c>
      <c r="L148" s="33" t="s">
        <v>148</v>
      </c>
      <c r="M148" s="33" t="s">
        <v>149</v>
      </c>
      <c r="N148" s="33" t="s">
        <v>150</v>
      </c>
      <c r="O148" s="33">
        <f t="shared" si="5"/>
        <v>50</v>
      </c>
      <c r="P148" s="33">
        <f t="shared" si="6"/>
        <v>1</v>
      </c>
      <c r="Q148" s="33"/>
      <c r="S148" s="1" t="s">
        <v>294</v>
      </c>
    </row>
    <row r="149" spans="1:19">
      <c r="A149" s="1">
        <v>146</v>
      </c>
      <c r="B149" s="1">
        <f>VLOOKUP(S149,检索目录!$C:$E,3,0)</f>
        <v>1060041</v>
      </c>
      <c r="C149" s="1" t="s">
        <v>234</v>
      </c>
      <c r="D149" s="1">
        <v>2</v>
      </c>
      <c r="E149" s="1">
        <v>2</v>
      </c>
      <c r="F149" s="1">
        <v>1</v>
      </c>
      <c r="G149" s="1" t="s">
        <v>235</v>
      </c>
      <c r="H149" s="1" t="s">
        <v>236</v>
      </c>
      <c r="I149" s="1">
        <v>20</v>
      </c>
      <c r="J149" s="33" t="s">
        <v>237</v>
      </c>
      <c r="K149" s="33" t="s">
        <v>147</v>
      </c>
      <c r="L149" s="33" t="s">
        <v>148</v>
      </c>
      <c r="M149" s="33" t="s">
        <v>149</v>
      </c>
      <c r="N149" s="33" t="s">
        <v>150</v>
      </c>
      <c r="O149" s="33">
        <f t="shared" si="5"/>
        <v>50</v>
      </c>
      <c r="P149" s="33">
        <f t="shared" si="6"/>
        <v>1</v>
      </c>
      <c r="Q149" s="33"/>
      <c r="S149" s="1" t="s">
        <v>294</v>
      </c>
    </row>
    <row r="150" spans="1:19">
      <c r="A150" s="1">
        <v>147</v>
      </c>
      <c r="B150" s="1">
        <f>VLOOKUP(S150,检索目录!$C:$E,3,0)</f>
        <v>1060041</v>
      </c>
      <c r="C150" s="1" t="s">
        <v>234</v>
      </c>
      <c r="D150" s="1">
        <v>3</v>
      </c>
      <c r="E150" s="1">
        <v>3</v>
      </c>
      <c r="F150" s="1">
        <v>1</v>
      </c>
      <c r="G150" s="1" t="s">
        <v>235</v>
      </c>
      <c r="H150" s="1" t="s">
        <v>236</v>
      </c>
      <c r="I150" s="1">
        <v>21</v>
      </c>
      <c r="J150" s="33" t="s">
        <v>237</v>
      </c>
      <c r="K150" s="33" t="s">
        <v>147</v>
      </c>
      <c r="L150" s="33" t="s">
        <v>148</v>
      </c>
      <c r="M150" s="33" t="s">
        <v>149</v>
      </c>
      <c r="N150" s="33" t="s">
        <v>150</v>
      </c>
      <c r="O150" s="33">
        <f t="shared" si="5"/>
        <v>50</v>
      </c>
      <c r="P150" s="33">
        <f t="shared" si="6"/>
        <v>1</v>
      </c>
      <c r="Q150" s="33"/>
      <c r="S150" s="1" t="s">
        <v>294</v>
      </c>
    </row>
    <row r="151" spans="1:19">
      <c r="A151" s="1">
        <v>148</v>
      </c>
      <c r="B151" s="1">
        <f>VLOOKUP(S151,检索目录!$C:$E,3,0)</f>
        <v>1100080</v>
      </c>
      <c r="C151" s="1" t="s">
        <v>234</v>
      </c>
      <c r="D151" s="1">
        <v>1</v>
      </c>
      <c r="E151" s="1">
        <v>1</v>
      </c>
      <c r="F151" s="1">
        <v>1</v>
      </c>
      <c r="G151" s="1" t="s">
        <v>235</v>
      </c>
      <c r="H151" s="1" t="s">
        <v>236</v>
      </c>
      <c r="I151" s="1">
        <v>19</v>
      </c>
      <c r="J151" s="33" t="s">
        <v>237</v>
      </c>
      <c r="K151" s="33" t="s">
        <v>147</v>
      </c>
      <c r="L151" s="33" t="s">
        <v>148</v>
      </c>
      <c r="M151" s="33" t="s">
        <v>149</v>
      </c>
      <c r="N151" s="33" t="s">
        <v>150</v>
      </c>
      <c r="O151" s="33">
        <f t="shared" si="5"/>
        <v>50</v>
      </c>
      <c r="P151" s="33">
        <f t="shared" si="6"/>
        <v>1</v>
      </c>
      <c r="Q151" s="33"/>
      <c r="S151" s="1" t="s">
        <v>295</v>
      </c>
    </row>
    <row r="152" spans="1:19">
      <c r="A152" s="1">
        <v>149</v>
      </c>
      <c r="B152" s="1">
        <f>VLOOKUP(S152,检索目录!$C:$E,3,0)</f>
        <v>1100080</v>
      </c>
      <c r="C152" s="1" t="s">
        <v>234</v>
      </c>
      <c r="D152" s="1">
        <v>2</v>
      </c>
      <c r="E152" s="1">
        <v>2</v>
      </c>
      <c r="F152" s="1">
        <v>1</v>
      </c>
      <c r="G152" s="1" t="s">
        <v>235</v>
      </c>
      <c r="H152" s="1" t="s">
        <v>236</v>
      </c>
      <c r="I152" s="1">
        <v>20</v>
      </c>
      <c r="J152" s="33" t="s">
        <v>237</v>
      </c>
      <c r="K152" s="33" t="s">
        <v>147</v>
      </c>
      <c r="L152" s="33" t="s">
        <v>148</v>
      </c>
      <c r="M152" s="33" t="s">
        <v>149</v>
      </c>
      <c r="N152" s="33" t="s">
        <v>150</v>
      </c>
      <c r="O152" s="33">
        <f t="shared" si="5"/>
        <v>50</v>
      </c>
      <c r="P152" s="33">
        <f t="shared" si="6"/>
        <v>1</v>
      </c>
      <c r="Q152" s="33"/>
      <c r="S152" s="1" t="s">
        <v>295</v>
      </c>
    </row>
    <row r="153" spans="1:19">
      <c r="A153" s="1">
        <v>150</v>
      </c>
      <c r="B153" s="1">
        <f>VLOOKUP(S153,检索目录!$C:$E,3,0)</f>
        <v>1100080</v>
      </c>
      <c r="C153" s="1" t="s">
        <v>234</v>
      </c>
      <c r="D153" s="1">
        <v>3</v>
      </c>
      <c r="E153" s="1">
        <v>3</v>
      </c>
      <c r="F153" s="1">
        <v>1</v>
      </c>
      <c r="G153" s="1" t="s">
        <v>235</v>
      </c>
      <c r="H153" s="1" t="s">
        <v>236</v>
      </c>
      <c r="I153" s="1">
        <v>21</v>
      </c>
      <c r="J153" s="33" t="s">
        <v>237</v>
      </c>
      <c r="K153" s="33" t="s">
        <v>147</v>
      </c>
      <c r="L153" s="33" t="s">
        <v>148</v>
      </c>
      <c r="M153" s="33" t="s">
        <v>149</v>
      </c>
      <c r="N153" s="33" t="s">
        <v>150</v>
      </c>
      <c r="O153" s="33">
        <f t="shared" si="5"/>
        <v>50</v>
      </c>
      <c r="P153" s="33">
        <f t="shared" si="6"/>
        <v>1</v>
      </c>
      <c r="Q153" s="33"/>
      <c r="S153" s="1" t="s">
        <v>295</v>
      </c>
    </row>
    <row r="154" spans="1:19">
      <c r="A154" s="1">
        <v>151</v>
      </c>
      <c r="B154" s="1">
        <f>VLOOKUP(S154,检索目录!$C:$E,3,0)</f>
        <v>1100099</v>
      </c>
      <c r="C154" s="1" t="s">
        <v>234</v>
      </c>
      <c r="D154" s="1">
        <v>1</v>
      </c>
      <c r="E154" s="1">
        <v>1</v>
      </c>
      <c r="F154" s="1">
        <v>1</v>
      </c>
      <c r="G154" s="1" t="s">
        <v>235</v>
      </c>
      <c r="H154" s="1" t="s">
        <v>236</v>
      </c>
      <c r="I154" s="1">
        <v>19</v>
      </c>
      <c r="J154" s="33" t="s">
        <v>237</v>
      </c>
      <c r="K154" s="33" t="s">
        <v>147</v>
      </c>
      <c r="L154" s="33" t="s">
        <v>148</v>
      </c>
      <c r="M154" s="33" t="s">
        <v>149</v>
      </c>
      <c r="N154" s="33" t="s">
        <v>150</v>
      </c>
      <c r="O154" s="33">
        <f t="shared" si="5"/>
        <v>50</v>
      </c>
      <c r="P154" s="33">
        <f t="shared" si="6"/>
        <v>1</v>
      </c>
      <c r="Q154" s="33"/>
      <c r="S154" s="1" t="s">
        <v>296</v>
      </c>
    </row>
    <row r="155" spans="1:19">
      <c r="A155" s="1">
        <v>152</v>
      </c>
      <c r="B155" s="1">
        <f>VLOOKUP(S155,检索目录!$C:$E,3,0)</f>
        <v>1100099</v>
      </c>
      <c r="C155" s="1" t="s">
        <v>234</v>
      </c>
      <c r="D155" s="1">
        <v>2</v>
      </c>
      <c r="E155" s="1">
        <v>2</v>
      </c>
      <c r="F155" s="1">
        <v>1</v>
      </c>
      <c r="G155" s="1" t="s">
        <v>235</v>
      </c>
      <c r="H155" s="1" t="s">
        <v>236</v>
      </c>
      <c r="I155" s="1">
        <v>20</v>
      </c>
      <c r="J155" s="33" t="s">
        <v>237</v>
      </c>
      <c r="K155" s="33" t="s">
        <v>147</v>
      </c>
      <c r="L155" s="33" t="s">
        <v>148</v>
      </c>
      <c r="M155" s="33" t="s">
        <v>149</v>
      </c>
      <c r="N155" s="33" t="s">
        <v>150</v>
      </c>
      <c r="O155" s="33">
        <f t="shared" si="5"/>
        <v>50</v>
      </c>
      <c r="P155" s="33">
        <f t="shared" si="6"/>
        <v>1</v>
      </c>
      <c r="Q155" s="33"/>
      <c r="S155" s="1" t="s">
        <v>296</v>
      </c>
    </row>
    <row r="156" spans="1:19">
      <c r="A156" s="1">
        <v>153</v>
      </c>
      <c r="B156" s="1">
        <f>VLOOKUP(S156,检索目录!$C:$E,3,0)</f>
        <v>1100099</v>
      </c>
      <c r="C156" s="1" t="s">
        <v>234</v>
      </c>
      <c r="D156" s="1">
        <v>3</v>
      </c>
      <c r="E156" s="1">
        <v>3</v>
      </c>
      <c r="F156" s="1">
        <v>1</v>
      </c>
      <c r="G156" s="1" t="s">
        <v>235</v>
      </c>
      <c r="H156" s="1" t="s">
        <v>236</v>
      </c>
      <c r="I156" s="1">
        <v>21</v>
      </c>
      <c r="J156" s="33" t="s">
        <v>237</v>
      </c>
      <c r="K156" s="33" t="s">
        <v>147</v>
      </c>
      <c r="L156" s="33" t="s">
        <v>148</v>
      </c>
      <c r="M156" s="33" t="s">
        <v>149</v>
      </c>
      <c r="N156" s="33" t="s">
        <v>150</v>
      </c>
      <c r="O156" s="33">
        <f t="shared" si="5"/>
        <v>50</v>
      </c>
      <c r="P156" s="33">
        <f t="shared" si="6"/>
        <v>1</v>
      </c>
      <c r="Q156" s="33"/>
      <c r="S156" s="1" t="s">
        <v>296</v>
      </c>
    </row>
    <row r="157" spans="1:19">
      <c r="A157" s="1">
        <v>154</v>
      </c>
      <c r="B157" s="1">
        <f>VLOOKUP(S157,检索目录!$C:$E,3,0)</f>
        <v>1110063</v>
      </c>
      <c r="C157" s="1" t="s">
        <v>234</v>
      </c>
      <c r="D157" s="1">
        <v>1</v>
      </c>
      <c r="E157" s="1">
        <v>1</v>
      </c>
      <c r="F157" s="1">
        <v>1</v>
      </c>
      <c r="G157" s="1" t="s">
        <v>235</v>
      </c>
      <c r="H157" s="1" t="s">
        <v>236</v>
      </c>
      <c r="I157" s="1">
        <v>19</v>
      </c>
      <c r="J157" s="33" t="s">
        <v>237</v>
      </c>
      <c r="K157" s="33" t="s">
        <v>147</v>
      </c>
      <c r="L157" s="33" t="s">
        <v>148</v>
      </c>
      <c r="M157" s="33" t="s">
        <v>149</v>
      </c>
      <c r="N157" s="33" t="s">
        <v>150</v>
      </c>
      <c r="O157" s="33">
        <f t="shared" si="5"/>
        <v>50</v>
      </c>
      <c r="P157" s="33">
        <f t="shared" si="6"/>
        <v>1</v>
      </c>
      <c r="Q157" s="33"/>
      <c r="S157" s="1" t="s">
        <v>297</v>
      </c>
    </row>
    <row r="158" spans="1:19">
      <c r="A158" s="1">
        <v>155</v>
      </c>
      <c r="B158" s="1">
        <f>VLOOKUP(S158,检索目录!$C:$E,3,0)</f>
        <v>1110063</v>
      </c>
      <c r="C158" s="1" t="s">
        <v>234</v>
      </c>
      <c r="D158" s="1">
        <v>2</v>
      </c>
      <c r="E158" s="1">
        <v>2</v>
      </c>
      <c r="F158" s="1">
        <v>1</v>
      </c>
      <c r="G158" s="1" t="s">
        <v>235</v>
      </c>
      <c r="H158" s="1" t="s">
        <v>236</v>
      </c>
      <c r="I158" s="1">
        <v>20</v>
      </c>
      <c r="J158" s="33" t="s">
        <v>237</v>
      </c>
      <c r="K158" s="33" t="s">
        <v>147</v>
      </c>
      <c r="L158" s="33" t="s">
        <v>148</v>
      </c>
      <c r="M158" s="33" t="s">
        <v>149</v>
      </c>
      <c r="N158" s="33" t="s">
        <v>150</v>
      </c>
      <c r="O158" s="33">
        <f t="shared" si="5"/>
        <v>50</v>
      </c>
      <c r="P158" s="33">
        <f t="shared" si="6"/>
        <v>1</v>
      </c>
      <c r="Q158" s="33"/>
      <c r="S158" s="1" t="s">
        <v>297</v>
      </c>
    </row>
    <row r="159" spans="1:19">
      <c r="A159" s="1">
        <v>156</v>
      </c>
      <c r="B159" s="1">
        <f>VLOOKUP(S159,检索目录!$C:$E,3,0)</f>
        <v>1110063</v>
      </c>
      <c r="C159" s="1" t="s">
        <v>234</v>
      </c>
      <c r="D159" s="1">
        <v>3</v>
      </c>
      <c r="E159" s="1">
        <v>3</v>
      </c>
      <c r="F159" s="1">
        <v>1</v>
      </c>
      <c r="G159" s="1" t="s">
        <v>235</v>
      </c>
      <c r="H159" s="1" t="s">
        <v>236</v>
      </c>
      <c r="I159" s="1">
        <v>21</v>
      </c>
      <c r="J159" s="33" t="s">
        <v>237</v>
      </c>
      <c r="K159" s="33" t="s">
        <v>147</v>
      </c>
      <c r="L159" s="33" t="s">
        <v>148</v>
      </c>
      <c r="M159" s="33" t="s">
        <v>149</v>
      </c>
      <c r="N159" s="33" t="s">
        <v>150</v>
      </c>
      <c r="O159" s="33">
        <f t="shared" si="5"/>
        <v>50</v>
      </c>
      <c r="P159" s="33">
        <f t="shared" si="6"/>
        <v>1</v>
      </c>
      <c r="Q159" s="33"/>
      <c r="S159" s="1" t="s">
        <v>297</v>
      </c>
    </row>
    <row r="160" spans="1:19">
      <c r="A160" s="1">
        <v>157</v>
      </c>
      <c r="B160" s="1">
        <f>VLOOKUP(S160,检索目录!$C:$E,3,0)</f>
        <v>1130052</v>
      </c>
      <c r="C160" s="1" t="s">
        <v>234</v>
      </c>
      <c r="D160" s="1">
        <v>1</v>
      </c>
      <c r="E160" s="1">
        <v>1</v>
      </c>
      <c r="F160" s="1">
        <v>1</v>
      </c>
      <c r="G160" s="1" t="s">
        <v>235</v>
      </c>
      <c r="H160" s="1" t="s">
        <v>236</v>
      </c>
      <c r="I160" s="1">
        <v>19</v>
      </c>
      <c r="J160" s="33" t="s">
        <v>237</v>
      </c>
      <c r="K160" s="33" t="s">
        <v>147</v>
      </c>
      <c r="L160" s="33" t="s">
        <v>148</v>
      </c>
      <c r="M160" s="33" t="s">
        <v>149</v>
      </c>
      <c r="N160" s="33" t="s">
        <v>150</v>
      </c>
      <c r="O160" s="33">
        <f t="shared" si="5"/>
        <v>50</v>
      </c>
      <c r="P160" s="33">
        <f t="shared" si="6"/>
        <v>1</v>
      </c>
      <c r="Q160" s="33"/>
      <c r="S160" s="1" t="s">
        <v>298</v>
      </c>
    </row>
    <row r="161" spans="1:19">
      <c r="A161" s="1">
        <v>158</v>
      </c>
      <c r="B161" s="1">
        <f>VLOOKUP(S161,检索目录!$C:$E,3,0)</f>
        <v>1130052</v>
      </c>
      <c r="C161" s="1" t="s">
        <v>234</v>
      </c>
      <c r="D161" s="1">
        <v>2</v>
      </c>
      <c r="E161" s="1">
        <v>2</v>
      </c>
      <c r="F161" s="1">
        <v>1</v>
      </c>
      <c r="G161" s="1" t="s">
        <v>235</v>
      </c>
      <c r="H161" s="1" t="s">
        <v>236</v>
      </c>
      <c r="I161" s="1">
        <v>20</v>
      </c>
      <c r="J161" s="33" t="s">
        <v>237</v>
      </c>
      <c r="K161" s="33" t="s">
        <v>147</v>
      </c>
      <c r="L161" s="33" t="s">
        <v>148</v>
      </c>
      <c r="M161" s="33" t="s">
        <v>149</v>
      </c>
      <c r="N161" s="33" t="s">
        <v>150</v>
      </c>
      <c r="O161" s="33">
        <f t="shared" si="5"/>
        <v>50</v>
      </c>
      <c r="P161" s="33">
        <f t="shared" si="6"/>
        <v>1</v>
      </c>
      <c r="Q161" s="33"/>
      <c r="S161" s="1" t="s">
        <v>298</v>
      </c>
    </row>
    <row r="162" spans="1:19">
      <c r="A162" s="1">
        <v>159</v>
      </c>
      <c r="B162" s="1">
        <f>VLOOKUP(S162,检索目录!$C:$E,3,0)</f>
        <v>1130052</v>
      </c>
      <c r="C162" s="1" t="s">
        <v>234</v>
      </c>
      <c r="D162" s="1">
        <v>3</v>
      </c>
      <c r="E162" s="1">
        <v>3</v>
      </c>
      <c r="F162" s="1">
        <v>1</v>
      </c>
      <c r="G162" s="1" t="s">
        <v>235</v>
      </c>
      <c r="H162" s="1" t="s">
        <v>236</v>
      </c>
      <c r="I162" s="1">
        <v>21</v>
      </c>
      <c r="J162" s="33" t="s">
        <v>237</v>
      </c>
      <c r="K162" s="33" t="s">
        <v>147</v>
      </c>
      <c r="L162" s="33" t="s">
        <v>148</v>
      </c>
      <c r="M162" s="33" t="s">
        <v>149</v>
      </c>
      <c r="N162" s="33" t="s">
        <v>150</v>
      </c>
      <c r="O162" s="33">
        <f t="shared" si="5"/>
        <v>50</v>
      </c>
      <c r="P162" s="33">
        <f t="shared" si="6"/>
        <v>1</v>
      </c>
      <c r="Q162" s="33"/>
      <c r="S162" s="1" t="s">
        <v>298</v>
      </c>
    </row>
    <row r="163" spans="1:19">
      <c r="A163" s="1">
        <v>160</v>
      </c>
      <c r="B163" s="1">
        <f>VLOOKUP(S163,检索目录!$C:$E,3,0)</f>
        <v>1180113</v>
      </c>
      <c r="C163" s="1" t="s">
        <v>234</v>
      </c>
      <c r="D163" s="1">
        <v>1</v>
      </c>
      <c r="E163" s="1">
        <v>1</v>
      </c>
      <c r="F163" s="1">
        <v>1</v>
      </c>
      <c r="G163" s="1" t="s">
        <v>235</v>
      </c>
      <c r="H163" s="1" t="s">
        <v>236</v>
      </c>
      <c r="I163" s="1">
        <v>19</v>
      </c>
      <c r="J163" s="33" t="s">
        <v>237</v>
      </c>
      <c r="K163" s="33" t="s">
        <v>147</v>
      </c>
      <c r="L163" s="33" t="s">
        <v>148</v>
      </c>
      <c r="M163" s="33" t="s">
        <v>149</v>
      </c>
      <c r="N163" s="33" t="s">
        <v>150</v>
      </c>
      <c r="O163" s="33">
        <f t="shared" si="5"/>
        <v>50</v>
      </c>
      <c r="P163" s="33">
        <f t="shared" si="6"/>
        <v>1</v>
      </c>
      <c r="Q163" s="33"/>
      <c r="S163" s="1" t="s">
        <v>299</v>
      </c>
    </row>
    <row r="164" spans="1:19">
      <c r="A164" s="1">
        <v>161</v>
      </c>
      <c r="B164" s="1">
        <f>VLOOKUP(S164,检索目录!$C:$E,3,0)</f>
        <v>1180113</v>
      </c>
      <c r="C164" s="1" t="s">
        <v>234</v>
      </c>
      <c r="D164" s="1">
        <v>2</v>
      </c>
      <c r="E164" s="1">
        <v>2</v>
      </c>
      <c r="F164" s="1">
        <v>1</v>
      </c>
      <c r="G164" s="1" t="s">
        <v>235</v>
      </c>
      <c r="H164" s="1" t="s">
        <v>236</v>
      </c>
      <c r="I164" s="1">
        <v>20</v>
      </c>
      <c r="J164" s="33" t="s">
        <v>237</v>
      </c>
      <c r="K164" s="33" t="s">
        <v>147</v>
      </c>
      <c r="L164" s="33" t="s">
        <v>148</v>
      </c>
      <c r="M164" s="33" t="s">
        <v>149</v>
      </c>
      <c r="N164" s="33" t="s">
        <v>150</v>
      </c>
      <c r="O164" s="33">
        <f t="shared" si="5"/>
        <v>50</v>
      </c>
      <c r="P164" s="33">
        <f t="shared" si="6"/>
        <v>1</v>
      </c>
      <c r="Q164" s="33"/>
      <c r="S164" s="1" t="s">
        <v>299</v>
      </c>
    </row>
    <row r="165" spans="1:19">
      <c r="A165" s="1">
        <v>162</v>
      </c>
      <c r="B165" s="1">
        <f>VLOOKUP(S165,检索目录!$C:$E,3,0)</f>
        <v>1180113</v>
      </c>
      <c r="C165" s="1" t="s">
        <v>234</v>
      </c>
      <c r="D165" s="1">
        <v>3</v>
      </c>
      <c r="E165" s="1">
        <v>3</v>
      </c>
      <c r="F165" s="1">
        <v>1</v>
      </c>
      <c r="G165" s="1" t="s">
        <v>235</v>
      </c>
      <c r="H165" s="1" t="s">
        <v>236</v>
      </c>
      <c r="I165" s="1">
        <v>21</v>
      </c>
      <c r="J165" s="33" t="s">
        <v>237</v>
      </c>
      <c r="K165" s="33" t="s">
        <v>147</v>
      </c>
      <c r="L165" s="33" t="s">
        <v>148</v>
      </c>
      <c r="M165" s="33" t="s">
        <v>149</v>
      </c>
      <c r="N165" s="33" t="s">
        <v>150</v>
      </c>
      <c r="O165" s="33">
        <f t="shared" si="5"/>
        <v>50</v>
      </c>
      <c r="P165" s="33">
        <f t="shared" si="6"/>
        <v>1</v>
      </c>
      <c r="Q165" s="33"/>
      <c r="S165" s="1" t="s">
        <v>299</v>
      </c>
    </row>
    <row r="166" spans="1:19">
      <c r="A166" s="1">
        <v>163</v>
      </c>
      <c r="B166" s="1">
        <f>VLOOKUP(S166,检索目录!$C:$E,3,0)</f>
        <v>1200096</v>
      </c>
      <c r="C166" s="1" t="s">
        <v>234</v>
      </c>
      <c r="D166" s="1">
        <v>1</v>
      </c>
      <c r="E166" s="1">
        <v>1</v>
      </c>
      <c r="F166" s="1">
        <v>1</v>
      </c>
      <c r="G166" s="1" t="s">
        <v>235</v>
      </c>
      <c r="H166" s="1" t="s">
        <v>236</v>
      </c>
      <c r="I166" s="1">
        <v>19</v>
      </c>
      <c r="J166" s="33" t="s">
        <v>237</v>
      </c>
      <c r="K166" s="33" t="s">
        <v>147</v>
      </c>
      <c r="L166" s="33" t="s">
        <v>148</v>
      </c>
      <c r="M166" s="33" t="s">
        <v>149</v>
      </c>
      <c r="N166" s="33" t="s">
        <v>150</v>
      </c>
      <c r="O166" s="33">
        <f t="shared" si="5"/>
        <v>50</v>
      </c>
      <c r="P166" s="33">
        <f t="shared" si="6"/>
        <v>1</v>
      </c>
      <c r="Q166" s="33"/>
      <c r="S166" s="1" t="s">
        <v>300</v>
      </c>
    </row>
    <row r="167" spans="1:19">
      <c r="A167" s="1">
        <v>164</v>
      </c>
      <c r="B167" s="1">
        <f>VLOOKUP(S167,检索目录!$C:$E,3,0)</f>
        <v>1200096</v>
      </c>
      <c r="C167" s="1" t="s">
        <v>234</v>
      </c>
      <c r="D167" s="1">
        <v>2</v>
      </c>
      <c r="E167" s="1">
        <v>2</v>
      </c>
      <c r="F167" s="1">
        <v>1</v>
      </c>
      <c r="G167" s="1" t="s">
        <v>235</v>
      </c>
      <c r="H167" s="1" t="s">
        <v>236</v>
      </c>
      <c r="I167" s="1">
        <v>20</v>
      </c>
      <c r="J167" s="33" t="s">
        <v>237</v>
      </c>
      <c r="K167" s="33" t="s">
        <v>147</v>
      </c>
      <c r="L167" s="33" t="s">
        <v>148</v>
      </c>
      <c r="M167" s="33" t="s">
        <v>149</v>
      </c>
      <c r="N167" s="33" t="s">
        <v>150</v>
      </c>
      <c r="O167" s="33">
        <f t="shared" si="5"/>
        <v>50</v>
      </c>
      <c r="P167" s="33">
        <f t="shared" si="6"/>
        <v>1</v>
      </c>
      <c r="Q167" s="33"/>
      <c r="S167" s="1" t="s">
        <v>300</v>
      </c>
    </row>
    <row r="168" spans="1:19">
      <c r="A168" s="1">
        <v>165</v>
      </c>
      <c r="B168" s="1">
        <f>VLOOKUP(S168,检索目录!$C:$E,3,0)</f>
        <v>1200096</v>
      </c>
      <c r="C168" s="1" t="s">
        <v>234</v>
      </c>
      <c r="D168" s="1">
        <v>3</v>
      </c>
      <c r="E168" s="1">
        <v>3</v>
      </c>
      <c r="F168" s="1">
        <v>1</v>
      </c>
      <c r="G168" s="1" t="s">
        <v>235</v>
      </c>
      <c r="H168" s="1" t="s">
        <v>236</v>
      </c>
      <c r="I168" s="1">
        <v>21</v>
      </c>
      <c r="J168" s="33" t="s">
        <v>237</v>
      </c>
      <c r="K168" s="33" t="s">
        <v>147</v>
      </c>
      <c r="L168" s="33" t="s">
        <v>148</v>
      </c>
      <c r="M168" s="33" t="s">
        <v>149</v>
      </c>
      <c r="N168" s="33" t="s">
        <v>150</v>
      </c>
      <c r="O168" s="33">
        <f t="shared" si="5"/>
        <v>50</v>
      </c>
      <c r="P168" s="33">
        <f t="shared" si="6"/>
        <v>1</v>
      </c>
      <c r="Q168" s="33"/>
      <c r="S168" s="1" t="s">
        <v>300</v>
      </c>
    </row>
    <row r="169" spans="1:19">
      <c r="A169" s="1">
        <v>166</v>
      </c>
      <c r="B169" s="1">
        <f>VLOOKUP(S169,检索目录!$C:$E,3,0)</f>
        <v>1210077</v>
      </c>
      <c r="C169" s="1" t="s">
        <v>234</v>
      </c>
      <c r="D169" s="1">
        <v>1</v>
      </c>
      <c r="E169" s="1">
        <v>1</v>
      </c>
      <c r="F169" s="1">
        <v>1</v>
      </c>
      <c r="G169" s="1" t="s">
        <v>235</v>
      </c>
      <c r="H169" s="1" t="s">
        <v>236</v>
      </c>
      <c r="I169" s="1">
        <v>19</v>
      </c>
      <c r="J169" s="33" t="s">
        <v>237</v>
      </c>
      <c r="K169" s="33" t="s">
        <v>147</v>
      </c>
      <c r="L169" s="33" t="s">
        <v>148</v>
      </c>
      <c r="M169" s="33" t="s">
        <v>149</v>
      </c>
      <c r="N169" s="33" t="s">
        <v>150</v>
      </c>
      <c r="O169" s="33">
        <f t="shared" si="5"/>
        <v>50</v>
      </c>
      <c r="P169" s="33">
        <f t="shared" si="6"/>
        <v>1</v>
      </c>
      <c r="Q169" s="33"/>
      <c r="S169" s="1" t="s">
        <v>301</v>
      </c>
    </row>
    <row r="170" spans="1:19">
      <c r="A170" s="1">
        <v>167</v>
      </c>
      <c r="B170" s="1">
        <f>VLOOKUP(S170,检索目录!$C:$E,3,0)</f>
        <v>1210077</v>
      </c>
      <c r="C170" s="1" t="s">
        <v>234</v>
      </c>
      <c r="D170" s="1">
        <v>2</v>
      </c>
      <c r="E170" s="1">
        <v>2</v>
      </c>
      <c r="F170" s="1">
        <v>1</v>
      </c>
      <c r="G170" s="1" t="s">
        <v>235</v>
      </c>
      <c r="H170" s="1" t="s">
        <v>236</v>
      </c>
      <c r="I170" s="1">
        <v>20</v>
      </c>
      <c r="J170" s="33" t="s">
        <v>237</v>
      </c>
      <c r="K170" s="33" t="s">
        <v>147</v>
      </c>
      <c r="L170" s="33" t="s">
        <v>148</v>
      </c>
      <c r="M170" s="33" t="s">
        <v>149</v>
      </c>
      <c r="N170" s="33" t="s">
        <v>150</v>
      </c>
      <c r="O170" s="33">
        <f t="shared" si="5"/>
        <v>50</v>
      </c>
      <c r="P170" s="33">
        <f t="shared" si="6"/>
        <v>1</v>
      </c>
      <c r="Q170" s="33"/>
      <c r="S170" s="1" t="s">
        <v>301</v>
      </c>
    </row>
    <row r="171" spans="1:19">
      <c r="A171" s="1">
        <v>168</v>
      </c>
      <c r="B171" s="1">
        <f>VLOOKUP(S171,检索目录!$C:$E,3,0)</f>
        <v>1210077</v>
      </c>
      <c r="C171" s="1" t="s">
        <v>234</v>
      </c>
      <c r="D171" s="1">
        <v>3</v>
      </c>
      <c r="E171" s="1">
        <v>3</v>
      </c>
      <c r="F171" s="1">
        <v>1</v>
      </c>
      <c r="G171" s="1" t="s">
        <v>235</v>
      </c>
      <c r="H171" s="1" t="s">
        <v>236</v>
      </c>
      <c r="I171" s="1">
        <v>21</v>
      </c>
      <c r="J171" s="33" t="s">
        <v>237</v>
      </c>
      <c r="K171" s="33" t="s">
        <v>147</v>
      </c>
      <c r="L171" s="33" t="s">
        <v>148</v>
      </c>
      <c r="M171" s="33" t="s">
        <v>149</v>
      </c>
      <c r="N171" s="33" t="s">
        <v>150</v>
      </c>
      <c r="O171" s="33">
        <f t="shared" si="5"/>
        <v>50</v>
      </c>
      <c r="P171" s="33">
        <f t="shared" si="6"/>
        <v>1</v>
      </c>
      <c r="Q171" s="33"/>
      <c r="S171" s="1" t="s">
        <v>301</v>
      </c>
    </row>
    <row r="172" spans="1:19">
      <c r="A172" s="1">
        <v>169</v>
      </c>
      <c r="B172" s="1">
        <f>VLOOKUP(S172,检索目录!$C:$E,3,0)</f>
        <v>1250068</v>
      </c>
      <c r="C172" s="1" t="s">
        <v>234</v>
      </c>
      <c r="D172" s="1">
        <v>1</v>
      </c>
      <c r="E172" s="1">
        <v>1</v>
      </c>
      <c r="F172" s="1">
        <v>1</v>
      </c>
      <c r="G172" s="1" t="s">
        <v>235</v>
      </c>
      <c r="H172" s="1" t="s">
        <v>236</v>
      </c>
      <c r="I172" s="1">
        <v>19</v>
      </c>
      <c r="J172" s="33" t="s">
        <v>237</v>
      </c>
      <c r="K172" s="33" t="s">
        <v>147</v>
      </c>
      <c r="L172" s="33" t="s">
        <v>148</v>
      </c>
      <c r="M172" s="33" t="s">
        <v>149</v>
      </c>
      <c r="N172" s="33" t="s">
        <v>150</v>
      </c>
      <c r="O172" s="33">
        <f t="shared" si="5"/>
        <v>50</v>
      </c>
      <c r="P172" s="33">
        <f t="shared" si="6"/>
        <v>1</v>
      </c>
      <c r="Q172" s="33"/>
      <c r="S172" s="1" t="s">
        <v>302</v>
      </c>
    </row>
    <row r="173" spans="1:19">
      <c r="A173" s="1">
        <v>170</v>
      </c>
      <c r="B173" s="1">
        <f>VLOOKUP(S173,检索目录!$C:$E,3,0)</f>
        <v>1250068</v>
      </c>
      <c r="C173" s="1" t="s">
        <v>234</v>
      </c>
      <c r="D173" s="1">
        <v>2</v>
      </c>
      <c r="E173" s="1">
        <v>2</v>
      </c>
      <c r="F173" s="1">
        <v>1</v>
      </c>
      <c r="G173" s="1" t="s">
        <v>235</v>
      </c>
      <c r="H173" s="1" t="s">
        <v>236</v>
      </c>
      <c r="I173" s="1">
        <v>20</v>
      </c>
      <c r="J173" s="33" t="s">
        <v>237</v>
      </c>
      <c r="K173" s="33" t="s">
        <v>147</v>
      </c>
      <c r="L173" s="33" t="s">
        <v>148</v>
      </c>
      <c r="M173" s="33" t="s">
        <v>149</v>
      </c>
      <c r="N173" s="33" t="s">
        <v>150</v>
      </c>
      <c r="O173" s="33">
        <f t="shared" si="5"/>
        <v>50</v>
      </c>
      <c r="P173" s="33">
        <f t="shared" si="6"/>
        <v>1</v>
      </c>
      <c r="Q173" s="33"/>
      <c r="S173" s="1" t="s">
        <v>302</v>
      </c>
    </row>
    <row r="174" spans="1:19">
      <c r="A174" s="1">
        <v>171</v>
      </c>
      <c r="B174" s="1">
        <f>VLOOKUP(S174,检索目录!$C:$E,3,0)</f>
        <v>1250068</v>
      </c>
      <c r="C174" s="1" t="s">
        <v>234</v>
      </c>
      <c r="D174" s="1">
        <v>3</v>
      </c>
      <c r="E174" s="1">
        <v>3</v>
      </c>
      <c r="F174" s="1">
        <v>1</v>
      </c>
      <c r="G174" s="1" t="s">
        <v>235</v>
      </c>
      <c r="H174" s="1" t="s">
        <v>236</v>
      </c>
      <c r="I174" s="1">
        <v>21</v>
      </c>
      <c r="J174" s="33" t="s">
        <v>237</v>
      </c>
      <c r="K174" s="33" t="s">
        <v>147</v>
      </c>
      <c r="L174" s="33" t="s">
        <v>148</v>
      </c>
      <c r="M174" s="33" t="s">
        <v>149</v>
      </c>
      <c r="N174" s="33" t="s">
        <v>150</v>
      </c>
      <c r="O174" s="33">
        <f t="shared" si="5"/>
        <v>50</v>
      </c>
      <c r="P174" s="33">
        <f t="shared" si="6"/>
        <v>1</v>
      </c>
      <c r="Q174" s="33"/>
      <c r="S174" s="1" t="s">
        <v>302</v>
      </c>
    </row>
    <row r="175" spans="1:19">
      <c r="A175" s="1">
        <v>172</v>
      </c>
      <c r="B175" s="1">
        <f>VLOOKUP(S175,检索目录!$C:$E,3,0)</f>
        <v>1290093</v>
      </c>
      <c r="C175" s="1" t="s">
        <v>234</v>
      </c>
      <c r="D175" s="1">
        <v>1</v>
      </c>
      <c r="E175" s="1">
        <v>1</v>
      </c>
      <c r="F175" s="1">
        <v>1</v>
      </c>
      <c r="G175" s="1" t="s">
        <v>235</v>
      </c>
      <c r="H175" s="1" t="s">
        <v>236</v>
      </c>
      <c r="I175" s="1">
        <v>19</v>
      </c>
      <c r="J175" s="33" t="s">
        <v>237</v>
      </c>
      <c r="K175" s="33" t="s">
        <v>147</v>
      </c>
      <c r="L175" s="33" t="s">
        <v>148</v>
      </c>
      <c r="M175" s="33" t="s">
        <v>149</v>
      </c>
      <c r="N175" s="33" t="s">
        <v>150</v>
      </c>
      <c r="O175" s="33">
        <f t="shared" si="5"/>
        <v>50</v>
      </c>
      <c r="P175" s="33">
        <f t="shared" si="6"/>
        <v>1</v>
      </c>
      <c r="Q175" s="33"/>
      <c r="S175" s="1" t="s">
        <v>303</v>
      </c>
    </row>
    <row r="176" spans="1:19">
      <c r="A176" s="1">
        <v>173</v>
      </c>
      <c r="B176" s="1">
        <f>VLOOKUP(S176,检索目录!$C:$E,3,0)</f>
        <v>1290093</v>
      </c>
      <c r="C176" s="1" t="s">
        <v>234</v>
      </c>
      <c r="D176" s="1">
        <v>2</v>
      </c>
      <c r="E176" s="1">
        <v>2</v>
      </c>
      <c r="F176" s="1">
        <v>1</v>
      </c>
      <c r="G176" s="1" t="s">
        <v>235</v>
      </c>
      <c r="H176" s="1" t="s">
        <v>236</v>
      </c>
      <c r="I176" s="1">
        <v>20</v>
      </c>
      <c r="J176" s="33" t="s">
        <v>237</v>
      </c>
      <c r="K176" s="33" t="s">
        <v>147</v>
      </c>
      <c r="L176" s="33" t="s">
        <v>148</v>
      </c>
      <c r="M176" s="33" t="s">
        <v>149</v>
      </c>
      <c r="N176" s="33" t="s">
        <v>150</v>
      </c>
      <c r="O176" s="33">
        <f t="shared" si="5"/>
        <v>50</v>
      </c>
      <c r="P176" s="33">
        <f t="shared" si="6"/>
        <v>1</v>
      </c>
      <c r="Q176" s="33"/>
      <c r="S176" s="1" t="s">
        <v>303</v>
      </c>
    </row>
    <row r="177" spans="1:19">
      <c r="A177" s="1">
        <v>174</v>
      </c>
      <c r="B177" s="1">
        <f>VLOOKUP(S177,检索目录!$C:$E,3,0)</f>
        <v>1290093</v>
      </c>
      <c r="C177" s="1" t="s">
        <v>234</v>
      </c>
      <c r="D177" s="1">
        <v>3</v>
      </c>
      <c r="E177" s="1">
        <v>3</v>
      </c>
      <c r="F177" s="1">
        <v>1</v>
      </c>
      <c r="G177" s="1" t="s">
        <v>235</v>
      </c>
      <c r="H177" s="1" t="s">
        <v>236</v>
      </c>
      <c r="I177" s="1">
        <v>21</v>
      </c>
      <c r="J177" s="33" t="s">
        <v>237</v>
      </c>
      <c r="K177" s="33" t="s">
        <v>147</v>
      </c>
      <c r="L177" s="33" t="s">
        <v>148</v>
      </c>
      <c r="M177" s="33" t="s">
        <v>149</v>
      </c>
      <c r="N177" s="33" t="s">
        <v>150</v>
      </c>
      <c r="O177" s="33">
        <f t="shared" si="5"/>
        <v>50</v>
      </c>
      <c r="P177" s="33">
        <f t="shared" si="6"/>
        <v>1</v>
      </c>
      <c r="Q177" s="33"/>
      <c r="S177" s="1" t="s">
        <v>303</v>
      </c>
    </row>
    <row r="178" spans="1:19">
      <c r="A178" s="1">
        <v>175</v>
      </c>
      <c r="B178" s="1">
        <f>VLOOKUP(S178,检索目录!$C:$E,3,0)</f>
        <v>1320108</v>
      </c>
      <c r="C178" s="1" t="s">
        <v>234</v>
      </c>
      <c r="D178" s="1">
        <v>1</v>
      </c>
      <c r="E178" s="1">
        <v>1</v>
      </c>
      <c r="F178" s="1">
        <v>1</v>
      </c>
      <c r="G178" s="1" t="s">
        <v>235</v>
      </c>
      <c r="H178" s="1" t="s">
        <v>236</v>
      </c>
      <c r="I178" s="1">
        <v>19</v>
      </c>
      <c r="J178" s="33" t="s">
        <v>237</v>
      </c>
      <c r="K178" s="33" t="s">
        <v>147</v>
      </c>
      <c r="L178" s="33" t="s">
        <v>148</v>
      </c>
      <c r="M178" s="33" t="s">
        <v>149</v>
      </c>
      <c r="N178" s="33" t="s">
        <v>150</v>
      </c>
      <c r="O178" s="33">
        <f t="shared" si="5"/>
        <v>50</v>
      </c>
      <c r="P178" s="33">
        <f t="shared" si="6"/>
        <v>1</v>
      </c>
      <c r="Q178" s="33"/>
      <c r="S178" s="1" t="s">
        <v>304</v>
      </c>
    </row>
    <row r="179" spans="1:19">
      <c r="A179" s="1">
        <v>176</v>
      </c>
      <c r="B179" s="1">
        <f>VLOOKUP(S179,检索目录!$C:$E,3,0)</f>
        <v>1320108</v>
      </c>
      <c r="C179" s="1" t="s">
        <v>234</v>
      </c>
      <c r="D179" s="1">
        <v>2</v>
      </c>
      <c r="E179" s="1">
        <v>2</v>
      </c>
      <c r="F179" s="1">
        <v>1</v>
      </c>
      <c r="G179" s="1" t="s">
        <v>235</v>
      </c>
      <c r="H179" s="1" t="s">
        <v>236</v>
      </c>
      <c r="I179" s="1">
        <v>20</v>
      </c>
      <c r="J179" s="33" t="s">
        <v>237</v>
      </c>
      <c r="K179" s="33" t="s">
        <v>147</v>
      </c>
      <c r="L179" s="33" t="s">
        <v>148</v>
      </c>
      <c r="M179" s="33" t="s">
        <v>149</v>
      </c>
      <c r="N179" s="33" t="s">
        <v>150</v>
      </c>
      <c r="O179" s="33">
        <f t="shared" si="5"/>
        <v>50</v>
      </c>
      <c r="P179" s="33">
        <f t="shared" si="6"/>
        <v>1</v>
      </c>
      <c r="Q179" s="33"/>
      <c r="S179" s="1" t="s">
        <v>304</v>
      </c>
    </row>
    <row r="180" spans="1:19">
      <c r="A180" s="1">
        <v>177</v>
      </c>
      <c r="B180" s="1">
        <f>VLOOKUP(S180,检索目录!$C:$E,3,0)</f>
        <v>1320108</v>
      </c>
      <c r="C180" s="1" t="s">
        <v>234</v>
      </c>
      <c r="D180" s="1">
        <v>3</v>
      </c>
      <c r="E180" s="1">
        <v>3</v>
      </c>
      <c r="F180" s="1">
        <v>1</v>
      </c>
      <c r="G180" s="1" t="s">
        <v>235</v>
      </c>
      <c r="H180" s="1" t="s">
        <v>236</v>
      </c>
      <c r="I180" s="1">
        <v>21</v>
      </c>
      <c r="J180" s="33" t="s">
        <v>237</v>
      </c>
      <c r="K180" s="33" t="s">
        <v>147</v>
      </c>
      <c r="L180" s="33" t="s">
        <v>148</v>
      </c>
      <c r="M180" s="33" t="s">
        <v>149</v>
      </c>
      <c r="N180" s="33" t="s">
        <v>150</v>
      </c>
      <c r="O180" s="33">
        <f t="shared" si="5"/>
        <v>50</v>
      </c>
      <c r="P180" s="33">
        <f t="shared" si="6"/>
        <v>1</v>
      </c>
      <c r="Q180" s="33"/>
      <c r="S180" s="1" t="s">
        <v>304</v>
      </c>
    </row>
    <row r="181" spans="1:19">
      <c r="A181" s="1">
        <v>178</v>
      </c>
      <c r="B181" s="1">
        <f>VLOOKUP(S181,检索目录!$C:$E,3,0)</f>
        <v>1330082</v>
      </c>
      <c r="C181" s="1" t="s">
        <v>234</v>
      </c>
      <c r="D181" s="1">
        <v>1</v>
      </c>
      <c r="E181" s="1">
        <v>1</v>
      </c>
      <c r="F181" s="1">
        <v>1</v>
      </c>
      <c r="G181" s="1" t="s">
        <v>235</v>
      </c>
      <c r="H181" s="1" t="s">
        <v>236</v>
      </c>
      <c r="I181" s="1">
        <v>19</v>
      </c>
      <c r="J181" s="33" t="s">
        <v>237</v>
      </c>
      <c r="K181" s="33" t="s">
        <v>147</v>
      </c>
      <c r="L181" s="33" t="s">
        <v>148</v>
      </c>
      <c r="M181" s="33" t="s">
        <v>149</v>
      </c>
      <c r="N181" s="33" t="s">
        <v>150</v>
      </c>
      <c r="O181" s="33">
        <f t="shared" si="5"/>
        <v>50</v>
      </c>
      <c r="P181" s="33">
        <f t="shared" si="6"/>
        <v>1</v>
      </c>
      <c r="Q181" s="33"/>
      <c r="S181" s="1" t="s">
        <v>305</v>
      </c>
    </row>
    <row r="182" spans="1:19">
      <c r="A182" s="1">
        <v>179</v>
      </c>
      <c r="B182" s="1">
        <f>VLOOKUP(S182,检索目录!$C:$E,3,0)</f>
        <v>1330082</v>
      </c>
      <c r="C182" s="1" t="s">
        <v>234</v>
      </c>
      <c r="D182" s="1">
        <v>2</v>
      </c>
      <c r="E182" s="1">
        <v>2</v>
      </c>
      <c r="F182" s="1">
        <v>1</v>
      </c>
      <c r="G182" s="1" t="s">
        <v>235</v>
      </c>
      <c r="H182" s="1" t="s">
        <v>236</v>
      </c>
      <c r="I182" s="1">
        <v>20</v>
      </c>
      <c r="J182" s="33" t="s">
        <v>237</v>
      </c>
      <c r="K182" s="33" t="s">
        <v>147</v>
      </c>
      <c r="L182" s="33" t="s">
        <v>148</v>
      </c>
      <c r="M182" s="33" t="s">
        <v>149</v>
      </c>
      <c r="N182" s="33" t="s">
        <v>150</v>
      </c>
      <c r="O182" s="33">
        <f t="shared" ref="O182:O188" si="7">VLOOKUP($F182,$V$14:$Z$30,2,FALSE)</f>
        <v>50</v>
      </c>
      <c r="P182" s="33">
        <f t="shared" ref="P182:P188" si="8">VLOOKUP($F182,$AB$14:$AC$29,2,FALSE)</f>
        <v>1</v>
      </c>
      <c r="Q182" s="33"/>
      <c r="S182" s="1" t="s">
        <v>305</v>
      </c>
    </row>
    <row r="183" spans="1:19">
      <c r="A183" s="1">
        <v>180</v>
      </c>
      <c r="B183" s="1">
        <f>VLOOKUP(S183,检索目录!$C:$E,3,0)</f>
        <v>1330082</v>
      </c>
      <c r="C183" s="1" t="s">
        <v>234</v>
      </c>
      <c r="D183" s="1">
        <v>3</v>
      </c>
      <c r="E183" s="1">
        <v>3</v>
      </c>
      <c r="F183" s="1">
        <v>1</v>
      </c>
      <c r="G183" s="1" t="s">
        <v>235</v>
      </c>
      <c r="H183" s="1" t="s">
        <v>236</v>
      </c>
      <c r="I183" s="1">
        <v>21</v>
      </c>
      <c r="J183" s="33" t="s">
        <v>237</v>
      </c>
      <c r="K183" s="33" t="s">
        <v>147</v>
      </c>
      <c r="L183" s="33" t="s">
        <v>148</v>
      </c>
      <c r="M183" s="33" t="s">
        <v>149</v>
      </c>
      <c r="N183" s="33" t="s">
        <v>150</v>
      </c>
      <c r="O183" s="33">
        <f t="shared" si="7"/>
        <v>50</v>
      </c>
      <c r="P183" s="33">
        <f t="shared" si="8"/>
        <v>1</v>
      </c>
      <c r="Q183" s="33"/>
      <c r="S183" s="1" t="s">
        <v>305</v>
      </c>
    </row>
    <row r="184" spans="1:19">
      <c r="A184" s="1">
        <v>181</v>
      </c>
      <c r="B184" s="1">
        <f>VLOOKUP(S184,检索目录!$C:$E,3,0)</f>
        <v>1360072</v>
      </c>
      <c r="C184" s="1" t="s">
        <v>234</v>
      </c>
      <c r="D184" s="1">
        <v>1</v>
      </c>
      <c r="E184" s="1">
        <v>1</v>
      </c>
      <c r="F184" s="1">
        <v>1</v>
      </c>
      <c r="G184" s="1" t="s">
        <v>235</v>
      </c>
      <c r="H184" s="1" t="s">
        <v>236</v>
      </c>
      <c r="I184" s="1">
        <v>19</v>
      </c>
      <c r="J184" s="33" t="s">
        <v>237</v>
      </c>
      <c r="K184" s="33" t="s">
        <v>147</v>
      </c>
      <c r="L184" s="33" t="s">
        <v>148</v>
      </c>
      <c r="M184" s="33" t="s">
        <v>149</v>
      </c>
      <c r="N184" s="33" t="s">
        <v>150</v>
      </c>
      <c r="O184" s="33">
        <f t="shared" si="7"/>
        <v>50</v>
      </c>
      <c r="P184" s="33">
        <f t="shared" si="8"/>
        <v>1</v>
      </c>
      <c r="Q184" s="33"/>
      <c r="S184" s="1" t="s">
        <v>306</v>
      </c>
    </row>
    <row r="185" spans="1:19">
      <c r="A185" s="1">
        <v>182</v>
      </c>
      <c r="B185" s="1">
        <f>VLOOKUP(S185,检索目录!$C:$E,3,0)</f>
        <v>1360072</v>
      </c>
      <c r="C185" s="1" t="s">
        <v>234</v>
      </c>
      <c r="D185" s="1">
        <v>2</v>
      </c>
      <c r="E185" s="1">
        <v>2</v>
      </c>
      <c r="F185" s="1">
        <v>1</v>
      </c>
      <c r="G185" s="1" t="s">
        <v>235</v>
      </c>
      <c r="H185" s="1" t="s">
        <v>236</v>
      </c>
      <c r="I185" s="1">
        <v>20</v>
      </c>
      <c r="J185" s="33" t="s">
        <v>237</v>
      </c>
      <c r="K185" s="33" t="s">
        <v>147</v>
      </c>
      <c r="L185" s="33" t="s">
        <v>148</v>
      </c>
      <c r="M185" s="33" t="s">
        <v>149</v>
      </c>
      <c r="N185" s="33" t="s">
        <v>150</v>
      </c>
      <c r="O185" s="33">
        <f t="shared" si="7"/>
        <v>50</v>
      </c>
      <c r="P185" s="33">
        <f t="shared" si="8"/>
        <v>1</v>
      </c>
      <c r="Q185" s="33"/>
      <c r="S185" s="1" t="s">
        <v>306</v>
      </c>
    </row>
    <row r="186" spans="1:19">
      <c r="A186" s="1">
        <v>183</v>
      </c>
      <c r="B186" s="1">
        <f>VLOOKUP(S186,检索目录!$C:$E,3,0)</f>
        <v>1360072</v>
      </c>
      <c r="C186" s="1" t="s">
        <v>234</v>
      </c>
      <c r="D186" s="1">
        <v>3</v>
      </c>
      <c r="E186" s="1">
        <v>3</v>
      </c>
      <c r="F186" s="1">
        <v>1</v>
      </c>
      <c r="G186" s="1" t="s">
        <v>235</v>
      </c>
      <c r="H186" s="1" t="s">
        <v>236</v>
      </c>
      <c r="I186" s="1">
        <v>21</v>
      </c>
      <c r="J186" s="33" t="s">
        <v>237</v>
      </c>
      <c r="K186" s="33" t="s">
        <v>147</v>
      </c>
      <c r="L186" s="33" t="s">
        <v>148</v>
      </c>
      <c r="M186" s="33" t="s">
        <v>149</v>
      </c>
      <c r="N186" s="33" t="s">
        <v>150</v>
      </c>
      <c r="O186" s="33">
        <f t="shared" si="7"/>
        <v>50</v>
      </c>
      <c r="P186" s="33">
        <f t="shared" si="8"/>
        <v>1</v>
      </c>
      <c r="Q186" s="33"/>
      <c r="S186" s="1" t="s">
        <v>306</v>
      </c>
    </row>
    <row r="187" spans="1:19">
      <c r="A187" s="1">
        <v>184</v>
      </c>
      <c r="B187" s="1">
        <f>VLOOKUP(S187,检索目录!$C:$E,3,0)</f>
        <v>1420100</v>
      </c>
      <c r="C187" s="1" t="s">
        <v>234</v>
      </c>
      <c r="D187" s="1">
        <v>1</v>
      </c>
      <c r="E187" s="1">
        <v>1</v>
      </c>
      <c r="F187" s="1">
        <v>1</v>
      </c>
      <c r="G187" s="1" t="s">
        <v>235</v>
      </c>
      <c r="H187" s="1" t="s">
        <v>242</v>
      </c>
      <c r="I187" s="1">
        <v>19</v>
      </c>
      <c r="J187" s="33" t="s">
        <v>237</v>
      </c>
      <c r="K187" s="33" t="s">
        <v>147</v>
      </c>
      <c r="L187" s="33" t="s">
        <v>148</v>
      </c>
      <c r="M187" s="33" t="s">
        <v>149</v>
      </c>
      <c r="N187" s="33" t="s">
        <v>150</v>
      </c>
      <c r="O187" s="33">
        <f t="shared" si="7"/>
        <v>50</v>
      </c>
      <c r="P187" s="33">
        <f t="shared" si="8"/>
        <v>1</v>
      </c>
      <c r="Q187" s="8"/>
      <c r="S187" s="1" t="s">
        <v>307</v>
      </c>
    </row>
    <row r="188" spans="1:19">
      <c r="A188" s="1">
        <v>185</v>
      </c>
      <c r="B188" s="1">
        <f>VLOOKUP(S188,检索目录!$C:$E,3,0)</f>
        <v>1420100</v>
      </c>
      <c r="C188" s="1" t="s">
        <v>234</v>
      </c>
      <c r="D188" s="1">
        <v>2</v>
      </c>
      <c r="E188" s="1">
        <v>2</v>
      </c>
      <c r="F188" s="1">
        <v>1</v>
      </c>
      <c r="G188" s="1" t="s">
        <v>235</v>
      </c>
      <c r="H188" s="1" t="s">
        <v>250</v>
      </c>
      <c r="I188" s="1">
        <v>20</v>
      </c>
      <c r="J188" s="33" t="s">
        <v>237</v>
      </c>
      <c r="K188" s="33" t="s">
        <v>147</v>
      </c>
      <c r="L188" s="33" t="s">
        <v>148</v>
      </c>
      <c r="M188" s="33" t="s">
        <v>149</v>
      </c>
      <c r="N188" s="33" t="s">
        <v>150</v>
      </c>
      <c r="O188" s="33">
        <f t="shared" si="7"/>
        <v>50</v>
      </c>
      <c r="P188" s="33">
        <f t="shared" si="8"/>
        <v>1</v>
      </c>
      <c r="Q188" s="8"/>
      <c r="S188" s="1" t="s">
        <v>307</v>
      </c>
    </row>
    <row r="189" spans="1:19">
      <c r="A189" s="1">
        <v>186</v>
      </c>
      <c r="B189" s="1">
        <f>VLOOKUP(S189,检索目录!$C:$E,3,0)</f>
        <v>1420100</v>
      </c>
      <c r="C189" s="1" t="s">
        <v>234</v>
      </c>
      <c r="D189" s="1">
        <v>3</v>
      </c>
      <c r="E189" s="1">
        <v>3</v>
      </c>
      <c r="F189" s="1">
        <v>1</v>
      </c>
      <c r="G189" s="1" t="s">
        <v>235</v>
      </c>
      <c r="H189" s="1" t="s">
        <v>308</v>
      </c>
      <c r="I189" s="1">
        <v>21</v>
      </c>
      <c r="J189" s="33" t="s">
        <v>237</v>
      </c>
      <c r="K189" s="33" t="s">
        <v>147</v>
      </c>
      <c r="L189" s="33" t="s">
        <v>148</v>
      </c>
      <c r="M189" s="33" t="s">
        <v>149</v>
      </c>
      <c r="N189" s="33" t="s">
        <v>150</v>
      </c>
      <c r="O189" s="33">
        <f t="shared" ref="O189:O192" si="9">VLOOKUP($F189,$V$14:$Z$30,2,FALSE)</f>
        <v>50</v>
      </c>
      <c r="P189" s="33">
        <f t="shared" ref="P189:P192" si="10">VLOOKUP($F189,$AB$14:$AC$29,2,FALSE)</f>
        <v>1</v>
      </c>
      <c r="Q189" s="8"/>
      <c r="S189" s="1" t="s">
        <v>307</v>
      </c>
    </row>
    <row r="190" spans="1:19">
      <c r="A190" s="1">
        <v>187</v>
      </c>
      <c r="B190" s="1">
        <f>VLOOKUP(S190,检索目录!$C:$E,3,0)</f>
        <v>1480087</v>
      </c>
      <c r="C190" s="1" t="s">
        <v>234</v>
      </c>
      <c r="D190" s="1">
        <v>1</v>
      </c>
      <c r="E190" s="1">
        <v>1</v>
      </c>
      <c r="F190" s="1">
        <v>1</v>
      </c>
      <c r="G190" s="1" t="s">
        <v>235</v>
      </c>
      <c r="H190" s="1" t="s">
        <v>309</v>
      </c>
      <c r="I190" s="1">
        <v>19</v>
      </c>
      <c r="J190" s="33" t="s">
        <v>237</v>
      </c>
      <c r="K190" s="33" t="s">
        <v>147</v>
      </c>
      <c r="L190" s="33" t="s">
        <v>148</v>
      </c>
      <c r="M190" s="33" t="s">
        <v>149</v>
      </c>
      <c r="N190" s="33" t="s">
        <v>150</v>
      </c>
      <c r="O190" s="33">
        <f t="shared" si="9"/>
        <v>50</v>
      </c>
      <c r="P190" s="33">
        <f t="shared" si="10"/>
        <v>1</v>
      </c>
      <c r="Q190" s="8"/>
      <c r="S190" s="1" t="s">
        <v>310</v>
      </c>
    </row>
    <row r="191" spans="1:19">
      <c r="A191" s="1">
        <v>188</v>
      </c>
      <c r="B191" s="1">
        <f>VLOOKUP(S191,检索目录!$C:$E,3,0)</f>
        <v>1480087</v>
      </c>
      <c r="C191" s="1" t="s">
        <v>234</v>
      </c>
      <c r="D191" s="1">
        <v>2</v>
      </c>
      <c r="E191" s="1">
        <v>2</v>
      </c>
      <c r="F191" s="1">
        <v>1</v>
      </c>
      <c r="G191" s="1" t="s">
        <v>235</v>
      </c>
      <c r="H191" s="1" t="s">
        <v>311</v>
      </c>
      <c r="I191" s="1">
        <v>20</v>
      </c>
      <c r="J191" s="33" t="s">
        <v>237</v>
      </c>
      <c r="K191" s="33" t="s">
        <v>147</v>
      </c>
      <c r="L191" s="33" t="s">
        <v>148</v>
      </c>
      <c r="M191" s="33" t="s">
        <v>149</v>
      </c>
      <c r="N191" s="33" t="s">
        <v>150</v>
      </c>
      <c r="O191" s="33">
        <f t="shared" si="9"/>
        <v>50</v>
      </c>
      <c r="P191" s="33">
        <f t="shared" si="10"/>
        <v>1</v>
      </c>
      <c r="Q191" s="8"/>
      <c r="S191" s="1" t="s">
        <v>310</v>
      </c>
    </row>
    <row r="192" spans="1:19">
      <c r="A192" s="1">
        <v>189</v>
      </c>
      <c r="B192" s="1">
        <f>VLOOKUP(S192,检索目录!$C:$E,3,0)</f>
        <v>1480087</v>
      </c>
      <c r="C192" s="1" t="s">
        <v>234</v>
      </c>
      <c r="D192" s="1">
        <v>3</v>
      </c>
      <c r="E192" s="1">
        <v>3</v>
      </c>
      <c r="F192" s="1">
        <v>1</v>
      </c>
      <c r="G192" s="1" t="s">
        <v>235</v>
      </c>
      <c r="H192" s="1" t="s">
        <v>312</v>
      </c>
      <c r="I192" s="1">
        <v>21</v>
      </c>
      <c r="J192" s="33" t="s">
        <v>237</v>
      </c>
      <c r="K192" s="33" t="s">
        <v>147</v>
      </c>
      <c r="L192" s="33" t="s">
        <v>148</v>
      </c>
      <c r="M192" s="33" t="s">
        <v>149</v>
      </c>
      <c r="N192" s="33" t="s">
        <v>150</v>
      </c>
      <c r="O192" s="33">
        <f t="shared" si="9"/>
        <v>50</v>
      </c>
      <c r="P192" s="33">
        <f t="shared" si="10"/>
        <v>1</v>
      </c>
      <c r="Q192" s="8"/>
      <c r="S192" s="1" t="s">
        <v>310</v>
      </c>
    </row>
    <row r="193" spans="10:17">
      <c r="J193" s="8"/>
      <c r="K193" s="8"/>
      <c r="L193" s="8"/>
      <c r="M193" s="8"/>
      <c r="N193" s="8"/>
      <c r="O193" s="8"/>
      <c r="P193" s="8"/>
      <c r="Q193" s="8"/>
    </row>
    <row r="194" spans="10:17">
      <c r="J194" s="8"/>
      <c r="K194" s="8"/>
      <c r="L194" s="8"/>
      <c r="M194" s="8"/>
      <c r="N194" s="8"/>
      <c r="O194" s="8"/>
      <c r="P194" s="8"/>
      <c r="Q194" s="8"/>
    </row>
    <row r="195" spans="10:17">
      <c r="J195" s="8"/>
      <c r="K195" s="8"/>
      <c r="L195" s="8"/>
      <c r="M195" s="8"/>
      <c r="N195" s="8"/>
      <c r="O195" s="8"/>
      <c r="P195" s="8"/>
      <c r="Q195" s="8"/>
    </row>
    <row r="196" spans="10:17">
      <c r="J196" s="8"/>
      <c r="K196" s="8"/>
      <c r="L196" s="8"/>
      <c r="M196" s="8"/>
      <c r="N196" s="8"/>
      <c r="O196" s="8"/>
      <c r="P196" s="8"/>
      <c r="Q196" s="8"/>
    </row>
    <row r="197" spans="10:17">
      <c r="J197" s="8"/>
      <c r="K197" s="8"/>
      <c r="L197" s="8"/>
      <c r="M197" s="8"/>
      <c r="N197" s="8"/>
      <c r="O197" s="8"/>
      <c r="P197" s="8"/>
      <c r="Q197" s="8"/>
    </row>
    <row r="198" spans="10:17">
      <c r="J198" s="8"/>
      <c r="K198" s="8"/>
      <c r="L198" s="8"/>
      <c r="M198" s="8"/>
      <c r="N198" s="8"/>
      <c r="O198" s="8"/>
      <c r="P198" s="8"/>
      <c r="Q198" s="8"/>
    </row>
    <row r="199" spans="10:16">
      <c r="J199" s="8"/>
      <c r="K199" s="8"/>
      <c r="L199" s="8"/>
      <c r="M199" s="8"/>
      <c r="N199" s="8"/>
      <c r="O199" s="8"/>
      <c r="P199" s="8"/>
    </row>
    <row r="200" spans="10:16">
      <c r="J200" s="10"/>
      <c r="K200" s="10"/>
      <c r="L200" s="10"/>
      <c r="M200" s="10"/>
      <c r="N200" s="10"/>
      <c r="O200" s="8"/>
      <c r="P200" s="8"/>
    </row>
    <row r="201" spans="10:16">
      <c r="J201" s="10"/>
      <c r="K201" s="10"/>
      <c r="L201" s="10"/>
      <c r="M201" s="10"/>
      <c r="N201" s="10"/>
      <c r="O201" s="8"/>
      <c r="P201" s="8"/>
    </row>
    <row r="202" spans="10:16">
      <c r="J202" s="10"/>
      <c r="K202" s="10"/>
      <c r="L202" s="10"/>
      <c r="M202" s="10"/>
      <c r="N202" s="10"/>
      <c r="O202" s="8"/>
      <c r="P202" s="8"/>
    </row>
    <row r="203" spans="10:16">
      <c r="J203" s="8"/>
      <c r="K203" s="8"/>
      <c r="L203" s="8"/>
      <c r="M203" s="8"/>
      <c r="N203" s="8"/>
      <c r="O203" s="8"/>
      <c r="P203" s="8"/>
    </row>
    <row r="204" spans="2:16">
      <c r="B204" s="5"/>
      <c r="J204" s="8"/>
      <c r="K204" s="8"/>
      <c r="L204" s="8"/>
      <c r="M204" s="8"/>
      <c r="N204" s="8"/>
      <c r="O204" s="8"/>
      <c r="P204" s="8"/>
    </row>
    <row r="205" spans="2:16">
      <c r="B205" s="5"/>
      <c r="J205" s="8"/>
      <c r="K205" s="8"/>
      <c r="L205" s="8"/>
      <c r="M205" s="8"/>
      <c r="N205" s="8"/>
      <c r="O205" s="8"/>
      <c r="P205" s="8"/>
    </row>
    <row r="206" spans="2:16">
      <c r="B206" s="5"/>
      <c r="J206" s="8"/>
      <c r="K206" s="8"/>
      <c r="L206" s="8"/>
      <c r="M206" s="8"/>
      <c r="N206" s="8"/>
      <c r="O206" s="8"/>
      <c r="P206" s="8"/>
    </row>
    <row r="207" spans="2:16">
      <c r="B207" s="5"/>
      <c r="J207" s="8"/>
      <c r="K207" s="8"/>
      <c r="L207" s="8"/>
      <c r="M207" s="8"/>
      <c r="N207" s="8"/>
      <c r="O207" s="8"/>
      <c r="P207" s="8"/>
    </row>
    <row r="208" spans="2:16">
      <c r="B208" s="5"/>
      <c r="J208" s="8"/>
      <c r="K208" s="8"/>
      <c r="L208" s="8"/>
      <c r="M208" s="8"/>
      <c r="N208" s="8"/>
      <c r="O208" s="8"/>
      <c r="P208" s="8"/>
    </row>
    <row r="209" spans="2:16">
      <c r="B209" s="5"/>
      <c r="J209" s="10"/>
      <c r="K209" s="10"/>
      <c r="L209" s="10"/>
      <c r="M209" s="10"/>
      <c r="N209" s="10"/>
      <c r="O209" s="8"/>
      <c r="P209" s="8"/>
    </row>
    <row r="210" spans="2:16">
      <c r="B210" s="5"/>
      <c r="J210" s="10"/>
      <c r="K210" s="10"/>
      <c r="L210" s="10"/>
      <c r="M210" s="10"/>
      <c r="N210" s="10"/>
      <c r="O210" s="8"/>
      <c r="P210" s="8"/>
    </row>
    <row r="211" spans="2:16">
      <c r="B211" s="5"/>
      <c r="J211" s="10"/>
      <c r="K211" s="10"/>
      <c r="L211" s="10"/>
      <c r="M211" s="10"/>
      <c r="N211" s="10"/>
      <c r="O211" s="8"/>
      <c r="P211" s="8"/>
    </row>
    <row r="212" spans="2:16">
      <c r="B212" s="5"/>
      <c r="J212" s="8"/>
      <c r="K212" s="8"/>
      <c r="L212" s="8"/>
      <c r="M212" s="8"/>
      <c r="N212" s="8"/>
      <c r="O212" s="8"/>
      <c r="P212" s="8"/>
    </row>
    <row r="213" spans="2:16">
      <c r="B213" s="5"/>
      <c r="J213" s="8"/>
      <c r="K213" s="8"/>
      <c r="L213" s="8"/>
      <c r="M213" s="8"/>
      <c r="N213" s="8"/>
      <c r="O213" s="8"/>
      <c r="P213" s="8"/>
    </row>
    <row r="214" spans="2:16">
      <c r="B214" s="5"/>
      <c r="J214" s="8"/>
      <c r="K214" s="8"/>
      <c r="L214" s="8"/>
      <c r="M214" s="8"/>
      <c r="N214" s="8"/>
      <c r="O214" s="8"/>
      <c r="P214" s="8"/>
    </row>
    <row r="215" spans="2:16">
      <c r="B215" s="5"/>
      <c r="J215" s="8"/>
      <c r="K215" s="8"/>
      <c r="L215" s="8"/>
      <c r="M215" s="8"/>
      <c r="N215" s="8"/>
      <c r="O215" s="8"/>
      <c r="P215" s="8"/>
    </row>
    <row r="216" spans="2:16">
      <c r="B216" s="5"/>
      <c r="J216" s="8"/>
      <c r="K216" s="8"/>
      <c r="L216" s="8"/>
      <c r="M216" s="8"/>
      <c r="N216" s="8"/>
      <c r="O216" s="8"/>
      <c r="P216" s="8"/>
    </row>
    <row r="217" spans="2:16">
      <c r="B217" s="5"/>
      <c r="J217" s="8"/>
      <c r="K217" s="8"/>
      <c r="L217" s="8"/>
      <c r="M217" s="8"/>
      <c r="N217" s="8"/>
      <c r="O217" s="8"/>
      <c r="P217" s="8"/>
    </row>
    <row r="218" spans="2:16">
      <c r="B218" s="5"/>
      <c r="J218" s="10"/>
      <c r="K218" s="10"/>
      <c r="L218" s="10"/>
      <c r="M218" s="10"/>
      <c r="N218" s="10"/>
      <c r="O218" s="8"/>
      <c r="P218" s="8"/>
    </row>
    <row r="219" spans="2:16">
      <c r="B219" s="5"/>
      <c r="J219" s="10"/>
      <c r="K219" s="10"/>
      <c r="L219" s="10"/>
      <c r="M219" s="10"/>
      <c r="N219" s="10"/>
      <c r="O219" s="8"/>
      <c r="P219" s="8"/>
    </row>
    <row r="220" spans="2:16">
      <c r="B220" s="5"/>
      <c r="J220" s="10"/>
      <c r="K220" s="10"/>
      <c r="L220" s="10"/>
      <c r="M220" s="10"/>
      <c r="N220" s="10"/>
      <c r="O220" s="8"/>
      <c r="P220" s="8"/>
    </row>
    <row r="221" spans="2:16">
      <c r="B221" s="5"/>
      <c r="J221" s="8"/>
      <c r="K221" s="8"/>
      <c r="L221" s="8"/>
      <c r="M221" s="8"/>
      <c r="N221" s="8"/>
      <c r="O221" s="8"/>
      <c r="P221" s="8"/>
    </row>
    <row r="222" spans="2:16">
      <c r="B222" s="5"/>
      <c r="J222" s="8"/>
      <c r="K222" s="8"/>
      <c r="L222" s="8"/>
      <c r="M222" s="8"/>
      <c r="N222" s="8"/>
      <c r="O222" s="8"/>
      <c r="P222" s="8"/>
    </row>
    <row r="223" spans="2:16">
      <c r="B223" s="5"/>
      <c r="J223" s="8"/>
      <c r="K223" s="8"/>
      <c r="L223" s="8"/>
      <c r="M223" s="8"/>
      <c r="N223" s="8"/>
      <c r="O223" s="8"/>
      <c r="P223" s="8"/>
    </row>
    <row r="224" spans="2:16">
      <c r="B224" s="5"/>
      <c r="J224" s="8"/>
      <c r="K224" s="8"/>
      <c r="L224" s="8"/>
      <c r="M224" s="8"/>
      <c r="N224" s="8"/>
      <c r="O224" s="8"/>
      <c r="P224" s="8"/>
    </row>
    <row r="225" spans="2:16">
      <c r="B225" s="5"/>
      <c r="J225" s="8"/>
      <c r="K225" s="8"/>
      <c r="L225" s="8"/>
      <c r="M225" s="8"/>
      <c r="N225" s="8"/>
      <c r="O225" s="8"/>
      <c r="P225" s="8"/>
    </row>
    <row r="226" spans="2:16">
      <c r="B226" s="5"/>
      <c r="J226" s="8"/>
      <c r="K226" s="8"/>
      <c r="L226" s="8"/>
      <c r="M226" s="8"/>
      <c r="N226" s="8"/>
      <c r="O226" s="8"/>
      <c r="P226" s="8"/>
    </row>
    <row r="227" spans="2:16">
      <c r="B227" s="5"/>
      <c r="J227" s="10"/>
      <c r="K227" s="10"/>
      <c r="L227" s="10"/>
      <c r="M227" s="10"/>
      <c r="N227" s="10"/>
      <c r="O227" s="8"/>
      <c r="P227" s="8"/>
    </row>
    <row r="228" spans="2:16">
      <c r="B228" s="5"/>
      <c r="J228" s="10"/>
      <c r="K228" s="10"/>
      <c r="L228" s="10"/>
      <c r="M228" s="10"/>
      <c r="N228" s="10"/>
      <c r="O228" s="8"/>
      <c r="P228" s="8"/>
    </row>
    <row r="229" spans="2:16">
      <c r="B229" s="5"/>
      <c r="J229" s="10"/>
      <c r="K229" s="10"/>
      <c r="L229" s="10"/>
      <c r="M229" s="10"/>
      <c r="N229" s="10"/>
      <c r="O229" s="8"/>
      <c r="P229" s="8"/>
    </row>
    <row r="230" spans="2:16">
      <c r="B230" s="5"/>
      <c r="J230" s="8"/>
      <c r="K230" s="8"/>
      <c r="L230" s="8"/>
      <c r="M230" s="8"/>
      <c r="N230" s="8"/>
      <c r="O230" s="8"/>
      <c r="P230" s="8"/>
    </row>
    <row r="231" spans="2:16">
      <c r="B231" s="5"/>
      <c r="J231" s="8"/>
      <c r="K231" s="8"/>
      <c r="L231" s="8"/>
      <c r="M231" s="8"/>
      <c r="N231" s="8"/>
      <c r="O231" s="8"/>
      <c r="P231" s="8"/>
    </row>
    <row r="232" spans="2:16">
      <c r="B232" s="5"/>
      <c r="J232" s="8"/>
      <c r="K232" s="8"/>
      <c r="L232" s="8"/>
      <c r="M232" s="8"/>
      <c r="N232" s="8"/>
      <c r="O232" s="8"/>
      <c r="P232" s="8"/>
    </row>
    <row r="233" spans="2:16">
      <c r="B233" s="5"/>
      <c r="J233" s="8"/>
      <c r="K233" s="8"/>
      <c r="L233" s="8"/>
      <c r="M233" s="8"/>
      <c r="N233" s="8"/>
      <c r="O233" s="8"/>
      <c r="P233" s="8"/>
    </row>
    <row r="234" spans="2:16">
      <c r="B234" s="5"/>
      <c r="J234" s="8"/>
      <c r="K234" s="8"/>
      <c r="L234" s="8"/>
      <c r="M234" s="8"/>
      <c r="N234" s="8"/>
      <c r="O234" s="8"/>
      <c r="P234" s="8"/>
    </row>
    <row r="235" spans="2:16">
      <c r="B235" s="5"/>
      <c r="J235" s="8"/>
      <c r="K235" s="8"/>
      <c r="L235" s="8"/>
      <c r="M235" s="8"/>
      <c r="N235" s="8"/>
      <c r="O235" s="8"/>
      <c r="P235" s="8"/>
    </row>
    <row r="236" spans="2:16">
      <c r="B236" s="5"/>
      <c r="J236" s="10"/>
      <c r="K236" s="10"/>
      <c r="L236" s="10"/>
      <c r="M236" s="10"/>
      <c r="N236" s="10"/>
      <c r="O236" s="8"/>
      <c r="P236" s="8"/>
    </row>
    <row r="237" spans="2:16">
      <c r="B237" s="5"/>
      <c r="J237" s="10"/>
      <c r="K237" s="10"/>
      <c r="L237" s="10"/>
      <c r="M237" s="10"/>
      <c r="N237" s="10"/>
      <c r="O237" s="8"/>
      <c r="P237" s="8"/>
    </row>
    <row r="238" spans="2:16">
      <c r="B238" s="5"/>
      <c r="J238" s="10"/>
      <c r="K238" s="10"/>
      <c r="L238" s="10"/>
      <c r="M238" s="10"/>
      <c r="N238" s="10"/>
      <c r="O238" s="8"/>
      <c r="P238" s="8"/>
    </row>
    <row r="239" spans="2:16">
      <c r="B239" s="5"/>
      <c r="J239" s="8"/>
      <c r="K239" s="8"/>
      <c r="L239" s="8"/>
      <c r="M239" s="8"/>
      <c r="N239" s="8"/>
      <c r="O239" s="8"/>
      <c r="P239" s="8"/>
    </row>
    <row r="240" spans="2:16">
      <c r="B240" s="5"/>
      <c r="J240" s="8"/>
      <c r="K240" s="8"/>
      <c r="L240" s="8"/>
      <c r="M240" s="8"/>
      <c r="N240" s="8"/>
      <c r="O240" s="8"/>
      <c r="P240" s="8"/>
    </row>
    <row r="241" spans="2:16">
      <c r="B241" s="5"/>
      <c r="J241" s="8"/>
      <c r="K241" s="8"/>
      <c r="L241" s="8"/>
      <c r="M241" s="8"/>
      <c r="N241" s="8"/>
      <c r="O241" s="8"/>
      <c r="P241" s="8"/>
    </row>
    <row r="242" spans="2:16">
      <c r="B242" s="5"/>
      <c r="J242" s="8"/>
      <c r="K242" s="8"/>
      <c r="L242" s="8"/>
      <c r="M242" s="8"/>
      <c r="N242" s="8"/>
      <c r="O242" s="8"/>
      <c r="P242" s="8"/>
    </row>
    <row r="243" spans="2:16">
      <c r="B243" s="5"/>
      <c r="J243" s="8"/>
      <c r="K243" s="8"/>
      <c r="L243" s="8"/>
      <c r="M243" s="8"/>
      <c r="N243" s="8"/>
      <c r="O243" s="8"/>
      <c r="P243" s="8"/>
    </row>
    <row r="244" spans="2:16">
      <c r="B244" s="5"/>
      <c r="J244" s="8"/>
      <c r="K244" s="8"/>
      <c r="L244" s="8"/>
      <c r="M244" s="8"/>
      <c r="N244" s="8"/>
      <c r="O244" s="8"/>
      <c r="P244" s="8"/>
    </row>
    <row r="245" spans="2:16">
      <c r="B245" s="5"/>
      <c r="J245" s="10"/>
      <c r="K245" s="10"/>
      <c r="L245" s="10"/>
      <c r="M245" s="10"/>
      <c r="N245" s="10"/>
      <c r="O245" s="8"/>
      <c r="P245" s="8"/>
    </row>
    <row r="246" spans="2:16">
      <c r="B246" s="5"/>
      <c r="J246" s="10"/>
      <c r="K246" s="10"/>
      <c r="L246" s="10"/>
      <c r="M246" s="10"/>
      <c r="N246" s="10"/>
      <c r="O246" s="8"/>
      <c r="P246" s="8"/>
    </row>
    <row r="247" spans="2:16">
      <c r="B247" s="5"/>
      <c r="J247" s="10"/>
      <c r="K247" s="10"/>
      <c r="L247" s="10"/>
      <c r="M247" s="10"/>
      <c r="N247" s="10"/>
      <c r="O247" s="8"/>
      <c r="P247" s="8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111"/>
  <sheetViews>
    <sheetView zoomScale="70" zoomScaleNormal="70" workbookViewId="0">
      <selection activeCell="B88" sqref="B88:B99"/>
    </sheetView>
  </sheetViews>
  <sheetFormatPr defaultColWidth="9" defaultRowHeight="16.5"/>
  <cols>
    <col min="1" max="1" width="9" style="1"/>
    <col min="2" max="2" width="9.25" style="1"/>
    <col min="3" max="5" width="10.25" style="1" customWidth="1"/>
    <col min="6" max="6" width="8.625" style="1" customWidth="1"/>
    <col min="7" max="8" width="8.375" style="1" customWidth="1"/>
    <col min="9" max="57" width="5.75" style="1" customWidth="1"/>
    <col min="58" max="67" width="8.375" style="1" customWidth="1"/>
    <col min="68" max="85" width="7.625" style="1" customWidth="1"/>
    <col min="86" max="16384" width="9" style="1"/>
  </cols>
  <sheetData>
    <row r="1" s="2" customFormat="1" ht="15" spans="1:56">
      <c r="A1" s="2" t="s">
        <v>11</v>
      </c>
      <c r="B1" s="2" t="s">
        <v>18</v>
      </c>
      <c r="C1" s="2" t="s">
        <v>153</v>
      </c>
      <c r="D1" s="2" t="s">
        <v>313</v>
      </c>
      <c r="E1" s="2" t="s">
        <v>191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321</v>
      </c>
      <c r="N1" s="2" t="s">
        <v>322</v>
      </c>
      <c r="O1" s="2" t="s">
        <v>323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  <c r="AE1" s="2" t="s">
        <v>339</v>
      </c>
      <c r="AF1" s="2" t="s">
        <v>340</v>
      </c>
      <c r="AG1" s="2" t="s">
        <v>341</v>
      </c>
      <c r="AH1" s="2" t="s">
        <v>342</v>
      </c>
      <c r="AI1" s="2" t="s">
        <v>343</v>
      </c>
      <c r="AJ1" s="2" t="s">
        <v>344</v>
      </c>
      <c r="AK1" s="2" t="s">
        <v>345</v>
      </c>
      <c r="AL1" s="2" t="s">
        <v>346</v>
      </c>
      <c r="AM1" s="2" t="s">
        <v>347</v>
      </c>
      <c r="AN1" s="2" t="s">
        <v>348</v>
      </c>
      <c r="AO1" s="2" t="s">
        <v>349</v>
      </c>
      <c r="AP1" s="2" t="s">
        <v>350</v>
      </c>
      <c r="AQ1" s="2" t="s">
        <v>351</v>
      </c>
      <c r="AR1" s="2" t="s">
        <v>352</v>
      </c>
      <c r="AS1" s="2" t="s">
        <v>353</v>
      </c>
      <c r="AT1" s="2" t="s">
        <v>354</v>
      </c>
      <c r="AU1" s="2" t="s">
        <v>355</v>
      </c>
      <c r="AV1" s="2" t="s">
        <v>356</v>
      </c>
      <c r="AW1" s="2" t="s">
        <v>357</v>
      </c>
      <c r="AX1" s="2" t="s">
        <v>358</v>
      </c>
      <c r="AY1" s="2" t="s">
        <v>359</v>
      </c>
      <c r="AZ1" s="2" t="s">
        <v>360</v>
      </c>
      <c r="BA1" s="2" t="s">
        <v>361</v>
      </c>
      <c r="BB1" s="2" t="s">
        <v>362</v>
      </c>
      <c r="BC1" s="2" t="s">
        <v>363</v>
      </c>
      <c r="BD1" s="2" t="s">
        <v>364</v>
      </c>
    </row>
    <row r="2" spans="1:56">
      <c r="A2" s="1" t="s">
        <v>60</v>
      </c>
      <c r="B2" s="1" t="s">
        <v>58</v>
      </c>
      <c r="C2" s="1" t="s">
        <v>172</v>
      </c>
      <c r="D2" s="1" t="s">
        <v>58</v>
      </c>
      <c r="E2" s="1" t="s">
        <v>59</v>
      </c>
      <c r="F2" s="1" t="s">
        <v>365</v>
      </c>
      <c r="G2" s="1" t="s">
        <v>110</v>
      </c>
      <c r="H2" s="1" t="s">
        <v>110</v>
      </c>
      <c r="I2" s="1" t="s">
        <v>110</v>
      </c>
      <c r="J2" s="1" t="s">
        <v>110</v>
      </c>
      <c r="K2" s="1" t="s">
        <v>110</v>
      </c>
      <c r="L2" s="1" t="s">
        <v>110</v>
      </c>
      <c r="M2" s="1" t="s">
        <v>110</v>
      </c>
      <c r="N2" s="1" t="s">
        <v>110</v>
      </c>
      <c r="O2" s="1" t="s">
        <v>110</v>
      </c>
      <c r="P2" s="1" t="s">
        <v>110</v>
      </c>
      <c r="Q2" s="1" t="s">
        <v>110</v>
      </c>
      <c r="R2" s="1" t="s">
        <v>110</v>
      </c>
      <c r="S2" s="1" t="s">
        <v>110</v>
      </c>
      <c r="T2" s="1" t="s">
        <v>110</v>
      </c>
      <c r="U2" s="1" t="s">
        <v>110</v>
      </c>
      <c r="V2" s="1" t="s">
        <v>110</v>
      </c>
      <c r="W2" s="1" t="s">
        <v>110</v>
      </c>
      <c r="X2" s="1" t="s">
        <v>110</v>
      </c>
      <c r="Y2" s="1" t="s">
        <v>110</v>
      </c>
      <c r="Z2" s="1" t="s">
        <v>110</v>
      </c>
      <c r="AA2" s="1" t="s">
        <v>110</v>
      </c>
      <c r="AB2" s="1" t="s">
        <v>110</v>
      </c>
      <c r="AC2" s="1" t="s">
        <v>110</v>
      </c>
      <c r="AD2" s="1" t="s">
        <v>110</v>
      </c>
      <c r="AE2" s="1" t="s">
        <v>110</v>
      </c>
      <c r="AF2" s="1" t="s">
        <v>110</v>
      </c>
      <c r="AG2" s="1" t="s">
        <v>110</v>
      </c>
      <c r="AH2" s="1" t="s">
        <v>110</v>
      </c>
      <c r="AI2" s="1" t="s">
        <v>110</v>
      </c>
      <c r="AJ2" s="1" t="s">
        <v>110</v>
      </c>
      <c r="AK2" s="1" t="s">
        <v>110</v>
      </c>
      <c r="AL2" s="1" t="s">
        <v>110</v>
      </c>
      <c r="AM2" s="1" t="s">
        <v>110</v>
      </c>
      <c r="AN2" s="1" t="s">
        <v>110</v>
      </c>
      <c r="AO2" s="1" t="s">
        <v>110</v>
      </c>
      <c r="AP2" s="1" t="s">
        <v>110</v>
      </c>
      <c r="AQ2" s="1" t="s">
        <v>110</v>
      </c>
      <c r="AR2" s="1" t="s">
        <v>110</v>
      </c>
      <c r="AS2" s="1" t="s">
        <v>110</v>
      </c>
      <c r="AT2" s="1" t="s">
        <v>110</v>
      </c>
      <c r="AU2" s="1" t="s">
        <v>110</v>
      </c>
      <c r="AV2" s="1" t="s">
        <v>110</v>
      </c>
      <c r="AW2" s="1" t="s">
        <v>110</v>
      </c>
      <c r="AX2" s="1" t="s">
        <v>110</v>
      </c>
      <c r="AY2" s="1" t="s">
        <v>110</v>
      </c>
      <c r="AZ2" s="1" t="s">
        <v>110</v>
      </c>
      <c r="BA2" s="1" t="s">
        <v>110</v>
      </c>
      <c r="BB2" s="1" t="s">
        <v>110</v>
      </c>
      <c r="BC2" s="1" t="s">
        <v>110</v>
      </c>
      <c r="BD2" s="1" t="s">
        <v>110</v>
      </c>
    </row>
    <row r="3" s="4" customFormat="1" ht="94.5" customHeight="1" spans="1:106">
      <c r="A3" s="4" t="s">
        <v>116</v>
      </c>
      <c r="B3" s="3" t="s">
        <v>366</v>
      </c>
      <c r="C3" s="3" t="s">
        <v>174</v>
      </c>
      <c r="D3" s="3" t="s">
        <v>367</v>
      </c>
      <c r="E3" s="4" t="s">
        <v>200</v>
      </c>
      <c r="F3" s="3" t="s">
        <v>368</v>
      </c>
      <c r="G3" s="3" t="s">
        <v>369</v>
      </c>
      <c r="H3" s="3" t="s">
        <v>370</v>
      </c>
      <c r="I3" s="3" t="s">
        <v>371</v>
      </c>
      <c r="J3" s="3" t="s">
        <v>372</v>
      </c>
      <c r="K3" s="3" t="s">
        <v>373</v>
      </c>
      <c r="L3" s="3" t="s">
        <v>374</v>
      </c>
      <c r="M3" s="3" t="s">
        <v>375</v>
      </c>
      <c r="N3" s="3" t="s">
        <v>376</v>
      </c>
      <c r="O3" s="3" t="s">
        <v>377</v>
      </c>
      <c r="P3" s="3" t="s">
        <v>378</v>
      </c>
      <c r="Q3" s="3" t="s">
        <v>379</v>
      </c>
      <c r="R3" s="3" t="s">
        <v>380</v>
      </c>
      <c r="S3" s="3" t="s">
        <v>381</v>
      </c>
      <c r="T3" s="3" t="s">
        <v>382</v>
      </c>
      <c r="U3" s="3" t="s">
        <v>383</v>
      </c>
      <c r="V3" s="3" t="s">
        <v>384</v>
      </c>
      <c r="W3" s="3" t="s">
        <v>385</v>
      </c>
      <c r="X3" s="3" t="s">
        <v>386</v>
      </c>
      <c r="Y3" s="3" t="s">
        <v>387</v>
      </c>
      <c r="Z3" s="3" t="s">
        <v>388</v>
      </c>
      <c r="AA3" s="3" t="s">
        <v>389</v>
      </c>
      <c r="AB3" s="3" t="s">
        <v>390</v>
      </c>
      <c r="AC3" s="3" t="s">
        <v>391</v>
      </c>
      <c r="AD3" s="3" t="s">
        <v>392</v>
      </c>
      <c r="AE3" s="3" t="s">
        <v>393</v>
      </c>
      <c r="AF3" s="3" t="s">
        <v>394</v>
      </c>
      <c r="AG3" s="3" t="s">
        <v>395</v>
      </c>
      <c r="AH3" s="3" t="s">
        <v>396</v>
      </c>
      <c r="AI3" s="3" t="s">
        <v>397</v>
      </c>
      <c r="AJ3" s="3" t="s">
        <v>398</v>
      </c>
      <c r="AK3" s="3" t="s">
        <v>399</v>
      </c>
      <c r="AL3" s="3" t="s">
        <v>400</v>
      </c>
      <c r="AM3" s="3" t="s">
        <v>401</v>
      </c>
      <c r="AN3" s="3" t="s">
        <v>402</v>
      </c>
      <c r="AO3" s="3" t="s">
        <v>403</v>
      </c>
      <c r="AP3" s="3" t="s">
        <v>404</v>
      </c>
      <c r="AQ3" s="3" t="s">
        <v>405</v>
      </c>
      <c r="AR3" s="3" t="s">
        <v>406</v>
      </c>
      <c r="AS3" s="3" t="s">
        <v>407</v>
      </c>
      <c r="AT3" s="3" t="s">
        <v>408</v>
      </c>
      <c r="AU3" s="3" t="s">
        <v>409</v>
      </c>
      <c r="AV3" s="3" t="s">
        <v>410</v>
      </c>
      <c r="AW3" s="3" t="s">
        <v>411</v>
      </c>
      <c r="AX3" s="3" t="s">
        <v>412</v>
      </c>
      <c r="AY3" s="3" t="s">
        <v>413</v>
      </c>
      <c r="AZ3" s="3" t="s">
        <v>414</v>
      </c>
      <c r="BA3" s="3" t="s">
        <v>415</v>
      </c>
      <c r="BB3" s="3" t="s">
        <v>416</v>
      </c>
      <c r="BC3" s="3" t="s">
        <v>417</v>
      </c>
      <c r="BD3" s="3" t="s">
        <v>418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</row>
    <row r="4" spans="1:56">
      <c r="A4" s="1">
        <v>1</v>
      </c>
      <c r="B4" s="9">
        <v>410058</v>
      </c>
      <c r="C4" s="1" t="s">
        <v>419</v>
      </c>
      <c r="D4" s="1">
        <v>107</v>
      </c>
      <c r="E4" s="1" t="str">
        <f>RIGHT(D4,2)&amp;"级"&amp;VLOOKUP(VALUE(LEFT(D4,1)),{1,"木";2,"铁";3,"石";4,"粮"},2,FALSE)</f>
        <v>07级木</v>
      </c>
      <c r="F4" s="1">
        <v>50</v>
      </c>
      <c r="G4" s="1">
        <v>1</v>
      </c>
      <c r="H4" s="1">
        <f t="shared" ref="H4:BD4" si="0">G4+1</f>
        <v>2</v>
      </c>
      <c r="I4" s="1">
        <f t="shared" si="0"/>
        <v>3</v>
      </c>
      <c r="J4" s="1">
        <f t="shared" si="0"/>
        <v>4</v>
      </c>
      <c r="K4" s="1">
        <f t="shared" si="0"/>
        <v>5</v>
      </c>
      <c r="L4" s="1">
        <f t="shared" si="0"/>
        <v>6</v>
      </c>
      <c r="M4" s="1">
        <f t="shared" si="0"/>
        <v>7</v>
      </c>
      <c r="N4" s="1">
        <f t="shared" si="0"/>
        <v>8</v>
      </c>
      <c r="O4" s="1">
        <f t="shared" si="0"/>
        <v>9</v>
      </c>
      <c r="P4" s="1">
        <f t="shared" si="0"/>
        <v>10</v>
      </c>
      <c r="Q4" s="1">
        <f t="shared" si="0"/>
        <v>11</v>
      </c>
      <c r="R4" s="1">
        <f t="shared" si="0"/>
        <v>12</v>
      </c>
      <c r="S4" s="1">
        <f t="shared" si="0"/>
        <v>13</v>
      </c>
      <c r="T4" s="1">
        <f t="shared" si="0"/>
        <v>14</v>
      </c>
      <c r="U4" s="1">
        <f t="shared" si="0"/>
        <v>15</v>
      </c>
      <c r="V4" s="1">
        <f t="shared" si="0"/>
        <v>16</v>
      </c>
      <c r="W4" s="1">
        <f t="shared" si="0"/>
        <v>17</v>
      </c>
      <c r="X4" s="1">
        <f t="shared" si="0"/>
        <v>18</v>
      </c>
      <c r="Y4" s="1">
        <f t="shared" si="0"/>
        <v>19</v>
      </c>
      <c r="Z4" s="1">
        <f t="shared" si="0"/>
        <v>20</v>
      </c>
      <c r="AA4" s="1">
        <f t="shared" si="0"/>
        <v>21</v>
      </c>
      <c r="AB4" s="1">
        <f t="shared" si="0"/>
        <v>22</v>
      </c>
      <c r="AC4" s="1">
        <f t="shared" si="0"/>
        <v>23</v>
      </c>
      <c r="AD4" s="1">
        <f t="shared" si="0"/>
        <v>24</v>
      </c>
      <c r="AE4" s="1">
        <f t="shared" si="0"/>
        <v>25</v>
      </c>
      <c r="AF4" s="1">
        <f t="shared" si="0"/>
        <v>26</v>
      </c>
      <c r="AG4" s="1">
        <f t="shared" si="0"/>
        <v>27</v>
      </c>
      <c r="AH4" s="1">
        <f t="shared" si="0"/>
        <v>28</v>
      </c>
      <c r="AI4" s="1">
        <f t="shared" si="0"/>
        <v>29</v>
      </c>
      <c r="AJ4" s="1">
        <f t="shared" si="0"/>
        <v>30</v>
      </c>
      <c r="AK4" s="1">
        <f t="shared" si="0"/>
        <v>31</v>
      </c>
      <c r="AL4" s="1">
        <f t="shared" si="0"/>
        <v>32</v>
      </c>
      <c r="AM4" s="1">
        <f t="shared" si="0"/>
        <v>33</v>
      </c>
      <c r="AN4" s="1">
        <f t="shared" si="0"/>
        <v>34</v>
      </c>
      <c r="AO4" s="1">
        <f t="shared" si="0"/>
        <v>35</v>
      </c>
      <c r="AP4" s="1">
        <f t="shared" si="0"/>
        <v>36</v>
      </c>
      <c r="AQ4" s="1">
        <f t="shared" si="0"/>
        <v>37</v>
      </c>
      <c r="AR4" s="1">
        <f t="shared" si="0"/>
        <v>38</v>
      </c>
      <c r="AS4" s="1">
        <f t="shared" si="0"/>
        <v>39</v>
      </c>
      <c r="AT4" s="1">
        <f t="shared" si="0"/>
        <v>40</v>
      </c>
      <c r="AU4" s="1">
        <f t="shared" si="0"/>
        <v>41</v>
      </c>
      <c r="AV4" s="1">
        <f t="shared" si="0"/>
        <v>42</v>
      </c>
      <c r="AW4" s="1">
        <f t="shared" si="0"/>
        <v>43</v>
      </c>
      <c r="AX4" s="1">
        <f t="shared" si="0"/>
        <v>44</v>
      </c>
      <c r="AY4" s="1">
        <f t="shared" si="0"/>
        <v>45</v>
      </c>
      <c r="AZ4" s="1">
        <f t="shared" si="0"/>
        <v>46</v>
      </c>
      <c r="BA4" s="1">
        <f t="shared" si="0"/>
        <v>47</v>
      </c>
      <c r="BB4" s="1">
        <f t="shared" si="0"/>
        <v>48</v>
      </c>
      <c r="BC4" s="1">
        <f t="shared" si="0"/>
        <v>49</v>
      </c>
      <c r="BD4" s="1">
        <f t="shared" si="0"/>
        <v>50</v>
      </c>
    </row>
    <row r="5" spans="1:56">
      <c r="A5" s="1">
        <v>2</v>
      </c>
      <c r="B5" s="9">
        <v>410058</v>
      </c>
      <c r="C5" s="1" t="s">
        <v>419</v>
      </c>
      <c r="D5" s="1">
        <v>108</v>
      </c>
      <c r="E5" s="1" t="str">
        <f>RIGHT(D5,2)&amp;"级"&amp;VLOOKUP(VALUE(LEFT(D5,1)),{1,"木";2,"铁";3,"石";4,"粮"},2,FALSE)</f>
        <v>08级木</v>
      </c>
      <c r="F5" s="1">
        <v>50</v>
      </c>
      <c r="G5" s="1">
        <v>51</v>
      </c>
      <c r="H5" s="1">
        <f t="shared" ref="H5:BD5" si="1">G5+1</f>
        <v>52</v>
      </c>
      <c r="I5" s="1">
        <f t="shared" si="1"/>
        <v>53</v>
      </c>
      <c r="J5" s="1">
        <f t="shared" si="1"/>
        <v>54</v>
      </c>
      <c r="K5" s="1">
        <f t="shared" si="1"/>
        <v>55</v>
      </c>
      <c r="L5" s="1">
        <f t="shared" si="1"/>
        <v>56</v>
      </c>
      <c r="M5" s="1">
        <f t="shared" si="1"/>
        <v>57</v>
      </c>
      <c r="N5" s="1">
        <f t="shared" si="1"/>
        <v>58</v>
      </c>
      <c r="O5" s="1">
        <f t="shared" si="1"/>
        <v>59</v>
      </c>
      <c r="P5" s="1">
        <f t="shared" si="1"/>
        <v>60</v>
      </c>
      <c r="Q5" s="1">
        <f t="shared" si="1"/>
        <v>61</v>
      </c>
      <c r="R5" s="1">
        <f t="shared" si="1"/>
        <v>62</v>
      </c>
      <c r="S5" s="1">
        <f t="shared" si="1"/>
        <v>63</v>
      </c>
      <c r="T5" s="1">
        <f t="shared" si="1"/>
        <v>64</v>
      </c>
      <c r="U5" s="1">
        <f t="shared" si="1"/>
        <v>65</v>
      </c>
      <c r="V5" s="1">
        <f t="shared" si="1"/>
        <v>66</v>
      </c>
      <c r="W5" s="1">
        <f t="shared" si="1"/>
        <v>67</v>
      </c>
      <c r="X5" s="1">
        <f t="shared" si="1"/>
        <v>68</v>
      </c>
      <c r="Y5" s="1">
        <f t="shared" si="1"/>
        <v>69</v>
      </c>
      <c r="Z5" s="1">
        <f t="shared" si="1"/>
        <v>70</v>
      </c>
      <c r="AA5" s="1">
        <f t="shared" si="1"/>
        <v>71</v>
      </c>
      <c r="AB5" s="1">
        <f t="shared" si="1"/>
        <v>72</v>
      </c>
      <c r="AC5" s="1">
        <f t="shared" si="1"/>
        <v>73</v>
      </c>
      <c r="AD5" s="1">
        <f t="shared" si="1"/>
        <v>74</v>
      </c>
      <c r="AE5" s="1">
        <f t="shared" si="1"/>
        <v>75</v>
      </c>
      <c r="AF5" s="1">
        <f t="shared" si="1"/>
        <v>76</v>
      </c>
      <c r="AG5" s="1">
        <f t="shared" si="1"/>
        <v>77</v>
      </c>
      <c r="AH5" s="1">
        <f t="shared" si="1"/>
        <v>78</v>
      </c>
      <c r="AI5" s="1">
        <f t="shared" si="1"/>
        <v>79</v>
      </c>
      <c r="AJ5" s="1">
        <f t="shared" si="1"/>
        <v>80</v>
      </c>
      <c r="AK5" s="1">
        <f t="shared" si="1"/>
        <v>81</v>
      </c>
      <c r="AL5" s="1">
        <f t="shared" si="1"/>
        <v>82</v>
      </c>
      <c r="AM5" s="1">
        <f t="shared" si="1"/>
        <v>83</v>
      </c>
      <c r="AN5" s="1">
        <f t="shared" si="1"/>
        <v>84</v>
      </c>
      <c r="AO5" s="1">
        <f t="shared" si="1"/>
        <v>85</v>
      </c>
      <c r="AP5" s="1">
        <f t="shared" si="1"/>
        <v>86</v>
      </c>
      <c r="AQ5" s="1">
        <f t="shared" si="1"/>
        <v>87</v>
      </c>
      <c r="AR5" s="1">
        <f t="shared" si="1"/>
        <v>88</v>
      </c>
      <c r="AS5" s="1">
        <f t="shared" si="1"/>
        <v>89</v>
      </c>
      <c r="AT5" s="1">
        <f t="shared" si="1"/>
        <v>90</v>
      </c>
      <c r="AU5" s="1">
        <f t="shared" si="1"/>
        <v>91</v>
      </c>
      <c r="AV5" s="1">
        <f t="shared" si="1"/>
        <v>92</v>
      </c>
      <c r="AW5" s="1">
        <f t="shared" si="1"/>
        <v>93</v>
      </c>
      <c r="AX5" s="1">
        <f t="shared" si="1"/>
        <v>94</v>
      </c>
      <c r="AY5" s="1">
        <f t="shared" si="1"/>
        <v>95</v>
      </c>
      <c r="AZ5" s="1">
        <f t="shared" si="1"/>
        <v>96</v>
      </c>
      <c r="BA5" s="1">
        <f t="shared" si="1"/>
        <v>97</v>
      </c>
      <c r="BB5" s="1">
        <f t="shared" si="1"/>
        <v>98</v>
      </c>
      <c r="BC5" s="1">
        <f t="shared" si="1"/>
        <v>99</v>
      </c>
      <c r="BD5" s="1">
        <f t="shared" si="1"/>
        <v>100</v>
      </c>
    </row>
    <row r="6" spans="1:56">
      <c r="A6" s="1">
        <v>3</v>
      </c>
      <c r="B6" s="9">
        <v>410058</v>
      </c>
      <c r="C6" s="1" t="s">
        <v>419</v>
      </c>
      <c r="D6" s="1">
        <v>109</v>
      </c>
      <c r="E6" s="1" t="str">
        <f>RIGHT(D6,2)&amp;"级"&amp;VLOOKUP(VALUE(LEFT(D6,1)),{1,"木";2,"铁";3,"石";4,"粮"},2,FALSE)</f>
        <v>09级木</v>
      </c>
      <c r="F6" s="1">
        <v>50</v>
      </c>
      <c r="G6" s="1">
        <v>101</v>
      </c>
      <c r="H6" s="1">
        <f t="shared" ref="H6:BD6" si="2">G6+1</f>
        <v>102</v>
      </c>
      <c r="I6" s="1">
        <f t="shared" si="2"/>
        <v>103</v>
      </c>
      <c r="J6" s="1">
        <f t="shared" si="2"/>
        <v>104</v>
      </c>
      <c r="K6" s="1">
        <f t="shared" si="2"/>
        <v>105</v>
      </c>
      <c r="L6" s="1">
        <f t="shared" si="2"/>
        <v>106</v>
      </c>
      <c r="M6" s="1">
        <f t="shared" si="2"/>
        <v>107</v>
      </c>
      <c r="N6" s="1">
        <f t="shared" si="2"/>
        <v>108</v>
      </c>
      <c r="O6" s="1">
        <f t="shared" si="2"/>
        <v>109</v>
      </c>
      <c r="P6" s="1">
        <f t="shared" si="2"/>
        <v>110</v>
      </c>
      <c r="Q6" s="1">
        <f t="shared" si="2"/>
        <v>111</v>
      </c>
      <c r="R6" s="1">
        <f t="shared" si="2"/>
        <v>112</v>
      </c>
      <c r="S6" s="1">
        <f t="shared" si="2"/>
        <v>113</v>
      </c>
      <c r="T6" s="1">
        <f t="shared" si="2"/>
        <v>114</v>
      </c>
      <c r="U6" s="1">
        <f t="shared" si="2"/>
        <v>115</v>
      </c>
      <c r="V6" s="1">
        <f t="shared" si="2"/>
        <v>116</v>
      </c>
      <c r="W6" s="1">
        <f t="shared" si="2"/>
        <v>117</v>
      </c>
      <c r="X6" s="1">
        <f t="shared" si="2"/>
        <v>118</v>
      </c>
      <c r="Y6" s="1">
        <f t="shared" si="2"/>
        <v>119</v>
      </c>
      <c r="Z6" s="1">
        <f t="shared" si="2"/>
        <v>120</v>
      </c>
      <c r="AA6" s="1">
        <f t="shared" si="2"/>
        <v>121</v>
      </c>
      <c r="AB6" s="1">
        <f t="shared" si="2"/>
        <v>122</v>
      </c>
      <c r="AC6" s="1">
        <f t="shared" si="2"/>
        <v>123</v>
      </c>
      <c r="AD6" s="1">
        <f t="shared" si="2"/>
        <v>124</v>
      </c>
      <c r="AE6" s="1">
        <f t="shared" si="2"/>
        <v>125</v>
      </c>
      <c r="AF6" s="1">
        <f t="shared" si="2"/>
        <v>126</v>
      </c>
      <c r="AG6" s="1">
        <f t="shared" si="2"/>
        <v>127</v>
      </c>
      <c r="AH6" s="1">
        <f t="shared" si="2"/>
        <v>128</v>
      </c>
      <c r="AI6" s="1">
        <f t="shared" si="2"/>
        <v>129</v>
      </c>
      <c r="AJ6" s="1">
        <f t="shared" si="2"/>
        <v>130</v>
      </c>
      <c r="AK6" s="1">
        <f t="shared" si="2"/>
        <v>131</v>
      </c>
      <c r="AL6" s="1">
        <f t="shared" si="2"/>
        <v>132</v>
      </c>
      <c r="AM6" s="1">
        <f t="shared" si="2"/>
        <v>133</v>
      </c>
      <c r="AN6" s="1">
        <f t="shared" si="2"/>
        <v>134</v>
      </c>
      <c r="AO6" s="1">
        <f t="shared" si="2"/>
        <v>135</v>
      </c>
      <c r="AP6" s="1">
        <f t="shared" si="2"/>
        <v>136</v>
      </c>
      <c r="AQ6" s="1">
        <f t="shared" si="2"/>
        <v>137</v>
      </c>
      <c r="AR6" s="1">
        <f t="shared" si="2"/>
        <v>138</v>
      </c>
      <c r="AS6" s="1">
        <f t="shared" si="2"/>
        <v>139</v>
      </c>
      <c r="AT6" s="1">
        <f t="shared" si="2"/>
        <v>140</v>
      </c>
      <c r="AU6" s="1">
        <f t="shared" si="2"/>
        <v>141</v>
      </c>
      <c r="AV6" s="1">
        <f t="shared" si="2"/>
        <v>142</v>
      </c>
      <c r="AW6" s="1">
        <f t="shared" si="2"/>
        <v>143</v>
      </c>
      <c r="AX6" s="1">
        <f t="shared" si="2"/>
        <v>144</v>
      </c>
      <c r="AY6" s="1">
        <f t="shared" si="2"/>
        <v>145</v>
      </c>
      <c r="AZ6" s="1">
        <f t="shared" si="2"/>
        <v>146</v>
      </c>
      <c r="BA6" s="1">
        <f t="shared" si="2"/>
        <v>147</v>
      </c>
      <c r="BB6" s="1">
        <f t="shared" si="2"/>
        <v>148</v>
      </c>
      <c r="BC6" s="1">
        <f t="shared" si="2"/>
        <v>149</v>
      </c>
      <c r="BD6" s="1">
        <f t="shared" si="2"/>
        <v>150</v>
      </c>
    </row>
    <row r="7" spans="1:56">
      <c r="A7" s="1">
        <v>4</v>
      </c>
      <c r="B7" s="9">
        <v>410058</v>
      </c>
      <c r="C7" s="1" t="s">
        <v>419</v>
      </c>
      <c r="D7" s="1">
        <v>207</v>
      </c>
      <c r="E7" s="1" t="str">
        <f>RIGHT(D7,2)&amp;"级"&amp;VLOOKUP(VALUE(LEFT(D7,1)),{1,"木";2,"铁";3,"石";4,"粮"},2,FALSE)</f>
        <v>07级铁</v>
      </c>
      <c r="F7" s="1">
        <v>50</v>
      </c>
      <c r="G7" s="1">
        <v>151</v>
      </c>
      <c r="H7" s="1">
        <f t="shared" ref="H7:BD7" si="3">G7+1</f>
        <v>152</v>
      </c>
      <c r="I7" s="1">
        <f t="shared" si="3"/>
        <v>153</v>
      </c>
      <c r="J7" s="1">
        <f t="shared" si="3"/>
        <v>154</v>
      </c>
      <c r="K7" s="1">
        <f t="shared" si="3"/>
        <v>155</v>
      </c>
      <c r="L7" s="1">
        <f t="shared" si="3"/>
        <v>156</v>
      </c>
      <c r="M7" s="1">
        <f t="shared" si="3"/>
        <v>157</v>
      </c>
      <c r="N7" s="1">
        <f t="shared" si="3"/>
        <v>158</v>
      </c>
      <c r="O7" s="1">
        <f t="shared" si="3"/>
        <v>159</v>
      </c>
      <c r="P7" s="1">
        <f t="shared" si="3"/>
        <v>160</v>
      </c>
      <c r="Q7" s="1">
        <f t="shared" si="3"/>
        <v>161</v>
      </c>
      <c r="R7" s="1">
        <f t="shared" si="3"/>
        <v>162</v>
      </c>
      <c r="S7" s="1">
        <f t="shared" si="3"/>
        <v>163</v>
      </c>
      <c r="T7" s="1">
        <f t="shared" si="3"/>
        <v>164</v>
      </c>
      <c r="U7" s="1">
        <f t="shared" si="3"/>
        <v>165</v>
      </c>
      <c r="V7" s="1">
        <f t="shared" si="3"/>
        <v>166</v>
      </c>
      <c r="W7" s="1">
        <f t="shared" si="3"/>
        <v>167</v>
      </c>
      <c r="X7" s="1">
        <f t="shared" si="3"/>
        <v>168</v>
      </c>
      <c r="Y7" s="1">
        <f t="shared" si="3"/>
        <v>169</v>
      </c>
      <c r="Z7" s="1">
        <f t="shared" si="3"/>
        <v>170</v>
      </c>
      <c r="AA7" s="1">
        <f t="shared" si="3"/>
        <v>171</v>
      </c>
      <c r="AB7" s="1">
        <f t="shared" si="3"/>
        <v>172</v>
      </c>
      <c r="AC7" s="1">
        <f t="shared" si="3"/>
        <v>173</v>
      </c>
      <c r="AD7" s="1">
        <f t="shared" si="3"/>
        <v>174</v>
      </c>
      <c r="AE7" s="1">
        <f t="shared" si="3"/>
        <v>175</v>
      </c>
      <c r="AF7" s="1">
        <f t="shared" si="3"/>
        <v>176</v>
      </c>
      <c r="AG7" s="1">
        <f t="shared" si="3"/>
        <v>177</v>
      </c>
      <c r="AH7" s="1">
        <f t="shared" si="3"/>
        <v>178</v>
      </c>
      <c r="AI7" s="1">
        <f t="shared" si="3"/>
        <v>179</v>
      </c>
      <c r="AJ7" s="1">
        <f t="shared" si="3"/>
        <v>180</v>
      </c>
      <c r="AK7" s="1">
        <f t="shared" si="3"/>
        <v>181</v>
      </c>
      <c r="AL7" s="1">
        <f t="shared" si="3"/>
        <v>182</v>
      </c>
      <c r="AM7" s="1">
        <f t="shared" si="3"/>
        <v>183</v>
      </c>
      <c r="AN7" s="1">
        <f t="shared" si="3"/>
        <v>184</v>
      </c>
      <c r="AO7" s="1">
        <f t="shared" si="3"/>
        <v>185</v>
      </c>
      <c r="AP7" s="1">
        <f t="shared" si="3"/>
        <v>186</v>
      </c>
      <c r="AQ7" s="1">
        <f t="shared" si="3"/>
        <v>187</v>
      </c>
      <c r="AR7" s="1">
        <f t="shared" si="3"/>
        <v>188</v>
      </c>
      <c r="AS7" s="1">
        <f t="shared" si="3"/>
        <v>189</v>
      </c>
      <c r="AT7" s="1">
        <f t="shared" si="3"/>
        <v>190</v>
      </c>
      <c r="AU7" s="1">
        <f t="shared" si="3"/>
        <v>191</v>
      </c>
      <c r="AV7" s="1">
        <f t="shared" si="3"/>
        <v>192</v>
      </c>
      <c r="AW7" s="1">
        <f t="shared" si="3"/>
        <v>193</v>
      </c>
      <c r="AX7" s="1">
        <f t="shared" si="3"/>
        <v>194</v>
      </c>
      <c r="AY7" s="1">
        <f t="shared" si="3"/>
        <v>195</v>
      </c>
      <c r="AZ7" s="1">
        <f t="shared" si="3"/>
        <v>196</v>
      </c>
      <c r="BA7" s="1">
        <f t="shared" si="3"/>
        <v>197</v>
      </c>
      <c r="BB7" s="1">
        <f t="shared" si="3"/>
        <v>198</v>
      </c>
      <c r="BC7" s="1">
        <f t="shared" si="3"/>
        <v>199</v>
      </c>
      <c r="BD7" s="1">
        <f t="shared" si="3"/>
        <v>200</v>
      </c>
    </row>
    <row r="8" spans="1:56">
      <c r="A8" s="1">
        <v>5</v>
      </c>
      <c r="B8" s="9">
        <v>410058</v>
      </c>
      <c r="C8" s="1" t="s">
        <v>419</v>
      </c>
      <c r="D8" s="1">
        <v>208</v>
      </c>
      <c r="E8" s="1" t="str">
        <f>RIGHT(D8,2)&amp;"级"&amp;VLOOKUP(VALUE(LEFT(D8,1)),{1,"木";2,"铁";3,"石";4,"粮"},2,FALSE)</f>
        <v>08级铁</v>
      </c>
      <c r="F8" s="1">
        <v>50</v>
      </c>
      <c r="G8" s="1">
        <v>201</v>
      </c>
      <c r="H8" s="1">
        <f t="shared" ref="H8:BD8" si="4">G8+1</f>
        <v>202</v>
      </c>
      <c r="I8" s="1">
        <f t="shared" si="4"/>
        <v>203</v>
      </c>
      <c r="J8" s="1">
        <f t="shared" si="4"/>
        <v>204</v>
      </c>
      <c r="K8" s="1">
        <f t="shared" si="4"/>
        <v>205</v>
      </c>
      <c r="L8" s="1">
        <f t="shared" si="4"/>
        <v>206</v>
      </c>
      <c r="M8" s="1">
        <f t="shared" si="4"/>
        <v>207</v>
      </c>
      <c r="N8" s="1">
        <f t="shared" si="4"/>
        <v>208</v>
      </c>
      <c r="O8" s="1">
        <f t="shared" si="4"/>
        <v>209</v>
      </c>
      <c r="P8" s="1">
        <f t="shared" si="4"/>
        <v>210</v>
      </c>
      <c r="Q8" s="1">
        <f t="shared" si="4"/>
        <v>211</v>
      </c>
      <c r="R8" s="1">
        <f t="shared" si="4"/>
        <v>212</v>
      </c>
      <c r="S8" s="1">
        <f t="shared" si="4"/>
        <v>213</v>
      </c>
      <c r="T8" s="1">
        <f t="shared" si="4"/>
        <v>214</v>
      </c>
      <c r="U8" s="1">
        <f t="shared" si="4"/>
        <v>215</v>
      </c>
      <c r="V8" s="1">
        <f t="shared" si="4"/>
        <v>216</v>
      </c>
      <c r="W8" s="1">
        <f t="shared" si="4"/>
        <v>217</v>
      </c>
      <c r="X8" s="1">
        <f t="shared" si="4"/>
        <v>218</v>
      </c>
      <c r="Y8" s="1">
        <f t="shared" si="4"/>
        <v>219</v>
      </c>
      <c r="Z8" s="1">
        <f t="shared" si="4"/>
        <v>220</v>
      </c>
      <c r="AA8" s="1">
        <f t="shared" si="4"/>
        <v>221</v>
      </c>
      <c r="AB8" s="1">
        <f t="shared" si="4"/>
        <v>222</v>
      </c>
      <c r="AC8" s="1">
        <f t="shared" si="4"/>
        <v>223</v>
      </c>
      <c r="AD8" s="1">
        <f t="shared" si="4"/>
        <v>224</v>
      </c>
      <c r="AE8" s="1">
        <f t="shared" si="4"/>
        <v>225</v>
      </c>
      <c r="AF8" s="1">
        <f t="shared" si="4"/>
        <v>226</v>
      </c>
      <c r="AG8" s="1">
        <f t="shared" si="4"/>
        <v>227</v>
      </c>
      <c r="AH8" s="1">
        <f t="shared" si="4"/>
        <v>228</v>
      </c>
      <c r="AI8" s="1">
        <f t="shared" si="4"/>
        <v>229</v>
      </c>
      <c r="AJ8" s="1">
        <f t="shared" si="4"/>
        <v>230</v>
      </c>
      <c r="AK8" s="1">
        <f t="shared" si="4"/>
        <v>231</v>
      </c>
      <c r="AL8" s="1">
        <f t="shared" si="4"/>
        <v>232</v>
      </c>
      <c r="AM8" s="1">
        <f t="shared" si="4"/>
        <v>233</v>
      </c>
      <c r="AN8" s="1">
        <f t="shared" si="4"/>
        <v>234</v>
      </c>
      <c r="AO8" s="1">
        <f t="shared" si="4"/>
        <v>235</v>
      </c>
      <c r="AP8" s="1">
        <f t="shared" si="4"/>
        <v>236</v>
      </c>
      <c r="AQ8" s="1">
        <f t="shared" si="4"/>
        <v>237</v>
      </c>
      <c r="AR8" s="1">
        <f t="shared" si="4"/>
        <v>238</v>
      </c>
      <c r="AS8" s="1">
        <f t="shared" si="4"/>
        <v>239</v>
      </c>
      <c r="AT8" s="1">
        <f t="shared" si="4"/>
        <v>240</v>
      </c>
      <c r="AU8" s="1">
        <f t="shared" si="4"/>
        <v>241</v>
      </c>
      <c r="AV8" s="1">
        <f t="shared" si="4"/>
        <v>242</v>
      </c>
      <c r="AW8" s="1">
        <f t="shared" si="4"/>
        <v>243</v>
      </c>
      <c r="AX8" s="1">
        <f t="shared" si="4"/>
        <v>244</v>
      </c>
      <c r="AY8" s="1">
        <f t="shared" si="4"/>
        <v>245</v>
      </c>
      <c r="AZ8" s="1">
        <f t="shared" si="4"/>
        <v>246</v>
      </c>
      <c r="BA8" s="1">
        <f t="shared" si="4"/>
        <v>247</v>
      </c>
      <c r="BB8" s="1">
        <f t="shared" si="4"/>
        <v>248</v>
      </c>
      <c r="BC8" s="1">
        <f t="shared" si="4"/>
        <v>249</v>
      </c>
      <c r="BD8" s="1">
        <f t="shared" si="4"/>
        <v>250</v>
      </c>
    </row>
    <row r="9" spans="1:56">
      <c r="A9" s="1">
        <v>6</v>
      </c>
      <c r="B9" s="9">
        <v>410058</v>
      </c>
      <c r="C9" s="1" t="s">
        <v>419</v>
      </c>
      <c r="D9" s="1">
        <v>209</v>
      </c>
      <c r="E9" s="1" t="str">
        <f>RIGHT(D9,2)&amp;"级"&amp;VLOOKUP(VALUE(LEFT(D9,1)),{1,"木";2,"铁";3,"石";4,"粮"},2,FALSE)</f>
        <v>09级铁</v>
      </c>
      <c r="F9" s="1">
        <v>50</v>
      </c>
      <c r="G9" s="1">
        <v>251</v>
      </c>
      <c r="H9" s="1">
        <f t="shared" ref="H9:BD9" si="5">G9+1</f>
        <v>252</v>
      </c>
      <c r="I9" s="1">
        <f t="shared" si="5"/>
        <v>253</v>
      </c>
      <c r="J9" s="1">
        <f t="shared" si="5"/>
        <v>254</v>
      </c>
      <c r="K9" s="1">
        <f t="shared" si="5"/>
        <v>255</v>
      </c>
      <c r="L9" s="1">
        <f t="shared" si="5"/>
        <v>256</v>
      </c>
      <c r="M9" s="1">
        <f t="shared" si="5"/>
        <v>257</v>
      </c>
      <c r="N9" s="1">
        <f t="shared" si="5"/>
        <v>258</v>
      </c>
      <c r="O9" s="1">
        <f t="shared" si="5"/>
        <v>259</v>
      </c>
      <c r="P9" s="1">
        <f t="shared" si="5"/>
        <v>260</v>
      </c>
      <c r="Q9" s="1">
        <f t="shared" si="5"/>
        <v>261</v>
      </c>
      <c r="R9" s="1">
        <f t="shared" si="5"/>
        <v>262</v>
      </c>
      <c r="S9" s="1">
        <f t="shared" si="5"/>
        <v>263</v>
      </c>
      <c r="T9" s="1">
        <f t="shared" si="5"/>
        <v>264</v>
      </c>
      <c r="U9" s="1">
        <f t="shared" si="5"/>
        <v>265</v>
      </c>
      <c r="V9" s="1">
        <f t="shared" si="5"/>
        <v>266</v>
      </c>
      <c r="W9" s="1">
        <f t="shared" si="5"/>
        <v>267</v>
      </c>
      <c r="X9" s="1">
        <f t="shared" si="5"/>
        <v>268</v>
      </c>
      <c r="Y9" s="1">
        <f t="shared" si="5"/>
        <v>269</v>
      </c>
      <c r="Z9" s="1">
        <f t="shared" si="5"/>
        <v>270</v>
      </c>
      <c r="AA9" s="1">
        <f t="shared" si="5"/>
        <v>271</v>
      </c>
      <c r="AB9" s="1">
        <f t="shared" si="5"/>
        <v>272</v>
      </c>
      <c r="AC9" s="1">
        <f t="shared" si="5"/>
        <v>273</v>
      </c>
      <c r="AD9" s="1">
        <f t="shared" si="5"/>
        <v>274</v>
      </c>
      <c r="AE9" s="1">
        <f t="shared" si="5"/>
        <v>275</v>
      </c>
      <c r="AF9" s="1">
        <f t="shared" si="5"/>
        <v>276</v>
      </c>
      <c r="AG9" s="1">
        <f t="shared" si="5"/>
        <v>277</v>
      </c>
      <c r="AH9" s="1">
        <f t="shared" si="5"/>
        <v>278</v>
      </c>
      <c r="AI9" s="1">
        <f t="shared" si="5"/>
        <v>279</v>
      </c>
      <c r="AJ9" s="1">
        <f t="shared" si="5"/>
        <v>280</v>
      </c>
      <c r="AK9" s="1">
        <f t="shared" si="5"/>
        <v>281</v>
      </c>
      <c r="AL9" s="1">
        <f t="shared" si="5"/>
        <v>282</v>
      </c>
      <c r="AM9" s="1">
        <f t="shared" si="5"/>
        <v>283</v>
      </c>
      <c r="AN9" s="1">
        <f t="shared" si="5"/>
        <v>284</v>
      </c>
      <c r="AO9" s="1">
        <f t="shared" si="5"/>
        <v>285</v>
      </c>
      <c r="AP9" s="1">
        <f t="shared" si="5"/>
        <v>286</v>
      </c>
      <c r="AQ9" s="1">
        <f t="shared" si="5"/>
        <v>287</v>
      </c>
      <c r="AR9" s="1">
        <f t="shared" si="5"/>
        <v>288</v>
      </c>
      <c r="AS9" s="1">
        <f t="shared" si="5"/>
        <v>289</v>
      </c>
      <c r="AT9" s="1">
        <f t="shared" si="5"/>
        <v>290</v>
      </c>
      <c r="AU9" s="1">
        <f t="shared" si="5"/>
        <v>291</v>
      </c>
      <c r="AV9" s="1">
        <f t="shared" si="5"/>
        <v>292</v>
      </c>
      <c r="AW9" s="1">
        <f t="shared" si="5"/>
        <v>293</v>
      </c>
      <c r="AX9" s="1">
        <f t="shared" si="5"/>
        <v>294</v>
      </c>
      <c r="AY9" s="1">
        <f t="shared" si="5"/>
        <v>295</v>
      </c>
      <c r="AZ9" s="1">
        <f t="shared" si="5"/>
        <v>296</v>
      </c>
      <c r="BA9" s="1">
        <f t="shared" si="5"/>
        <v>297</v>
      </c>
      <c r="BB9" s="1">
        <f t="shared" si="5"/>
        <v>298</v>
      </c>
      <c r="BC9" s="1">
        <f t="shared" si="5"/>
        <v>299</v>
      </c>
      <c r="BD9" s="1">
        <f t="shared" si="5"/>
        <v>300</v>
      </c>
    </row>
    <row r="10" spans="1:56">
      <c r="A10" s="1">
        <v>7</v>
      </c>
      <c r="B10" s="9">
        <v>410058</v>
      </c>
      <c r="C10" s="1" t="s">
        <v>419</v>
      </c>
      <c r="D10" s="1">
        <v>307</v>
      </c>
      <c r="E10" s="1" t="str">
        <f>RIGHT(D10,2)&amp;"级"&amp;VLOOKUP(VALUE(LEFT(D10,1)),{1,"木";2,"铁";3,"石";4,"粮"},2,FALSE)</f>
        <v>07级石</v>
      </c>
      <c r="F10" s="1">
        <v>50</v>
      </c>
      <c r="G10" s="1">
        <v>301</v>
      </c>
      <c r="H10" s="1">
        <f t="shared" ref="H10:BD10" si="6">G10+1</f>
        <v>302</v>
      </c>
      <c r="I10" s="1">
        <f t="shared" si="6"/>
        <v>303</v>
      </c>
      <c r="J10" s="1">
        <f t="shared" si="6"/>
        <v>304</v>
      </c>
      <c r="K10" s="1">
        <f t="shared" si="6"/>
        <v>305</v>
      </c>
      <c r="L10" s="1">
        <f t="shared" si="6"/>
        <v>306</v>
      </c>
      <c r="M10" s="1">
        <f t="shared" si="6"/>
        <v>307</v>
      </c>
      <c r="N10" s="1">
        <f t="shared" si="6"/>
        <v>308</v>
      </c>
      <c r="O10" s="1">
        <f t="shared" si="6"/>
        <v>309</v>
      </c>
      <c r="P10" s="1">
        <f t="shared" si="6"/>
        <v>310</v>
      </c>
      <c r="Q10" s="1">
        <f t="shared" si="6"/>
        <v>311</v>
      </c>
      <c r="R10" s="1">
        <f t="shared" si="6"/>
        <v>312</v>
      </c>
      <c r="S10" s="1">
        <f t="shared" si="6"/>
        <v>313</v>
      </c>
      <c r="T10" s="1">
        <f t="shared" si="6"/>
        <v>314</v>
      </c>
      <c r="U10" s="1">
        <f t="shared" si="6"/>
        <v>315</v>
      </c>
      <c r="V10" s="1">
        <f t="shared" si="6"/>
        <v>316</v>
      </c>
      <c r="W10" s="1">
        <f t="shared" si="6"/>
        <v>317</v>
      </c>
      <c r="X10" s="1">
        <f t="shared" si="6"/>
        <v>318</v>
      </c>
      <c r="Y10" s="1">
        <f t="shared" si="6"/>
        <v>319</v>
      </c>
      <c r="Z10" s="1">
        <f t="shared" si="6"/>
        <v>320</v>
      </c>
      <c r="AA10" s="1">
        <f t="shared" si="6"/>
        <v>321</v>
      </c>
      <c r="AB10" s="1">
        <f t="shared" si="6"/>
        <v>322</v>
      </c>
      <c r="AC10" s="1">
        <f t="shared" si="6"/>
        <v>323</v>
      </c>
      <c r="AD10" s="1">
        <f t="shared" si="6"/>
        <v>324</v>
      </c>
      <c r="AE10" s="1">
        <f t="shared" si="6"/>
        <v>325</v>
      </c>
      <c r="AF10" s="1">
        <f t="shared" si="6"/>
        <v>326</v>
      </c>
      <c r="AG10" s="1">
        <f t="shared" si="6"/>
        <v>327</v>
      </c>
      <c r="AH10" s="1">
        <f t="shared" si="6"/>
        <v>328</v>
      </c>
      <c r="AI10" s="1">
        <f t="shared" si="6"/>
        <v>329</v>
      </c>
      <c r="AJ10" s="1">
        <f t="shared" si="6"/>
        <v>330</v>
      </c>
      <c r="AK10" s="1">
        <f t="shared" si="6"/>
        <v>331</v>
      </c>
      <c r="AL10" s="1">
        <f t="shared" si="6"/>
        <v>332</v>
      </c>
      <c r="AM10" s="1">
        <f t="shared" si="6"/>
        <v>333</v>
      </c>
      <c r="AN10" s="1">
        <f t="shared" si="6"/>
        <v>334</v>
      </c>
      <c r="AO10" s="1">
        <f t="shared" si="6"/>
        <v>335</v>
      </c>
      <c r="AP10" s="1">
        <f t="shared" si="6"/>
        <v>336</v>
      </c>
      <c r="AQ10" s="1">
        <f t="shared" si="6"/>
        <v>337</v>
      </c>
      <c r="AR10" s="1">
        <f t="shared" si="6"/>
        <v>338</v>
      </c>
      <c r="AS10" s="1">
        <f t="shared" si="6"/>
        <v>339</v>
      </c>
      <c r="AT10" s="1">
        <f t="shared" si="6"/>
        <v>340</v>
      </c>
      <c r="AU10" s="1">
        <f t="shared" si="6"/>
        <v>341</v>
      </c>
      <c r="AV10" s="1">
        <f t="shared" si="6"/>
        <v>342</v>
      </c>
      <c r="AW10" s="1">
        <f t="shared" si="6"/>
        <v>343</v>
      </c>
      <c r="AX10" s="1">
        <f t="shared" si="6"/>
        <v>344</v>
      </c>
      <c r="AY10" s="1">
        <f t="shared" si="6"/>
        <v>345</v>
      </c>
      <c r="AZ10" s="1">
        <f t="shared" si="6"/>
        <v>346</v>
      </c>
      <c r="BA10" s="1">
        <f t="shared" si="6"/>
        <v>347</v>
      </c>
      <c r="BB10" s="1">
        <f t="shared" si="6"/>
        <v>348</v>
      </c>
      <c r="BC10" s="1">
        <f t="shared" si="6"/>
        <v>349</v>
      </c>
      <c r="BD10" s="1">
        <f t="shared" si="6"/>
        <v>350</v>
      </c>
    </row>
    <row r="11" spans="1:56">
      <c r="A11" s="1">
        <v>8</v>
      </c>
      <c r="B11" s="9">
        <v>410058</v>
      </c>
      <c r="C11" s="1" t="s">
        <v>419</v>
      </c>
      <c r="D11" s="1">
        <v>308</v>
      </c>
      <c r="E11" s="1" t="str">
        <f>RIGHT(D11,2)&amp;"级"&amp;VLOOKUP(VALUE(LEFT(D11,1)),{1,"木";2,"铁";3,"石";4,"粮"},2,FALSE)</f>
        <v>08级石</v>
      </c>
      <c r="F11" s="1">
        <v>50</v>
      </c>
      <c r="G11" s="1">
        <v>351</v>
      </c>
      <c r="H11" s="1">
        <f t="shared" ref="H11:BD11" si="7">G11+1</f>
        <v>352</v>
      </c>
      <c r="I11" s="1">
        <f t="shared" si="7"/>
        <v>353</v>
      </c>
      <c r="J11" s="1">
        <f t="shared" si="7"/>
        <v>354</v>
      </c>
      <c r="K11" s="1">
        <f t="shared" si="7"/>
        <v>355</v>
      </c>
      <c r="L11" s="1">
        <f t="shared" si="7"/>
        <v>356</v>
      </c>
      <c r="M11" s="1">
        <f t="shared" si="7"/>
        <v>357</v>
      </c>
      <c r="N11" s="1">
        <f t="shared" si="7"/>
        <v>358</v>
      </c>
      <c r="O11" s="1">
        <f t="shared" si="7"/>
        <v>359</v>
      </c>
      <c r="P11" s="1">
        <f t="shared" si="7"/>
        <v>360</v>
      </c>
      <c r="Q11" s="1">
        <f t="shared" si="7"/>
        <v>361</v>
      </c>
      <c r="R11" s="1">
        <f t="shared" si="7"/>
        <v>362</v>
      </c>
      <c r="S11" s="1">
        <f t="shared" si="7"/>
        <v>363</v>
      </c>
      <c r="T11" s="1">
        <f t="shared" si="7"/>
        <v>364</v>
      </c>
      <c r="U11" s="1">
        <f t="shared" si="7"/>
        <v>365</v>
      </c>
      <c r="V11" s="1">
        <f t="shared" si="7"/>
        <v>366</v>
      </c>
      <c r="W11" s="1">
        <f t="shared" si="7"/>
        <v>367</v>
      </c>
      <c r="X11" s="1">
        <f t="shared" si="7"/>
        <v>368</v>
      </c>
      <c r="Y11" s="1">
        <f t="shared" si="7"/>
        <v>369</v>
      </c>
      <c r="Z11" s="1">
        <f t="shared" si="7"/>
        <v>370</v>
      </c>
      <c r="AA11" s="1">
        <f t="shared" si="7"/>
        <v>371</v>
      </c>
      <c r="AB11" s="1">
        <f t="shared" si="7"/>
        <v>372</v>
      </c>
      <c r="AC11" s="1">
        <f t="shared" si="7"/>
        <v>373</v>
      </c>
      <c r="AD11" s="1">
        <f t="shared" si="7"/>
        <v>374</v>
      </c>
      <c r="AE11" s="1">
        <f t="shared" si="7"/>
        <v>375</v>
      </c>
      <c r="AF11" s="1">
        <f t="shared" si="7"/>
        <v>376</v>
      </c>
      <c r="AG11" s="1">
        <f t="shared" si="7"/>
        <v>377</v>
      </c>
      <c r="AH11" s="1">
        <f t="shared" si="7"/>
        <v>378</v>
      </c>
      <c r="AI11" s="1">
        <f t="shared" si="7"/>
        <v>379</v>
      </c>
      <c r="AJ11" s="1">
        <f t="shared" si="7"/>
        <v>380</v>
      </c>
      <c r="AK11" s="1">
        <f t="shared" si="7"/>
        <v>381</v>
      </c>
      <c r="AL11" s="1">
        <f t="shared" si="7"/>
        <v>382</v>
      </c>
      <c r="AM11" s="1">
        <f t="shared" si="7"/>
        <v>383</v>
      </c>
      <c r="AN11" s="1">
        <f t="shared" si="7"/>
        <v>384</v>
      </c>
      <c r="AO11" s="1">
        <f t="shared" si="7"/>
        <v>385</v>
      </c>
      <c r="AP11" s="1">
        <f t="shared" si="7"/>
        <v>386</v>
      </c>
      <c r="AQ11" s="1">
        <f t="shared" si="7"/>
        <v>387</v>
      </c>
      <c r="AR11" s="1">
        <f t="shared" si="7"/>
        <v>388</v>
      </c>
      <c r="AS11" s="1">
        <f t="shared" si="7"/>
        <v>389</v>
      </c>
      <c r="AT11" s="1">
        <f t="shared" si="7"/>
        <v>390</v>
      </c>
      <c r="AU11" s="1">
        <f t="shared" si="7"/>
        <v>391</v>
      </c>
      <c r="AV11" s="1">
        <f t="shared" si="7"/>
        <v>392</v>
      </c>
      <c r="AW11" s="1">
        <f t="shared" si="7"/>
        <v>393</v>
      </c>
      <c r="AX11" s="1">
        <f t="shared" si="7"/>
        <v>394</v>
      </c>
      <c r="AY11" s="1">
        <f t="shared" si="7"/>
        <v>395</v>
      </c>
      <c r="AZ11" s="1">
        <f t="shared" si="7"/>
        <v>396</v>
      </c>
      <c r="BA11" s="1">
        <f t="shared" si="7"/>
        <v>397</v>
      </c>
      <c r="BB11" s="1">
        <f t="shared" si="7"/>
        <v>398</v>
      </c>
      <c r="BC11" s="1">
        <f t="shared" si="7"/>
        <v>399</v>
      </c>
      <c r="BD11" s="1">
        <f t="shared" si="7"/>
        <v>400</v>
      </c>
    </row>
    <row r="12" spans="1:56">
      <c r="A12" s="1">
        <v>9</v>
      </c>
      <c r="B12" s="9">
        <v>410058</v>
      </c>
      <c r="C12" s="1" t="s">
        <v>419</v>
      </c>
      <c r="D12" s="1">
        <v>309</v>
      </c>
      <c r="E12" s="1" t="str">
        <f>RIGHT(D12,2)&amp;"级"&amp;VLOOKUP(VALUE(LEFT(D12,1)),{1,"木";2,"铁";3,"石";4,"粮"},2,FALSE)</f>
        <v>09级石</v>
      </c>
      <c r="F12" s="1">
        <v>50</v>
      </c>
      <c r="G12" s="1">
        <v>401</v>
      </c>
      <c r="H12" s="1">
        <f t="shared" ref="H12:BD12" si="8">G12+1</f>
        <v>402</v>
      </c>
      <c r="I12" s="1">
        <f t="shared" si="8"/>
        <v>403</v>
      </c>
      <c r="J12" s="1">
        <f t="shared" si="8"/>
        <v>404</v>
      </c>
      <c r="K12" s="1">
        <f t="shared" si="8"/>
        <v>405</v>
      </c>
      <c r="L12" s="1">
        <f t="shared" si="8"/>
        <v>406</v>
      </c>
      <c r="M12" s="1">
        <f t="shared" si="8"/>
        <v>407</v>
      </c>
      <c r="N12" s="1">
        <f t="shared" si="8"/>
        <v>408</v>
      </c>
      <c r="O12" s="1">
        <f t="shared" si="8"/>
        <v>409</v>
      </c>
      <c r="P12" s="1">
        <f t="shared" si="8"/>
        <v>410</v>
      </c>
      <c r="Q12" s="1">
        <f t="shared" si="8"/>
        <v>411</v>
      </c>
      <c r="R12" s="1">
        <f t="shared" si="8"/>
        <v>412</v>
      </c>
      <c r="S12" s="1">
        <f t="shared" si="8"/>
        <v>413</v>
      </c>
      <c r="T12" s="1">
        <f t="shared" si="8"/>
        <v>414</v>
      </c>
      <c r="U12" s="1">
        <f t="shared" si="8"/>
        <v>415</v>
      </c>
      <c r="V12" s="1">
        <f t="shared" si="8"/>
        <v>416</v>
      </c>
      <c r="W12" s="1">
        <f t="shared" si="8"/>
        <v>417</v>
      </c>
      <c r="X12" s="1">
        <f t="shared" si="8"/>
        <v>418</v>
      </c>
      <c r="Y12" s="1">
        <f t="shared" si="8"/>
        <v>419</v>
      </c>
      <c r="Z12" s="1">
        <f t="shared" si="8"/>
        <v>420</v>
      </c>
      <c r="AA12" s="1">
        <f t="shared" si="8"/>
        <v>421</v>
      </c>
      <c r="AB12" s="1">
        <f t="shared" si="8"/>
        <v>422</v>
      </c>
      <c r="AC12" s="1">
        <f t="shared" si="8"/>
        <v>423</v>
      </c>
      <c r="AD12" s="1">
        <f t="shared" si="8"/>
        <v>424</v>
      </c>
      <c r="AE12" s="1">
        <f t="shared" si="8"/>
        <v>425</v>
      </c>
      <c r="AF12" s="1">
        <f t="shared" si="8"/>
        <v>426</v>
      </c>
      <c r="AG12" s="1">
        <f t="shared" si="8"/>
        <v>427</v>
      </c>
      <c r="AH12" s="1">
        <f t="shared" si="8"/>
        <v>428</v>
      </c>
      <c r="AI12" s="1">
        <f t="shared" si="8"/>
        <v>429</v>
      </c>
      <c r="AJ12" s="1">
        <f t="shared" si="8"/>
        <v>430</v>
      </c>
      <c r="AK12" s="1">
        <f t="shared" si="8"/>
        <v>431</v>
      </c>
      <c r="AL12" s="1">
        <f t="shared" si="8"/>
        <v>432</v>
      </c>
      <c r="AM12" s="1">
        <f t="shared" si="8"/>
        <v>433</v>
      </c>
      <c r="AN12" s="1">
        <f t="shared" si="8"/>
        <v>434</v>
      </c>
      <c r="AO12" s="1">
        <f t="shared" si="8"/>
        <v>435</v>
      </c>
      <c r="AP12" s="1">
        <f t="shared" si="8"/>
        <v>436</v>
      </c>
      <c r="AQ12" s="1">
        <f t="shared" si="8"/>
        <v>437</v>
      </c>
      <c r="AR12" s="1">
        <f t="shared" si="8"/>
        <v>438</v>
      </c>
      <c r="AS12" s="1">
        <f t="shared" si="8"/>
        <v>439</v>
      </c>
      <c r="AT12" s="1">
        <f t="shared" si="8"/>
        <v>440</v>
      </c>
      <c r="AU12" s="1">
        <f t="shared" si="8"/>
        <v>441</v>
      </c>
      <c r="AV12" s="1">
        <f t="shared" si="8"/>
        <v>442</v>
      </c>
      <c r="AW12" s="1">
        <f t="shared" si="8"/>
        <v>443</v>
      </c>
      <c r="AX12" s="1">
        <f t="shared" si="8"/>
        <v>444</v>
      </c>
      <c r="AY12" s="1">
        <f t="shared" si="8"/>
        <v>445</v>
      </c>
      <c r="AZ12" s="1">
        <f t="shared" si="8"/>
        <v>446</v>
      </c>
      <c r="BA12" s="1">
        <f t="shared" si="8"/>
        <v>447</v>
      </c>
      <c r="BB12" s="1">
        <f t="shared" si="8"/>
        <v>448</v>
      </c>
      <c r="BC12" s="1">
        <f t="shared" si="8"/>
        <v>449</v>
      </c>
      <c r="BD12" s="1">
        <f t="shared" si="8"/>
        <v>450</v>
      </c>
    </row>
    <row r="13" spans="1:56">
      <c r="A13" s="1">
        <v>10</v>
      </c>
      <c r="B13" s="9">
        <v>410058</v>
      </c>
      <c r="C13" s="1" t="s">
        <v>419</v>
      </c>
      <c r="D13" s="1">
        <v>407</v>
      </c>
      <c r="E13" s="1" t="str">
        <f>RIGHT(D13,2)&amp;"级"&amp;VLOOKUP(VALUE(LEFT(D13,1)),{1,"木";2,"铁";3,"石";4,"粮"},2,FALSE)</f>
        <v>07级粮</v>
      </c>
      <c r="F13" s="1">
        <v>50</v>
      </c>
      <c r="G13" s="1">
        <v>451</v>
      </c>
      <c r="H13" s="1">
        <f t="shared" ref="H13:BD13" si="9">G13+1</f>
        <v>452</v>
      </c>
      <c r="I13" s="1">
        <f t="shared" si="9"/>
        <v>453</v>
      </c>
      <c r="J13" s="1">
        <f t="shared" si="9"/>
        <v>454</v>
      </c>
      <c r="K13" s="1">
        <f t="shared" si="9"/>
        <v>455</v>
      </c>
      <c r="L13" s="1">
        <f t="shared" si="9"/>
        <v>456</v>
      </c>
      <c r="M13" s="1">
        <f t="shared" si="9"/>
        <v>457</v>
      </c>
      <c r="N13" s="1">
        <f t="shared" si="9"/>
        <v>458</v>
      </c>
      <c r="O13" s="1">
        <f t="shared" si="9"/>
        <v>459</v>
      </c>
      <c r="P13" s="1">
        <f t="shared" si="9"/>
        <v>460</v>
      </c>
      <c r="Q13" s="1">
        <f t="shared" si="9"/>
        <v>461</v>
      </c>
      <c r="R13" s="1">
        <f t="shared" si="9"/>
        <v>462</v>
      </c>
      <c r="S13" s="1">
        <f t="shared" si="9"/>
        <v>463</v>
      </c>
      <c r="T13" s="1">
        <f t="shared" si="9"/>
        <v>464</v>
      </c>
      <c r="U13" s="1">
        <f t="shared" si="9"/>
        <v>465</v>
      </c>
      <c r="V13" s="1">
        <f t="shared" si="9"/>
        <v>466</v>
      </c>
      <c r="W13" s="1">
        <f t="shared" si="9"/>
        <v>467</v>
      </c>
      <c r="X13" s="1">
        <f t="shared" si="9"/>
        <v>468</v>
      </c>
      <c r="Y13" s="1">
        <f t="shared" si="9"/>
        <v>469</v>
      </c>
      <c r="Z13" s="1">
        <f t="shared" si="9"/>
        <v>470</v>
      </c>
      <c r="AA13" s="1">
        <f t="shared" si="9"/>
        <v>471</v>
      </c>
      <c r="AB13" s="1">
        <f t="shared" si="9"/>
        <v>472</v>
      </c>
      <c r="AC13" s="1">
        <f t="shared" si="9"/>
        <v>473</v>
      </c>
      <c r="AD13" s="1">
        <f t="shared" si="9"/>
        <v>474</v>
      </c>
      <c r="AE13" s="1">
        <f t="shared" si="9"/>
        <v>475</v>
      </c>
      <c r="AF13" s="1">
        <f t="shared" si="9"/>
        <v>476</v>
      </c>
      <c r="AG13" s="1">
        <f t="shared" si="9"/>
        <v>477</v>
      </c>
      <c r="AH13" s="1">
        <f t="shared" si="9"/>
        <v>478</v>
      </c>
      <c r="AI13" s="1">
        <f t="shared" si="9"/>
        <v>479</v>
      </c>
      <c r="AJ13" s="1">
        <f t="shared" si="9"/>
        <v>480</v>
      </c>
      <c r="AK13" s="1">
        <f t="shared" si="9"/>
        <v>481</v>
      </c>
      <c r="AL13" s="1">
        <f t="shared" si="9"/>
        <v>482</v>
      </c>
      <c r="AM13" s="1">
        <f t="shared" si="9"/>
        <v>483</v>
      </c>
      <c r="AN13" s="1">
        <f t="shared" si="9"/>
        <v>484</v>
      </c>
      <c r="AO13" s="1">
        <f t="shared" si="9"/>
        <v>485</v>
      </c>
      <c r="AP13" s="1">
        <f t="shared" si="9"/>
        <v>486</v>
      </c>
      <c r="AQ13" s="1">
        <f t="shared" si="9"/>
        <v>487</v>
      </c>
      <c r="AR13" s="1">
        <f t="shared" si="9"/>
        <v>488</v>
      </c>
      <c r="AS13" s="1">
        <f t="shared" si="9"/>
        <v>489</v>
      </c>
      <c r="AT13" s="1">
        <f t="shared" si="9"/>
        <v>490</v>
      </c>
      <c r="AU13" s="1">
        <f t="shared" si="9"/>
        <v>491</v>
      </c>
      <c r="AV13" s="1">
        <f t="shared" si="9"/>
        <v>492</v>
      </c>
      <c r="AW13" s="1">
        <f t="shared" si="9"/>
        <v>493</v>
      </c>
      <c r="AX13" s="1">
        <f t="shared" si="9"/>
        <v>494</v>
      </c>
      <c r="AY13" s="1">
        <f t="shared" si="9"/>
        <v>495</v>
      </c>
      <c r="AZ13" s="1">
        <f t="shared" si="9"/>
        <v>496</v>
      </c>
      <c r="BA13" s="1">
        <f t="shared" si="9"/>
        <v>497</v>
      </c>
      <c r="BB13" s="1">
        <f t="shared" si="9"/>
        <v>498</v>
      </c>
      <c r="BC13" s="1">
        <f t="shared" si="9"/>
        <v>499</v>
      </c>
      <c r="BD13" s="1">
        <f t="shared" si="9"/>
        <v>500</v>
      </c>
    </row>
    <row r="14" spans="1:56">
      <c r="A14" s="1">
        <v>11</v>
      </c>
      <c r="B14" s="9">
        <v>410058</v>
      </c>
      <c r="C14" s="1" t="s">
        <v>419</v>
      </c>
      <c r="D14" s="1">
        <v>408</v>
      </c>
      <c r="E14" s="1" t="str">
        <f>RIGHT(D14,2)&amp;"级"&amp;VLOOKUP(VALUE(LEFT(D14,1)),{1,"木";2,"铁";3,"石";4,"粮"},2,FALSE)</f>
        <v>08级粮</v>
      </c>
      <c r="F14" s="1">
        <v>50</v>
      </c>
      <c r="G14" s="1">
        <v>501</v>
      </c>
      <c r="H14" s="1">
        <f t="shared" ref="H14:BD14" si="10">G14+1</f>
        <v>502</v>
      </c>
      <c r="I14" s="1">
        <f t="shared" si="10"/>
        <v>503</v>
      </c>
      <c r="J14" s="1">
        <f t="shared" si="10"/>
        <v>504</v>
      </c>
      <c r="K14" s="1">
        <f t="shared" si="10"/>
        <v>505</v>
      </c>
      <c r="L14" s="1">
        <f t="shared" si="10"/>
        <v>506</v>
      </c>
      <c r="M14" s="1">
        <f t="shared" si="10"/>
        <v>507</v>
      </c>
      <c r="N14" s="1">
        <f t="shared" si="10"/>
        <v>508</v>
      </c>
      <c r="O14" s="1">
        <f t="shared" si="10"/>
        <v>509</v>
      </c>
      <c r="P14" s="1">
        <f t="shared" si="10"/>
        <v>510</v>
      </c>
      <c r="Q14" s="1">
        <f t="shared" si="10"/>
        <v>511</v>
      </c>
      <c r="R14" s="1">
        <f t="shared" si="10"/>
        <v>512</v>
      </c>
      <c r="S14" s="1">
        <f t="shared" si="10"/>
        <v>513</v>
      </c>
      <c r="T14" s="1">
        <f t="shared" si="10"/>
        <v>514</v>
      </c>
      <c r="U14" s="1">
        <f t="shared" si="10"/>
        <v>515</v>
      </c>
      <c r="V14" s="1">
        <f t="shared" si="10"/>
        <v>516</v>
      </c>
      <c r="W14" s="1">
        <f t="shared" si="10"/>
        <v>517</v>
      </c>
      <c r="X14" s="1">
        <f t="shared" si="10"/>
        <v>518</v>
      </c>
      <c r="Y14" s="1">
        <f t="shared" si="10"/>
        <v>519</v>
      </c>
      <c r="Z14" s="1">
        <f t="shared" si="10"/>
        <v>520</v>
      </c>
      <c r="AA14" s="1">
        <f t="shared" si="10"/>
        <v>521</v>
      </c>
      <c r="AB14" s="1">
        <f t="shared" si="10"/>
        <v>522</v>
      </c>
      <c r="AC14" s="1">
        <f t="shared" si="10"/>
        <v>523</v>
      </c>
      <c r="AD14" s="1">
        <f t="shared" si="10"/>
        <v>524</v>
      </c>
      <c r="AE14" s="1">
        <f t="shared" si="10"/>
        <v>525</v>
      </c>
      <c r="AF14" s="1">
        <f t="shared" si="10"/>
        <v>526</v>
      </c>
      <c r="AG14" s="1">
        <f t="shared" si="10"/>
        <v>527</v>
      </c>
      <c r="AH14" s="1">
        <f t="shared" si="10"/>
        <v>528</v>
      </c>
      <c r="AI14" s="1">
        <f t="shared" si="10"/>
        <v>529</v>
      </c>
      <c r="AJ14" s="1">
        <f t="shared" si="10"/>
        <v>530</v>
      </c>
      <c r="AK14" s="1">
        <f t="shared" si="10"/>
        <v>531</v>
      </c>
      <c r="AL14" s="1">
        <f t="shared" si="10"/>
        <v>532</v>
      </c>
      <c r="AM14" s="1">
        <f t="shared" si="10"/>
        <v>533</v>
      </c>
      <c r="AN14" s="1">
        <f t="shared" si="10"/>
        <v>534</v>
      </c>
      <c r="AO14" s="1">
        <f t="shared" si="10"/>
        <v>535</v>
      </c>
      <c r="AP14" s="1">
        <f t="shared" si="10"/>
        <v>536</v>
      </c>
      <c r="AQ14" s="1">
        <f t="shared" si="10"/>
        <v>537</v>
      </c>
      <c r="AR14" s="1">
        <f t="shared" si="10"/>
        <v>538</v>
      </c>
      <c r="AS14" s="1">
        <f t="shared" si="10"/>
        <v>539</v>
      </c>
      <c r="AT14" s="1">
        <f t="shared" si="10"/>
        <v>540</v>
      </c>
      <c r="AU14" s="1">
        <f t="shared" si="10"/>
        <v>541</v>
      </c>
      <c r="AV14" s="1">
        <f t="shared" si="10"/>
        <v>542</v>
      </c>
      <c r="AW14" s="1">
        <f t="shared" si="10"/>
        <v>543</v>
      </c>
      <c r="AX14" s="1">
        <f t="shared" si="10"/>
        <v>544</v>
      </c>
      <c r="AY14" s="1">
        <f t="shared" si="10"/>
        <v>545</v>
      </c>
      <c r="AZ14" s="1">
        <f t="shared" si="10"/>
        <v>546</v>
      </c>
      <c r="BA14" s="1">
        <f t="shared" si="10"/>
        <v>547</v>
      </c>
      <c r="BB14" s="1">
        <f t="shared" si="10"/>
        <v>548</v>
      </c>
      <c r="BC14" s="1">
        <f t="shared" si="10"/>
        <v>549</v>
      </c>
      <c r="BD14" s="1">
        <f t="shared" si="10"/>
        <v>550</v>
      </c>
    </row>
    <row r="15" spans="1:56">
      <c r="A15" s="1">
        <v>12</v>
      </c>
      <c r="B15" s="9">
        <v>410058</v>
      </c>
      <c r="C15" s="1" t="s">
        <v>419</v>
      </c>
      <c r="D15" s="1">
        <v>409</v>
      </c>
      <c r="E15" s="1" t="str">
        <f>RIGHT(D15,2)&amp;"级"&amp;VLOOKUP(VALUE(LEFT(D15,1)),{1,"木";2,"铁";3,"石";4,"粮"},2,FALSE)</f>
        <v>09级粮</v>
      </c>
      <c r="F15" s="1">
        <v>50</v>
      </c>
      <c r="G15" s="1">
        <v>551</v>
      </c>
      <c r="H15" s="1">
        <f t="shared" ref="H15:BD15" si="11">G15+1</f>
        <v>552</v>
      </c>
      <c r="I15" s="1">
        <f t="shared" si="11"/>
        <v>553</v>
      </c>
      <c r="J15" s="1">
        <f t="shared" si="11"/>
        <v>554</v>
      </c>
      <c r="K15" s="1">
        <f t="shared" si="11"/>
        <v>555</v>
      </c>
      <c r="L15" s="1">
        <f t="shared" si="11"/>
        <v>556</v>
      </c>
      <c r="M15" s="1">
        <f t="shared" si="11"/>
        <v>557</v>
      </c>
      <c r="N15" s="1">
        <f t="shared" si="11"/>
        <v>558</v>
      </c>
      <c r="O15" s="1">
        <f t="shared" si="11"/>
        <v>559</v>
      </c>
      <c r="P15" s="1">
        <f t="shared" si="11"/>
        <v>560</v>
      </c>
      <c r="Q15" s="1">
        <f t="shared" si="11"/>
        <v>561</v>
      </c>
      <c r="R15" s="1">
        <f t="shared" si="11"/>
        <v>562</v>
      </c>
      <c r="S15" s="1">
        <f t="shared" si="11"/>
        <v>563</v>
      </c>
      <c r="T15" s="1">
        <f t="shared" si="11"/>
        <v>564</v>
      </c>
      <c r="U15" s="1">
        <f t="shared" si="11"/>
        <v>565</v>
      </c>
      <c r="V15" s="1">
        <f t="shared" si="11"/>
        <v>566</v>
      </c>
      <c r="W15" s="1">
        <f t="shared" si="11"/>
        <v>567</v>
      </c>
      <c r="X15" s="1">
        <f t="shared" si="11"/>
        <v>568</v>
      </c>
      <c r="Y15" s="1">
        <f t="shared" si="11"/>
        <v>569</v>
      </c>
      <c r="Z15" s="1">
        <f t="shared" si="11"/>
        <v>570</v>
      </c>
      <c r="AA15" s="1">
        <f t="shared" si="11"/>
        <v>571</v>
      </c>
      <c r="AB15" s="1">
        <f t="shared" si="11"/>
        <v>572</v>
      </c>
      <c r="AC15" s="1">
        <f t="shared" si="11"/>
        <v>573</v>
      </c>
      <c r="AD15" s="1">
        <f t="shared" si="11"/>
        <v>574</v>
      </c>
      <c r="AE15" s="1">
        <f t="shared" si="11"/>
        <v>575</v>
      </c>
      <c r="AF15" s="1">
        <f t="shared" si="11"/>
        <v>576</v>
      </c>
      <c r="AG15" s="1">
        <f t="shared" si="11"/>
        <v>577</v>
      </c>
      <c r="AH15" s="1">
        <f t="shared" si="11"/>
        <v>578</v>
      </c>
      <c r="AI15" s="1">
        <f t="shared" si="11"/>
        <v>579</v>
      </c>
      <c r="AJ15" s="1">
        <f t="shared" si="11"/>
        <v>580</v>
      </c>
      <c r="AK15" s="1">
        <f t="shared" si="11"/>
        <v>581</v>
      </c>
      <c r="AL15" s="1">
        <f t="shared" si="11"/>
        <v>582</v>
      </c>
      <c r="AM15" s="1">
        <f t="shared" si="11"/>
        <v>583</v>
      </c>
      <c r="AN15" s="1">
        <f t="shared" si="11"/>
        <v>584</v>
      </c>
      <c r="AO15" s="1">
        <f t="shared" si="11"/>
        <v>585</v>
      </c>
      <c r="AP15" s="1">
        <f t="shared" si="11"/>
        <v>586</v>
      </c>
      <c r="AQ15" s="1">
        <f t="shared" si="11"/>
        <v>587</v>
      </c>
      <c r="AR15" s="1">
        <f t="shared" si="11"/>
        <v>588</v>
      </c>
      <c r="AS15" s="1">
        <f t="shared" si="11"/>
        <v>589</v>
      </c>
      <c r="AT15" s="1">
        <f t="shared" si="11"/>
        <v>590</v>
      </c>
      <c r="AU15" s="1">
        <f t="shared" si="11"/>
        <v>591</v>
      </c>
      <c r="AV15" s="1">
        <f t="shared" si="11"/>
        <v>592</v>
      </c>
      <c r="AW15" s="1">
        <f t="shared" si="11"/>
        <v>593</v>
      </c>
      <c r="AX15" s="1">
        <f t="shared" si="11"/>
        <v>594</v>
      </c>
      <c r="AY15" s="1">
        <f t="shared" si="11"/>
        <v>595</v>
      </c>
      <c r="AZ15" s="1">
        <f t="shared" si="11"/>
        <v>596</v>
      </c>
      <c r="BA15" s="1">
        <f t="shared" si="11"/>
        <v>597</v>
      </c>
      <c r="BB15" s="1">
        <f t="shared" si="11"/>
        <v>598</v>
      </c>
      <c r="BC15" s="1">
        <f t="shared" si="11"/>
        <v>599</v>
      </c>
      <c r="BD15" s="1">
        <f t="shared" si="11"/>
        <v>600</v>
      </c>
    </row>
    <row r="16" spans="1:56">
      <c r="A16" s="1">
        <v>13</v>
      </c>
      <c r="B16" s="1">
        <v>510075</v>
      </c>
      <c r="C16" s="1" t="s">
        <v>419</v>
      </c>
      <c r="D16" s="1">
        <v>104</v>
      </c>
      <c r="E16" s="1" t="str">
        <f>RIGHT(D16,2)&amp;"级"&amp;VLOOKUP(VALUE(LEFT(D16,1)),{1,"木";2,"铁";3,"石";4,"粮"},2,FALSE)</f>
        <v>04级木</v>
      </c>
      <c r="F16" s="1">
        <v>50</v>
      </c>
      <c r="G16" s="1">
        <v>1</v>
      </c>
      <c r="H16" s="1">
        <f t="shared" ref="H16:BD16" si="12">G16+1</f>
        <v>2</v>
      </c>
      <c r="I16" s="1">
        <f t="shared" si="12"/>
        <v>3</v>
      </c>
      <c r="J16" s="1">
        <f t="shared" si="12"/>
        <v>4</v>
      </c>
      <c r="K16" s="1">
        <f t="shared" si="12"/>
        <v>5</v>
      </c>
      <c r="L16" s="1">
        <f t="shared" si="12"/>
        <v>6</v>
      </c>
      <c r="M16" s="1">
        <f t="shared" si="12"/>
        <v>7</v>
      </c>
      <c r="N16" s="1">
        <f t="shared" si="12"/>
        <v>8</v>
      </c>
      <c r="O16" s="1">
        <f t="shared" si="12"/>
        <v>9</v>
      </c>
      <c r="P16" s="1">
        <f t="shared" si="12"/>
        <v>10</v>
      </c>
      <c r="Q16" s="1">
        <f t="shared" si="12"/>
        <v>11</v>
      </c>
      <c r="R16" s="1">
        <f t="shared" si="12"/>
        <v>12</v>
      </c>
      <c r="S16" s="1">
        <f t="shared" si="12"/>
        <v>13</v>
      </c>
      <c r="T16" s="1">
        <f t="shared" si="12"/>
        <v>14</v>
      </c>
      <c r="U16" s="1">
        <f t="shared" si="12"/>
        <v>15</v>
      </c>
      <c r="V16" s="1">
        <f t="shared" si="12"/>
        <v>16</v>
      </c>
      <c r="W16" s="1">
        <f t="shared" si="12"/>
        <v>17</v>
      </c>
      <c r="X16" s="1">
        <f t="shared" si="12"/>
        <v>18</v>
      </c>
      <c r="Y16" s="1">
        <f t="shared" si="12"/>
        <v>19</v>
      </c>
      <c r="Z16" s="1">
        <f t="shared" si="12"/>
        <v>20</v>
      </c>
      <c r="AA16" s="1">
        <f t="shared" si="12"/>
        <v>21</v>
      </c>
      <c r="AB16" s="1">
        <f t="shared" si="12"/>
        <v>22</v>
      </c>
      <c r="AC16" s="1">
        <f t="shared" si="12"/>
        <v>23</v>
      </c>
      <c r="AD16" s="1">
        <f t="shared" si="12"/>
        <v>24</v>
      </c>
      <c r="AE16" s="1">
        <f t="shared" si="12"/>
        <v>25</v>
      </c>
      <c r="AF16" s="1">
        <f t="shared" si="12"/>
        <v>26</v>
      </c>
      <c r="AG16" s="1">
        <f t="shared" si="12"/>
        <v>27</v>
      </c>
      <c r="AH16" s="1">
        <f t="shared" si="12"/>
        <v>28</v>
      </c>
      <c r="AI16" s="1">
        <f t="shared" si="12"/>
        <v>29</v>
      </c>
      <c r="AJ16" s="1">
        <f t="shared" si="12"/>
        <v>30</v>
      </c>
      <c r="AK16" s="1">
        <f t="shared" si="12"/>
        <v>31</v>
      </c>
      <c r="AL16" s="1">
        <f t="shared" si="12"/>
        <v>32</v>
      </c>
      <c r="AM16" s="1">
        <f t="shared" si="12"/>
        <v>33</v>
      </c>
      <c r="AN16" s="1">
        <f t="shared" si="12"/>
        <v>34</v>
      </c>
      <c r="AO16" s="1">
        <f t="shared" si="12"/>
        <v>35</v>
      </c>
      <c r="AP16" s="1">
        <f t="shared" si="12"/>
        <v>36</v>
      </c>
      <c r="AQ16" s="1">
        <f t="shared" si="12"/>
        <v>37</v>
      </c>
      <c r="AR16" s="1">
        <f t="shared" si="12"/>
        <v>38</v>
      </c>
      <c r="AS16" s="1">
        <f t="shared" si="12"/>
        <v>39</v>
      </c>
      <c r="AT16" s="1">
        <f t="shared" si="12"/>
        <v>40</v>
      </c>
      <c r="AU16" s="1">
        <f t="shared" si="12"/>
        <v>41</v>
      </c>
      <c r="AV16" s="1">
        <f t="shared" si="12"/>
        <v>42</v>
      </c>
      <c r="AW16" s="1">
        <f t="shared" si="12"/>
        <v>43</v>
      </c>
      <c r="AX16" s="1">
        <f t="shared" si="12"/>
        <v>44</v>
      </c>
      <c r="AY16" s="1">
        <f t="shared" si="12"/>
        <v>45</v>
      </c>
      <c r="AZ16" s="1">
        <f t="shared" si="12"/>
        <v>46</v>
      </c>
      <c r="BA16" s="1">
        <f t="shared" si="12"/>
        <v>47</v>
      </c>
      <c r="BB16" s="1">
        <f t="shared" si="12"/>
        <v>48</v>
      </c>
      <c r="BC16" s="1">
        <f t="shared" si="12"/>
        <v>49</v>
      </c>
      <c r="BD16" s="1">
        <f t="shared" si="12"/>
        <v>50</v>
      </c>
    </row>
    <row r="17" spans="1:56">
      <c r="A17" s="1">
        <v>14</v>
      </c>
      <c r="B17" s="1">
        <v>510075</v>
      </c>
      <c r="C17" s="1" t="s">
        <v>419</v>
      </c>
      <c r="D17" s="1">
        <v>105</v>
      </c>
      <c r="E17" s="1" t="str">
        <f>RIGHT(D17,2)&amp;"级"&amp;VLOOKUP(VALUE(LEFT(D17,1)),{1,"木";2,"铁";3,"石";4,"粮"},2,FALSE)</f>
        <v>05级木</v>
      </c>
      <c r="F17" s="1">
        <v>50</v>
      </c>
      <c r="G17" s="1">
        <v>51</v>
      </c>
      <c r="H17" s="1">
        <f t="shared" ref="H17:BD17" si="13">G17+1</f>
        <v>52</v>
      </c>
      <c r="I17" s="1">
        <f t="shared" si="13"/>
        <v>53</v>
      </c>
      <c r="J17" s="1">
        <f t="shared" si="13"/>
        <v>54</v>
      </c>
      <c r="K17" s="1">
        <f t="shared" si="13"/>
        <v>55</v>
      </c>
      <c r="L17" s="1">
        <f t="shared" si="13"/>
        <v>56</v>
      </c>
      <c r="M17" s="1">
        <f t="shared" si="13"/>
        <v>57</v>
      </c>
      <c r="N17" s="1">
        <f t="shared" si="13"/>
        <v>58</v>
      </c>
      <c r="O17" s="1">
        <f t="shared" si="13"/>
        <v>59</v>
      </c>
      <c r="P17" s="1">
        <f t="shared" si="13"/>
        <v>60</v>
      </c>
      <c r="Q17" s="1">
        <f t="shared" si="13"/>
        <v>61</v>
      </c>
      <c r="R17" s="1">
        <f t="shared" si="13"/>
        <v>62</v>
      </c>
      <c r="S17" s="1">
        <f t="shared" si="13"/>
        <v>63</v>
      </c>
      <c r="T17" s="1">
        <f t="shared" si="13"/>
        <v>64</v>
      </c>
      <c r="U17" s="1">
        <f t="shared" si="13"/>
        <v>65</v>
      </c>
      <c r="V17" s="1">
        <f t="shared" si="13"/>
        <v>66</v>
      </c>
      <c r="W17" s="1">
        <f t="shared" si="13"/>
        <v>67</v>
      </c>
      <c r="X17" s="1">
        <f t="shared" si="13"/>
        <v>68</v>
      </c>
      <c r="Y17" s="1">
        <f t="shared" si="13"/>
        <v>69</v>
      </c>
      <c r="Z17" s="1">
        <f t="shared" si="13"/>
        <v>70</v>
      </c>
      <c r="AA17" s="1">
        <f t="shared" si="13"/>
        <v>71</v>
      </c>
      <c r="AB17" s="1">
        <f t="shared" si="13"/>
        <v>72</v>
      </c>
      <c r="AC17" s="1">
        <f t="shared" si="13"/>
        <v>73</v>
      </c>
      <c r="AD17" s="1">
        <f t="shared" si="13"/>
        <v>74</v>
      </c>
      <c r="AE17" s="1">
        <f t="shared" si="13"/>
        <v>75</v>
      </c>
      <c r="AF17" s="1">
        <f t="shared" si="13"/>
        <v>76</v>
      </c>
      <c r="AG17" s="1">
        <f t="shared" si="13"/>
        <v>77</v>
      </c>
      <c r="AH17" s="1">
        <f t="shared" si="13"/>
        <v>78</v>
      </c>
      <c r="AI17" s="1">
        <f t="shared" si="13"/>
        <v>79</v>
      </c>
      <c r="AJ17" s="1">
        <f t="shared" si="13"/>
        <v>80</v>
      </c>
      <c r="AK17" s="1">
        <f t="shared" si="13"/>
        <v>81</v>
      </c>
      <c r="AL17" s="1">
        <f t="shared" si="13"/>
        <v>82</v>
      </c>
      <c r="AM17" s="1">
        <f t="shared" si="13"/>
        <v>83</v>
      </c>
      <c r="AN17" s="1">
        <f t="shared" si="13"/>
        <v>84</v>
      </c>
      <c r="AO17" s="1">
        <f t="shared" si="13"/>
        <v>85</v>
      </c>
      <c r="AP17" s="1">
        <f t="shared" si="13"/>
        <v>86</v>
      </c>
      <c r="AQ17" s="1">
        <f t="shared" si="13"/>
        <v>87</v>
      </c>
      <c r="AR17" s="1">
        <f t="shared" si="13"/>
        <v>88</v>
      </c>
      <c r="AS17" s="1">
        <f t="shared" si="13"/>
        <v>89</v>
      </c>
      <c r="AT17" s="1">
        <f t="shared" si="13"/>
        <v>90</v>
      </c>
      <c r="AU17" s="1">
        <f t="shared" si="13"/>
        <v>91</v>
      </c>
      <c r="AV17" s="1">
        <f t="shared" si="13"/>
        <v>92</v>
      </c>
      <c r="AW17" s="1">
        <f t="shared" si="13"/>
        <v>93</v>
      </c>
      <c r="AX17" s="1">
        <f t="shared" si="13"/>
        <v>94</v>
      </c>
      <c r="AY17" s="1">
        <f t="shared" si="13"/>
        <v>95</v>
      </c>
      <c r="AZ17" s="1">
        <f t="shared" si="13"/>
        <v>96</v>
      </c>
      <c r="BA17" s="1">
        <f t="shared" si="13"/>
        <v>97</v>
      </c>
      <c r="BB17" s="1">
        <f t="shared" si="13"/>
        <v>98</v>
      </c>
      <c r="BC17" s="1">
        <f t="shared" si="13"/>
        <v>99</v>
      </c>
      <c r="BD17" s="1">
        <f t="shared" si="13"/>
        <v>100</v>
      </c>
    </row>
    <row r="18" spans="1:56">
      <c r="A18" s="1">
        <v>15</v>
      </c>
      <c r="B18" s="1">
        <v>510075</v>
      </c>
      <c r="C18" s="1" t="s">
        <v>419</v>
      </c>
      <c r="D18" s="1">
        <v>106</v>
      </c>
      <c r="E18" s="1" t="str">
        <f>RIGHT(D18,2)&amp;"级"&amp;VLOOKUP(VALUE(LEFT(D18,1)),{1,"木";2,"铁";3,"石";4,"粮"},2,FALSE)</f>
        <v>06级木</v>
      </c>
      <c r="F18" s="1">
        <v>50</v>
      </c>
      <c r="G18" s="1">
        <v>101</v>
      </c>
      <c r="H18" s="1">
        <f t="shared" ref="H18:BD18" si="14">G18+1</f>
        <v>102</v>
      </c>
      <c r="I18" s="1">
        <f t="shared" si="14"/>
        <v>103</v>
      </c>
      <c r="J18" s="1">
        <f t="shared" si="14"/>
        <v>104</v>
      </c>
      <c r="K18" s="1">
        <f t="shared" si="14"/>
        <v>105</v>
      </c>
      <c r="L18" s="1">
        <f t="shared" si="14"/>
        <v>106</v>
      </c>
      <c r="M18" s="1">
        <f t="shared" si="14"/>
        <v>107</v>
      </c>
      <c r="N18" s="1">
        <f t="shared" si="14"/>
        <v>108</v>
      </c>
      <c r="O18" s="1">
        <f t="shared" si="14"/>
        <v>109</v>
      </c>
      <c r="P18" s="1">
        <f t="shared" si="14"/>
        <v>110</v>
      </c>
      <c r="Q18" s="1">
        <f t="shared" si="14"/>
        <v>111</v>
      </c>
      <c r="R18" s="1">
        <f t="shared" si="14"/>
        <v>112</v>
      </c>
      <c r="S18" s="1">
        <f t="shared" si="14"/>
        <v>113</v>
      </c>
      <c r="T18" s="1">
        <f t="shared" si="14"/>
        <v>114</v>
      </c>
      <c r="U18" s="1">
        <f t="shared" si="14"/>
        <v>115</v>
      </c>
      <c r="V18" s="1">
        <f t="shared" si="14"/>
        <v>116</v>
      </c>
      <c r="W18" s="1">
        <f t="shared" si="14"/>
        <v>117</v>
      </c>
      <c r="X18" s="1">
        <f t="shared" si="14"/>
        <v>118</v>
      </c>
      <c r="Y18" s="1">
        <f t="shared" si="14"/>
        <v>119</v>
      </c>
      <c r="Z18" s="1">
        <f t="shared" si="14"/>
        <v>120</v>
      </c>
      <c r="AA18" s="1">
        <f t="shared" si="14"/>
        <v>121</v>
      </c>
      <c r="AB18" s="1">
        <f t="shared" si="14"/>
        <v>122</v>
      </c>
      <c r="AC18" s="1">
        <f t="shared" si="14"/>
        <v>123</v>
      </c>
      <c r="AD18" s="1">
        <f t="shared" si="14"/>
        <v>124</v>
      </c>
      <c r="AE18" s="1">
        <f t="shared" si="14"/>
        <v>125</v>
      </c>
      <c r="AF18" s="1">
        <f t="shared" si="14"/>
        <v>126</v>
      </c>
      <c r="AG18" s="1">
        <f t="shared" si="14"/>
        <v>127</v>
      </c>
      <c r="AH18" s="1">
        <f t="shared" si="14"/>
        <v>128</v>
      </c>
      <c r="AI18" s="1">
        <f t="shared" si="14"/>
        <v>129</v>
      </c>
      <c r="AJ18" s="1">
        <f t="shared" si="14"/>
        <v>130</v>
      </c>
      <c r="AK18" s="1">
        <f t="shared" si="14"/>
        <v>131</v>
      </c>
      <c r="AL18" s="1">
        <f t="shared" si="14"/>
        <v>132</v>
      </c>
      <c r="AM18" s="1">
        <f t="shared" si="14"/>
        <v>133</v>
      </c>
      <c r="AN18" s="1">
        <f t="shared" si="14"/>
        <v>134</v>
      </c>
      <c r="AO18" s="1">
        <f t="shared" si="14"/>
        <v>135</v>
      </c>
      <c r="AP18" s="1">
        <f t="shared" si="14"/>
        <v>136</v>
      </c>
      <c r="AQ18" s="1">
        <f t="shared" si="14"/>
        <v>137</v>
      </c>
      <c r="AR18" s="1">
        <f t="shared" si="14"/>
        <v>138</v>
      </c>
      <c r="AS18" s="1">
        <f t="shared" si="14"/>
        <v>139</v>
      </c>
      <c r="AT18" s="1">
        <f t="shared" si="14"/>
        <v>140</v>
      </c>
      <c r="AU18" s="1">
        <f t="shared" si="14"/>
        <v>141</v>
      </c>
      <c r="AV18" s="1">
        <f t="shared" si="14"/>
        <v>142</v>
      </c>
      <c r="AW18" s="1">
        <f t="shared" si="14"/>
        <v>143</v>
      </c>
      <c r="AX18" s="1">
        <f t="shared" si="14"/>
        <v>144</v>
      </c>
      <c r="AY18" s="1">
        <f t="shared" si="14"/>
        <v>145</v>
      </c>
      <c r="AZ18" s="1">
        <f t="shared" si="14"/>
        <v>146</v>
      </c>
      <c r="BA18" s="1">
        <f t="shared" si="14"/>
        <v>147</v>
      </c>
      <c r="BB18" s="1">
        <f t="shared" si="14"/>
        <v>148</v>
      </c>
      <c r="BC18" s="1">
        <f t="shared" si="14"/>
        <v>149</v>
      </c>
      <c r="BD18" s="1">
        <f t="shared" si="14"/>
        <v>150</v>
      </c>
    </row>
    <row r="19" spans="1:56">
      <c r="A19" s="1">
        <v>16</v>
      </c>
      <c r="B19" s="1">
        <v>510075</v>
      </c>
      <c r="C19" s="1" t="s">
        <v>419</v>
      </c>
      <c r="D19" s="1">
        <v>204</v>
      </c>
      <c r="E19" s="1" t="str">
        <f>RIGHT(D19,2)&amp;"级"&amp;VLOOKUP(VALUE(LEFT(D19,1)),{1,"木";2,"铁";3,"石";4,"粮"},2,FALSE)</f>
        <v>04级铁</v>
      </c>
      <c r="F19" s="1">
        <v>50</v>
      </c>
      <c r="G19" s="1">
        <v>151</v>
      </c>
      <c r="H19" s="1">
        <f t="shared" ref="H19:BD19" si="15">G19+1</f>
        <v>152</v>
      </c>
      <c r="I19" s="1">
        <f t="shared" si="15"/>
        <v>153</v>
      </c>
      <c r="J19" s="1">
        <f t="shared" si="15"/>
        <v>154</v>
      </c>
      <c r="K19" s="1">
        <f t="shared" si="15"/>
        <v>155</v>
      </c>
      <c r="L19" s="1">
        <f t="shared" si="15"/>
        <v>156</v>
      </c>
      <c r="M19" s="1">
        <f t="shared" si="15"/>
        <v>157</v>
      </c>
      <c r="N19" s="1">
        <f t="shared" si="15"/>
        <v>158</v>
      </c>
      <c r="O19" s="1">
        <f t="shared" si="15"/>
        <v>159</v>
      </c>
      <c r="P19" s="1">
        <f t="shared" si="15"/>
        <v>160</v>
      </c>
      <c r="Q19" s="1">
        <f t="shared" si="15"/>
        <v>161</v>
      </c>
      <c r="R19" s="1">
        <f t="shared" si="15"/>
        <v>162</v>
      </c>
      <c r="S19" s="1">
        <f t="shared" si="15"/>
        <v>163</v>
      </c>
      <c r="T19" s="1">
        <f t="shared" si="15"/>
        <v>164</v>
      </c>
      <c r="U19" s="1">
        <f t="shared" si="15"/>
        <v>165</v>
      </c>
      <c r="V19" s="1">
        <f t="shared" si="15"/>
        <v>166</v>
      </c>
      <c r="W19" s="1">
        <f t="shared" si="15"/>
        <v>167</v>
      </c>
      <c r="X19" s="1">
        <f t="shared" si="15"/>
        <v>168</v>
      </c>
      <c r="Y19" s="1">
        <f t="shared" si="15"/>
        <v>169</v>
      </c>
      <c r="Z19" s="1">
        <f t="shared" si="15"/>
        <v>170</v>
      </c>
      <c r="AA19" s="1">
        <f t="shared" si="15"/>
        <v>171</v>
      </c>
      <c r="AB19" s="1">
        <f t="shared" si="15"/>
        <v>172</v>
      </c>
      <c r="AC19" s="1">
        <f t="shared" si="15"/>
        <v>173</v>
      </c>
      <c r="AD19" s="1">
        <f t="shared" si="15"/>
        <v>174</v>
      </c>
      <c r="AE19" s="1">
        <f t="shared" si="15"/>
        <v>175</v>
      </c>
      <c r="AF19" s="1">
        <f t="shared" si="15"/>
        <v>176</v>
      </c>
      <c r="AG19" s="1">
        <f t="shared" si="15"/>
        <v>177</v>
      </c>
      <c r="AH19" s="1">
        <f t="shared" si="15"/>
        <v>178</v>
      </c>
      <c r="AI19" s="1">
        <f t="shared" si="15"/>
        <v>179</v>
      </c>
      <c r="AJ19" s="1">
        <f t="shared" si="15"/>
        <v>180</v>
      </c>
      <c r="AK19" s="1">
        <f t="shared" si="15"/>
        <v>181</v>
      </c>
      <c r="AL19" s="1">
        <f t="shared" si="15"/>
        <v>182</v>
      </c>
      <c r="AM19" s="1">
        <f t="shared" si="15"/>
        <v>183</v>
      </c>
      <c r="AN19" s="1">
        <f t="shared" si="15"/>
        <v>184</v>
      </c>
      <c r="AO19" s="1">
        <f t="shared" si="15"/>
        <v>185</v>
      </c>
      <c r="AP19" s="1">
        <f t="shared" si="15"/>
        <v>186</v>
      </c>
      <c r="AQ19" s="1">
        <f t="shared" si="15"/>
        <v>187</v>
      </c>
      <c r="AR19" s="1">
        <f t="shared" si="15"/>
        <v>188</v>
      </c>
      <c r="AS19" s="1">
        <f t="shared" si="15"/>
        <v>189</v>
      </c>
      <c r="AT19" s="1">
        <f t="shared" si="15"/>
        <v>190</v>
      </c>
      <c r="AU19" s="1">
        <f t="shared" si="15"/>
        <v>191</v>
      </c>
      <c r="AV19" s="1">
        <f t="shared" si="15"/>
        <v>192</v>
      </c>
      <c r="AW19" s="1">
        <f t="shared" si="15"/>
        <v>193</v>
      </c>
      <c r="AX19" s="1">
        <f t="shared" si="15"/>
        <v>194</v>
      </c>
      <c r="AY19" s="1">
        <f t="shared" si="15"/>
        <v>195</v>
      </c>
      <c r="AZ19" s="1">
        <f t="shared" si="15"/>
        <v>196</v>
      </c>
      <c r="BA19" s="1">
        <f t="shared" si="15"/>
        <v>197</v>
      </c>
      <c r="BB19" s="1">
        <f t="shared" si="15"/>
        <v>198</v>
      </c>
      <c r="BC19" s="1">
        <f t="shared" si="15"/>
        <v>199</v>
      </c>
      <c r="BD19" s="1">
        <f t="shared" si="15"/>
        <v>200</v>
      </c>
    </row>
    <row r="20" spans="1:56">
      <c r="A20" s="1">
        <v>17</v>
      </c>
      <c r="B20" s="1">
        <v>510075</v>
      </c>
      <c r="C20" s="1" t="s">
        <v>419</v>
      </c>
      <c r="D20" s="1">
        <v>205</v>
      </c>
      <c r="E20" s="1" t="str">
        <f>RIGHT(D20,2)&amp;"级"&amp;VLOOKUP(VALUE(LEFT(D20,1)),{1,"木";2,"铁";3,"石";4,"粮"},2,FALSE)</f>
        <v>05级铁</v>
      </c>
      <c r="F20" s="1">
        <v>50</v>
      </c>
      <c r="G20" s="1">
        <v>201</v>
      </c>
      <c r="H20" s="1">
        <f t="shared" ref="H20:BD20" si="16">G20+1</f>
        <v>202</v>
      </c>
      <c r="I20" s="1">
        <f t="shared" si="16"/>
        <v>203</v>
      </c>
      <c r="J20" s="1">
        <f t="shared" si="16"/>
        <v>204</v>
      </c>
      <c r="K20" s="1">
        <f t="shared" si="16"/>
        <v>205</v>
      </c>
      <c r="L20" s="1">
        <f t="shared" si="16"/>
        <v>206</v>
      </c>
      <c r="M20" s="1">
        <f t="shared" si="16"/>
        <v>207</v>
      </c>
      <c r="N20" s="1">
        <f t="shared" si="16"/>
        <v>208</v>
      </c>
      <c r="O20" s="1">
        <f t="shared" si="16"/>
        <v>209</v>
      </c>
      <c r="P20" s="1">
        <f t="shared" si="16"/>
        <v>210</v>
      </c>
      <c r="Q20" s="1">
        <f t="shared" si="16"/>
        <v>211</v>
      </c>
      <c r="R20" s="1">
        <f t="shared" si="16"/>
        <v>212</v>
      </c>
      <c r="S20" s="1">
        <f t="shared" si="16"/>
        <v>213</v>
      </c>
      <c r="T20" s="1">
        <f t="shared" si="16"/>
        <v>214</v>
      </c>
      <c r="U20" s="1">
        <f t="shared" si="16"/>
        <v>215</v>
      </c>
      <c r="V20" s="1">
        <f t="shared" si="16"/>
        <v>216</v>
      </c>
      <c r="W20" s="1">
        <f t="shared" si="16"/>
        <v>217</v>
      </c>
      <c r="X20" s="1">
        <f t="shared" si="16"/>
        <v>218</v>
      </c>
      <c r="Y20" s="1">
        <f t="shared" si="16"/>
        <v>219</v>
      </c>
      <c r="Z20" s="1">
        <f t="shared" si="16"/>
        <v>220</v>
      </c>
      <c r="AA20" s="1">
        <f t="shared" si="16"/>
        <v>221</v>
      </c>
      <c r="AB20" s="1">
        <f t="shared" si="16"/>
        <v>222</v>
      </c>
      <c r="AC20" s="1">
        <f t="shared" si="16"/>
        <v>223</v>
      </c>
      <c r="AD20" s="1">
        <f t="shared" si="16"/>
        <v>224</v>
      </c>
      <c r="AE20" s="1">
        <f t="shared" si="16"/>
        <v>225</v>
      </c>
      <c r="AF20" s="1">
        <f t="shared" si="16"/>
        <v>226</v>
      </c>
      <c r="AG20" s="1">
        <f t="shared" si="16"/>
        <v>227</v>
      </c>
      <c r="AH20" s="1">
        <f t="shared" si="16"/>
        <v>228</v>
      </c>
      <c r="AI20" s="1">
        <f t="shared" si="16"/>
        <v>229</v>
      </c>
      <c r="AJ20" s="1">
        <f t="shared" si="16"/>
        <v>230</v>
      </c>
      <c r="AK20" s="1">
        <f t="shared" si="16"/>
        <v>231</v>
      </c>
      <c r="AL20" s="1">
        <f t="shared" si="16"/>
        <v>232</v>
      </c>
      <c r="AM20" s="1">
        <f t="shared" si="16"/>
        <v>233</v>
      </c>
      <c r="AN20" s="1">
        <f t="shared" si="16"/>
        <v>234</v>
      </c>
      <c r="AO20" s="1">
        <f t="shared" si="16"/>
        <v>235</v>
      </c>
      <c r="AP20" s="1">
        <f t="shared" si="16"/>
        <v>236</v>
      </c>
      <c r="AQ20" s="1">
        <f t="shared" si="16"/>
        <v>237</v>
      </c>
      <c r="AR20" s="1">
        <f t="shared" si="16"/>
        <v>238</v>
      </c>
      <c r="AS20" s="1">
        <f t="shared" si="16"/>
        <v>239</v>
      </c>
      <c r="AT20" s="1">
        <f t="shared" si="16"/>
        <v>240</v>
      </c>
      <c r="AU20" s="1">
        <f t="shared" si="16"/>
        <v>241</v>
      </c>
      <c r="AV20" s="1">
        <f t="shared" si="16"/>
        <v>242</v>
      </c>
      <c r="AW20" s="1">
        <f t="shared" si="16"/>
        <v>243</v>
      </c>
      <c r="AX20" s="1">
        <f t="shared" si="16"/>
        <v>244</v>
      </c>
      <c r="AY20" s="1">
        <f t="shared" si="16"/>
        <v>245</v>
      </c>
      <c r="AZ20" s="1">
        <f t="shared" si="16"/>
        <v>246</v>
      </c>
      <c r="BA20" s="1">
        <f t="shared" si="16"/>
        <v>247</v>
      </c>
      <c r="BB20" s="1">
        <f t="shared" si="16"/>
        <v>248</v>
      </c>
      <c r="BC20" s="1">
        <f t="shared" si="16"/>
        <v>249</v>
      </c>
      <c r="BD20" s="1">
        <f t="shared" si="16"/>
        <v>250</v>
      </c>
    </row>
    <row r="21" spans="1:56">
      <c r="A21" s="1">
        <v>18</v>
      </c>
      <c r="B21" s="1">
        <v>510075</v>
      </c>
      <c r="C21" s="1" t="s">
        <v>419</v>
      </c>
      <c r="D21" s="1">
        <v>206</v>
      </c>
      <c r="E21" s="1" t="str">
        <f>RIGHT(D21,2)&amp;"级"&amp;VLOOKUP(VALUE(LEFT(D21,1)),{1,"木";2,"铁";3,"石";4,"粮"},2,FALSE)</f>
        <v>06级铁</v>
      </c>
      <c r="F21" s="1">
        <v>50</v>
      </c>
      <c r="G21" s="1">
        <v>251</v>
      </c>
      <c r="H21" s="1">
        <f t="shared" ref="H21:BD21" si="17">G21+1</f>
        <v>252</v>
      </c>
      <c r="I21" s="1">
        <f t="shared" si="17"/>
        <v>253</v>
      </c>
      <c r="J21" s="1">
        <f t="shared" si="17"/>
        <v>254</v>
      </c>
      <c r="K21" s="1">
        <f t="shared" si="17"/>
        <v>255</v>
      </c>
      <c r="L21" s="1">
        <f t="shared" si="17"/>
        <v>256</v>
      </c>
      <c r="M21" s="1">
        <f t="shared" si="17"/>
        <v>257</v>
      </c>
      <c r="N21" s="1">
        <f t="shared" si="17"/>
        <v>258</v>
      </c>
      <c r="O21" s="1">
        <f t="shared" si="17"/>
        <v>259</v>
      </c>
      <c r="P21" s="1">
        <f t="shared" si="17"/>
        <v>260</v>
      </c>
      <c r="Q21" s="1">
        <f t="shared" si="17"/>
        <v>261</v>
      </c>
      <c r="R21" s="1">
        <f t="shared" si="17"/>
        <v>262</v>
      </c>
      <c r="S21" s="1">
        <f t="shared" si="17"/>
        <v>263</v>
      </c>
      <c r="T21" s="1">
        <f t="shared" si="17"/>
        <v>264</v>
      </c>
      <c r="U21" s="1">
        <f t="shared" si="17"/>
        <v>265</v>
      </c>
      <c r="V21" s="1">
        <f t="shared" si="17"/>
        <v>266</v>
      </c>
      <c r="W21" s="1">
        <f t="shared" si="17"/>
        <v>267</v>
      </c>
      <c r="X21" s="1">
        <f t="shared" si="17"/>
        <v>268</v>
      </c>
      <c r="Y21" s="1">
        <f t="shared" si="17"/>
        <v>269</v>
      </c>
      <c r="Z21" s="1">
        <f t="shared" si="17"/>
        <v>270</v>
      </c>
      <c r="AA21" s="1">
        <f t="shared" si="17"/>
        <v>271</v>
      </c>
      <c r="AB21" s="1">
        <f t="shared" si="17"/>
        <v>272</v>
      </c>
      <c r="AC21" s="1">
        <f t="shared" si="17"/>
        <v>273</v>
      </c>
      <c r="AD21" s="1">
        <f t="shared" si="17"/>
        <v>274</v>
      </c>
      <c r="AE21" s="1">
        <f t="shared" si="17"/>
        <v>275</v>
      </c>
      <c r="AF21" s="1">
        <f t="shared" si="17"/>
        <v>276</v>
      </c>
      <c r="AG21" s="1">
        <f t="shared" si="17"/>
        <v>277</v>
      </c>
      <c r="AH21" s="1">
        <f t="shared" si="17"/>
        <v>278</v>
      </c>
      <c r="AI21" s="1">
        <f t="shared" si="17"/>
        <v>279</v>
      </c>
      <c r="AJ21" s="1">
        <f t="shared" si="17"/>
        <v>280</v>
      </c>
      <c r="AK21" s="1">
        <f t="shared" si="17"/>
        <v>281</v>
      </c>
      <c r="AL21" s="1">
        <f t="shared" si="17"/>
        <v>282</v>
      </c>
      <c r="AM21" s="1">
        <f t="shared" si="17"/>
        <v>283</v>
      </c>
      <c r="AN21" s="1">
        <f t="shared" si="17"/>
        <v>284</v>
      </c>
      <c r="AO21" s="1">
        <f t="shared" si="17"/>
        <v>285</v>
      </c>
      <c r="AP21" s="1">
        <f t="shared" si="17"/>
        <v>286</v>
      </c>
      <c r="AQ21" s="1">
        <f t="shared" si="17"/>
        <v>287</v>
      </c>
      <c r="AR21" s="1">
        <f t="shared" si="17"/>
        <v>288</v>
      </c>
      <c r="AS21" s="1">
        <f t="shared" si="17"/>
        <v>289</v>
      </c>
      <c r="AT21" s="1">
        <f t="shared" si="17"/>
        <v>290</v>
      </c>
      <c r="AU21" s="1">
        <f t="shared" si="17"/>
        <v>291</v>
      </c>
      <c r="AV21" s="1">
        <f t="shared" si="17"/>
        <v>292</v>
      </c>
      <c r="AW21" s="1">
        <f t="shared" si="17"/>
        <v>293</v>
      </c>
      <c r="AX21" s="1">
        <f t="shared" si="17"/>
        <v>294</v>
      </c>
      <c r="AY21" s="1">
        <f t="shared" si="17"/>
        <v>295</v>
      </c>
      <c r="AZ21" s="1">
        <f t="shared" si="17"/>
        <v>296</v>
      </c>
      <c r="BA21" s="1">
        <f t="shared" si="17"/>
        <v>297</v>
      </c>
      <c r="BB21" s="1">
        <f t="shared" si="17"/>
        <v>298</v>
      </c>
      <c r="BC21" s="1">
        <f t="shared" si="17"/>
        <v>299</v>
      </c>
      <c r="BD21" s="1">
        <f t="shared" si="17"/>
        <v>300</v>
      </c>
    </row>
    <row r="22" spans="1:56">
      <c r="A22" s="1">
        <v>19</v>
      </c>
      <c r="B22" s="1">
        <v>510075</v>
      </c>
      <c r="C22" s="1" t="s">
        <v>419</v>
      </c>
      <c r="D22" s="1">
        <v>304</v>
      </c>
      <c r="E22" s="1" t="str">
        <f>RIGHT(D22,2)&amp;"级"&amp;VLOOKUP(VALUE(LEFT(D22,1)),{1,"木";2,"铁";3,"石";4,"粮"},2,FALSE)</f>
        <v>04级石</v>
      </c>
      <c r="F22" s="1">
        <v>50</v>
      </c>
      <c r="G22" s="1">
        <v>301</v>
      </c>
      <c r="H22" s="1">
        <f t="shared" ref="H22:BD22" si="18">G22+1</f>
        <v>302</v>
      </c>
      <c r="I22" s="1">
        <f t="shared" si="18"/>
        <v>303</v>
      </c>
      <c r="J22" s="1">
        <f t="shared" si="18"/>
        <v>304</v>
      </c>
      <c r="K22" s="1">
        <f t="shared" si="18"/>
        <v>305</v>
      </c>
      <c r="L22" s="1">
        <f t="shared" si="18"/>
        <v>306</v>
      </c>
      <c r="M22" s="1">
        <f t="shared" si="18"/>
        <v>307</v>
      </c>
      <c r="N22" s="1">
        <f t="shared" si="18"/>
        <v>308</v>
      </c>
      <c r="O22" s="1">
        <f t="shared" si="18"/>
        <v>309</v>
      </c>
      <c r="P22" s="1">
        <f t="shared" si="18"/>
        <v>310</v>
      </c>
      <c r="Q22" s="1">
        <f t="shared" si="18"/>
        <v>311</v>
      </c>
      <c r="R22" s="1">
        <f t="shared" si="18"/>
        <v>312</v>
      </c>
      <c r="S22" s="1">
        <f t="shared" si="18"/>
        <v>313</v>
      </c>
      <c r="T22" s="1">
        <f t="shared" si="18"/>
        <v>314</v>
      </c>
      <c r="U22" s="1">
        <f t="shared" si="18"/>
        <v>315</v>
      </c>
      <c r="V22" s="1">
        <f t="shared" si="18"/>
        <v>316</v>
      </c>
      <c r="W22" s="1">
        <f t="shared" si="18"/>
        <v>317</v>
      </c>
      <c r="X22" s="1">
        <f t="shared" si="18"/>
        <v>318</v>
      </c>
      <c r="Y22" s="1">
        <f t="shared" si="18"/>
        <v>319</v>
      </c>
      <c r="Z22" s="1">
        <f t="shared" si="18"/>
        <v>320</v>
      </c>
      <c r="AA22" s="1">
        <f t="shared" si="18"/>
        <v>321</v>
      </c>
      <c r="AB22" s="1">
        <f t="shared" si="18"/>
        <v>322</v>
      </c>
      <c r="AC22" s="1">
        <f t="shared" si="18"/>
        <v>323</v>
      </c>
      <c r="AD22" s="1">
        <f t="shared" si="18"/>
        <v>324</v>
      </c>
      <c r="AE22" s="1">
        <f t="shared" si="18"/>
        <v>325</v>
      </c>
      <c r="AF22" s="1">
        <f t="shared" si="18"/>
        <v>326</v>
      </c>
      <c r="AG22" s="1">
        <f t="shared" si="18"/>
        <v>327</v>
      </c>
      <c r="AH22" s="1">
        <f t="shared" si="18"/>
        <v>328</v>
      </c>
      <c r="AI22" s="1">
        <f t="shared" si="18"/>
        <v>329</v>
      </c>
      <c r="AJ22" s="1">
        <f t="shared" si="18"/>
        <v>330</v>
      </c>
      <c r="AK22" s="1">
        <f t="shared" si="18"/>
        <v>331</v>
      </c>
      <c r="AL22" s="1">
        <f t="shared" si="18"/>
        <v>332</v>
      </c>
      <c r="AM22" s="1">
        <f t="shared" si="18"/>
        <v>333</v>
      </c>
      <c r="AN22" s="1">
        <f t="shared" si="18"/>
        <v>334</v>
      </c>
      <c r="AO22" s="1">
        <f t="shared" si="18"/>
        <v>335</v>
      </c>
      <c r="AP22" s="1">
        <f t="shared" si="18"/>
        <v>336</v>
      </c>
      <c r="AQ22" s="1">
        <f t="shared" si="18"/>
        <v>337</v>
      </c>
      <c r="AR22" s="1">
        <f t="shared" si="18"/>
        <v>338</v>
      </c>
      <c r="AS22" s="1">
        <f t="shared" si="18"/>
        <v>339</v>
      </c>
      <c r="AT22" s="1">
        <f t="shared" si="18"/>
        <v>340</v>
      </c>
      <c r="AU22" s="1">
        <f t="shared" si="18"/>
        <v>341</v>
      </c>
      <c r="AV22" s="1">
        <f t="shared" si="18"/>
        <v>342</v>
      </c>
      <c r="AW22" s="1">
        <f t="shared" si="18"/>
        <v>343</v>
      </c>
      <c r="AX22" s="1">
        <f t="shared" si="18"/>
        <v>344</v>
      </c>
      <c r="AY22" s="1">
        <f t="shared" si="18"/>
        <v>345</v>
      </c>
      <c r="AZ22" s="1">
        <f t="shared" si="18"/>
        <v>346</v>
      </c>
      <c r="BA22" s="1">
        <f t="shared" si="18"/>
        <v>347</v>
      </c>
      <c r="BB22" s="1">
        <f t="shared" si="18"/>
        <v>348</v>
      </c>
      <c r="BC22" s="1">
        <f t="shared" si="18"/>
        <v>349</v>
      </c>
      <c r="BD22" s="1">
        <f t="shared" si="18"/>
        <v>350</v>
      </c>
    </row>
    <row r="23" spans="1:56">
      <c r="A23" s="1">
        <v>20</v>
      </c>
      <c r="B23" s="1">
        <v>510075</v>
      </c>
      <c r="C23" s="1" t="s">
        <v>419</v>
      </c>
      <c r="D23" s="1">
        <v>305</v>
      </c>
      <c r="E23" s="1" t="str">
        <f>RIGHT(D23,2)&amp;"级"&amp;VLOOKUP(VALUE(LEFT(D23,1)),{1,"木";2,"铁";3,"石";4,"粮"},2,FALSE)</f>
        <v>05级石</v>
      </c>
      <c r="F23" s="1">
        <v>50</v>
      </c>
      <c r="G23" s="1">
        <v>351</v>
      </c>
      <c r="H23" s="1">
        <f t="shared" ref="H23:BD23" si="19">G23+1</f>
        <v>352</v>
      </c>
      <c r="I23" s="1">
        <f t="shared" si="19"/>
        <v>353</v>
      </c>
      <c r="J23" s="1">
        <f t="shared" si="19"/>
        <v>354</v>
      </c>
      <c r="K23" s="1">
        <f t="shared" si="19"/>
        <v>355</v>
      </c>
      <c r="L23" s="1">
        <f t="shared" si="19"/>
        <v>356</v>
      </c>
      <c r="M23" s="1">
        <f t="shared" si="19"/>
        <v>357</v>
      </c>
      <c r="N23" s="1">
        <f t="shared" si="19"/>
        <v>358</v>
      </c>
      <c r="O23" s="1">
        <f t="shared" si="19"/>
        <v>359</v>
      </c>
      <c r="P23" s="1">
        <f t="shared" si="19"/>
        <v>360</v>
      </c>
      <c r="Q23" s="1">
        <f t="shared" si="19"/>
        <v>361</v>
      </c>
      <c r="R23" s="1">
        <f t="shared" si="19"/>
        <v>362</v>
      </c>
      <c r="S23" s="1">
        <f t="shared" si="19"/>
        <v>363</v>
      </c>
      <c r="T23" s="1">
        <f t="shared" si="19"/>
        <v>364</v>
      </c>
      <c r="U23" s="1">
        <f t="shared" si="19"/>
        <v>365</v>
      </c>
      <c r="V23" s="1">
        <f t="shared" si="19"/>
        <v>366</v>
      </c>
      <c r="W23" s="1">
        <f t="shared" si="19"/>
        <v>367</v>
      </c>
      <c r="X23" s="1">
        <f t="shared" si="19"/>
        <v>368</v>
      </c>
      <c r="Y23" s="1">
        <f t="shared" si="19"/>
        <v>369</v>
      </c>
      <c r="Z23" s="1">
        <f t="shared" si="19"/>
        <v>370</v>
      </c>
      <c r="AA23" s="1">
        <f t="shared" si="19"/>
        <v>371</v>
      </c>
      <c r="AB23" s="1">
        <f t="shared" si="19"/>
        <v>372</v>
      </c>
      <c r="AC23" s="1">
        <f t="shared" si="19"/>
        <v>373</v>
      </c>
      <c r="AD23" s="1">
        <f t="shared" si="19"/>
        <v>374</v>
      </c>
      <c r="AE23" s="1">
        <f t="shared" si="19"/>
        <v>375</v>
      </c>
      <c r="AF23" s="1">
        <f t="shared" si="19"/>
        <v>376</v>
      </c>
      <c r="AG23" s="1">
        <f t="shared" si="19"/>
        <v>377</v>
      </c>
      <c r="AH23" s="1">
        <f t="shared" si="19"/>
        <v>378</v>
      </c>
      <c r="AI23" s="1">
        <f t="shared" si="19"/>
        <v>379</v>
      </c>
      <c r="AJ23" s="1">
        <f t="shared" si="19"/>
        <v>380</v>
      </c>
      <c r="AK23" s="1">
        <f t="shared" si="19"/>
        <v>381</v>
      </c>
      <c r="AL23" s="1">
        <f t="shared" si="19"/>
        <v>382</v>
      </c>
      <c r="AM23" s="1">
        <f t="shared" si="19"/>
        <v>383</v>
      </c>
      <c r="AN23" s="1">
        <f t="shared" si="19"/>
        <v>384</v>
      </c>
      <c r="AO23" s="1">
        <f t="shared" si="19"/>
        <v>385</v>
      </c>
      <c r="AP23" s="1">
        <f t="shared" si="19"/>
        <v>386</v>
      </c>
      <c r="AQ23" s="1">
        <f t="shared" si="19"/>
        <v>387</v>
      </c>
      <c r="AR23" s="1">
        <f t="shared" si="19"/>
        <v>388</v>
      </c>
      <c r="AS23" s="1">
        <f t="shared" si="19"/>
        <v>389</v>
      </c>
      <c r="AT23" s="1">
        <f t="shared" si="19"/>
        <v>390</v>
      </c>
      <c r="AU23" s="1">
        <f t="shared" si="19"/>
        <v>391</v>
      </c>
      <c r="AV23" s="1">
        <f t="shared" si="19"/>
        <v>392</v>
      </c>
      <c r="AW23" s="1">
        <f t="shared" si="19"/>
        <v>393</v>
      </c>
      <c r="AX23" s="1">
        <f t="shared" si="19"/>
        <v>394</v>
      </c>
      <c r="AY23" s="1">
        <f t="shared" si="19"/>
        <v>395</v>
      </c>
      <c r="AZ23" s="1">
        <f t="shared" si="19"/>
        <v>396</v>
      </c>
      <c r="BA23" s="1">
        <f t="shared" si="19"/>
        <v>397</v>
      </c>
      <c r="BB23" s="1">
        <f t="shared" si="19"/>
        <v>398</v>
      </c>
      <c r="BC23" s="1">
        <f t="shared" si="19"/>
        <v>399</v>
      </c>
      <c r="BD23" s="1">
        <f t="shared" si="19"/>
        <v>400</v>
      </c>
    </row>
    <row r="24" spans="1:56">
      <c r="A24" s="1">
        <v>21</v>
      </c>
      <c r="B24" s="1">
        <v>510075</v>
      </c>
      <c r="C24" s="1" t="s">
        <v>419</v>
      </c>
      <c r="D24" s="1">
        <v>306</v>
      </c>
      <c r="E24" s="1" t="str">
        <f>RIGHT(D24,2)&amp;"级"&amp;VLOOKUP(VALUE(LEFT(D24,1)),{1,"木";2,"铁";3,"石";4,"粮"},2,FALSE)</f>
        <v>06级石</v>
      </c>
      <c r="F24" s="1">
        <v>50</v>
      </c>
      <c r="G24" s="1">
        <v>401</v>
      </c>
      <c r="H24" s="1">
        <f t="shared" ref="H24:BD24" si="20">G24+1</f>
        <v>402</v>
      </c>
      <c r="I24" s="1">
        <f t="shared" si="20"/>
        <v>403</v>
      </c>
      <c r="J24" s="1">
        <f t="shared" si="20"/>
        <v>404</v>
      </c>
      <c r="K24" s="1">
        <f t="shared" si="20"/>
        <v>405</v>
      </c>
      <c r="L24" s="1">
        <f t="shared" si="20"/>
        <v>406</v>
      </c>
      <c r="M24" s="1">
        <f t="shared" si="20"/>
        <v>407</v>
      </c>
      <c r="N24" s="1">
        <f t="shared" si="20"/>
        <v>408</v>
      </c>
      <c r="O24" s="1">
        <f t="shared" si="20"/>
        <v>409</v>
      </c>
      <c r="P24" s="1">
        <f t="shared" si="20"/>
        <v>410</v>
      </c>
      <c r="Q24" s="1">
        <f t="shared" si="20"/>
        <v>411</v>
      </c>
      <c r="R24" s="1">
        <f t="shared" si="20"/>
        <v>412</v>
      </c>
      <c r="S24" s="1">
        <f t="shared" si="20"/>
        <v>413</v>
      </c>
      <c r="T24" s="1">
        <f t="shared" si="20"/>
        <v>414</v>
      </c>
      <c r="U24" s="1">
        <f t="shared" si="20"/>
        <v>415</v>
      </c>
      <c r="V24" s="1">
        <f t="shared" si="20"/>
        <v>416</v>
      </c>
      <c r="W24" s="1">
        <f t="shared" si="20"/>
        <v>417</v>
      </c>
      <c r="X24" s="1">
        <f t="shared" si="20"/>
        <v>418</v>
      </c>
      <c r="Y24" s="1">
        <f t="shared" si="20"/>
        <v>419</v>
      </c>
      <c r="Z24" s="1">
        <f t="shared" si="20"/>
        <v>420</v>
      </c>
      <c r="AA24" s="1">
        <f t="shared" si="20"/>
        <v>421</v>
      </c>
      <c r="AB24" s="1">
        <f t="shared" si="20"/>
        <v>422</v>
      </c>
      <c r="AC24" s="1">
        <f t="shared" si="20"/>
        <v>423</v>
      </c>
      <c r="AD24" s="1">
        <f t="shared" si="20"/>
        <v>424</v>
      </c>
      <c r="AE24" s="1">
        <f t="shared" si="20"/>
        <v>425</v>
      </c>
      <c r="AF24" s="1">
        <f t="shared" si="20"/>
        <v>426</v>
      </c>
      <c r="AG24" s="1">
        <f t="shared" si="20"/>
        <v>427</v>
      </c>
      <c r="AH24" s="1">
        <f t="shared" si="20"/>
        <v>428</v>
      </c>
      <c r="AI24" s="1">
        <f t="shared" si="20"/>
        <v>429</v>
      </c>
      <c r="AJ24" s="1">
        <f t="shared" si="20"/>
        <v>430</v>
      </c>
      <c r="AK24" s="1">
        <f t="shared" si="20"/>
        <v>431</v>
      </c>
      <c r="AL24" s="1">
        <f t="shared" si="20"/>
        <v>432</v>
      </c>
      <c r="AM24" s="1">
        <f t="shared" si="20"/>
        <v>433</v>
      </c>
      <c r="AN24" s="1">
        <f t="shared" si="20"/>
        <v>434</v>
      </c>
      <c r="AO24" s="1">
        <f t="shared" si="20"/>
        <v>435</v>
      </c>
      <c r="AP24" s="1">
        <f t="shared" si="20"/>
        <v>436</v>
      </c>
      <c r="AQ24" s="1">
        <f t="shared" si="20"/>
        <v>437</v>
      </c>
      <c r="AR24" s="1">
        <f t="shared" si="20"/>
        <v>438</v>
      </c>
      <c r="AS24" s="1">
        <f t="shared" si="20"/>
        <v>439</v>
      </c>
      <c r="AT24" s="1">
        <f t="shared" si="20"/>
        <v>440</v>
      </c>
      <c r="AU24" s="1">
        <f t="shared" si="20"/>
        <v>441</v>
      </c>
      <c r="AV24" s="1">
        <f t="shared" si="20"/>
        <v>442</v>
      </c>
      <c r="AW24" s="1">
        <f t="shared" si="20"/>
        <v>443</v>
      </c>
      <c r="AX24" s="1">
        <f t="shared" si="20"/>
        <v>444</v>
      </c>
      <c r="AY24" s="1">
        <f t="shared" si="20"/>
        <v>445</v>
      </c>
      <c r="AZ24" s="1">
        <f t="shared" si="20"/>
        <v>446</v>
      </c>
      <c r="BA24" s="1">
        <f t="shared" si="20"/>
        <v>447</v>
      </c>
      <c r="BB24" s="1">
        <f t="shared" si="20"/>
        <v>448</v>
      </c>
      <c r="BC24" s="1">
        <f t="shared" si="20"/>
        <v>449</v>
      </c>
      <c r="BD24" s="1">
        <f t="shared" si="20"/>
        <v>450</v>
      </c>
    </row>
    <row r="25" spans="1:56">
      <c r="A25" s="1">
        <v>22</v>
      </c>
      <c r="B25" s="1">
        <v>510075</v>
      </c>
      <c r="C25" s="1" t="s">
        <v>419</v>
      </c>
      <c r="D25" s="1">
        <v>404</v>
      </c>
      <c r="E25" s="1" t="str">
        <f>RIGHT(D25,2)&amp;"级"&amp;VLOOKUP(VALUE(LEFT(D25,1)),{1,"木";2,"铁";3,"石";4,"粮"},2,FALSE)</f>
        <v>04级粮</v>
      </c>
      <c r="F25" s="1">
        <v>50</v>
      </c>
      <c r="G25" s="1">
        <v>451</v>
      </c>
      <c r="H25" s="1">
        <f t="shared" ref="H25:BD25" si="21">G25+1</f>
        <v>452</v>
      </c>
      <c r="I25" s="1">
        <f t="shared" si="21"/>
        <v>453</v>
      </c>
      <c r="J25" s="1">
        <f t="shared" si="21"/>
        <v>454</v>
      </c>
      <c r="K25" s="1">
        <f t="shared" si="21"/>
        <v>455</v>
      </c>
      <c r="L25" s="1">
        <f t="shared" si="21"/>
        <v>456</v>
      </c>
      <c r="M25" s="1">
        <f t="shared" si="21"/>
        <v>457</v>
      </c>
      <c r="N25" s="1">
        <f t="shared" si="21"/>
        <v>458</v>
      </c>
      <c r="O25" s="1">
        <f t="shared" si="21"/>
        <v>459</v>
      </c>
      <c r="P25" s="1">
        <f t="shared" si="21"/>
        <v>460</v>
      </c>
      <c r="Q25" s="1">
        <f t="shared" si="21"/>
        <v>461</v>
      </c>
      <c r="R25" s="1">
        <f t="shared" si="21"/>
        <v>462</v>
      </c>
      <c r="S25" s="1">
        <f t="shared" si="21"/>
        <v>463</v>
      </c>
      <c r="T25" s="1">
        <f t="shared" si="21"/>
        <v>464</v>
      </c>
      <c r="U25" s="1">
        <f t="shared" si="21"/>
        <v>465</v>
      </c>
      <c r="V25" s="1">
        <f t="shared" si="21"/>
        <v>466</v>
      </c>
      <c r="W25" s="1">
        <f t="shared" si="21"/>
        <v>467</v>
      </c>
      <c r="X25" s="1">
        <f t="shared" si="21"/>
        <v>468</v>
      </c>
      <c r="Y25" s="1">
        <f t="shared" si="21"/>
        <v>469</v>
      </c>
      <c r="Z25" s="1">
        <f t="shared" si="21"/>
        <v>470</v>
      </c>
      <c r="AA25" s="1">
        <f t="shared" si="21"/>
        <v>471</v>
      </c>
      <c r="AB25" s="1">
        <f t="shared" si="21"/>
        <v>472</v>
      </c>
      <c r="AC25" s="1">
        <f t="shared" si="21"/>
        <v>473</v>
      </c>
      <c r="AD25" s="1">
        <f t="shared" si="21"/>
        <v>474</v>
      </c>
      <c r="AE25" s="1">
        <f t="shared" si="21"/>
        <v>475</v>
      </c>
      <c r="AF25" s="1">
        <f t="shared" si="21"/>
        <v>476</v>
      </c>
      <c r="AG25" s="1">
        <f t="shared" si="21"/>
        <v>477</v>
      </c>
      <c r="AH25" s="1">
        <f t="shared" si="21"/>
        <v>478</v>
      </c>
      <c r="AI25" s="1">
        <f t="shared" si="21"/>
        <v>479</v>
      </c>
      <c r="AJ25" s="1">
        <f t="shared" si="21"/>
        <v>480</v>
      </c>
      <c r="AK25" s="1">
        <f t="shared" si="21"/>
        <v>481</v>
      </c>
      <c r="AL25" s="1">
        <f t="shared" si="21"/>
        <v>482</v>
      </c>
      <c r="AM25" s="1">
        <f t="shared" si="21"/>
        <v>483</v>
      </c>
      <c r="AN25" s="1">
        <f t="shared" si="21"/>
        <v>484</v>
      </c>
      <c r="AO25" s="1">
        <f t="shared" si="21"/>
        <v>485</v>
      </c>
      <c r="AP25" s="1">
        <f t="shared" si="21"/>
        <v>486</v>
      </c>
      <c r="AQ25" s="1">
        <f t="shared" si="21"/>
        <v>487</v>
      </c>
      <c r="AR25" s="1">
        <f t="shared" si="21"/>
        <v>488</v>
      </c>
      <c r="AS25" s="1">
        <f t="shared" si="21"/>
        <v>489</v>
      </c>
      <c r="AT25" s="1">
        <f t="shared" si="21"/>
        <v>490</v>
      </c>
      <c r="AU25" s="1">
        <f t="shared" si="21"/>
        <v>491</v>
      </c>
      <c r="AV25" s="1">
        <f t="shared" si="21"/>
        <v>492</v>
      </c>
      <c r="AW25" s="1">
        <f t="shared" si="21"/>
        <v>493</v>
      </c>
      <c r="AX25" s="1">
        <f t="shared" si="21"/>
        <v>494</v>
      </c>
      <c r="AY25" s="1">
        <f t="shared" si="21"/>
        <v>495</v>
      </c>
      <c r="AZ25" s="1">
        <f t="shared" si="21"/>
        <v>496</v>
      </c>
      <c r="BA25" s="1">
        <f t="shared" si="21"/>
        <v>497</v>
      </c>
      <c r="BB25" s="1">
        <f t="shared" si="21"/>
        <v>498</v>
      </c>
      <c r="BC25" s="1">
        <f t="shared" si="21"/>
        <v>499</v>
      </c>
      <c r="BD25" s="1">
        <f t="shared" si="21"/>
        <v>500</v>
      </c>
    </row>
    <row r="26" spans="1:56">
      <c r="A26" s="1">
        <v>23</v>
      </c>
      <c r="B26" s="1">
        <v>510075</v>
      </c>
      <c r="C26" s="1" t="s">
        <v>419</v>
      </c>
      <c r="D26" s="1">
        <v>405</v>
      </c>
      <c r="E26" s="1" t="str">
        <f>RIGHT(D26,2)&amp;"级"&amp;VLOOKUP(VALUE(LEFT(D26,1)),{1,"木";2,"铁";3,"石";4,"粮"},2,FALSE)</f>
        <v>05级粮</v>
      </c>
      <c r="F26" s="1">
        <v>50</v>
      </c>
      <c r="G26" s="1">
        <v>501</v>
      </c>
      <c r="H26" s="1">
        <f t="shared" ref="H26:BD26" si="22">G26+1</f>
        <v>502</v>
      </c>
      <c r="I26" s="1">
        <f t="shared" si="22"/>
        <v>503</v>
      </c>
      <c r="J26" s="1">
        <f t="shared" si="22"/>
        <v>504</v>
      </c>
      <c r="K26" s="1">
        <f t="shared" si="22"/>
        <v>505</v>
      </c>
      <c r="L26" s="1">
        <f t="shared" si="22"/>
        <v>506</v>
      </c>
      <c r="M26" s="1">
        <f t="shared" si="22"/>
        <v>507</v>
      </c>
      <c r="N26" s="1">
        <f t="shared" si="22"/>
        <v>508</v>
      </c>
      <c r="O26" s="1">
        <f t="shared" si="22"/>
        <v>509</v>
      </c>
      <c r="P26" s="1">
        <f t="shared" si="22"/>
        <v>510</v>
      </c>
      <c r="Q26" s="1">
        <f t="shared" si="22"/>
        <v>511</v>
      </c>
      <c r="R26" s="1">
        <f t="shared" si="22"/>
        <v>512</v>
      </c>
      <c r="S26" s="1">
        <f t="shared" si="22"/>
        <v>513</v>
      </c>
      <c r="T26" s="1">
        <f t="shared" si="22"/>
        <v>514</v>
      </c>
      <c r="U26" s="1">
        <f t="shared" si="22"/>
        <v>515</v>
      </c>
      <c r="V26" s="1">
        <f t="shared" si="22"/>
        <v>516</v>
      </c>
      <c r="W26" s="1">
        <f t="shared" si="22"/>
        <v>517</v>
      </c>
      <c r="X26" s="1">
        <f t="shared" si="22"/>
        <v>518</v>
      </c>
      <c r="Y26" s="1">
        <f t="shared" si="22"/>
        <v>519</v>
      </c>
      <c r="Z26" s="1">
        <f t="shared" si="22"/>
        <v>520</v>
      </c>
      <c r="AA26" s="1">
        <f t="shared" si="22"/>
        <v>521</v>
      </c>
      <c r="AB26" s="1">
        <f t="shared" si="22"/>
        <v>522</v>
      </c>
      <c r="AC26" s="1">
        <f t="shared" si="22"/>
        <v>523</v>
      </c>
      <c r="AD26" s="1">
        <f t="shared" si="22"/>
        <v>524</v>
      </c>
      <c r="AE26" s="1">
        <f t="shared" si="22"/>
        <v>525</v>
      </c>
      <c r="AF26" s="1">
        <f t="shared" si="22"/>
        <v>526</v>
      </c>
      <c r="AG26" s="1">
        <f t="shared" si="22"/>
        <v>527</v>
      </c>
      <c r="AH26" s="1">
        <f t="shared" si="22"/>
        <v>528</v>
      </c>
      <c r="AI26" s="1">
        <f t="shared" si="22"/>
        <v>529</v>
      </c>
      <c r="AJ26" s="1">
        <f t="shared" si="22"/>
        <v>530</v>
      </c>
      <c r="AK26" s="1">
        <f t="shared" si="22"/>
        <v>531</v>
      </c>
      <c r="AL26" s="1">
        <f t="shared" si="22"/>
        <v>532</v>
      </c>
      <c r="AM26" s="1">
        <f t="shared" si="22"/>
        <v>533</v>
      </c>
      <c r="AN26" s="1">
        <f t="shared" si="22"/>
        <v>534</v>
      </c>
      <c r="AO26" s="1">
        <f t="shared" si="22"/>
        <v>535</v>
      </c>
      <c r="AP26" s="1">
        <f t="shared" si="22"/>
        <v>536</v>
      </c>
      <c r="AQ26" s="1">
        <f t="shared" si="22"/>
        <v>537</v>
      </c>
      <c r="AR26" s="1">
        <f t="shared" si="22"/>
        <v>538</v>
      </c>
      <c r="AS26" s="1">
        <f t="shared" si="22"/>
        <v>539</v>
      </c>
      <c r="AT26" s="1">
        <f t="shared" si="22"/>
        <v>540</v>
      </c>
      <c r="AU26" s="1">
        <f t="shared" si="22"/>
        <v>541</v>
      </c>
      <c r="AV26" s="1">
        <f t="shared" si="22"/>
        <v>542</v>
      </c>
      <c r="AW26" s="1">
        <f t="shared" si="22"/>
        <v>543</v>
      </c>
      <c r="AX26" s="1">
        <f t="shared" si="22"/>
        <v>544</v>
      </c>
      <c r="AY26" s="1">
        <f t="shared" si="22"/>
        <v>545</v>
      </c>
      <c r="AZ26" s="1">
        <f t="shared" si="22"/>
        <v>546</v>
      </c>
      <c r="BA26" s="1">
        <f t="shared" si="22"/>
        <v>547</v>
      </c>
      <c r="BB26" s="1">
        <f t="shared" si="22"/>
        <v>548</v>
      </c>
      <c r="BC26" s="1">
        <f t="shared" si="22"/>
        <v>549</v>
      </c>
      <c r="BD26" s="1">
        <f t="shared" si="22"/>
        <v>550</v>
      </c>
    </row>
    <row r="27" spans="1:56">
      <c r="A27" s="1">
        <v>24</v>
      </c>
      <c r="B27" s="1">
        <v>510075</v>
      </c>
      <c r="C27" s="1" t="s">
        <v>419</v>
      </c>
      <c r="D27" s="1">
        <v>406</v>
      </c>
      <c r="E27" s="1" t="str">
        <f>RIGHT(D27,2)&amp;"级"&amp;VLOOKUP(VALUE(LEFT(D27,1)),{1,"木";2,"铁";3,"石";4,"粮"},2,FALSE)</f>
        <v>06级粮</v>
      </c>
      <c r="F27" s="1">
        <v>50</v>
      </c>
      <c r="G27" s="1">
        <v>551</v>
      </c>
      <c r="H27" s="1">
        <f t="shared" ref="H27:BD27" si="23">G27+1</f>
        <v>552</v>
      </c>
      <c r="I27" s="1">
        <f t="shared" si="23"/>
        <v>553</v>
      </c>
      <c r="J27" s="1">
        <f t="shared" si="23"/>
        <v>554</v>
      </c>
      <c r="K27" s="1">
        <f t="shared" si="23"/>
        <v>555</v>
      </c>
      <c r="L27" s="1">
        <f t="shared" si="23"/>
        <v>556</v>
      </c>
      <c r="M27" s="1">
        <f t="shared" si="23"/>
        <v>557</v>
      </c>
      <c r="N27" s="1">
        <f t="shared" si="23"/>
        <v>558</v>
      </c>
      <c r="O27" s="1">
        <f t="shared" si="23"/>
        <v>559</v>
      </c>
      <c r="P27" s="1">
        <f t="shared" si="23"/>
        <v>560</v>
      </c>
      <c r="Q27" s="1">
        <f t="shared" si="23"/>
        <v>561</v>
      </c>
      <c r="R27" s="1">
        <f t="shared" si="23"/>
        <v>562</v>
      </c>
      <c r="S27" s="1">
        <f t="shared" si="23"/>
        <v>563</v>
      </c>
      <c r="T27" s="1">
        <f t="shared" si="23"/>
        <v>564</v>
      </c>
      <c r="U27" s="1">
        <f t="shared" si="23"/>
        <v>565</v>
      </c>
      <c r="V27" s="1">
        <f t="shared" si="23"/>
        <v>566</v>
      </c>
      <c r="W27" s="1">
        <f t="shared" si="23"/>
        <v>567</v>
      </c>
      <c r="X27" s="1">
        <f t="shared" si="23"/>
        <v>568</v>
      </c>
      <c r="Y27" s="1">
        <f t="shared" si="23"/>
        <v>569</v>
      </c>
      <c r="Z27" s="1">
        <f t="shared" si="23"/>
        <v>570</v>
      </c>
      <c r="AA27" s="1">
        <f t="shared" si="23"/>
        <v>571</v>
      </c>
      <c r="AB27" s="1">
        <f t="shared" si="23"/>
        <v>572</v>
      </c>
      <c r="AC27" s="1">
        <f t="shared" si="23"/>
        <v>573</v>
      </c>
      <c r="AD27" s="1">
        <f t="shared" si="23"/>
        <v>574</v>
      </c>
      <c r="AE27" s="1">
        <f t="shared" si="23"/>
        <v>575</v>
      </c>
      <c r="AF27" s="1">
        <f t="shared" si="23"/>
        <v>576</v>
      </c>
      <c r="AG27" s="1">
        <f t="shared" si="23"/>
        <v>577</v>
      </c>
      <c r="AH27" s="1">
        <f t="shared" si="23"/>
        <v>578</v>
      </c>
      <c r="AI27" s="1">
        <f t="shared" si="23"/>
        <v>579</v>
      </c>
      <c r="AJ27" s="1">
        <f t="shared" si="23"/>
        <v>580</v>
      </c>
      <c r="AK27" s="1">
        <f t="shared" si="23"/>
        <v>581</v>
      </c>
      <c r="AL27" s="1">
        <f t="shared" si="23"/>
        <v>582</v>
      </c>
      <c r="AM27" s="1">
        <f t="shared" si="23"/>
        <v>583</v>
      </c>
      <c r="AN27" s="1">
        <f t="shared" si="23"/>
        <v>584</v>
      </c>
      <c r="AO27" s="1">
        <f t="shared" si="23"/>
        <v>585</v>
      </c>
      <c r="AP27" s="1">
        <f t="shared" si="23"/>
        <v>586</v>
      </c>
      <c r="AQ27" s="1">
        <f t="shared" si="23"/>
        <v>587</v>
      </c>
      <c r="AR27" s="1">
        <f t="shared" si="23"/>
        <v>588</v>
      </c>
      <c r="AS27" s="1">
        <f t="shared" si="23"/>
        <v>589</v>
      </c>
      <c r="AT27" s="1">
        <f t="shared" si="23"/>
        <v>590</v>
      </c>
      <c r="AU27" s="1">
        <f t="shared" si="23"/>
        <v>591</v>
      </c>
      <c r="AV27" s="1">
        <f t="shared" si="23"/>
        <v>592</v>
      </c>
      <c r="AW27" s="1">
        <f t="shared" si="23"/>
        <v>593</v>
      </c>
      <c r="AX27" s="1">
        <f t="shared" si="23"/>
        <v>594</v>
      </c>
      <c r="AY27" s="1">
        <f t="shared" si="23"/>
        <v>595</v>
      </c>
      <c r="AZ27" s="1">
        <f t="shared" si="23"/>
        <v>596</v>
      </c>
      <c r="BA27" s="1">
        <f t="shared" si="23"/>
        <v>597</v>
      </c>
      <c r="BB27" s="1">
        <f t="shared" si="23"/>
        <v>598</v>
      </c>
      <c r="BC27" s="1">
        <f t="shared" si="23"/>
        <v>599</v>
      </c>
      <c r="BD27" s="1">
        <f t="shared" si="23"/>
        <v>600</v>
      </c>
    </row>
    <row r="28" spans="1:56">
      <c r="A28" s="1">
        <v>25</v>
      </c>
      <c r="B28" s="1">
        <v>570103</v>
      </c>
      <c r="C28" s="1" t="s">
        <v>419</v>
      </c>
      <c r="D28" s="1">
        <v>101</v>
      </c>
      <c r="E28" s="1" t="str">
        <f>RIGHT(D28,2)&amp;"级"&amp;VLOOKUP(VALUE(LEFT(D28,1)),{1,"木";2,"铁";3,"石";4,"粮"},2,FALSE)</f>
        <v>01级木</v>
      </c>
      <c r="F28" s="1">
        <v>50</v>
      </c>
      <c r="G28" s="1">
        <v>1</v>
      </c>
      <c r="H28" s="1">
        <f t="shared" ref="H28:BD28" si="24">G28+1</f>
        <v>2</v>
      </c>
      <c r="I28" s="1">
        <f t="shared" si="24"/>
        <v>3</v>
      </c>
      <c r="J28" s="1">
        <f t="shared" si="24"/>
        <v>4</v>
      </c>
      <c r="K28" s="1">
        <f t="shared" si="24"/>
        <v>5</v>
      </c>
      <c r="L28" s="1">
        <f t="shared" si="24"/>
        <v>6</v>
      </c>
      <c r="M28" s="1">
        <f t="shared" si="24"/>
        <v>7</v>
      </c>
      <c r="N28" s="1">
        <f t="shared" si="24"/>
        <v>8</v>
      </c>
      <c r="O28" s="1">
        <f t="shared" si="24"/>
        <v>9</v>
      </c>
      <c r="P28" s="1">
        <f t="shared" si="24"/>
        <v>10</v>
      </c>
      <c r="Q28" s="1">
        <f t="shared" si="24"/>
        <v>11</v>
      </c>
      <c r="R28" s="1">
        <f t="shared" si="24"/>
        <v>12</v>
      </c>
      <c r="S28" s="1">
        <f t="shared" si="24"/>
        <v>13</v>
      </c>
      <c r="T28" s="1">
        <f t="shared" si="24"/>
        <v>14</v>
      </c>
      <c r="U28" s="1">
        <f t="shared" si="24"/>
        <v>15</v>
      </c>
      <c r="V28" s="1">
        <f t="shared" si="24"/>
        <v>16</v>
      </c>
      <c r="W28" s="1">
        <f t="shared" si="24"/>
        <v>17</v>
      </c>
      <c r="X28" s="1">
        <f t="shared" si="24"/>
        <v>18</v>
      </c>
      <c r="Y28" s="1">
        <f t="shared" si="24"/>
        <v>19</v>
      </c>
      <c r="Z28" s="1">
        <f t="shared" si="24"/>
        <v>20</v>
      </c>
      <c r="AA28" s="1">
        <f t="shared" si="24"/>
        <v>21</v>
      </c>
      <c r="AB28" s="1">
        <f t="shared" si="24"/>
        <v>22</v>
      </c>
      <c r="AC28" s="1">
        <f t="shared" si="24"/>
        <v>23</v>
      </c>
      <c r="AD28" s="1">
        <f t="shared" si="24"/>
        <v>24</v>
      </c>
      <c r="AE28" s="1">
        <f t="shared" si="24"/>
        <v>25</v>
      </c>
      <c r="AF28" s="1">
        <f t="shared" si="24"/>
        <v>26</v>
      </c>
      <c r="AG28" s="1">
        <f t="shared" si="24"/>
        <v>27</v>
      </c>
      <c r="AH28" s="1">
        <f t="shared" si="24"/>
        <v>28</v>
      </c>
      <c r="AI28" s="1">
        <f t="shared" si="24"/>
        <v>29</v>
      </c>
      <c r="AJ28" s="1">
        <f t="shared" si="24"/>
        <v>30</v>
      </c>
      <c r="AK28" s="1">
        <f t="shared" si="24"/>
        <v>31</v>
      </c>
      <c r="AL28" s="1">
        <f t="shared" si="24"/>
        <v>32</v>
      </c>
      <c r="AM28" s="1">
        <f t="shared" si="24"/>
        <v>33</v>
      </c>
      <c r="AN28" s="1">
        <f t="shared" si="24"/>
        <v>34</v>
      </c>
      <c r="AO28" s="1">
        <f t="shared" si="24"/>
        <v>35</v>
      </c>
      <c r="AP28" s="1">
        <f t="shared" si="24"/>
        <v>36</v>
      </c>
      <c r="AQ28" s="1">
        <f t="shared" si="24"/>
        <v>37</v>
      </c>
      <c r="AR28" s="1">
        <f t="shared" si="24"/>
        <v>38</v>
      </c>
      <c r="AS28" s="1">
        <f t="shared" si="24"/>
        <v>39</v>
      </c>
      <c r="AT28" s="1">
        <f t="shared" si="24"/>
        <v>40</v>
      </c>
      <c r="AU28" s="1">
        <f t="shared" si="24"/>
        <v>41</v>
      </c>
      <c r="AV28" s="1">
        <f t="shared" si="24"/>
        <v>42</v>
      </c>
      <c r="AW28" s="1">
        <f t="shared" si="24"/>
        <v>43</v>
      </c>
      <c r="AX28" s="1">
        <f t="shared" si="24"/>
        <v>44</v>
      </c>
      <c r="AY28" s="1">
        <f t="shared" si="24"/>
        <v>45</v>
      </c>
      <c r="AZ28" s="1">
        <f t="shared" si="24"/>
        <v>46</v>
      </c>
      <c r="BA28" s="1">
        <f t="shared" si="24"/>
        <v>47</v>
      </c>
      <c r="BB28" s="1">
        <f t="shared" si="24"/>
        <v>48</v>
      </c>
      <c r="BC28" s="1">
        <f t="shared" si="24"/>
        <v>49</v>
      </c>
      <c r="BD28" s="1">
        <f t="shared" si="24"/>
        <v>50</v>
      </c>
    </row>
    <row r="29" spans="1:56">
      <c r="A29" s="1">
        <v>26</v>
      </c>
      <c r="B29" s="1">
        <v>570103</v>
      </c>
      <c r="C29" s="1" t="s">
        <v>419</v>
      </c>
      <c r="D29" s="1">
        <v>102</v>
      </c>
      <c r="E29" s="1" t="str">
        <f>RIGHT(D29,2)&amp;"级"&amp;VLOOKUP(VALUE(LEFT(D29,1)),{1,"木";2,"铁";3,"石";4,"粮"},2,FALSE)</f>
        <v>02级木</v>
      </c>
      <c r="F29" s="1">
        <v>50</v>
      </c>
      <c r="G29" s="1">
        <v>51</v>
      </c>
      <c r="H29" s="1">
        <v>52</v>
      </c>
      <c r="I29" s="1">
        <f t="shared" ref="I29:BD29" si="25">H29+1</f>
        <v>53</v>
      </c>
      <c r="J29" s="1">
        <f t="shared" si="25"/>
        <v>54</v>
      </c>
      <c r="K29" s="1">
        <f t="shared" si="25"/>
        <v>55</v>
      </c>
      <c r="L29" s="1">
        <f t="shared" si="25"/>
        <v>56</v>
      </c>
      <c r="M29" s="1">
        <f t="shared" si="25"/>
        <v>57</v>
      </c>
      <c r="N29" s="1">
        <f t="shared" si="25"/>
        <v>58</v>
      </c>
      <c r="O29" s="1">
        <f t="shared" si="25"/>
        <v>59</v>
      </c>
      <c r="P29" s="1">
        <f t="shared" si="25"/>
        <v>60</v>
      </c>
      <c r="Q29" s="1">
        <f t="shared" si="25"/>
        <v>61</v>
      </c>
      <c r="R29" s="1">
        <f t="shared" si="25"/>
        <v>62</v>
      </c>
      <c r="S29" s="1">
        <f t="shared" si="25"/>
        <v>63</v>
      </c>
      <c r="T29" s="1">
        <f t="shared" si="25"/>
        <v>64</v>
      </c>
      <c r="U29" s="1">
        <f t="shared" si="25"/>
        <v>65</v>
      </c>
      <c r="V29" s="1">
        <f t="shared" si="25"/>
        <v>66</v>
      </c>
      <c r="W29" s="1">
        <f t="shared" si="25"/>
        <v>67</v>
      </c>
      <c r="X29" s="1">
        <f t="shared" si="25"/>
        <v>68</v>
      </c>
      <c r="Y29" s="1">
        <f t="shared" si="25"/>
        <v>69</v>
      </c>
      <c r="Z29" s="1">
        <f t="shared" si="25"/>
        <v>70</v>
      </c>
      <c r="AA29" s="1">
        <f t="shared" si="25"/>
        <v>71</v>
      </c>
      <c r="AB29" s="1">
        <f t="shared" si="25"/>
        <v>72</v>
      </c>
      <c r="AC29" s="1">
        <f t="shared" si="25"/>
        <v>73</v>
      </c>
      <c r="AD29" s="1">
        <f t="shared" si="25"/>
        <v>74</v>
      </c>
      <c r="AE29" s="1">
        <f t="shared" si="25"/>
        <v>75</v>
      </c>
      <c r="AF29" s="1">
        <f t="shared" si="25"/>
        <v>76</v>
      </c>
      <c r="AG29" s="1">
        <f t="shared" si="25"/>
        <v>77</v>
      </c>
      <c r="AH29" s="1">
        <f t="shared" si="25"/>
        <v>78</v>
      </c>
      <c r="AI29" s="1">
        <f t="shared" si="25"/>
        <v>79</v>
      </c>
      <c r="AJ29" s="1">
        <f t="shared" si="25"/>
        <v>80</v>
      </c>
      <c r="AK29" s="1">
        <f t="shared" si="25"/>
        <v>81</v>
      </c>
      <c r="AL29" s="1">
        <f t="shared" si="25"/>
        <v>82</v>
      </c>
      <c r="AM29" s="1">
        <f t="shared" si="25"/>
        <v>83</v>
      </c>
      <c r="AN29" s="1">
        <f t="shared" si="25"/>
        <v>84</v>
      </c>
      <c r="AO29" s="1">
        <f t="shared" si="25"/>
        <v>85</v>
      </c>
      <c r="AP29" s="1">
        <f t="shared" si="25"/>
        <v>86</v>
      </c>
      <c r="AQ29" s="1">
        <f t="shared" si="25"/>
        <v>87</v>
      </c>
      <c r="AR29" s="1">
        <f t="shared" si="25"/>
        <v>88</v>
      </c>
      <c r="AS29" s="1">
        <f t="shared" si="25"/>
        <v>89</v>
      </c>
      <c r="AT29" s="1">
        <f t="shared" si="25"/>
        <v>90</v>
      </c>
      <c r="AU29" s="1">
        <f t="shared" si="25"/>
        <v>91</v>
      </c>
      <c r="AV29" s="1">
        <f t="shared" si="25"/>
        <v>92</v>
      </c>
      <c r="AW29" s="1">
        <f t="shared" si="25"/>
        <v>93</v>
      </c>
      <c r="AX29" s="1">
        <f t="shared" si="25"/>
        <v>94</v>
      </c>
      <c r="AY29" s="1">
        <f t="shared" si="25"/>
        <v>95</v>
      </c>
      <c r="AZ29" s="1">
        <f t="shared" si="25"/>
        <v>96</v>
      </c>
      <c r="BA29" s="1">
        <f t="shared" si="25"/>
        <v>97</v>
      </c>
      <c r="BB29" s="1">
        <f t="shared" si="25"/>
        <v>98</v>
      </c>
      <c r="BC29" s="1">
        <f t="shared" si="25"/>
        <v>99</v>
      </c>
      <c r="BD29" s="1">
        <f t="shared" si="25"/>
        <v>100</v>
      </c>
    </row>
    <row r="30" spans="1:56">
      <c r="A30" s="1">
        <v>27</v>
      </c>
      <c r="B30" s="1">
        <v>570103</v>
      </c>
      <c r="C30" s="1" t="s">
        <v>419</v>
      </c>
      <c r="D30" s="1">
        <v>103</v>
      </c>
      <c r="E30" s="1" t="str">
        <f>RIGHT(D30,2)&amp;"级"&amp;VLOOKUP(VALUE(LEFT(D30,1)),{1,"木";2,"铁";3,"石";4,"粮"},2,FALSE)</f>
        <v>03级木</v>
      </c>
      <c r="F30" s="1">
        <v>50</v>
      </c>
      <c r="G30" s="1">
        <v>101</v>
      </c>
      <c r="H30" s="1">
        <v>102</v>
      </c>
      <c r="I30" s="1">
        <f t="shared" ref="I30:BD30" si="26">H30+1</f>
        <v>103</v>
      </c>
      <c r="J30" s="1">
        <f t="shared" si="26"/>
        <v>104</v>
      </c>
      <c r="K30" s="1">
        <f t="shared" si="26"/>
        <v>105</v>
      </c>
      <c r="L30" s="1">
        <f t="shared" si="26"/>
        <v>106</v>
      </c>
      <c r="M30" s="1">
        <f t="shared" si="26"/>
        <v>107</v>
      </c>
      <c r="N30" s="1">
        <f t="shared" si="26"/>
        <v>108</v>
      </c>
      <c r="O30" s="1">
        <f t="shared" si="26"/>
        <v>109</v>
      </c>
      <c r="P30" s="1">
        <f t="shared" si="26"/>
        <v>110</v>
      </c>
      <c r="Q30" s="1">
        <f t="shared" si="26"/>
        <v>111</v>
      </c>
      <c r="R30" s="1">
        <f t="shared" si="26"/>
        <v>112</v>
      </c>
      <c r="S30" s="1">
        <f t="shared" si="26"/>
        <v>113</v>
      </c>
      <c r="T30" s="1">
        <f t="shared" si="26"/>
        <v>114</v>
      </c>
      <c r="U30" s="1">
        <f t="shared" si="26"/>
        <v>115</v>
      </c>
      <c r="V30" s="1">
        <f t="shared" si="26"/>
        <v>116</v>
      </c>
      <c r="W30" s="1">
        <f t="shared" si="26"/>
        <v>117</v>
      </c>
      <c r="X30" s="1">
        <f t="shared" si="26"/>
        <v>118</v>
      </c>
      <c r="Y30" s="1">
        <f t="shared" si="26"/>
        <v>119</v>
      </c>
      <c r="Z30" s="1">
        <f t="shared" si="26"/>
        <v>120</v>
      </c>
      <c r="AA30" s="1">
        <f t="shared" si="26"/>
        <v>121</v>
      </c>
      <c r="AB30" s="1">
        <f t="shared" si="26"/>
        <v>122</v>
      </c>
      <c r="AC30" s="1">
        <f t="shared" si="26"/>
        <v>123</v>
      </c>
      <c r="AD30" s="1">
        <f t="shared" si="26"/>
        <v>124</v>
      </c>
      <c r="AE30" s="1">
        <f t="shared" si="26"/>
        <v>125</v>
      </c>
      <c r="AF30" s="1">
        <f t="shared" si="26"/>
        <v>126</v>
      </c>
      <c r="AG30" s="1">
        <f t="shared" si="26"/>
        <v>127</v>
      </c>
      <c r="AH30" s="1">
        <f t="shared" si="26"/>
        <v>128</v>
      </c>
      <c r="AI30" s="1">
        <f t="shared" si="26"/>
        <v>129</v>
      </c>
      <c r="AJ30" s="1">
        <f t="shared" si="26"/>
        <v>130</v>
      </c>
      <c r="AK30" s="1">
        <f t="shared" si="26"/>
        <v>131</v>
      </c>
      <c r="AL30" s="1">
        <f t="shared" si="26"/>
        <v>132</v>
      </c>
      <c r="AM30" s="1">
        <f t="shared" si="26"/>
        <v>133</v>
      </c>
      <c r="AN30" s="1">
        <f t="shared" si="26"/>
        <v>134</v>
      </c>
      <c r="AO30" s="1">
        <f t="shared" si="26"/>
        <v>135</v>
      </c>
      <c r="AP30" s="1">
        <f t="shared" si="26"/>
        <v>136</v>
      </c>
      <c r="AQ30" s="1">
        <f t="shared" si="26"/>
        <v>137</v>
      </c>
      <c r="AR30" s="1">
        <f t="shared" si="26"/>
        <v>138</v>
      </c>
      <c r="AS30" s="1">
        <f t="shared" si="26"/>
        <v>139</v>
      </c>
      <c r="AT30" s="1">
        <f t="shared" si="26"/>
        <v>140</v>
      </c>
      <c r="AU30" s="1">
        <f t="shared" si="26"/>
        <v>141</v>
      </c>
      <c r="AV30" s="1">
        <f t="shared" si="26"/>
        <v>142</v>
      </c>
      <c r="AW30" s="1">
        <f t="shared" si="26"/>
        <v>143</v>
      </c>
      <c r="AX30" s="1">
        <f t="shared" si="26"/>
        <v>144</v>
      </c>
      <c r="AY30" s="1">
        <f t="shared" si="26"/>
        <v>145</v>
      </c>
      <c r="AZ30" s="1">
        <f t="shared" si="26"/>
        <v>146</v>
      </c>
      <c r="BA30" s="1">
        <f t="shared" si="26"/>
        <v>147</v>
      </c>
      <c r="BB30" s="1">
        <f t="shared" si="26"/>
        <v>148</v>
      </c>
      <c r="BC30" s="1">
        <f t="shared" si="26"/>
        <v>149</v>
      </c>
      <c r="BD30" s="1">
        <f t="shared" si="26"/>
        <v>150</v>
      </c>
    </row>
    <row r="31" spans="1:56">
      <c r="A31" s="1">
        <v>28</v>
      </c>
      <c r="B31" s="1">
        <v>570103</v>
      </c>
      <c r="C31" s="1" t="s">
        <v>419</v>
      </c>
      <c r="D31" s="1">
        <v>201</v>
      </c>
      <c r="E31" s="1" t="str">
        <f>RIGHT(D31,2)&amp;"级"&amp;VLOOKUP(VALUE(LEFT(D31,1)),{1,"木";2,"铁";3,"石";4,"粮"},2,FALSE)</f>
        <v>01级铁</v>
      </c>
      <c r="F31" s="1">
        <v>50</v>
      </c>
      <c r="G31" s="1">
        <v>151</v>
      </c>
      <c r="H31" s="1">
        <f t="shared" ref="H31:BD31" si="27">G31+1</f>
        <v>152</v>
      </c>
      <c r="I31" s="1">
        <f t="shared" si="27"/>
        <v>153</v>
      </c>
      <c r="J31" s="1">
        <f t="shared" si="27"/>
        <v>154</v>
      </c>
      <c r="K31" s="1">
        <f t="shared" si="27"/>
        <v>155</v>
      </c>
      <c r="L31" s="1">
        <f t="shared" si="27"/>
        <v>156</v>
      </c>
      <c r="M31" s="1">
        <f t="shared" si="27"/>
        <v>157</v>
      </c>
      <c r="N31" s="1">
        <f t="shared" si="27"/>
        <v>158</v>
      </c>
      <c r="O31" s="1">
        <f t="shared" si="27"/>
        <v>159</v>
      </c>
      <c r="P31" s="1">
        <f t="shared" si="27"/>
        <v>160</v>
      </c>
      <c r="Q31" s="1">
        <f t="shared" si="27"/>
        <v>161</v>
      </c>
      <c r="R31" s="1">
        <f t="shared" si="27"/>
        <v>162</v>
      </c>
      <c r="S31" s="1">
        <f t="shared" si="27"/>
        <v>163</v>
      </c>
      <c r="T31" s="1">
        <f t="shared" si="27"/>
        <v>164</v>
      </c>
      <c r="U31" s="1">
        <f t="shared" si="27"/>
        <v>165</v>
      </c>
      <c r="V31" s="1">
        <f t="shared" si="27"/>
        <v>166</v>
      </c>
      <c r="W31" s="1">
        <f t="shared" si="27"/>
        <v>167</v>
      </c>
      <c r="X31" s="1">
        <f t="shared" si="27"/>
        <v>168</v>
      </c>
      <c r="Y31" s="1">
        <f t="shared" si="27"/>
        <v>169</v>
      </c>
      <c r="Z31" s="1">
        <f t="shared" si="27"/>
        <v>170</v>
      </c>
      <c r="AA31" s="1">
        <f t="shared" si="27"/>
        <v>171</v>
      </c>
      <c r="AB31" s="1">
        <f t="shared" si="27"/>
        <v>172</v>
      </c>
      <c r="AC31" s="1">
        <f t="shared" si="27"/>
        <v>173</v>
      </c>
      <c r="AD31" s="1">
        <f t="shared" si="27"/>
        <v>174</v>
      </c>
      <c r="AE31" s="1">
        <f t="shared" si="27"/>
        <v>175</v>
      </c>
      <c r="AF31" s="1">
        <f t="shared" si="27"/>
        <v>176</v>
      </c>
      <c r="AG31" s="1">
        <f t="shared" si="27"/>
        <v>177</v>
      </c>
      <c r="AH31" s="1">
        <f t="shared" si="27"/>
        <v>178</v>
      </c>
      <c r="AI31" s="1">
        <f t="shared" si="27"/>
        <v>179</v>
      </c>
      <c r="AJ31" s="1">
        <f t="shared" si="27"/>
        <v>180</v>
      </c>
      <c r="AK31" s="1">
        <f t="shared" si="27"/>
        <v>181</v>
      </c>
      <c r="AL31" s="1">
        <f t="shared" si="27"/>
        <v>182</v>
      </c>
      <c r="AM31" s="1">
        <f t="shared" si="27"/>
        <v>183</v>
      </c>
      <c r="AN31" s="1">
        <f t="shared" si="27"/>
        <v>184</v>
      </c>
      <c r="AO31" s="1">
        <f t="shared" si="27"/>
        <v>185</v>
      </c>
      <c r="AP31" s="1">
        <f t="shared" si="27"/>
        <v>186</v>
      </c>
      <c r="AQ31" s="1">
        <f t="shared" si="27"/>
        <v>187</v>
      </c>
      <c r="AR31" s="1">
        <f t="shared" si="27"/>
        <v>188</v>
      </c>
      <c r="AS31" s="1">
        <f t="shared" si="27"/>
        <v>189</v>
      </c>
      <c r="AT31" s="1">
        <f t="shared" si="27"/>
        <v>190</v>
      </c>
      <c r="AU31" s="1">
        <f t="shared" si="27"/>
        <v>191</v>
      </c>
      <c r="AV31" s="1">
        <f t="shared" si="27"/>
        <v>192</v>
      </c>
      <c r="AW31" s="1">
        <f t="shared" si="27"/>
        <v>193</v>
      </c>
      <c r="AX31" s="1">
        <f t="shared" si="27"/>
        <v>194</v>
      </c>
      <c r="AY31" s="1">
        <f t="shared" si="27"/>
        <v>195</v>
      </c>
      <c r="AZ31" s="1">
        <f t="shared" si="27"/>
        <v>196</v>
      </c>
      <c r="BA31" s="1">
        <f t="shared" si="27"/>
        <v>197</v>
      </c>
      <c r="BB31" s="1">
        <f t="shared" si="27"/>
        <v>198</v>
      </c>
      <c r="BC31" s="1">
        <f t="shared" si="27"/>
        <v>199</v>
      </c>
      <c r="BD31" s="1">
        <f t="shared" si="27"/>
        <v>200</v>
      </c>
    </row>
    <row r="32" spans="1:56">
      <c r="A32" s="1">
        <v>29</v>
      </c>
      <c r="B32" s="1">
        <v>570103</v>
      </c>
      <c r="C32" s="1" t="s">
        <v>419</v>
      </c>
      <c r="D32" s="1">
        <v>202</v>
      </c>
      <c r="E32" s="1" t="str">
        <f>RIGHT(D32,2)&amp;"级"&amp;VLOOKUP(VALUE(LEFT(D32,1)),{1,"木";2,"铁";3,"石";4,"粮"},2,FALSE)</f>
        <v>02级铁</v>
      </c>
      <c r="F32" s="1">
        <v>50</v>
      </c>
      <c r="G32" s="1">
        <v>201</v>
      </c>
      <c r="H32" s="1">
        <f t="shared" ref="H32:BD32" si="28">G32+1</f>
        <v>202</v>
      </c>
      <c r="I32" s="1">
        <f t="shared" si="28"/>
        <v>203</v>
      </c>
      <c r="J32" s="1">
        <f t="shared" si="28"/>
        <v>204</v>
      </c>
      <c r="K32" s="1">
        <f t="shared" si="28"/>
        <v>205</v>
      </c>
      <c r="L32" s="1">
        <f t="shared" si="28"/>
        <v>206</v>
      </c>
      <c r="M32" s="1">
        <f t="shared" si="28"/>
        <v>207</v>
      </c>
      <c r="N32" s="1">
        <f t="shared" si="28"/>
        <v>208</v>
      </c>
      <c r="O32" s="1">
        <f t="shared" si="28"/>
        <v>209</v>
      </c>
      <c r="P32" s="1">
        <f t="shared" si="28"/>
        <v>210</v>
      </c>
      <c r="Q32" s="1">
        <f t="shared" si="28"/>
        <v>211</v>
      </c>
      <c r="R32" s="1">
        <f t="shared" si="28"/>
        <v>212</v>
      </c>
      <c r="S32" s="1">
        <f t="shared" si="28"/>
        <v>213</v>
      </c>
      <c r="T32" s="1">
        <f t="shared" si="28"/>
        <v>214</v>
      </c>
      <c r="U32" s="1">
        <f t="shared" si="28"/>
        <v>215</v>
      </c>
      <c r="V32" s="1">
        <f t="shared" si="28"/>
        <v>216</v>
      </c>
      <c r="W32" s="1">
        <f t="shared" si="28"/>
        <v>217</v>
      </c>
      <c r="X32" s="1">
        <f t="shared" si="28"/>
        <v>218</v>
      </c>
      <c r="Y32" s="1">
        <f t="shared" si="28"/>
        <v>219</v>
      </c>
      <c r="Z32" s="1">
        <f t="shared" si="28"/>
        <v>220</v>
      </c>
      <c r="AA32" s="1">
        <f t="shared" si="28"/>
        <v>221</v>
      </c>
      <c r="AB32" s="1">
        <f t="shared" si="28"/>
        <v>222</v>
      </c>
      <c r="AC32" s="1">
        <f t="shared" si="28"/>
        <v>223</v>
      </c>
      <c r="AD32" s="1">
        <f t="shared" si="28"/>
        <v>224</v>
      </c>
      <c r="AE32" s="1">
        <f t="shared" si="28"/>
        <v>225</v>
      </c>
      <c r="AF32" s="1">
        <f t="shared" si="28"/>
        <v>226</v>
      </c>
      <c r="AG32" s="1">
        <f t="shared" si="28"/>
        <v>227</v>
      </c>
      <c r="AH32" s="1">
        <f t="shared" si="28"/>
        <v>228</v>
      </c>
      <c r="AI32" s="1">
        <f t="shared" si="28"/>
        <v>229</v>
      </c>
      <c r="AJ32" s="1">
        <f t="shared" si="28"/>
        <v>230</v>
      </c>
      <c r="AK32" s="1">
        <f t="shared" si="28"/>
        <v>231</v>
      </c>
      <c r="AL32" s="1">
        <f t="shared" si="28"/>
        <v>232</v>
      </c>
      <c r="AM32" s="1">
        <f t="shared" si="28"/>
        <v>233</v>
      </c>
      <c r="AN32" s="1">
        <f t="shared" si="28"/>
        <v>234</v>
      </c>
      <c r="AO32" s="1">
        <f t="shared" si="28"/>
        <v>235</v>
      </c>
      <c r="AP32" s="1">
        <f t="shared" si="28"/>
        <v>236</v>
      </c>
      <c r="AQ32" s="1">
        <f t="shared" si="28"/>
        <v>237</v>
      </c>
      <c r="AR32" s="1">
        <f t="shared" si="28"/>
        <v>238</v>
      </c>
      <c r="AS32" s="1">
        <f t="shared" si="28"/>
        <v>239</v>
      </c>
      <c r="AT32" s="1">
        <f t="shared" si="28"/>
        <v>240</v>
      </c>
      <c r="AU32" s="1">
        <f t="shared" si="28"/>
        <v>241</v>
      </c>
      <c r="AV32" s="1">
        <f t="shared" si="28"/>
        <v>242</v>
      </c>
      <c r="AW32" s="1">
        <f t="shared" si="28"/>
        <v>243</v>
      </c>
      <c r="AX32" s="1">
        <f t="shared" si="28"/>
        <v>244</v>
      </c>
      <c r="AY32" s="1">
        <f t="shared" si="28"/>
        <v>245</v>
      </c>
      <c r="AZ32" s="1">
        <f t="shared" si="28"/>
        <v>246</v>
      </c>
      <c r="BA32" s="1">
        <f t="shared" si="28"/>
        <v>247</v>
      </c>
      <c r="BB32" s="1">
        <f t="shared" si="28"/>
        <v>248</v>
      </c>
      <c r="BC32" s="1">
        <f t="shared" si="28"/>
        <v>249</v>
      </c>
      <c r="BD32" s="1">
        <f t="shared" si="28"/>
        <v>250</v>
      </c>
    </row>
    <row r="33" spans="1:56">
      <c r="A33" s="1">
        <v>30</v>
      </c>
      <c r="B33" s="1">
        <v>570103</v>
      </c>
      <c r="C33" s="1" t="s">
        <v>419</v>
      </c>
      <c r="D33" s="1">
        <v>203</v>
      </c>
      <c r="E33" s="1" t="str">
        <f>RIGHT(D33,2)&amp;"级"&amp;VLOOKUP(VALUE(LEFT(D33,1)),{1,"木";2,"铁";3,"石";4,"粮"},2,FALSE)</f>
        <v>03级铁</v>
      </c>
      <c r="F33" s="1">
        <v>50</v>
      </c>
      <c r="G33" s="1">
        <v>251</v>
      </c>
      <c r="H33" s="1">
        <f t="shared" ref="H33:BD33" si="29">G33+1</f>
        <v>252</v>
      </c>
      <c r="I33" s="1">
        <f t="shared" si="29"/>
        <v>253</v>
      </c>
      <c r="J33" s="1">
        <f t="shared" si="29"/>
        <v>254</v>
      </c>
      <c r="K33" s="1">
        <f t="shared" si="29"/>
        <v>255</v>
      </c>
      <c r="L33" s="1">
        <f t="shared" si="29"/>
        <v>256</v>
      </c>
      <c r="M33" s="1">
        <f t="shared" si="29"/>
        <v>257</v>
      </c>
      <c r="N33" s="1">
        <f t="shared" si="29"/>
        <v>258</v>
      </c>
      <c r="O33" s="1">
        <f t="shared" si="29"/>
        <v>259</v>
      </c>
      <c r="P33" s="1">
        <f t="shared" si="29"/>
        <v>260</v>
      </c>
      <c r="Q33" s="1">
        <f t="shared" si="29"/>
        <v>261</v>
      </c>
      <c r="R33" s="1">
        <f t="shared" si="29"/>
        <v>262</v>
      </c>
      <c r="S33" s="1">
        <f t="shared" si="29"/>
        <v>263</v>
      </c>
      <c r="T33" s="1">
        <f t="shared" si="29"/>
        <v>264</v>
      </c>
      <c r="U33" s="1">
        <f t="shared" si="29"/>
        <v>265</v>
      </c>
      <c r="V33" s="1">
        <f t="shared" si="29"/>
        <v>266</v>
      </c>
      <c r="W33" s="1">
        <f t="shared" si="29"/>
        <v>267</v>
      </c>
      <c r="X33" s="1">
        <f t="shared" si="29"/>
        <v>268</v>
      </c>
      <c r="Y33" s="1">
        <f t="shared" si="29"/>
        <v>269</v>
      </c>
      <c r="Z33" s="1">
        <f t="shared" si="29"/>
        <v>270</v>
      </c>
      <c r="AA33" s="1">
        <f t="shared" si="29"/>
        <v>271</v>
      </c>
      <c r="AB33" s="1">
        <f t="shared" si="29"/>
        <v>272</v>
      </c>
      <c r="AC33" s="1">
        <f t="shared" si="29"/>
        <v>273</v>
      </c>
      <c r="AD33" s="1">
        <f t="shared" si="29"/>
        <v>274</v>
      </c>
      <c r="AE33" s="1">
        <f t="shared" si="29"/>
        <v>275</v>
      </c>
      <c r="AF33" s="1">
        <f t="shared" si="29"/>
        <v>276</v>
      </c>
      <c r="AG33" s="1">
        <f t="shared" si="29"/>
        <v>277</v>
      </c>
      <c r="AH33" s="1">
        <f t="shared" si="29"/>
        <v>278</v>
      </c>
      <c r="AI33" s="1">
        <f t="shared" si="29"/>
        <v>279</v>
      </c>
      <c r="AJ33" s="1">
        <f t="shared" si="29"/>
        <v>280</v>
      </c>
      <c r="AK33" s="1">
        <f t="shared" si="29"/>
        <v>281</v>
      </c>
      <c r="AL33" s="1">
        <f t="shared" si="29"/>
        <v>282</v>
      </c>
      <c r="AM33" s="1">
        <f t="shared" si="29"/>
        <v>283</v>
      </c>
      <c r="AN33" s="1">
        <f t="shared" si="29"/>
        <v>284</v>
      </c>
      <c r="AO33" s="1">
        <f t="shared" si="29"/>
        <v>285</v>
      </c>
      <c r="AP33" s="1">
        <f t="shared" si="29"/>
        <v>286</v>
      </c>
      <c r="AQ33" s="1">
        <f t="shared" si="29"/>
        <v>287</v>
      </c>
      <c r="AR33" s="1">
        <f t="shared" si="29"/>
        <v>288</v>
      </c>
      <c r="AS33" s="1">
        <f t="shared" si="29"/>
        <v>289</v>
      </c>
      <c r="AT33" s="1">
        <f t="shared" si="29"/>
        <v>290</v>
      </c>
      <c r="AU33" s="1">
        <f t="shared" si="29"/>
        <v>291</v>
      </c>
      <c r="AV33" s="1">
        <f t="shared" si="29"/>
        <v>292</v>
      </c>
      <c r="AW33" s="1">
        <f t="shared" si="29"/>
        <v>293</v>
      </c>
      <c r="AX33" s="1">
        <f t="shared" si="29"/>
        <v>294</v>
      </c>
      <c r="AY33" s="1">
        <f t="shared" si="29"/>
        <v>295</v>
      </c>
      <c r="AZ33" s="1">
        <f t="shared" si="29"/>
        <v>296</v>
      </c>
      <c r="BA33" s="1">
        <f t="shared" si="29"/>
        <v>297</v>
      </c>
      <c r="BB33" s="1">
        <f t="shared" si="29"/>
        <v>298</v>
      </c>
      <c r="BC33" s="1">
        <f t="shared" si="29"/>
        <v>299</v>
      </c>
      <c r="BD33" s="1">
        <f t="shared" si="29"/>
        <v>300</v>
      </c>
    </row>
    <row r="34" spans="1:56">
      <c r="A34" s="1">
        <v>31</v>
      </c>
      <c r="B34" s="1">
        <v>570103</v>
      </c>
      <c r="C34" s="1" t="s">
        <v>419</v>
      </c>
      <c r="D34" s="1">
        <v>301</v>
      </c>
      <c r="E34" s="1" t="str">
        <f>RIGHT(D34,2)&amp;"级"&amp;VLOOKUP(VALUE(LEFT(D34,1)),{1,"木";2,"铁";3,"石";4,"粮"},2,FALSE)</f>
        <v>01级石</v>
      </c>
      <c r="F34" s="1">
        <v>50</v>
      </c>
      <c r="G34" s="1">
        <v>301</v>
      </c>
      <c r="H34" s="1">
        <f t="shared" ref="H34:BD34" si="30">G34+1</f>
        <v>302</v>
      </c>
      <c r="I34" s="1">
        <f t="shared" si="30"/>
        <v>303</v>
      </c>
      <c r="J34" s="1">
        <f t="shared" si="30"/>
        <v>304</v>
      </c>
      <c r="K34" s="1">
        <f t="shared" si="30"/>
        <v>305</v>
      </c>
      <c r="L34" s="1">
        <f t="shared" si="30"/>
        <v>306</v>
      </c>
      <c r="M34" s="1">
        <f t="shared" si="30"/>
        <v>307</v>
      </c>
      <c r="N34" s="1">
        <f t="shared" si="30"/>
        <v>308</v>
      </c>
      <c r="O34" s="1">
        <f t="shared" si="30"/>
        <v>309</v>
      </c>
      <c r="P34" s="1">
        <f t="shared" si="30"/>
        <v>310</v>
      </c>
      <c r="Q34" s="1">
        <f t="shared" si="30"/>
        <v>311</v>
      </c>
      <c r="R34" s="1">
        <f t="shared" si="30"/>
        <v>312</v>
      </c>
      <c r="S34" s="1">
        <f t="shared" si="30"/>
        <v>313</v>
      </c>
      <c r="T34" s="1">
        <f t="shared" si="30"/>
        <v>314</v>
      </c>
      <c r="U34" s="1">
        <f t="shared" si="30"/>
        <v>315</v>
      </c>
      <c r="V34" s="1">
        <f t="shared" si="30"/>
        <v>316</v>
      </c>
      <c r="W34" s="1">
        <f t="shared" si="30"/>
        <v>317</v>
      </c>
      <c r="X34" s="1">
        <f t="shared" si="30"/>
        <v>318</v>
      </c>
      <c r="Y34" s="1">
        <f t="shared" si="30"/>
        <v>319</v>
      </c>
      <c r="Z34" s="1">
        <f t="shared" si="30"/>
        <v>320</v>
      </c>
      <c r="AA34" s="1">
        <f t="shared" si="30"/>
        <v>321</v>
      </c>
      <c r="AB34" s="1">
        <f t="shared" si="30"/>
        <v>322</v>
      </c>
      <c r="AC34" s="1">
        <f t="shared" si="30"/>
        <v>323</v>
      </c>
      <c r="AD34" s="1">
        <f t="shared" si="30"/>
        <v>324</v>
      </c>
      <c r="AE34" s="1">
        <f t="shared" si="30"/>
        <v>325</v>
      </c>
      <c r="AF34" s="1">
        <f t="shared" si="30"/>
        <v>326</v>
      </c>
      <c r="AG34" s="1">
        <f t="shared" si="30"/>
        <v>327</v>
      </c>
      <c r="AH34" s="1">
        <f t="shared" si="30"/>
        <v>328</v>
      </c>
      <c r="AI34" s="1">
        <f t="shared" si="30"/>
        <v>329</v>
      </c>
      <c r="AJ34" s="1">
        <f t="shared" si="30"/>
        <v>330</v>
      </c>
      <c r="AK34" s="1">
        <f t="shared" si="30"/>
        <v>331</v>
      </c>
      <c r="AL34" s="1">
        <f t="shared" si="30"/>
        <v>332</v>
      </c>
      <c r="AM34" s="1">
        <f t="shared" si="30"/>
        <v>333</v>
      </c>
      <c r="AN34" s="1">
        <f t="shared" si="30"/>
        <v>334</v>
      </c>
      <c r="AO34" s="1">
        <f t="shared" si="30"/>
        <v>335</v>
      </c>
      <c r="AP34" s="1">
        <f t="shared" si="30"/>
        <v>336</v>
      </c>
      <c r="AQ34" s="1">
        <f t="shared" si="30"/>
        <v>337</v>
      </c>
      <c r="AR34" s="1">
        <f t="shared" si="30"/>
        <v>338</v>
      </c>
      <c r="AS34" s="1">
        <f t="shared" si="30"/>
        <v>339</v>
      </c>
      <c r="AT34" s="1">
        <f t="shared" si="30"/>
        <v>340</v>
      </c>
      <c r="AU34" s="1">
        <f t="shared" si="30"/>
        <v>341</v>
      </c>
      <c r="AV34" s="1">
        <f t="shared" si="30"/>
        <v>342</v>
      </c>
      <c r="AW34" s="1">
        <f t="shared" si="30"/>
        <v>343</v>
      </c>
      <c r="AX34" s="1">
        <f t="shared" si="30"/>
        <v>344</v>
      </c>
      <c r="AY34" s="1">
        <f t="shared" si="30"/>
        <v>345</v>
      </c>
      <c r="AZ34" s="1">
        <f t="shared" si="30"/>
        <v>346</v>
      </c>
      <c r="BA34" s="1">
        <f t="shared" si="30"/>
        <v>347</v>
      </c>
      <c r="BB34" s="1">
        <f t="shared" si="30"/>
        <v>348</v>
      </c>
      <c r="BC34" s="1">
        <f t="shared" si="30"/>
        <v>349</v>
      </c>
      <c r="BD34" s="1">
        <f t="shared" si="30"/>
        <v>350</v>
      </c>
    </row>
    <row r="35" spans="1:56">
      <c r="A35" s="1">
        <v>32</v>
      </c>
      <c r="B35" s="1">
        <v>570103</v>
      </c>
      <c r="C35" s="1" t="s">
        <v>419</v>
      </c>
      <c r="D35" s="1">
        <v>302</v>
      </c>
      <c r="E35" s="1" t="str">
        <f>RIGHT(D35,2)&amp;"级"&amp;VLOOKUP(VALUE(LEFT(D35,1)),{1,"木";2,"铁";3,"石";4,"粮"},2,FALSE)</f>
        <v>02级石</v>
      </c>
      <c r="F35" s="1">
        <v>50</v>
      </c>
      <c r="G35" s="1">
        <v>351</v>
      </c>
      <c r="H35" s="1">
        <f t="shared" ref="H35:BD35" si="31">G35+1</f>
        <v>352</v>
      </c>
      <c r="I35" s="1">
        <f t="shared" si="31"/>
        <v>353</v>
      </c>
      <c r="J35" s="1">
        <f t="shared" si="31"/>
        <v>354</v>
      </c>
      <c r="K35" s="1">
        <f t="shared" si="31"/>
        <v>355</v>
      </c>
      <c r="L35" s="1">
        <f t="shared" si="31"/>
        <v>356</v>
      </c>
      <c r="M35" s="1">
        <f t="shared" si="31"/>
        <v>357</v>
      </c>
      <c r="N35" s="1">
        <f t="shared" si="31"/>
        <v>358</v>
      </c>
      <c r="O35" s="1">
        <f t="shared" si="31"/>
        <v>359</v>
      </c>
      <c r="P35" s="1">
        <f t="shared" si="31"/>
        <v>360</v>
      </c>
      <c r="Q35" s="1">
        <f t="shared" si="31"/>
        <v>361</v>
      </c>
      <c r="R35" s="1">
        <f t="shared" si="31"/>
        <v>362</v>
      </c>
      <c r="S35" s="1">
        <f t="shared" si="31"/>
        <v>363</v>
      </c>
      <c r="T35" s="1">
        <f t="shared" si="31"/>
        <v>364</v>
      </c>
      <c r="U35" s="1">
        <f t="shared" si="31"/>
        <v>365</v>
      </c>
      <c r="V35" s="1">
        <f t="shared" si="31"/>
        <v>366</v>
      </c>
      <c r="W35" s="1">
        <f t="shared" si="31"/>
        <v>367</v>
      </c>
      <c r="X35" s="1">
        <f t="shared" si="31"/>
        <v>368</v>
      </c>
      <c r="Y35" s="1">
        <f t="shared" si="31"/>
        <v>369</v>
      </c>
      <c r="Z35" s="1">
        <f t="shared" si="31"/>
        <v>370</v>
      </c>
      <c r="AA35" s="1">
        <f t="shared" si="31"/>
        <v>371</v>
      </c>
      <c r="AB35" s="1">
        <f t="shared" si="31"/>
        <v>372</v>
      </c>
      <c r="AC35" s="1">
        <f t="shared" si="31"/>
        <v>373</v>
      </c>
      <c r="AD35" s="1">
        <f t="shared" si="31"/>
        <v>374</v>
      </c>
      <c r="AE35" s="1">
        <f t="shared" si="31"/>
        <v>375</v>
      </c>
      <c r="AF35" s="1">
        <f t="shared" si="31"/>
        <v>376</v>
      </c>
      <c r="AG35" s="1">
        <f t="shared" si="31"/>
        <v>377</v>
      </c>
      <c r="AH35" s="1">
        <f t="shared" si="31"/>
        <v>378</v>
      </c>
      <c r="AI35" s="1">
        <f t="shared" si="31"/>
        <v>379</v>
      </c>
      <c r="AJ35" s="1">
        <f t="shared" si="31"/>
        <v>380</v>
      </c>
      <c r="AK35" s="1">
        <f t="shared" si="31"/>
        <v>381</v>
      </c>
      <c r="AL35" s="1">
        <f t="shared" si="31"/>
        <v>382</v>
      </c>
      <c r="AM35" s="1">
        <f t="shared" si="31"/>
        <v>383</v>
      </c>
      <c r="AN35" s="1">
        <f t="shared" si="31"/>
        <v>384</v>
      </c>
      <c r="AO35" s="1">
        <f t="shared" si="31"/>
        <v>385</v>
      </c>
      <c r="AP35" s="1">
        <f t="shared" si="31"/>
        <v>386</v>
      </c>
      <c r="AQ35" s="1">
        <f t="shared" si="31"/>
        <v>387</v>
      </c>
      <c r="AR35" s="1">
        <f t="shared" si="31"/>
        <v>388</v>
      </c>
      <c r="AS35" s="1">
        <f t="shared" si="31"/>
        <v>389</v>
      </c>
      <c r="AT35" s="1">
        <f t="shared" si="31"/>
        <v>390</v>
      </c>
      <c r="AU35" s="1">
        <f t="shared" si="31"/>
        <v>391</v>
      </c>
      <c r="AV35" s="1">
        <f t="shared" si="31"/>
        <v>392</v>
      </c>
      <c r="AW35" s="1">
        <f t="shared" si="31"/>
        <v>393</v>
      </c>
      <c r="AX35" s="1">
        <f t="shared" si="31"/>
        <v>394</v>
      </c>
      <c r="AY35" s="1">
        <f t="shared" si="31"/>
        <v>395</v>
      </c>
      <c r="AZ35" s="1">
        <f t="shared" si="31"/>
        <v>396</v>
      </c>
      <c r="BA35" s="1">
        <f t="shared" si="31"/>
        <v>397</v>
      </c>
      <c r="BB35" s="1">
        <f t="shared" si="31"/>
        <v>398</v>
      </c>
      <c r="BC35" s="1">
        <f t="shared" si="31"/>
        <v>399</v>
      </c>
      <c r="BD35" s="1">
        <f t="shared" si="31"/>
        <v>400</v>
      </c>
    </row>
    <row r="36" spans="1:56">
      <c r="A36" s="1">
        <v>33</v>
      </c>
      <c r="B36" s="1">
        <v>570103</v>
      </c>
      <c r="C36" s="1" t="s">
        <v>419</v>
      </c>
      <c r="D36" s="1">
        <v>303</v>
      </c>
      <c r="E36" s="1" t="str">
        <f>RIGHT(D36,2)&amp;"级"&amp;VLOOKUP(VALUE(LEFT(D36,1)),{1,"木";2,"铁";3,"石";4,"粮"},2,FALSE)</f>
        <v>03级石</v>
      </c>
      <c r="F36" s="1">
        <v>50</v>
      </c>
      <c r="G36" s="1">
        <v>401</v>
      </c>
      <c r="H36" s="1">
        <f t="shared" ref="H36:BD36" si="32">G36+1</f>
        <v>402</v>
      </c>
      <c r="I36" s="1">
        <f t="shared" si="32"/>
        <v>403</v>
      </c>
      <c r="J36" s="1">
        <f t="shared" si="32"/>
        <v>404</v>
      </c>
      <c r="K36" s="1">
        <f t="shared" si="32"/>
        <v>405</v>
      </c>
      <c r="L36" s="1">
        <f t="shared" si="32"/>
        <v>406</v>
      </c>
      <c r="M36" s="1">
        <f t="shared" si="32"/>
        <v>407</v>
      </c>
      <c r="N36" s="1">
        <f t="shared" si="32"/>
        <v>408</v>
      </c>
      <c r="O36" s="1">
        <f t="shared" si="32"/>
        <v>409</v>
      </c>
      <c r="P36" s="1">
        <f t="shared" si="32"/>
        <v>410</v>
      </c>
      <c r="Q36" s="1">
        <f t="shared" si="32"/>
        <v>411</v>
      </c>
      <c r="R36" s="1">
        <f t="shared" si="32"/>
        <v>412</v>
      </c>
      <c r="S36" s="1">
        <f t="shared" si="32"/>
        <v>413</v>
      </c>
      <c r="T36" s="1">
        <f t="shared" si="32"/>
        <v>414</v>
      </c>
      <c r="U36" s="1">
        <f t="shared" si="32"/>
        <v>415</v>
      </c>
      <c r="V36" s="1">
        <f t="shared" si="32"/>
        <v>416</v>
      </c>
      <c r="W36" s="1">
        <f t="shared" si="32"/>
        <v>417</v>
      </c>
      <c r="X36" s="1">
        <f t="shared" si="32"/>
        <v>418</v>
      </c>
      <c r="Y36" s="1">
        <f t="shared" si="32"/>
        <v>419</v>
      </c>
      <c r="Z36" s="1">
        <f t="shared" si="32"/>
        <v>420</v>
      </c>
      <c r="AA36" s="1">
        <f t="shared" si="32"/>
        <v>421</v>
      </c>
      <c r="AB36" s="1">
        <f t="shared" si="32"/>
        <v>422</v>
      </c>
      <c r="AC36" s="1">
        <f t="shared" si="32"/>
        <v>423</v>
      </c>
      <c r="AD36" s="1">
        <f t="shared" si="32"/>
        <v>424</v>
      </c>
      <c r="AE36" s="1">
        <f t="shared" si="32"/>
        <v>425</v>
      </c>
      <c r="AF36" s="1">
        <f t="shared" si="32"/>
        <v>426</v>
      </c>
      <c r="AG36" s="1">
        <f t="shared" si="32"/>
        <v>427</v>
      </c>
      <c r="AH36" s="1">
        <f t="shared" si="32"/>
        <v>428</v>
      </c>
      <c r="AI36" s="1">
        <f t="shared" si="32"/>
        <v>429</v>
      </c>
      <c r="AJ36" s="1">
        <f t="shared" si="32"/>
        <v>430</v>
      </c>
      <c r="AK36" s="1">
        <f t="shared" si="32"/>
        <v>431</v>
      </c>
      <c r="AL36" s="1">
        <f t="shared" si="32"/>
        <v>432</v>
      </c>
      <c r="AM36" s="1">
        <f t="shared" si="32"/>
        <v>433</v>
      </c>
      <c r="AN36" s="1">
        <f t="shared" si="32"/>
        <v>434</v>
      </c>
      <c r="AO36" s="1">
        <f t="shared" si="32"/>
        <v>435</v>
      </c>
      <c r="AP36" s="1">
        <f t="shared" si="32"/>
        <v>436</v>
      </c>
      <c r="AQ36" s="1">
        <f t="shared" si="32"/>
        <v>437</v>
      </c>
      <c r="AR36" s="1">
        <f t="shared" si="32"/>
        <v>438</v>
      </c>
      <c r="AS36" s="1">
        <f t="shared" si="32"/>
        <v>439</v>
      </c>
      <c r="AT36" s="1">
        <f t="shared" si="32"/>
        <v>440</v>
      </c>
      <c r="AU36" s="1">
        <f t="shared" si="32"/>
        <v>441</v>
      </c>
      <c r="AV36" s="1">
        <f t="shared" si="32"/>
        <v>442</v>
      </c>
      <c r="AW36" s="1">
        <f t="shared" si="32"/>
        <v>443</v>
      </c>
      <c r="AX36" s="1">
        <f t="shared" si="32"/>
        <v>444</v>
      </c>
      <c r="AY36" s="1">
        <f t="shared" si="32"/>
        <v>445</v>
      </c>
      <c r="AZ36" s="1">
        <f t="shared" si="32"/>
        <v>446</v>
      </c>
      <c r="BA36" s="1">
        <f t="shared" si="32"/>
        <v>447</v>
      </c>
      <c r="BB36" s="1">
        <f t="shared" si="32"/>
        <v>448</v>
      </c>
      <c r="BC36" s="1">
        <f t="shared" si="32"/>
        <v>449</v>
      </c>
      <c r="BD36" s="1">
        <f t="shared" si="32"/>
        <v>450</v>
      </c>
    </row>
    <row r="37" spans="1:56">
      <c r="A37" s="1">
        <v>34</v>
      </c>
      <c r="B37" s="1">
        <v>570103</v>
      </c>
      <c r="C37" s="1" t="s">
        <v>419</v>
      </c>
      <c r="D37" s="1">
        <v>401</v>
      </c>
      <c r="E37" s="1" t="str">
        <f>RIGHT(D37,2)&amp;"级"&amp;VLOOKUP(VALUE(LEFT(D37,1)),{1,"木";2,"铁";3,"石";4,"粮"},2,FALSE)</f>
        <v>01级粮</v>
      </c>
      <c r="F37" s="1">
        <v>50</v>
      </c>
      <c r="G37" s="1">
        <v>451</v>
      </c>
      <c r="H37" s="1">
        <f t="shared" ref="H37:BD37" si="33">G37+1</f>
        <v>452</v>
      </c>
      <c r="I37" s="1">
        <f t="shared" si="33"/>
        <v>453</v>
      </c>
      <c r="J37" s="1">
        <f t="shared" si="33"/>
        <v>454</v>
      </c>
      <c r="K37" s="1">
        <f t="shared" si="33"/>
        <v>455</v>
      </c>
      <c r="L37" s="1">
        <f t="shared" si="33"/>
        <v>456</v>
      </c>
      <c r="M37" s="1">
        <f t="shared" si="33"/>
        <v>457</v>
      </c>
      <c r="N37" s="1">
        <f t="shared" si="33"/>
        <v>458</v>
      </c>
      <c r="O37" s="1">
        <f t="shared" si="33"/>
        <v>459</v>
      </c>
      <c r="P37" s="1">
        <f t="shared" si="33"/>
        <v>460</v>
      </c>
      <c r="Q37" s="1">
        <f t="shared" si="33"/>
        <v>461</v>
      </c>
      <c r="R37" s="1">
        <f t="shared" si="33"/>
        <v>462</v>
      </c>
      <c r="S37" s="1">
        <f t="shared" si="33"/>
        <v>463</v>
      </c>
      <c r="T37" s="1">
        <f t="shared" si="33"/>
        <v>464</v>
      </c>
      <c r="U37" s="1">
        <f t="shared" si="33"/>
        <v>465</v>
      </c>
      <c r="V37" s="1">
        <f t="shared" si="33"/>
        <v>466</v>
      </c>
      <c r="W37" s="1">
        <f t="shared" si="33"/>
        <v>467</v>
      </c>
      <c r="X37" s="1">
        <f t="shared" si="33"/>
        <v>468</v>
      </c>
      <c r="Y37" s="1">
        <f t="shared" si="33"/>
        <v>469</v>
      </c>
      <c r="Z37" s="1">
        <f t="shared" si="33"/>
        <v>470</v>
      </c>
      <c r="AA37" s="1">
        <f t="shared" si="33"/>
        <v>471</v>
      </c>
      <c r="AB37" s="1">
        <f t="shared" si="33"/>
        <v>472</v>
      </c>
      <c r="AC37" s="1">
        <f t="shared" si="33"/>
        <v>473</v>
      </c>
      <c r="AD37" s="1">
        <f t="shared" si="33"/>
        <v>474</v>
      </c>
      <c r="AE37" s="1">
        <f t="shared" si="33"/>
        <v>475</v>
      </c>
      <c r="AF37" s="1">
        <f t="shared" si="33"/>
        <v>476</v>
      </c>
      <c r="AG37" s="1">
        <f t="shared" si="33"/>
        <v>477</v>
      </c>
      <c r="AH37" s="1">
        <f t="shared" si="33"/>
        <v>478</v>
      </c>
      <c r="AI37" s="1">
        <f t="shared" si="33"/>
        <v>479</v>
      </c>
      <c r="AJ37" s="1">
        <f t="shared" si="33"/>
        <v>480</v>
      </c>
      <c r="AK37" s="1">
        <f t="shared" si="33"/>
        <v>481</v>
      </c>
      <c r="AL37" s="1">
        <f t="shared" si="33"/>
        <v>482</v>
      </c>
      <c r="AM37" s="1">
        <f t="shared" si="33"/>
        <v>483</v>
      </c>
      <c r="AN37" s="1">
        <f t="shared" si="33"/>
        <v>484</v>
      </c>
      <c r="AO37" s="1">
        <f t="shared" si="33"/>
        <v>485</v>
      </c>
      <c r="AP37" s="1">
        <f t="shared" si="33"/>
        <v>486</v>
      </c>
      <c r="AQ37" s="1">
        <f t="shared" si="33"/>
        <v>487</v>
      </c>
      <c r="AR37" s="1">
        <f t="shared" si="33"/>
        <v>488</v>
      </c>
      <c r="AS37" s="1">
        <f t="shared" si="33"/>
        <v>489</v>
      </c>
      <c r="AT37" s="1">
        <f t="shared" si="33"/>
        <v>490</v>
      </c>
      <c r="AU37" s="1">
        <f t="shared" si="33"/>
        <v>491</v>
      </c>
      <c r="AV37" s="1">
        <f t="shared" si="33"/>
        <v>492</v>
      </c>
      <c r="AW37" s="1">
        <f t="shared" si="33"/>
        <v>493</v>
      </c>
      <c r="AX37" s="1">
        <f t="shared" si="33"/>
        <v>494</v>
      </c>
      <c r="AY37" s="1">
        <f t="shared" si="33"/>
        <v>495</v>
      </c>
      <c r="AZ37" s="1">
        <f t="shared" si="33"/>
        <v>496</v>
      </c>
      <c r="BA37" s="1">
        <f t="shared" si="33"/>
        <v>497</v>
      </c>
      <c r="BB37" s="1">
        <f t="shared" si="33"/>
        <v>498</v>
      </c>
      <c r="BC37" s="1">
        <f t="shared" si="33"/>
        <v>499</v>
      </c>
      <c r="BD37" s="1">
        <f t="shared" si="33"/>
        <v>500</v>
      </c>
    </row>
    <row r="38" spans="1:56">
      <c r="A38" s="1">
        <v>35</v>
      </c>
      <c r="B38" s="1">
        <v>570103</v>
      </c>
      <c r="C38" s="1" t="s">
        <v>419</v>
      </c>
      <c r="D38" s="1">
        <v>402</v>
      </c>
      <c r="E38" s="1" t="str">
        <f>RIGHT(D38,2)&amp;"级"&amp;VLOOKUP(VALUE(LEFT(D38,1)),{1,"木";2,"铁";3,"石";4,"粮"},2,FALSE)</f>
        <v>02级粮</v>
      </c>
      <c r="F38" s="1">
        <v>50</v>
      </c>
      <c r="G38" s="1">
        <v>501</v>
      </c>
      <c r="H38" s="1">
        <f t="shared" ref="H38:BD38" si="34">G38+1</f>
        <v>502</v>
      </c>
      <c r="I38" s="1">
        <f t="shared" si="34"/>
        <v>503</v>
      </c>
      <c r="J38" s="1">
        <f t="shared" si="34"/>
        <v>504</v>
      </c>
      <c r="K38" s="1">
        <f t="shared" si="34"/>
        <v>505</v>
      </c>
      <c r="L38" s="1">
        <f t="shared" si="34"/>
        <v>506</v>
      </c>
      <c r="M38" s="1">
        <f t="shared" si="34"/>
        <v>507</v>
      </c>
      <c r="N38" s="1">
        <f t="shared" si="34"/>
        <v>508</v>
      </c>
      <c r="O38" s="1">
        <f t="shared" si="34"/>
        <v>509</v>
      </c>
      <c r="P38" s="1">
        <f t="shared" si="34"/>
        <v>510</v>
      </c>
      <c r="Q38" s="1">
        <f t="shared" si="34"/>
        <v>511</v>
      </c>
      <c r="R38" s="1">
        <f t="shared" si="34"/>
        <v>512</v>
      </c>
      <c r="S38" s="1">
        <f t="shared" si="34"/>
        <v>513</v>
      </c>
      <c r="T38" s="1">
        <f t="shared" si="34"/>
        <v>514</v>
      </c>
      <c r="U38" s="1">
        <f t="shared" si="34"/>
        <v>515</v>
      </c>
      <c r="V38" s="1">
        <f t="shared" si="34"/>
        <v>516</v>
      </c>
      <c r="W38" s="1">
        <f t="shared" si="34"/>
        <v>517</v>
      </c>
      <c r="X38" s="1">
        <f t="shared" si="34"/>
        <v>518</v>
      </c>
      <c r="Y38" s="1">
        <f t="shared" si="34"/>
        <v>519</v>
      </c>
      <c r="Z38" s="1">
        <f t="shared" si="34"/>
        <v>520</v>
      </c>
      <c r="AA38" s="1">
        <f t="shared" si="34"/>
        <v>521</v>
      </c>
      <c r="AB38" s="1">
        <f t="shared" si="34"/>
        <v>522</v>
      </c>
      <c r="AC38" s="1">
        <f t="shared" si="34"/>
        <v>523</v>
      </c>
      <c r="AD38" s="1">
        <f t="shared" si="34"/>
        <v>524</v>
      </c>
      <c r="AE38" s="1">
        <f t="shared" si="34"/>
        <v>525</v>
      </c>
      <c r="AF38" s="1">
        <f t="shared" si="34"/>
        <v>526</v>
      </c>
      <c r="AG38" s="1">
        <f t="shared" si="34"/>
        <v>527</v>
      </c>
      <c r="AH38" s="1">
        <f t="shared" si="34"/>
        <v>528</v>
      </c>
      <c r="AI38" s="1">
        <f t="shared" si="34"/>
        <v>529</v>
      </c>
      <c r="AJ38" s="1">
        <f t="shared" si="34"/>
        <v>530</v>
      </c>
      <c r="AK38" s="1">
        <f t="shared" si="34"/>
        <v>531</v>
      </c>
      <c r="AL38" s="1">
        <f t="shared" si="34"/>
        <v>532</v>
      </c>
      <c r="AM38" s="1">
        <f t="shared" si="34"/>
        <v>533</v>
      </c>
      <c r="AN38" s="1">
        <f t="shared" si="34"/>
        <v>534</v>
      </c>
      <c r="AO38" s="1">
        <f t="shared" si="34"/>
        <v>535</v>
      </c>
      <c r="AP38" s="1">
        <f t="shared" si="34"/>
        <v>536</v>
      </c>
      <c r="AQ38" s="1">
        <f t="shared" si="34"/>
        <v>537</v>
      </c>
      <c r="AR38" s="1">
        <f t="shared" si="34"/>
        <v>538</v>
      </c>
      <c r="AS38" s="1">
        <f t="shared" si="34"/>
        <v>539</v>
      </c>
      <c r="AT38" s="1">
        <f t="shared" si="34"/>
        <v>540</v>
      </c>
      <c r="AU38" s="1">
        <f t="shared" si="34"/>
        <v>541</v>
      </c>
      <c r="AV38" s="1">
        <f t="shared" si="34"/>
        <v>542</v>
      </c>
      <c r="AW38" s="1">
        <f t="shared" si="34"/>
        <v>543</v>
      </c>
      <c r="AX38" s="1">
        <f t="shared" si="34"/>
        <v>544</v>
      </c>
      <c r="AY38" s="1">
        <f t="shared" si="34"/>
        <v>545</v>
      </c>
      <c r="AZ38" s="1">
        <f t="shared" si="34"/>
        <v>546</v>
      </c>
      <c r="BA38" s="1">
        <f t="shared" si="34"/>
        <v>547</v>
      </c>
      <c r="BB38" s="1">
        <f t="shared" si="34"/>
        <v>548</v>
      </c>
      <c r="BC38" s="1">
        <f t="shared" si="34"/>
        <v>549</v>
      </c>
      <c r="BD38" s="1">
        <f t="shared" si="34"/>
        <v>550</v>
      </c>
    </row>
    <row r="39" spans="1:56">
      <c r="A39" s="1">
        <v>36</v>
      </c>
      <c r="B39" s="1">
        <v>570103</v>
      </c>
      <c r="C39" s="1" t="s">
        <v>419</v>
      </c>
      <c r="D39" s="1">
        <v>403</v>
      </c>
      <c r="E39" s="1" t="str">
        <f>RIGHT(D39,2)&amp;"级"&amp;VLOOKUP(VALUE(LEFT(D39,1)),{1,"木";2,"铁";3,"石";4,"粮"},2,FALSE)</f>
        <v>03级粮</v>
      </c>
      <c r="F39" s="1">
        <v>50</v>
      </c>
      <c r="G39" s="1">
        <v>551</v>
      </c>
      <c r="H39" s="1">
        <f t="shared" ref="H39:BD39" si="35">G39+1</f>
        <v>552</v>
      </c>
      <c r="I39" s="1">
        <f t="shared" si="35"/>
        <v>553</v>
      </c>
      <c r="J39" s="1">
        <f t="shared" si="35"/>
        <v>554</v>
      </c>
      <c r="K39" s="1">
        <f t="shared" si="35"/>
        <v>555</v>
      </c>
      <c r="L39" s="1">
        <f t="shared" si="35"/>
        <v>556</v>
      </c>
      <c r="M39" s="1">
        <f t="shared" si="35"/>
        <v>557</v>
      </c>
      <c r="N39" s="1">
        <f t="shared" si="35"/>
        <v>558</v>
      </c>
      <c r="O39" s="1">
        <f t="shared" si="35"/>
        <v>559</v>
      </c>
      <c r="P39" s="1">
        <f t="shared" si="35"/>
        <v>560</v>
      </c>
      <c r="Q39" s="1">
        <f t="shared" si="35"/>
        <v>561</v>
      </c>
      <c r="R39" s="1">
        <f t="shared" si="35"/>
        <v>562</v>
      </c>
      <c r="S39" s="1">
        <f t="shared" si="35"/>
        <v>563</v>
      </c>
      <c r="T39" s="1">
        <f t="shared" si="35"/>
        <v>564</v>
      </c>
      <c r="U39" s="1">
        <f t="shared" si="35"/>
        <v>565</v>
      </c>
      <c r="V39" s="1">
        <f t="shared" si="35"/>
        <v>566</v>
      </c>
      <c r="W39" s="1">
        <f t="shared" si="35"/>
        <v>567</v>
      </c>
      <c r="X39" s="1">
        <f t="shared" si="35"/>
        <v>568</v>
      </c>
      <c r="Y39" s="1">
        <f t="shared" si="35"/>
        <v>569</v>
      </c>
      <c r="Z39" s="1">
        <f t="shared" si="35"/>
        <v>570</v>
      </c>
      <c r="AA39" s="1">
        <f t="shared" si="35"/>
        <v>571</v>
      </c>
      <c r="AB39" s="1">
        <f t="shared" si="35"/>
        <v>572</v>
      </c>
      <c r="AC39" s="1">
        <f t="shared" si="35"/>
        <v>573</v>
      </c>
      <c r="AD39" s="1">
        <f t="shared" si="35"/>
        <v>574</v>
      </c>
      <c r="AE39" s="1">
        <f t="shared" si="35"/>
        <v>575</v>
      </c>
      <c r="AF39" s="1">
        <f t="shared" si="35"/>
        <v>576</v>
      </c>
      <c r="AG39" s="1">
        <f t="shared" si="35"/>
        <v>577</v>
      </c>
      <c r="AH39" s="1">
        <f t="shared" si="35"/>
        <v>578</v>
      </c>
      <c r="AI39" s="1">
        <f t="shared" si="35"/>
        <v>579</v>
      </c>
      <c r="AJ39" s="1">
        <f t="shared" si="35"/>
        <v>580</v>
      </c>
      <c r="AK39" s="1">
        <f t="shared" si="35"/>
        <v>581</v>
      </c>
      <c r="AL39" s="1">
        <f t="shared" si="35"/>
        <v>582</v>
      </c>
      <c r="AM39" s="1">
        <f t="shared" si="35"/>
        <v>583</v>
      </c>
      <c r="AN39" s="1">
        <f t="shared" si="35"/>
        <v>584</v>
      </c>
      <c r="AO39" s="1">
        <f t="shared" si="35"/>
        <v>585</v>
      </c>
      <c r="AP39" s="1">
        <f t="shared" si="35"/>
        <v>586</v>
      </c>
      <c r="AQ39" s="1">
        <f t="shared" si="35"/>
        <v>587</v>
      </c>
      <c r="AR39" s="1">
        <f t="shared" si="35"/>
        <v>588</v>
      </c>
      <c r="AS39" s="1">
        <f t="shared" si="35"/>
        <v>589</v>
      </c>
      <c r="AT39" s="1">
        <f t="shared" si="35"/>
        <v>590</v>
      </c>
      <c r="AU39" s="1">
        <f t="shared" si="35"/>
        <v>591</v>
      </c>
      <c r="AV39" s="1">
        <f t="shared" si="35"/>
        <v>592</v>
      </c>
      <c r="AW39" s="1">
        <f t="shared" si="35"/>
        <v>593</v>
      </c>
      <c r="AX39" s="1">
        <f t="shared" si="35"/>
        <v>594</v>
      </c>
      <c r="AY39" s="1">
        <f t="shared" si="35"/>
        <v>595</v>
      </c>
      <c r="AZ39" s="1">
        <f t="shared" si="35"/>
        <v>596</v>
      </c>
      <c r="BA39" s="1">
        <f t="shared" si="35"/>
        <v>597</v>
      </c>
      <c r="BB39" s="1">
        <f t="shared" si="35"/>
        <v>598</v>
      </c>
      <c r="BC39" s="1">
        <f t="shared" si="35"/>
        <v>599</v>
      </c>
      <c r="BD39" s="1">
        <f t="shared" si="35"/>
        <v>600</v>
      </c>
    </row>
    <row r="40" spans="1:56">
      <c r="A40" s="1">
        <v>37</v>
      </c>
      <c r="B40" s="1">
        <v>700063</v>
      </c>
      <c r="C40" s="1" t="s">
        <v>419</v>
      </c>
      <c r="D40" s="1">
        <v>107</v>
      </c>
      <c r="E40" s="1" t="str">
        <f>RIGHT(D40,2)&amp;"级"&amp;VLOOKUP(VALUE(LEFT(D40,1)),{1,"木";2,"铁";3,"石";4,"粮"},2,FALSE)</f>
        <v>07级木</v>
      </c>
      <c r="F40" s="1">
        <v>50</v>
      </c>
      <c r="G40" s="1">
        <v>1</v>
      </c>
      <c r="H40" s="1">
        <f t="shared" ref="H40:BD40" si="36">G40+1</f>
        <v>2</v>
      </c>
      <c r="I40" s="1">
        <f t="shared" si="36"/>
        <v>3</v>
      </c>
      <c r="J40" s="1">
        <f t="shared" si="36"/>
        <v>4</v>
      </c>
      <c r="K40" s="1">
        <f t="shared" si="36"/>
        <v>5</v>
      </c>
      <c r="L40" s="1">
        <f t="shared" si="36"/>
        <v>6</v>
      </c>
      <c r="M40" s="1">
        <f t="shared" si="36"/>
        <v>7</v>
      </c>
      <c r="N40" s="1">
        <f t="shared" si="36"/>
        <v>8</v>
      </c>
      <c r="O40" s="1">
        <f t="shared" si="36"/>
        <v>9</v>
      </c>
      <c r="P40" s="1">
        <f t="shared" si="36"/>
        <v>10</v>
      </c>
      <c r="Q40" s="1">
        <f t="shared" si="36"/>
        <v>11</v>
      </c>
      <c r="R40" s="1">
        <f t="shared" si="36"/>
        <v>12</v>
      </c>
      <c r="S40" s="1">
        <f t="shared" si="36"/>
        <v>13</v>
      </c>
      <c r="T40" s="1">
        <f t="shared" si="36"/>
        <v>14</v>
      </c>
      <c r="U40" s="1">
        <f t="shared" si="36"/>
        <v>15</v>
      </c>
      <c r="V40" s="1">
        <f t="shared" si="36"/>
        <v>16</v>
      </c>
      <c r="W40" s="1">
        <f t="shared" si="36"/>
        <v>17</v>
      </c>
      <c r="X40" s="1">
        <f t="shared" si="36"/>
        <v>18</v>
      </c>
      <c r="Y40" s="1">
        <f t="shared" si="36"/>
        <v>19</v>
      </c>
      <c r="Z40" s="1">
        <f t="shared" si="36"/>
        <v>20</v>
      </c>
      <c r="AA40" s="1">
        <f t="shared" si="36"/>
        <v>21</v>
      </c>
      <c r="AB40" s="1">
        <f t="shared" si="36"/>
        <v>22</v>
      </c>
      <c r="AC40" s="1">
        <f t="shared" si="36"/>
        <v>23</v>
      </c>
      <c r="AD40" s="1">
        <f t="shared" si="36"/>
        <v>24</v>
      </c>
      <c r="AE40" s="1">
        <f t="shared" si="36"/>
        <v>25</v>
      </c>
      <c r="AF40" s="1">
        <f t="shared" si="36"/>
        <v>26</v>
      </c>
      <c r="AG40" s="1">
        <f t="shared" si="36"/>
        <v>27</v>
      </c>
      <c r="AH40" s="1">
        <f t="shared" si="36"/>
        <v>28</v>
      </c>
      <c r="AI40" s="1">
        <f t="shared" si="36"/>
        <v>29</v>
      </c>
      <c r="AJ40" s="1">
        <f t="shared" si="36"/>
        <v>30</v>
      </c>
      <c r="AK40" s="1">
        <f t="shared" si="36"/>
        <v>31</v>
      </c>
      <c r="AL40" s="1">
        <f t="shared" si="36"/>
        <v>32</v>
      </c>
      <c r="AM40" s="1">
        <f t="shared" si="36"/>
        <v>33</v>
      </c>
      <c r="AN40" s="1">
        <f t="shared" si="36"/>
        <v>34</v>
      </c>
      <c r="AO40" s="1">
        <f t="shared" si="36"/>
        <v>35</v>
      </c>
      <c r="AP40" s="1">
        <f t="shared" si="36"/>
        <v>36</v>
      </c>
      <c r="AQ40" s="1">
        <f t="shared" si="36"/>
        <v>37</v>
      </c>
      <c r="AR40" s="1">
        <f t="shared" si="36"/>
        <v>38</v>
      </c>
      <c r="AS40" s="1">
        <f t="shared" si="36"/>
        <v>39</v>
      </c>
      <c r="AT40" s="1">
        <f t="shared" si="36"/>
        <v>40</v>
      </c>
      <c r="AU40" s="1">
        <f t="shared" si="36"/>
        <v>41</v>
      </c>
      <c r="AV40" s="1">
        <f t="shared" si="36"/>
        <v>42</v>
      </c>
      <c r="AW40" s="1">
        <f t="shared" si="36"/>
        <v>43</v>
      </c>
      <c r="AX40" s="1">
        <f t="shared" si="36"/>
        <v>44</v>
      </c>
      <c r="AY40" s="1">
        <f t="shared" si="36"/>
        <v>45</v>
      </c>
      <c r="AZ40" s="1">
        <f t="shared" si="36"/>
        <v>46</v>
      </c>
      <c r="BA40" s="1">
        <f t="shared" si="36"/>
        <v>47</v>
      </c>
      <c r="BB40" s="1">
        <f t="shared" si="36"/>
        <v>48</v>
      </c>
      <c r="BC40" s="1">
        <f t="shared" si="36"/>
        <v>49</v>
      </c>
      <c r="BD40" s="1">
        <f t="shared" si="36"/>
        <v>50</v>
      </c>
    </row>
    <row r="41" spans="1:56">
      <c r="A41" s="1">
        <v>38</v>
      </c>
      <c r="B41" s="1">
        <v>700063</v>
      </c>
      <c r="C41" s="1" t="s">
        <v>419</v>
      </c>
      <c r="D41" s="1">
        <v>108</v>
      </c>
      <c r="E41" s="1" t="str">
        <f>RIGHT(D41,2)&amp;"级"&amp;VLOOKUP(VALUE(LEFT(D41,1)),{1,"木";2,"铁";3,"石";4,"粮"},2,FALSE)</f>
        <v>08级木</v>
      </c>
      <c r="F41" s="1">
        <v>50</v>
      </c>
      <c r="G41" s="1">
        <v>51</v>
      </c>
      <c r="H41" s="1">
        <f t="shared" ref="H41:BD41" si="37">G41+1</f>
        <v>52</v>
      </c>
      <c r="I41" s="1">
        <f t="shared" si="37"/>
        <v>53</v>
      </c>
      <c r="J41" s="1">
        <f t="shared" si="37"/>
        <v>54</v>
      </c>
      <c r="K41" s="1">
        <f t="shared" si="37"/>
        <v>55</v>
      </c>
      <c r="L41" s="1">
        <f t="shared" si="37"/>
        <v>56</v>
      </c>
      <c r="M41" s="1">
        <f t="shared" si="37"/>
        <v>57</v>
      </c>
      <c r="N41" s="1">
        <f t="shared" si="37"/>
        <v>58</v>
      </c>
      <c r="O41" s="1">
        <f t="shared" si="37"/>
        <v>59</v>
      </c>
      <c r="P41" s="1">
        <f t="shared" si="37"/>
        <v>60</v>
      </c>
      <c r="Q41" s="1">
        <f t="shared" si="37"/>
        <v>61</v>
      </c>
      <c r="R41" s="1">
        <f t="shared" si="37"/>
        <v>62</v>
      </c>
      <c r="S41" s="1">
        <f t="shared" si="37"/>
        <v>63</v>
      </c>
      <c r="T41" s="1">
        <f t="shared" si="37"/>
        <v>64</v>
      </c>
      <c r="U41" s="1">
        <f t="shared" si="37"/>
        <v>65</v>
      </c>
      <c r="V41" s="1">
        <f t="shared" si="37"/>
        <v>66</v>
      </c>
      <c r="W41" s="1">
        <f t="shared" si="37"/>
        <v>67</v>
      </c>
      <c r="X41" s="1">
        <f t="shared" si="37"/>
        <v>68</v>
      </c>
      <c r="Y41" s="1">
        <f t="shared" si="37"/>
        <v>69</v>
      </c>
      <c r="Z41" s="1">
        <f t="shared" si="37"/>
        <v>70</v>
      </c>
      <c r="AA41" s="1">
        <f t="shared" si="37"/>
        <v>71</v>
      </c>
      <c r="AB41" s="1">
        <f t="shared" si="37"/>
        <v>72</v>
      </c>
      <c r="AC41" s="1">
        <f t="shared" si="37"/>
        <v>73</v>
      </c>
      <c r="AD41" s="1">
        <f t="shared" si="37"/>
        <v>74</v>
      </c>
      <c r="AE41" s="1">
        <f t="shared" si="37"/>
        <v>75</v>
      </c>
      <c r="AF41" s="1">
        <f t="shared" si="37"/>
        <v>76</v>
      </c>
      <c r="AG41" s="1">
        <f t="shared" si="37"/>
        <v>77</v>
      </c>
      <c r="AH41" s="1">
        <f t="shared" si="37"/>
        <v>78</v>
      </c>
      <c r="AI41" s="1">
        <f t="shared" si="37"/>
        <v>79</v>
      </c>
      <c r="AJ41" s="1">
        <f t="shared" si="37"/>
        <v>80</v>
      </c>
      <c r="AK41" s="1">
        <f t="shared" si="37"/>
        <v>81</v>
      </c>
      <c r="AL41" s="1">
        <f t="shared" si="37"/>
        <v>82</v>
      </c>
      <c r="AM41" s="1">
        <f t="shared" si="37"/>
        <v>83</v>
      </c>
      <c r="AN41" s="1">
        <f t="shared" si="37"/>
        <v>84</v>
      </c>
      <c r="AO41" s="1">
        <f t="shared" si="37"/>
        <v>85</v>
      </c>
      <c r="AP41" s="1">
        <f t="shared" si="37"/>
        <v>86</v>
      </c>
      <c r="AQ41" s="1">
        <f t="shared" si="37"/>
        <v>87</v>
      </c>
      <c r="AR41" s="1">
        <f t="shared" si="37"/>
        <v>88</v>
      </c>
      <c r="AS41" s="1">
        <f t="shared" si="37"/>
        <v>89</v>
      </c>
      <c r="AT41" s="1">
        <f t="shared" si="37"/>
        <v>90</v>
      </c>
      <c r="AU41" s="1">
        <f t="shared" si="37"/>
        <v>91</v>
      </c>
      <c r="AV41" s="1">
        <f t="shared" si="37"/>
        <v>92</v>
      </c>
      <c r="AW41" s="1">
        <f t="shared" si="37"/>
        <v>93</v>
      </c>
      <c r="AX41" s="1">
        <f t="shared" si="37"/>
        <v>94</v>
      </c>
      <c r="AY41" s="1">
        <f t="shared" si="37"/>
        <v>95</v>
      </c>
      <c r="AZ41" s="1">
        <f t="shared" si="37"/>
        <v>96</v>
      </c>
      <c r="BA41" s="1">
        <f t="shared" si="37"/>
        <v>97</v>
      </c>
      <c r="BB41" s="1">
        <f t="shared" si="37"/>
        <v>98</v>
      </c>
      <c r="BC41" s="1">
        <f t="shared" si="37"/>
        <v>99</v>
      </c>
      <c r="BD41" s="1">
        <f t="shared" si="37"/>
        <v>100</v>
      </c>
    </row>
    <row r="42" spans="1:56">
      <c r="A42" s="1">
        <v>39</v>
      </c>
      <c r="B42" s="1">
        <v>700063</v>
      </c>
      <c r="C42" s="1" t="s">
        <v>419</v>
      </c>
      <c r="D42" s="1">
        <v>109</v>
      </c>
      <c r="E42" s="1" t="str">
        <f>RIGHT(D42,2)&amp;"级"&amp;VLOOKUP(VALUE(LEFT(D42,1)),{1,"木";2,"铁";3,"石";4,"粮"},2,FALSE)</f>
        <v>09级木</v>
      </c>
      <c r="F42" s="1">
        <v>50</v>
      </c>
      <c r="G42" s="1">
        <v>101</v>
      </c>
      <c r="H42" s="1">
        <f t="shared" ref="H42:BD42" si="38">G42+1</f>
        <v>102</v>
      </c>
      <c r="I42" s="1">
        <f t="shared" si="38"/>
        <v>103</v>
      </c>
      <c r="J42" s="1">
        <f t="shared" si="38"/>
        <v>104</v>
      </c>
      <c r="K42" s="1">
        <f t="shared" si="38"/>
        <v>105</v>
      </c>
      <c r="L42" s="1">
        <f t="shared" si="38"/>
        <v>106</v>
      </c>
      <c r="M42" s="1">
        <f t="shared" si="38"/>
        <v>107</v>
      </c>
      <c r="N42" s="1">
        <f t="shared" si="38"/>
        <v>108</v>
      </c>
      <c r="O42" s="1">
        <f t="shared" si="38"/>
        <v>109</v>
      </c>
      <c r="P42" s="1">
        <f t="shared" si="38"/>
        <v>110</v>
      </c>
      <c r="Q42" s="1">
        <f t="shared" si="38"/>
        <v>111</v>
      </c>
      <c r="R42" s="1">
        <f t="shared" si="38"/>
        <v>112</v>
      </c>
      <c r="S42" s="1">
        <f t="shared" si="38"/>
        <v>113</v>
      </c>
      <c r="T42" s="1">
        <f t="shared" si="38"/>
        <v>114</v>
      </c>
      <c r="U42" s="1">
        <f t="shared" si="38"/>
        <v>115</v>
      </c>
      <c r="V42" s="1">
        <f t="shared" si="38"/>
        <v>116</v>
      </c>
      <c r="W42" s="1">
        <f t="shared" si="38"/>
        <v>117</v>
      </c>
      <c r="X42" s="1">
        <f t="shared" si="38"/>
        <v>118</v>
      </c>
      <c r="Y42" s="1">
        <f t="shared" si="38"/>
        <v>119</v>
      </c>
      <c r="Z42" s="1">
        <f t="shared" si="38"/>
        <v>120</v>
      </c>
      <c r="AA42" s="1">
        <f t="shared" si="38"/>
        <v>121</v>
      </c>
      <c r="AB42" s="1">
        <f t="shared" si="38"/>
        <v>122</v>
      </c>
      <c r="AC42" s="1">
        <f t="shared" si="38"/>
        <v>123</v>
      </c>
      <c r="AD42" s="1">
        <f t="shared" si="38"/>
        <v>124</v>
      </c>
      <c r="AE42" s="1">
        <f t="shared" si="38"/>
        <v>125</v>
      </c>
      <c r="AF42" s="1">
        <f t="shared" si="38"/>
        <v>126</v>
      </c>
      <c r="AG42" s="1">
        <f t="shared" si="38"/>
        <v>127</v>
      </c>
      <c r="AH42" s="1">
        <f t="shared" si="38"/>
        <v>128</v>
      </c>
      <c r="AI42" s="1">
        <f t="shared" si="38"/>
        <v>129</v>
      </c>
      <c r="AJ42" s="1">
        <f t="shared" si="38"/>
        <v>130</v>
      </c>
      <c r="AK42" s="1">
        <f t="shared" si="38"/>
        <v>131</v>
      </c>
      <c r="AL42" s="1">
        <f t="shared" si="38"/>
        <v>132</v>
      </c>
      <c r="AM42" s="1">
        <f t="shared" si="38"/>
        <v>133</v>
      </c>
      <c r="AN42" s="1">
        <f t="shared" si="38"/>
        <v>134</v>
      </c>
      <c r="AO42" s="1">
        <f t="shared" si="38"/>
        <v>135</v>
      </c>
      <c r="AP42" s="1">
        <f t="shared" si="38"/>
        <v>136</v>
      </c>
      <c r="AQ42" s="1">
        <f t="shared" si="38"/>
        <v>137</v>
      </c>
      <c r="AR42" s="1">
        <f t="shared" si="38"/>
        <v>138</v>
      </c>
      <c r="AS42" s="1">
        <f t="shared" si="38"/>
        <v>139</v>
      </c>
      <c r="AT42" s="1">
        <f t="shared" si="38"/>
        <v>140</v>
      </c>
      <c r="AU42" s="1">
        <f t="shared" si="38"/>
        <v>141</v>
      </c>
      <c r="AV42" s="1">
        <f t="shared" si="38"/>
        <v>142</v>
      </c>
      <c r="AW42" s="1">
        <f t="shared" si="38"/>
        <v>143</v>
      </c>
      <c r="AX42" s="1">
        <f t="shared" si="38"/>
        <v>144</v>
      </c>
      <c r="AY42" s="1">
        <f t="shared" si="38"/>
        <v>145</v>
      </c>
      <c r="AZ42" s="1">
        <f t="shared" si="38"/>
        <v>146</v>
      </c>
      <c r="BA42" s="1">
        <f t="shared" si="38"/>
        <v>147</v>
      </c>
      <c r="BB42" s="1">
        <f t="shared" si="38"/>
        <v>148</v>
      </c>
      <c r="BC42" s="1">
        <f t="shared" si="38"/>
        <v>149</v>
      </c>
      <c r="BD42" s="1">
        <f t="shared" si="38"/>
        <v>150</v>
      </c>
    </row>
    <row r="43" spans="1:56">
      <c r="A43" s="1">
        <v>40</v>
      </c>
      <c r="B43" s="1">
        <v>700063</v>
      </c>
      <c r="C43" s="1" t="s">
        <v>419</v>
      </c>
      <c r="D43" s="1">
        <v>207</v>
      </c>
      <c r="E43" s="1" t="str">
        <f>RIGHT(D43,2)&amp;"级"&amp;VLOOKUP(VALUE(LEFT(D43,1)),{1,"木";2,"铁";3,"石";4,"粮"},2,FALSE)</f>
        <v>07级铁</v>
      </c>
      <c r="F43" s="1">
        <v>50</v>
      </c>
      <c r="G43" s="1">
        <v>151</v>
      </c>
      <c r="H43" s="1">
        <f t="shared" ref="H43:BD43" si="39">G43+1</f>
        <v>152</v>
      </c>
      <c r="I43" s="1">
        <f t="shared" si="39"/>
        <v>153</v>
      </c>
      <c r="J43" s="1">
        <f t="shared" si="39"/>
        <v>154</v>
      </c>
      <c r="K43" s="1">
        <f t="shared" si="39"/>
        <v>155</v>
      </c>
      <c r="L43" s="1">
        <f t="shared" si="39"/>
        <v>156</v>
      </c>
      <c r="M43" s="1">
        <f t="shared" si="39"/>
        <v>157</v>
      </c>
      <c r="N43" s="1">
        <f t="shared" si="39"/>
        <v>158</v>
      </c>
      <c r="O43" s="1">
        <f t="shared" si="39"/>
        <v>159</v>
      </c>
      <c r="P43" s="1">
        <f t="shared" si="39"/>
        <v>160</v>
      </c>
      <c r="Q43" s="1">
        <f t="shared" si="39"/>
        <v>161</v>
      </c>
      <c r="R43" s="1">
        <f t="shared" si="39"/>
        <v>162</v>
      </c>
      <c r="S43" s="1">
        <f t="shared" si="39"/>
        <v>163</v>
      </c>
      <c r="T43" s="1">
        <f t="shared" si="39"/>
        <v>164</v>
      </c>
      <c r="U43" s="1">
        <f t="shared" si="39"/>
        <v>165</v>
      </c>
      <c r="V43" s="1">
        <f t="shared" si="39"/>
        <v>166</v>
      </c>
      <c r="W43" s="1">
        <f t="shared" si="39"/>
        <v>167</v>
      </c>
      <c r="X43" s="1">
        <f t="shared" si="39"/>
        <v>168</v>
      </c>
      <c r="Y43" s="1">
        <f t="shared" si="39"/>
        <v>169</v>
      </c>
      <c r="Z43" s="1">
        <f t="shared" si="39"/>
        <v>170</v>
      </c>
      <c r="AA43" s="1">
        <f t="shared" si="39"/>
        <v>171</v>
      </c>
      <c r="AB43" s="1">
        <f t="shared" si="39"/>
        <v>172</v>
      </c>
      <c r="AC43" s="1">
        <f t="shared" si="39"/>
        <v>173</v>
      </c>
      <c r="AD43" s="1">
        <f t="shared" si="39"/>
        <v>174</v>
      </c>
      <c r="AE43" s="1">
        <f t="shared" si="39"/>
        <v>175</v>
      </c>
      <c r="AF43" s="1">
        <f t="shared" si="39"/>
        <v>176</v>
      </c>
      <c r="AG43" s="1">
        <f t="shared" si="39"/>
        <v>177</v>
      </c>
      <c r="AH43" s="1">
        <f t="shared" si="39"/>
        <v>178</v>
      </c>
      <c r="AI43" s="1">
        <f t="shared" si="39"/>
        <v>179</v>
      </c>
      <c r="AJ43" s="1">
        <f t="shared" si="39"/>
        <v>180</v>
      </c>
      <c r="AK43" s="1">
        <f t="shared" si="39"/>
        <v>181</v>
      </c>
      <c r="AL43" s="1">
        <f t="shared" si="39"/>
        <v>182</v>
      </c>
      <c r="AM43" s="1">
        <f t="shared" si="39"/>
        <v>183</v>
      </c>
      <c r="AN43" s="1">
        <f t="shared" si="39"/>
        <v>184</v>
      </c>
      <c r="AO43" s="1">
        <f t="shared" si="39"/>
        <v>185</v>
      </c>
      <c r="AP43" s="1">
        <f t="shared" si="39"/>
        <v>186</v>
      </c>
      <c r="AQ43" s="1">
        <f t="shared" si="39"/>
        <v>187</v>
      </c>
      <c r="AR43" s="1">
        <f t="shared" si="39"/>
        <v>188</v>
      </c>
      <c r="AS43" s="1">
        <f t="shared" si="39"/>
        <v>189</v>
      </c>
      <c r="AT43" s="1">
        <f t="shared" si="39"/>
        <v>190</v>
      </c>
      <c r="AU43" s="1">
        <f t="shared" si="39"/>
        <v>191</v>
      </c>
      <c r="AV43" s="1">
        <f t="shared" si="39"/>
        <v>192</v>
      </c>
      <c r="AW43" s="1">
        <f t="shared" si="39"/>
        <v>193</v>
      </c>
      <c r="AX43" s="1">
        <f t="shared" si="39"/>
        <v>194</v>
      </c>
      <c r="AY43" s="1">
        <f t="shared" si="39"/>
        <v>195</v>
      </c>
      <c r="AZ43" s="1">
        <f t="shared" si="39"/>
        <v>196</v>
      </c>
      <c r="BA43" s="1">
        <f t="shared" si="39"/>
        <v>197</v>
      </c>
      <c r="BB43" s="1">
        <f t="shared" si="39"/>
        <v>198</v>
      </c>
      <c r="BC43" s="1">
        <f t="shared" si="39"/>
        <v>199</v>
      </c>
      <c r="BD43" s="1">
        <f t="shared" si="39"/>
        <v>200</v>
      </c>
    </row>
    <row r="44" spans="1:56">
      <c r="A44" s="1">
        <v>41</v>
      </c>
      <c r="B44" s="1">
        <v>700063</v>
      </c>
      <c r="C44" s="1" t="s">
        <v>419</v>
      </c>
      <c r="D44" s="1">
        <v>208</v>
      </c>
      <c r="E44" s="1" t="str">
        <f>RIGHT(D44,2)&amp;"级"&amp;VLOOKUP(VALUE(LEFT(D44,1)),{1,"木";2,"铁";3,"石";4,"粮"},2,FALSE)</f>
        <v>08级铁</v>
      </c>
      <c r="F44" s="1">
        <v>50</v>
      </c>
      <c r="G44" s="1">
        <v>201</v>
      </c>
      <c r="H44" s="1">
        <f t="shared" ref="H44:BD44" si="40">G44+1</f>
        <v>202</v>
      </c>
      <c r="I44" s="1">
        <f t="shared" si="40"/>
        <v>203</v>
      </c>
      <c r="J44" s="1">
        <f t="shared" si="40"/>
        <v>204</v>
      </c>
      <c r="K44" s="1">
        <f t="shared" si="40"/>
        <v>205</v>
      </c>
      <c r="L44" s="1">
        <f t="shared" si="40"/>
        <v>206</v>
      </c>
      <c r="M44" s="1">
        <f t="shared" si="40"/>
        <v>207</v>
      </c>
      <c r="N44" s="1">
        <f t="shared" si="40"/>
        <v>208</v>
      </c>
      <c r="O44" s="1">
        <f t="shared" si="40"/>
        <v>209</v>
      </c>
      <c r="P44" s="1">
        <f t="shared" si="40"/>
        <v>210</v>
      </c>
      <c r="Q44" s="1">
        <f t="shared" si="40"/>
        <v>211</v>
      </c>
      <c r="R44" s="1">
        <f t="shared" si="40"/>
        <v>212</v>
      </c>
      <c r="S44" s="1">
        <f t="shared" si="40"/>
        <v>213</v>
      </c>
      <c r="T44" s="1">
        <f t="shared" si="40"/>
        <v>214</v>
      </c>
      <c r="U44" s="1">
        <f t="shared" si="40"/>
        <v>215</v>
      </c>
      <c r="V44" s="1">
        <f t="shared" si="40"/>
        <v>216</v>
      </c>
      <c r="W44" s="1">
        <f t="shared" si="40"/>
        <v>217</v>
      </c>
      <c r="X44" s="1">
        <f t="shared" si="40"/>
        <v>218</v>
      </c>
      <c r="Y44" s="1">
        <f t="shared" si="40"/>
        <v>219</v>
      </c>
      <c r="Z44" s="1">
        <f t="shared" si="40"/>
        <v>220</v>
      </c>
      <c r="AA44" s="1">
        <f t="shared" si="40"/>
        <v>221</v>
      </c>
      <c r="AB44" s="1">
        <f t="shared" si="40"/>
        <v>222</v>
      </c>
      <c r="AC44" s="1">
        <f t="shared" si="40"/>
        <v>223</v>
      </c>
      <c r="AD44" s="1">
        <f t="shared" si="40"/>
        <v>224</v>
      </c>
      <c r="AE44" s="1">
        <f t="shared" si="40"/>
        <v>225</v>
      </c>
      <c r="AF44" s="1">
        <f t="shared" si="40"/>
        <v>226</v>
      </c>
      <c r="AG44" s="1">
        <f t="shared" si="40"/>
        <v>227</v>
      </c>
      <c r="AH44" s="1">
        <f t="shared" si="40"/>
        <v>228</v>
      </c>
      <c r="AI44" s="1">
        <f t="shared" si="40"/>
        <v>229</v>
      </c>
      <c r="AJ44" s="1">
        <f t="shared" si="40"/>
        <v>230</v>
      </c>
      <c r="AK44" s="1">
        <f t="shared" si="40"/>
        <v>231</v>
      </c>
      <c r="AL44" s="1">
        <f t="shared" si="40"/>
        <v>232</v>
      </c>
      <c r="AM44" s="1">
        <f t="shared" si="40"/>
        <v>233</v>
      </c>
      <c r="AN44" s="1">
        <f t="shared" si="40"/>
        <v>234</v>
      </c>
      <c r="AO44" s="1">
        <f t="shared" si="40"/>
        <v>235</v>
      </c>
      <c r="AP44" s="1">
        <f t="shared" si="40"/>
        <v>236</v>
      </c>
      <c r="AQ44" s="1">
        <f t="shared" si="40"/>
        <v>237</v>
      </c>
      <c r="AR44" s="1">
        <f t="shared" si="40"/>
        <v>238</v>
      </c>
      <c r="AS44" s="1">
        <f t="shared" si="40"/>
        <v>239</v>
      </c>
      <c r="AT44" s="1">
        <f t="shared" si="40"/>
        <v>240</v>
      </c>
      <c r="AU44" s="1">
        <f t="shared" si="40"/>
        <v>241</v>
      </c>
      <c r="AV44" s="1">
        <f t="shared" si="40"/>
        <v>242</v>
      </c>
      <c r="AW44" s="1">
        <f t="shared" si="40"/>
        <v>243</v>
      </c>
      <c r="AX44" s="1">
        <f t="shared" si="40"/>
        <v>244</v>
      </c>
      <c r="AY44" s="1">
        <f t="shared" si="40"/>
        <v>245</v>
      </c>
      <c r="AZ44" s="1">
        <f t="shared" si="40"/>
        <v>246</v>
      </c>
      <c r="BA44" s="1">
        <f t="shared" si="40"/>
        <v>247</v>
      </c>
      <c r="BB44" s="1">
        <f t="shared" si="40"/>
        <v>248</v>
      </c>
      <c r="BC44" s="1">
        <f t="shared" si="40"/>
        <v>249</v>
      </c>
      <c r="BD44" s="1">
        <f t="shared" si="40"/>
        <v>250</v>
      </c>
    </row>
    <row r="45" spans="1:56">
      <c r="A45" s="1">
        <v>42</v>
      </c>
      <c r="B45" s="1">
        <v>700063</v>
      </c>
      <c r="C45" s="1" t="s">
        <v>419</v>
      </c>
      <c r="D45" s="1">
        <v>209</v>
      </c>
      <c r="E45" s="1" t="str">
        <f>RIGHT(D45,2)&amp;"级"&amp;VLOOKUP(VALUE(LEFT(D45,1)),{1,"木";2,"铁";3,"石";4,"粮"},2,FALSE)</f>
        <v>09级铁</v>
      </c>
      <c r="F45" s="1">
        <v>50</v>
      </c>
      <c r="G45" s="1">
        <v>251</v>
      </c>
      <c r="H45" s="1">
        <f t="shared" ref="H45:BD45" si="41">G45+1</f>
        <v>252</v>
      </c>
      <c r="I45" s="1">
        <f t="shared" si="41"/>
        <v>253</v>
      </c>
      <c r="J45" s="1">
        <f t="shared" si="41"/>
        <v>254</v>
      </c>
      <c r="K45" s="1">
        <f t="shared" si="41"/>
        <v>255</v>
      </c>
      <c r="L45" s="1">
        <f t="shared" si="41"/>
        <v>256</v>
      </c>
      <c r="M45" s="1">
        <f t="shared" si="41"/>
        <v>257</v>
      </c>
      <c r="N45" s="1">
        <f t="shared" si="41"/>
        <v>258</v>
      </c>
      <c r="O45" s="1">
        <f t="shared" si="41"/>
        <v>259</v>
      </c>
      <c r="P45" s="1">
        <f t="shared" si="41"/>
        <v>260</v>
      </c>
      <c r="Q45" s="1">
        <f t="shared" si="41"/>
        <v>261</v>
      </c>
      <c r="R45" s="1">
        <f t="shared" si="41"/>
        <v>262</v>
      </c>
      <c r="S45" s="1">
        <f t="shared" si="41"/>
        <v>263</v>
      </c>
      <c r="T45" s="1">
        <f t="shared" si="41"/>
        <v>264</v>
      </c>
      <c r="U45" s="1">
        <f t="shared" si="41"/>
        <v>265</v>
      </c>
      <c r="V45" s="1">
        <f t="shared" si="41"/>
        <v>266</v>
      </c>
      <c r="W45" s="1">
        <f t="shared" si="41"/>
        <v>267</v>
      </c>
      <c r="X45" s="1">
        <f t="shared" si="41"/>
        <v>268</v>
      </c>
      <c r="Y45" s="1">
        <f t="shared" si="41"/>
        <v>269</v>
      </c>
      <c r="Z45" s="1">
        <f t="shared" si="41"/>
        <v>270</v>
      </c>
      <c r="AA45" s="1">
        <f t="shared" si="41"/>
        <v>271</v>
      </c>
      <c r="AB45" s="1">
        <f t="shared" si="41"/>
        <v>272</v>
      </c>
      <c r="AC45" s="1">
        <f t="shared" si="41"/>
        <v>273</v>
      </c>
      <c r="AD45" s="1">
        <f t="shared" si="41"/>
        <v>274</v>
      </c>
      <c r="AE45" s="1">
        <f t="shared" si="41"/>
        <v>275</v>
      </c>
      <c r="AF45" s="1">
        <f t="shared" si="41"/>
        <v>276</v>
      </c>
      <c r="AG45" s="1">
        <f t="shared" si="41"/>
        <v>277</v>
      </c>
      <c r="AH45" s="1">
        <f t="shared" si="41"/>
        <v>278</v>
      </c>
      <c r="AI45" s="1">
        <f t="shared" si="41"/>
        <v>279</v>
      </c>
      <c r="AJ45" s="1">
        <f t="shared" si="41"/>
        <v>280</v>
      </c>
      <c r="AK45" s="1">
        <f t="shared" si="41"/>
        <v>281</v>
      </c>
      <c r="AL45" s="1">
        <f t="shared" si="41"/>
        <v>282</v>
      </c>
      <c r="AM45" s="1">
        <f t="shared" si="41"/>
        <v>283</v>
      </c>
      <c r="AN45" s="1">
        <f t="shared" si="41"/>
        <v>284</v>
      </c>
      <c r="AO45" s="1">
        <f t="shared" si="41"/>
        <v>285</v>
      </c>
      <c r="AP45" s="1">
        <f t="shared" si="41"/>
        <v>286</v>
      </c>
      <c r="AQ45" s="1">
        <f t="shared" si="41"/>
        <v>287</v>
      </c>
      <c r="AR45" s="1">
        <f t="shared" si="41"/>
        <v>288</v>
      </c>
      <c r="AS45" s="1">
        <f t="shared" si="41"/>
        <v>289</v>
      </c>
      <c r="AT45" s="1">
        <f t="shared" si="41"/>
        <v>290</v>
      </c>
      <c r="AU45" s="1">
        <f t="shared" si="41"/>
        <v>291</v>
      </c>
      <c r="AV45" s="1">
        <f t="shared" si="41"/>
        <v>292</v>
      </c>
      <c r="AW45" s="1">
        <f t="shared" si="41"/>
        <v>293</v>
      </c>
      <c r="AX45" s="1">
        <f t="shared" si="41"/>
        <v>294</v>
      </c>
      <c r="AY45" s="1">
        <f t="shared" si="41"/>
        <v>295</v>
      </c>
      <c r="AZ45" s="1">
        <f t="shared" si="41"/>
        <v>296</v>
      </c>
      <c r="BA45" s="1">
        <f t="shared" si="41"/>
        <v>297</v>
      </c>
      <c r="BB45" s="1">
        <f t="shared" si="41"/>
        <v>298</v>
      </c>
      <c r="BC45" s="1">
        <f t="shared" si="41"/>
        <v>299</v>
      </c>
      <c r="BD45" s="1">
        <f t="shared" si="41"/>
        <v>300</v>
      </c>
    </row>
    <row r="46" spans="1:56">
      <c r="A46" s="1">
        <v>43</v>
      </c>
      <c r="B46" s="1">
        <v>700063</v>
      </c>
      <c r="C46" s="1" t="s">
        <v>419</v>
      </c>
      <c r="D46" s="1">
        <v>307</v>
      </c>
      <c r="E46" s="1" t="str">
        <f>RIGHT(D46,2)&amp;"级"&amp;VLOOKUP(VALUE(LEFT(D46,1)),{1,"木";2,"铁";3,"石";4,"粮"},2,FALSE)</f>
        <v>07级石</v>
      </c>
      <c r="F46" s="1">
        <v>50</v>
      </c>
      <c r="G46" s="1">
        <v>301</v>
      </c>
      <c r="H46" s="1">
        <f t="shared" ref="H46:BD46" si="42">G46+1</f>
        <v>302</v>
      </c>
      <c r="I46" s="1">
        <f t="shared" si="42"/>
        <v>303</v>
      </c>
      <c r="J46" s="1">
        <f t="shared" si="42"/>
        <v>304</v>
      </c>
      <c r="K46" s="1">
        <f t="shared" si="42"/>
        <v>305</v>
      </c>
      <c r="L46" s="1">
        <f t="shared" si="42"/>
        <v>306</v>
      </c>
      <c r="M46" s="1">
        <f t="shared" si="42"/>
        <v>307</v>
      </c>
      <c r="N46" s="1">
        <f t="shared" si="42"/>
        <v>308</v>
      </c>
      <c r="O46" s="1">
        <f t="shared" si="42"/>
        <v>309</v>
      </c>
      <c r="P46" s="1">
        <f t="shared" si="42"/>
        <v>310</v>
      </c>
      <c r="Q46" s="1">
        <f t="shared" si="42"/>
        <v>311</v>
      </c>
      <c r="R46" s="1">
        <f t="shared" si="42"/>
        <v>312</v>
      </c>
      <c r="S46" s="1">
        <f t="shared" si="42"/>
        <v>313</v>
      </c>
      <c r="T46" s="1">
        <f t="shared" si="42"/>
        <v>314</v>
      </c>
      <c r="U46" s="1">
        <f t="shared" si="42"/>
        <v>315</v>
      </c>
      <c r="V46" s="1">
        <f t="shared" si="42"/>
        <v>316</v>
      </c>
      <c r="W46" s="1">
        <f t="shared" si="42"/>
        <v>317</v>
      </c>
      <c r="X46" s="1">
        <f t="shared" si="42"/>
        <v>318</v>
      </c>
      <c r="Y46" s="1">
        <f t="shared" si="42"/>
        <v>319</v>
      </c>
      <c r="Z46" s="1">
        <f t="shared" si="42"/>
        <v>320</v>
      </c>
      <c r="AA46" s="1">
        <f t="shared" si="42"/>
        <v>321</v>
      </c>
      <c r="AB46" s="1">
        <f t="shared" si="42"/>
        <v>322</v>
      </c>
      <c r="AC46" s="1">
        <f t="shared" si="42"/>
        <v>323</v>
      </c>
      <c r="AD46" s="1">
        <f t="shared" si="42"/>
        <v>324</v>
      </c>
      <c r="AE46" s="1">
        <f t="shared" si="42"/>
        <v>325</v>
      </c>
      <c r="AF46" s="1">
        <f t="shared" si="42"/>
        <v>326</v>
      </c>
      <c r="AG46" s="1">
        <f t="shared" si="42"/>
        <v>327</v>
      </c>
      <c r="AH46" s="1">
        <f t="shared" si="42"/>
        <v>328</v>
      </c>
      <c r="AI46" s="1">
        <f t="shared" si="42"/>
        <v>329</v>
      </c>
      <c r="AJ46" s="1">
        <f t="shared" si="42"/>
        <v>330</v>
      </c>
      <c r="AK46" s="1">
        <f t="shared" si="42"/>
        <v>331</v>
      </c>
      <c r="AL46" s="1">
        <f t="shared" si="42"/>
        <v>332</v>
      </c>
      <c r="AM46" s="1">
        <f t="shared" si="42"/>
        <v>333</v>
      </c>
      <c r="AN46" s="1">
        <f t="shared" si="42"/>
        <v>334</v>
      </c>
      <c r="AO46" s="1">
        <f t="shared" si="42"/>
        <v>335</v>
      </c>
      <c r="AP46" s="1">
        <f t="shared" si="42"/>
        <v>336</v>
      </c>
      <c r="AQ46" s="1">
        <f t="shared" si="42"/>
        <v>337</v>
      </c>
      <c r="AR46" s="1">
        <f t="shared" si="42"/>
        <v>338</v>
      </c>
      <c r="AS46" s="1">
        <f t="shared" si="42"/>
        <v>339</v>
      </c>
      <c r="AT46" s="1">
        <f t="shared" si="42"/>
        <v>340</v>
      </c>
      <c r="AU46" s="1">
        <f t="shared" si="42"/>
        <v>341</v>
      </c>
      <c r="AV46" s="1">
        <f t="shared" si="42"/>
        <v>342</v>
      </c>
      <c r="AW46" s="1">
        <f t="shared" si="42"/>
        <v>343</v>
      </c>
      <c r="AX46" s="1">
        <f t="shared" si="42"/>
        <v>344</v>
      </c>
      <c r="AY46" s="1">
        <f t="shared" si="42"/>
        <v>345</v>
      </c>
      <c r="AZ46" s="1">
        <f t="shared" si="42"/>
        <v>346</v>
      </c>
      <c r="BA46" s="1">
        <f t="shared" si="42"/>
        <v>347</v>
      </c>
      <c r="BB46" s="1">
        <f t="shared" si="42"/>
        <v>348</v>
      </c>
      <c r="BC46" s="1">
        <f t="shared" si="42"/>
        <v>349</v>
      </c>
      <c r="BD46" s="1">
        <f t="shared" si="42"/>
        <v>350</v>
      </c>
    </row>
    <row r="47" spans="1:56">
      <c r="A47" s="1">
        <v>44</v>
      </c>
      <c r="B47" s="1">
        <v>700063</v>
      </c>
      <c r="C47" s="1" t="s">
        <v>419</v>
      </c>
      <c r="D47" s="1">
        <v>308</v>
      </c>
      <c r="E47" s="1" t="str">
        <f>RIGHT(D47,2)&amp;"级"&amp;VLOOKUP(VALUE(LEFT(D47,1)),{1,"木";2,"铁";3,"石";4,"粮"},2,FALSE)</f>
        <v>08级石</v>
      </c>
      <c r="F47" s="1">
        <v>50</v>
      </c>
      <c r="G47" s="1">
        <v>351</v>
      </c>
      <c r="H47" s="1">
        <f t="shared" ref="H47:BD47" si="43">G47+1</f>
        <v>352</v>
      </c>
      <c r="I47" s="1">
        <f t="shared" si="43"/>
        <v>353</v>
      </c>
      <c r="J47" s="1">
        <f t="shared" si="43"/>
        <v>354</v>
      </c>
      <c r="K47" s="1">
        <f t="shared" si="43"/>
        <v>355</v>
      </c>
      <c r="L47" s="1">
        <f t="shared" si="43"/>
        <v>356</v>
      </c>
      <c r="M47" s="1">
        <f t="shared" si="43"/>
        <v>357</v>
      </c>
      <c r="N47" s="1">
        <f t="shared" si="43"/>
        <v>358</v>
      </c>
      <c r="O47" s="1">
        <f t="shared" si="43"/>
        <v>359</v>
      </c>
      <c r="P47" s="1">
        <f t="shared" si="43"/>
        <v>360</v>
      </c>
      <c r="Q47" s="1">
        <f t="shared" si="43"/>
        <v>361</v>
      </c>
      <c r="R47" s="1">
        <f t="shared" si="43"/>
        <v>362</v>
      </c>
      <c r="S47" s="1">
        <f t="shared" si="43"/>
        <v>363</v>
      </c>
      <c r="T47" s="1">
        <f t="shared" si="43"/>
        <v>364</v>
      </c>
      <c r="U47" s="1">
        <f t="shared" si="43"/>
        <v>365</v>
      </c>
      <c r="V47" s="1">
        <f t="shared" si="43"/>
        <v>366</v>
      </c>
      <c r="W47" s="1">
        <f t="shared" si="43"/>
        <v>367</v>
      </c>
      <c r="X47" s="1">
        <f t="shared" si="43"/>
        <v>368</v>
      </c>
      <c r="Y47" s="1">
        <f t="shared" si="43"/>
        <v>369</v>
      </c>
      <c r="Z47" s="1">
        <f t="shared" si="43"/>
        <v>370</v>
      </c>
      <c r="AA47" s="1">
        <f t="shared" si="43"/>
        <v>371</v>
      </c>
      <c r="AB47" s="1">
        <f t="shared" si="43"/>
        <v>372</v>
      </c>
      <c r="AC47" s="1">
        <f t="shared" si="43"/>
        <v>373</v>
      </c>
      <c r="AD47" s="1">
        <f t="shared" si="43"/>
        <v>374</v>
      </c>
      <c r="AE47" s="1">
        <f t="shared" si="43"/>
        <v>375</v>
      </c>
      <c r="AF47" s="1">
        <f t="shared" si="43"/>
        <v>376</v>
      </c>
      <c r="AG47" s="1">
        <f t="shared" si="43"/>
        <v>377</v>
      </c>
      <c r="AH47" s="1">
        <f t="shared" si="43"/>
        <v>378</v>
      </c>
      <c r="AI47" s="1">
        <f t="shared" si="43"/>
        <v>379</v>
      </c>
      <c r="AJ47" s="1">
        <f t="shared" si="43"/>
        <v>380</v>
      </c>
      <c r="AK47" s="1">
        <f t="shared" si="43"/>
        <v>381</v>
      </c>
      <c r="AL47" s="1">
        <f t="shared" si="43"/>
        <v>382</v>
      </c>
      <c r="AM47" s="1">
        <f t="shared" si="43"/>
        <v>383</v>
      </c>
      <c r="AN47" s="1">
        <f t="shared" si="43"/>
        <v>384</v>
      </c>
      <c r="AO47" s="1">
        <f t="shared" si="43"/>
        <v>385</v>
      </c>
      <c r="AP47" s="1">
        <f t="shared" si="43"/>
        <v>386</v>
      </c>
      <c r="AQ47" s="1">
        <f t="shared" si="43"/>
        <v>387</v>
      </c>
      <c r="AR47" s="1">
        <f t="shared" si="43"/>
        <v>388</v>
      </c>
      <c r="AS47" s="1">
        <f t="shared" si="43"/>
        <v>389</v>
      </c>
      <c r="AT47" s="1">
        <f t="shared" si="43"/>
        <v>390</v>
      </c>
      <c r="AU47" s="1">
        <f t="shared" si="43"/>
        <v>391</v>
      </c>
      <c r="AV47" s="1">
        <f t="shared" si="43"/>
        <v>392</v>
      </c>
      <c r="AW47" s="1">
        <f t="shared" si="43"/>
        <v>393</v>
      </c>
      <c r="AX47" s="1">
        <f t="shared" si="43"/>
        <v>394</v>
      </c>
      <c r="AY47" s="1">
        <f t="shared" si="43"/>
        <v>395</v>
      </c>
      <c r="AZ47" s="1">
        <f t="shared" si="43"/>
        <v>396</v>
      </c>
      <c r="BA47" s="1">
        <f t="shared" si="43"/>
        <v>397</v>
      </c>
      <c r="BB47" s="1">
        <f t="shared" si="43"/>
        <v>398</v>
      </c>
      <c r="BC47" s="1">
        <f t="shared" si="43"/>
        <v>399</v>
      </c>
      <c r="BD47" s="1">
        <f t="shared" si="43"/>
        <v>400</v>
      </c>
    </row>
    <row r="48" spans="1:56">
      <c r="A48" s="1">
        <v>45</v>
      </c>
      <c r="B48" s="1">
        <v>700063</v>
      </c>
      <c r="C48" s="1" t="s">
        <v>419</v>
      </c>
      <c r="D48" s="1">
        <v>309</v>
      </c>
      <c r="E48" s="1" t="str">
        <f>RIGHT(D48,2)&amp;"级"&amp;VLOOKUP(VALUE(LEFT(D48,1)),{1,"木";2,"铁";3,"石";4,"粮"},2,FALSE)</f>
        <v>09级石</v>
      </c>
      <c r="F48" s="1">
        <v>50</v>
      </c>
      <c r="G48" s="1">
        <v>401</v>
      </c>
      <c r="H48" s="1">
        <f t="shared" ref="H48:BD48" si="44">G48+1</f>
        <v>402</v>
      </c>
      <c r="I48" s="1">
        <f t="shared" si="44"/>
        <v>403</v>
      </c>
      <c r="J48" s="1">
        <f t="shared" si="44"/>
        <v>404</v>
      </c>
      <c r="K48" s="1">
        <f t="shared" si="44"/>
        <v>405</v>
      </c>
      <c r="L48" s="1">
        <f t="shared" si="44"/>
        <v>406</v>
      </c>
      <c r="M48" s="1">
        <f t="shared" si="44"/>
        <v>407</v>
      </c>
      <c r="N48" s="1">
        <f t="shared" si="44"/>
        <v>408</v>
      </c>
      <c r="O48" s="1">
        <f t="shared" si="44"/>
        <v>409</v>
      </c>
      <c r="P48" s="1">
        <f t="shared" si="44"/>
        <v>410</v>
      </c>
      <c r="Q48" s="1">
        <f t="shared" si="44"/>
        <v>411</v>
      </c>
      <c r="R48" s="1">
        <f t="shared" si="44"/>
        <v>412</v>
      </c>
      <c r="S48" s="1">
        <f t="shared" si="44"/>
        <v>413</v>
      </c>
      <c r="T48" s="1">
        <f t="shared" si="44"/>
        <v>414</v>
      </c>
      <c r="U48" s="1">
        <f t="shared" si="44"/>
        <v>415</v>
      </c>
      <c r="V48" s="1">
        <f t="shared" si="44"/>
        <v>416</v>
      </c>
      <c r="W48" s="1">
        <f t="shared" si="44"/>
        <v>417</v>
      </c>
      <c r="X48" s="1">
        <f t="shared" si="44"/>
        <v>418</v>
      </c>
      <c r="Y48" s="1">
        <f t="shared" si="44"/>
        <v>419</v>
      </c>
      <c r="Z48" s="1">
        <f t="shared" si="44"/>
        <v>420</v>
      </c>
      <c r="AA48" s="1">
        <f t="shared" si="44"/>
        <v>421</v>
      </c>
      <c r="AB48" s="1">
        <f t="shared" si="44"/>
        <v>422</v>
      </c>
      <c r="AC48" s="1">
        <f t="shared" si="44"/>
        <v>423</v>
      </c>
      <c r="AD48" s="1">
        <f t="shared" si="44"/>
        <v>424</v>
      </c>
      <c r="AE48" s="1">
        <f t="shared" si="44"/>
        <v>425</v>
      </c>
      <c r="AF48" s="1">
        <f t="shared" si="44"/>
        <v>426</v>
      </c>
      <c r="AG48" s="1">
        <f t="shared" si="44"/>
        <v>427</v>
      </c>
      <c r="AH48" s="1">
        <f t="shared" si="44"/>
        <v>428</v>
      </c>
      <c r="AI48" s="1">
        <f t="shared" si="44"/>
        <v>429</v>
      </c>
      <c r="AJ48" s="1">
        <f t="shared" si="44"/>
        <v>430</v>
      </c>
      <c r="AK48" s="1">
        <f t="shared" si="44"/>
        <v>431</v>
      </c>
      <c r="AL48" s="1">
        <f t="shared" si="44"/>
        <v>432</v>
      </c>
      <c r="AM48" s="1">
        <f t="shared" si="44"/>
        <v>433</v>
      </c>
      <c r="AN48" s="1">
        <f t="shared" si="44"/>
        <v>434</v>
      </c>
      <c r="AO48" s="1">
        <f t="shared" si="44"/>
        <v>435</v>
      </c>
      <c r="AP48" s="1">
        <f t="shared" si="44"/>
        <v>436</v>
      </c>
      <c r="AQ48" s="1">
        <f t="shared" si="44"/>
        <v>437</v>
      </c>
      <c r="AR48" s="1">
        <f t="shared" si="44"/>
        <v>438</v>
      </c>
      <c r="AS48" s="1">
        <f t="shared" si="44"/>
        <v>439</v>
      </c>
      <c r="AT48" s="1">
        <f t="shared" si="44"/>
        <v>440</v>
      </c>
      <c r="AU48" s="1">
        <f t="shared" si="44"/>
        <v>441</v>
      </c>
      <c r="AV48" s="1">
        <f t="shared" si="44"/>
        <v>442</v>
      </c>
      <c r="AW48" s="1">
        <f t="shared" si="44"/>
        <v>443</v>
      </c>
      <c r="AX48" s="1">
        <f t="shared" si="44"/>
        <v>444</v>
      </c>
      <c r="AY48" s="1">
        <f t="shared" si="44"/>
        <v>445</v>
      </c>
      <c r="AZ48" s="1">
        <f t="shared" si="44"/>
        <v>446</v>
      </c>
      <c r="BA48" s="1">
        <f t="shared" si="44"/>
        <v>447</v>
      </c>
      <c r="BB48" s="1">
        <f t="shared" si="44"/>
        <v>448</v>
      </c>
      <c r="BC48" s="1">
        <f t="shared" si="44"/>
        <v>449</v>
      </c>
      <c r="BD48" s="1">
        <f t="shared" si="44"/>
        <v>450</v>
      </c>
    </row>
    <row r="49" spans="1:56">
      <c r="A49" s="1">
        <v>46</v>
      </c>
      <c r="B49" s="1">
        <v>700063</v>
      </c>
      <c r="C49" s="1" t="s">
        <v>419</v>
      </c>
      <c r="D49" s="1">
        <v>407</v>
      </c>
      <c r="E49" s="1" t="str">
        <f>RIGHT(D49,2)&amp;"级"&amp;VLOOKUP(VALUE(LEFT(D49,1)),{1,"木";2,"铁";3,"石";4,"粮"},2,FALSE)</f>
        <v>07级粮</v>
      </c>
      <c r="F49" s="1">
        <v>50</v>
      </c>
      <c r="G49" s="1">
        <v>451</v>
      </c>
      <c r="H49" s="1">
        <f t="shared" ref="H49:BD49" si="45">G49+1</f>
        <v>452</v>
      </c>
      <c r="I49" s="1">
        <f t="shared" si="45"/>
        <v>453</v>
      </c>
      <c r="J49" s="1">
        <f t="shared" si="45"/>
        <v>454</v>
      </c>
      <c r="K49" s="1">
        <f t="shared" si="45"/>
        <v>455</v>
      </c>
      <c r="L49" s="1">
        <f t="shared" si="45"/>
        <v>456</v>
      </c>
      <c r="M49" s="1">
        <f t="shared" si="45"/>
        <v>457</v>
      </c>
      <c r="N49" s="1">
        <f t="shared" si="45"/>
        <v>458</v>
      </c>
      <c r="O49" s="1">
        <f t="shared" si="45"/>
        <v>459</v>
      </c>
      <c r="P49" s="1">
        <f t="shared" si="45"/>
        <v>460</v>
      </c>
      <c r="Q49" s="1">
        <f t="shared" si="45"/>
        <v>461</v>
      </c>
      <c r="R49" s="1">
        <f t="shared" si="45"/>
        <v>462</v>
      </c>
      <c r="S49" s="1">
        <f t="shared" si="45"/>
        <v>463</v>
      </c>
      <c r="T49" s="1">
        <f t="shared" si="45"/>
        <v>464</v>
      </c>
      <c r="U49" s="1">
        <f t="shared" si="45"/>
        <v>465</v>
      </c>
      <c r="V49" s="1">
        <f t="shared" si="45"/>
        <v>466</v>
      </c>
      <c r="W49" s="1">
        <f t="shared" si="45"/>
        <v>467</v>
      </c>
      <c r="X49" s="1">
        <f t="shared" si="45"/>
        <v>468</v>
      </c>
      <c r="Y49" s="1">
        <f t="shared" si="45"/>
        <v>469</v>
      </c>
      <c r="Z49" s="1">
        <f t="shared" si="45"/>
        <v>470</v>
      </c>
      <c r="AA49" s="1">
        <f t="shared" si="45"/>
        <v>471</v>
      </c>
      <c r="AB49" s="1">
        <f t="shared" si="45"/>
        <v>472</v>
      </c>
      <c r="AC49" s="1">
        <f t="shared" si="45"/>
        <v>473</v>
      </c>
      <c r="AD49" s="1">
        <f t="shared" si="45"/>
        <v>474</v>
      </c>
      <c r="AE49" s="1">
        <f t="shared" si="45"/>
        <v>475</v>
      </c>
      <c r="AF49" s="1">
        <f t="shared" si="45"/>
        <v>476</v>
      </c>
      <c r="AG49" s="1">
        <f t="shared" si="45"/>
        <v>477</v>
      </c>
      <c r="AH49" s="1">
        <f t="shared" si="45"/>
        <v>478</v>
      </c>
      <c r="AI49" s="1">
        <f t="shared" si="45"/>
        <v>479</v>
      </c>
      <c r="AJ49" s="1">
        <f t="shared" si="45"/>
        <v>480</v>
      </c>
      <c r="AK49" s="1">
        <f t="shared" si="45"/>
        <v>481</v>
      </c>
      <c r="AL49" s="1">
        <f t="shared" si="45"/>
        <v>482</v>
      </c>
      <c r="AM49" s="1">
        <f t="shared" si="45"/>
        <v>483</v>
      </c>
      <c r="AN49" s="1">
        <f t="shared" si="45"/>
        <v>484</v>
      </c>
      <c r="AO49" s="1">
        <f t="shared" si="45"/>
        <v>485</v>
      </c>
      <c r="AP49" s="1">
        <f t="shared" si="45"/>
        <v>486</v>
      </c>
      <c r="AQ49" s="1">
        <f t="shared" si="45"/>
        <v>487</v>
      </c>
      <c r="AR49" s="1">
        <f t="shared" si="45"/>
        <v>488</v>
      </c>
      <c r="AS49" s="1">
        <f t="shared" si="45"/>
        <v>489</v>
      </c>
      <c r="AT49" s="1">
        <f t="shared" si="45"/>
        <v>490</v>
      </c>
      <c r="AU49" s="1">
        <f t="shared" si="45"/>
        <v>491</v>
      </c>
      <c r="AV49" s="1">
        <f t="shared" si="45"/>
        <v>492</v>
      </c>
      <c r="AW49" s="1">
        <f t="shared" si="45"/>
        <v>493</v>
      </c>
      <c r="AX49" s="1">
        <f t="shared" si="45"/>
        <v>494</v>
      </c>
      <c r="AY49" s="1">
        <f t="shared" si="45"/>
        <v>495</v>
      </c>
      <c r="AZ49" s="1">
        <f t="shared" si="45"/>
        <v>496</v>
      </c>
      <c r="BA49" s="1">
        <f t="shared" si="45"/>
        <v>497</v>
      </c>
      <c r="BB49" s="1">
        <f t="shared" si="45"/>
        <v>498</v>
      </c>
      <c r="BC49" s="1">
        <f t="shared" si="45"/>
        <v>499</v>
      </c>
      <c r="BD49" s="1">
        <f t="shared" si="45"/>
        <v>500</v>
      </c>
    </row>
    <row r="50" spans="1:56">
      <c r="A50" s="1">
        <v>47</v>
      </c>
      <c r="B50" s="1">
        <v>700063</v>
      </c>
      <c r="C50" s="1" t="s">
        <v>419</v>
      </c>
      <c r="D50" s="1">
        <v>408</v>
      </c>
      <c r="E50" s="1" t="str">
        <f>RIGHT(D50,2)&amp;"级"&amp;VLOOKUP(VALUE(LEFT(D50,1)),{1,"木";2,"铁";3,"石";4,"粮"},2,FALSE)</f>
        <v>08级粮</v>
      </c>
      <c r="F50" s="1">
        <v>50</v>
      </c>
      <c r="G50" s="1">
        <v>501</v>
      </c>
      <c r="H50" s="1">
        <f t="shared" ref="H50:BD50" si="46">G50+1</f>
        <v>502</v>
      </c>
      <c r="I50" s="1">
        <f t="shared" si="46"/>
        <v>503</v>
      </c>
      <c r="J50" s="1">
        <f t="shared" si="46"/>
        <v>504</v>
      </c>
      <c r="K50" s="1">
        <f t="shared" si="46"/>
        <v>505</v>
      </c>
      <c r="L50" s="1">
        <f t="shared" si="46"/>
        <v>506</v>
      </c>
      <c r="M50" s="1">
        <f t="shared" si="46"/>
        <v>507</v>
      </c>
      <c r="N50" s="1">
        <f t="shared" si="46"/>
        <v>508</v>
      </c>
      <c r="O50" s="1">
        <f t="shared" si="46"/>
        <v>509</v>
      </c>
      <c r="P50" s="1">
        <f t="shared" si="46"/>
        <v>510</v>
      </c>
      <c r="Q50" s="1">
        <f t="shared" si="46"/>
        <v>511</v>
      </c>
      <c r="R50" s="1">
        <f t="shared" si="46"/>
        <v>512</v>
      </c>
      <c r="S50" s="1">
        <f t="shared" si="46"/>
        <v>513</v>
      </c>
      <c r="T50" s="1">
        <f t="shared" si="46"/>
        <v>514</v>
      </c>
      <c r="U50" s="1">
        <f t="shared" si="46"/>
        <v>515</v>
      </c>
      <c r="V50" s="1">
        <f t="shared" si="46"/>
        <v>516</v>
      </c>
      <c r="W50" s="1">
        <f t="shared" si="46"/>
        <v>517</v>
      </c>
      <c r="X50" s="1">
        <f t="shared" si="46"/>
        <v>518</v>
      </c>
      <c r="Y50" s="1">
        <f t="shared" si="46"/>
        <v>519</v>
      </c>
      <c r="Z50" s="1">
        <f t="shared" si="46"/>
        <v>520</v>
      </c>
      <c r="AA50" s="1">
        <f t="shared" si="46"/>
        <v>521</v>
      </c>
      <c r="AB50" s="1">
        <f t="shared" si="46"/>
        <v>522</v>
      </c>
      <c r="AC50" s="1">
        <f t="shared" si="46"/>
        <v>523</v>
      </c>
      <c r="AD50" s="1">
        <f t="shared" si="46"/>
        <v>524</v>
      </c>
      <c r="AE50" s="1">
        <f t="shared" si="46"/>
        <v>525</v>
      </c>
      <c r="AF50" s="1">
        <f t="shared" si="46"/>
        <v>526</v>
      </c>
      <c r="AG50" s="1">
        <f t="shared" si="46"/>
        <v>527</v>
      </c>
      <c r="AH50" s="1">
        <f t="shared" si="46"/>
        <v>528</v>
      </c>
      <c r="AI50" s="1">
        <f t="shared" si="46"/>
        <v>529</v>
      </c>
      <c r="AJ50" s="1">
        <f t="shared" si="46"/>
        <v>530</v>
      </c>
      <c r="AK50" s="1">
        <f t="shared" si="46"/>
        <v>531</v>
      </c>
      <c r="AL50" s="1">
        <f t="shared" si="46"/>
        <v>532</v>
      </c>
      <c r="AM50" s="1">
        <f t="shared" si="46"/>
        <v>533</v>
      </c>
      <c r="AN50" s="1">
        <f t="shared" si="46"/>
        <v>534</v>
      </c>
      <c r="AO50" s="1">
        <f t="shared" si="46"/>
        <v>535</v>
      </c>
      <c r="AP50" s="1">
        <f t="shared" si="46"/>
        <v>536</v>
      </c>
      <c r="AQ50" s="1">
        <f t="shared" si="46"/>
        <v>537</v>
      </c>
      <c r="AR50" s="1">
        <f t="shared" si="46"/>
        <v>538</v>
      </c>
      <c r="AS50" s="1">
        <f t="shared" si="46"/>
        <v>539</v>
      </c>
      <c r="AT50" s="1">
        <f t="shared" si="46"/>
        <v>540</v>
      </c>
      <c r="AU50" s="1">
        <f t="shared" si="46"/>
        <v>541</v>
      </c>
      <c r="AV50" s="1">
        <f t="shared" si="46"/>
        <v>542</v>
      </c>
      <c r="AW50" s="1">
        <f t="shared" si="46"/>
        <v>543</v>
      </c>
      <c r="AX50" s="1">
        <f t="shared" si="46"/>
        <v>544</v>
      </c>
      <c r="AY50" s="1">
        <f t="shared" si="46"/>
        <v>545</v>
      </c>
      <c r="AZ50" s="1">
        <f t="shared" si="46"/>
        <v>546</v>
      </c>
      <c r="BA50" s="1">
        <f t="shared" si="46"/>
        <v>547</v>
      </c>
      <c r="BB50" s="1">
        <f t="shared" si="46"/>
        <v>548</v>
      </c>
      <c r="BC50" s="1">
        <f t="shared" si="46"/>
        <v>549</v>
      </c>
      <c r="BD50" s="1">
        <f t="shared" si="46"/>
        <v>550</v>
      </c>
    </row>
    <row r="51" spans="1:56">
      <c r="A51" s="1">
        <v>48</v>
      </c>
      <c r="B51" s="1">
        <v>700063</v>
      </c>
      <c r="C51" s="1" t="s">
        <v>419</v>
      </c>
      <c r="D51" s="1">
        <v>409</v>
      </c>
      <c r="E51" s="1" t="str">
        <f>RIGHT(D51,2)&amp;"级"&amp;VLOOKUP(VALUE(LEFT(D51,1)),{1,"木";2,"铁";3,"石";4,"粮"},2,FALSE)</f>
        <v>09级粮</v>
      </c>
      <c r="F51" s="1">
        <v>50</v>
      </c>
      <c r="G51" s="1">
        <v>551</v>
      </c>
      <c r="H51" s="1">
        <f t="shared" ref="H51:BD51" si="47">G51+1</f>
        <v>552</v>
      </c>
      <c r="I51" s="1">
        <f t="shared" si="47"/>
        <v>553</v>
      </c>
      <c r="J51" s="1">
        <f t="shared" si="47"/>
        <v>554</v>
      </c>
      <c r="K51" s="1">
        <f t="shared" si="47"/>
        <v>555</v>
      </c>
      <c r="L51" s="1">
        <f t="shared" si="47"/>
        <v>556</v>
      </c>
      <c r="M51" s="1">
        <f t="shared" si="47"/>
        <v>557</v>
      </c>
      <c r="N51" s="1">
        <f t="shared" si="47"/>
        <v>558</v>
      </c>
      <c r="O51" s="1">
        <f t="shared" si="47"/>
        <v>559</v>
      </c>
      <c r="P51" s="1">
        <f t="shared" si="47"/>
        <v>560</v>
      </c>
      <c r="Q51" s="1">
        <f t="shared" si="47"/>
        <v>561</v>
      </c>
      <c r="R51" s="1">
        <f t="shared" si="47"/>
        <v>562</v>
      </c>
      <c r="S51" s="1">
        <f t="shared" si="47"/>
        <v>563</v>
      </c>
      <c r="T51" s="1">
        <f t="shared" si="47"/>
        <v>564</v>
      </c>
      <c r="U51" s="1">
        <f t="shared" si="47"/>
        <v>565</v>
      </c>
      <c r="V51" s="1">
        <f t="shared" si="47"/>
        <v>566</v>
      </c>
      <c r="W51" s="1">
        <f t="shared" si="47"/>
        <v>567</v>
      </c>
      <c r="X51" s="1">
        <f t="shared" si="47"/>
        <v>568</v>
      </c>
      <c r="Y51" s="1">
        <f t="shared" si="47"/>
        <v>569</v>
      </c>
      <c r="Z51" s="1">
        <f t="shared" si="47"/>
        <v>570</v>
      </c>
      <c r="AA51" s="1">
        <f t="shared" si="47"/>
        <v>571</v>
      </c>
      <c r="AB51" s="1">
        <f t="shared" si="47"/>
        <v>572</v>
      </c>
      <c r="AC51" s="1">
        <f t="shared" si="47"/>
        <v>573</v>
      </c>
      <c r="AD51" s="1">
        <f t="shared" si="47"/>
        <v>574</v>
      </c>
      <c r="AE51" s="1">
        <f t="shared" si="47"/>
        <v>575</v>
      </c>
      <c r="AF51" s="1">
        <f t="shared" si="47"/>
        <v>576</v>
      </c>
      <c r="AG51" s="1">
        <f t="shared" si="47"/>
        <v>577</v>
      </c>
      <c r="AH51" s="1">
        <f t="shared" si="47"/>
        <v>578</v>
      </c>
      <c r="AI51" s="1">
        <f t="shared" si="47"/>
        <v>579</v>
      </c>
      <c r="AJ51" s="1">
        <f t="shared" si="47"/>
        <v>580</v>
      </c>
      <c r="AK51" s="1">
        <f t="shared" si="47"/>
        <v>581</v>
      </c>
      <c r="AL51" s="1">
        <f t="shared" si="47"/>
        <v>582</v>
      </c>
      <c r="AM51" s="1">
        <f t="shared" si="47"/>
        <v>583</v>
      </c>
      <c r="AN51" s="1">
        <f t="shared" si="47"/>
        <v>584</v>
      </c>
      <c r="AO51" s="1">
        <f t="shared" si="47"/>
        <v>585</v>
      </c>
      <c r="AP51" s="1">
        <f t="shared" si="47"/>
        <v>586</v>
      </c>
      <c r="AQ51" s="1">
        <f t="shared" si="47"/>
        <v>587</v>
      </c>
      <c r="AR51" s="1">
        <f t="shared" si="47"/>
        <v>588</v>
      </c>
      <c r="AS51" s="1">
        <f t="shared" si="47"/>
        <v>589</v>
      </c>
      <c r="AT51" s="1">
        <f t="shared" si="47"/>
        <v>590</v>
      </c>
      <c r="AU51" s="1">
        <f t="shared" si="47"/>
        <v>591</v>
      </c>
      <c r="AV51" s="1">
        <f t="shared" si="47"/>
        <v>592</v>
      </c>
      <c r="AW51" s="1">
        <f t="shared" si="47"/>
        <v>593</v>
      </c>
      <c r="AX51" s="1">
        <f t="shared" si="47"/>
        <v>594</v>
      </c>
      <c r="AY51" s="1">
        <f t="shared" si="47"/>
        <v>595</v>
      </c>
      <c r="AZ51" s="1">
        <f t="shared" si="47"/>
        <v>596</v>
      </c>
      <c r="BA51" s="1">
        <f t="shared" si="47"/>
        <v>597</v>
      </c>
      <c r="BB51" s="1">
        <f t="shared" si="47"/>
        <v>598</v>
      </c>
      <c r="BC51" s="1">
        <f t="shared" si="47"/>
        <v>599</v>
      </c>
      <c r="BD51" s="1">
        <f t="shared" si="47"/>
        <v>600</v>
      </c>
    </row>
    <row r="52" spans="1:56">
      <c r="A52" s="1">
        <v>49</v>
      </c>
      <c r="B52" s="1">
        <v>920057</v>
      </c>
      <c r="C52" s="1" t="s">
        <v>419</v>
      </c>
      <c r="D52" s="1">
        <v>107</v>
      </c>
      <c r="E52" s="1" t="str">
        <f>RIGHT(D52,2)&amp;"级"&amp;VLOOKUP(VALUE(LEFT(D52,1)),{1,"木";2,"铁";3,"石";4,"粮"},2,FALSE)</f>
        <v>07级木</v>
      </c>
      <c r="F52" s="1">
        <v>50</v>
      </c>
      <c r="G52" s="1">
        <v>1</v>
      </c>
      <c r="H52" s="1">
        <f t="shared" ref="H52:BD52" si="48">G52+1</f>
        <v>2</v>
      </c>
      <c r="I52" s="1">
        <f t="shared" si="48"/>
        <v>3</v>
      </c>
      <c r="J52" s="1">
        <f t="shared" si="48"/>
        <v>4</v>
      </c>
      <c r="K52" s="1">
        <f t="shared" si="48"/>
        <v>5</v>
      </c>
      <c r="L52" s="1">
        <f t="shared" si="48"/>
        <v>6</v>
      </c>
      <c r="M52" s="1">
        <f t="shared" si="48"/>
        <v>7</v>
      </c>
      <c r="N52" s="1">
        <f t="shared" si="48"/>
        <v>8</v>
      </c>
      <c r="O52" s="1">
        <f t="shared" si="48"/>
        <v>9</v>
      </c>
      <c r="P52" s="1">
        <f t="shared" si="48"/>
        <v>10</v>
      </c>
      <c r="Q52" s="1">
        <f t="shared" si="48"/>
        <v>11</v>
      </c>
      <c r="R52" s="1">
        <f t="shared" si="48"/>
        <v>12</v>
      </c>
      <c r="S52" s="1">
        <f t="shared" si="48"/>
        <v>13</v>
      </c>
      <c r="T52" s="1">
        <f t="shared" si="48"/>
        <v>14</v>
      </c>
      <c r="U52" s="1">
        <f t="shared" si="48"/>
        <v>15</v>
      </c>
      <c r="V52" s="1">
        <f t="shared" si="48"/>
        <v>16</v>
      </c>
      <c r="W52" s="1">
        <f t="shared" si="48"/>
        <v>17</v>
      </c>
      <c r="X52" s="1">
        <f t="shared" si="48"/>
        <v>18</v>
      </c>
      <c r="Y52" s="1">
        <f t="shared" si="48"/>
        <v>19</v>
      </c>
      <c r="Z52" s="1">
        <f t="shared" si="48"/>
        <v>20</v>
      </c>
      <c r="AA52" s="1">
        <f t="shared" si="48"/>
        <v>21</v>
      </c>
      <c r="AB52" s="1">
        <f t="shared" si="48"/>
        <v>22</v>
      </c>
      <c r="AC52" s="1">
        <f t="shared" si="48"/>
        <v>23</v>
      </c>
      <c r="AD52" s="1">
        <f t="shared" si="48"/>
        <v>24</v>
      </c>
      <c r="AE52" s="1">
        <f t="shared" si="48"/>
        <v>25</v>
      </c>
      <c r="AF52" s="1">
        <f t="shared" si="48"/>
        <v>26</v>
      </c>
      <c r="AG52" s="1">
        <f t="shared" si="48"/>
        <v>27</v>
      </c>
      <c r="AH52" s="1">
        <f t="shared" si="48"/>
        <v>28</v>
      </c>
      <c r="AI52" s="1">
        <f t="shared" si="48"/>
        <v>29</v>
      </c>
      <c r="AJ52" s="1">
        <f t="shared" si="48"/>
        <v>30</v>
      </c>
      <c r="AK52" s="1">
        <f t="shared" si="48"/>
        <v>31</v>
      </c>
      <c r="AL52" s="1">
        <f t="shared" si="48"/>
        <v>32</v>
      </c>
      <c r="AM52" s="1">
        <f t="shared" si="48"/>
        <v>33</v>
      </c>
      <c r="AN52" s="1">
        <f t="shared" si="48"/>
        <v>34</v>
      </c>
      <c r="AO52" s="1">
        <f t="shared" si="48"/>
        <v>35</v>
      </c>
      <c r="AP52" s="1">
        <f t="shared" si="48"/>
        <v>36</v>
      </c>
      <c r="AQ52" s="1">
        <f t="shared" si="48"/>
        <v>37</v>
      </c>
      <c r="AR52" s="1">
        <f t="shared" si="48"/>
        <v>38</v>
      </c>
      <c r="AS52" s="1">
        <f t="shared" si="48"/>
        <v>39</v>
      </c>
      <c r="AT52" s="1">
        <f t="shared" si="48"/>
        <v>40</v>
      </c>
      <c r="AU52" s="1">
        <f t="shared" si="48"/>
        <v>41</v>
      </c>
      <c r="AV52" s="1">
        <f t="shared" si="48"/>
        <v>42</v>
      </c>
      <c r="AW52" s="1">
        <f t="shared" si="48"/>
        <v>43</v>
      </c>
      <c r="AX52" s="1">
        <f t="shared" si="48"/>
        <v>44</v>
      </c>
      <c r="AY52" s="1">
        <f t="shared" si="48"/>
        <v>45</v>
      </c>
      <c r="AZ52" s="1">
        <f t="shared" si="48"/>
        <v>46</v>
      </c>
      <c r="BA52" s="1">
        <f t="shared" si="48"/>
        <v>47</v>
      </c>
      <c r="BB52" s="1">
        <f t="shared" si="48"/>
        <v>48</v>
      </c>
      <c r="BC52" s="1">
        <f t="shared" si="48"/>
        <v>49</v>
      </c>
      <c r="BD52" s="1">
        <f t="shared" si="48"/>
        <v>50</v>
      </c>
    </row>
    <row r="53" spans="1:56">
      <c r="A53" s="1">
        <v>50</v>
      </c>
      <c r="B53" s="1">
        <v>920057</v>
      </c>
      <c r="C53" s="1" t="s">
        <v>419</v>
      </c>
      <c r="D53" s="1">
        <v>108</v>
      </c>
      <c r="E53" s="1" t="str">
        <f>RIGHT(D53,2)&amp;"级"&amp;VLOOKUP(VALUE(LEFT(D53,1)),{1,"木";2,"铁";3,"石";4,"粮"},2,FALSE)</f>
        <v>08级木</v>
      </c>
      <c r="F53" s="1">
        <v>50</v>
      </c>
      <c r="G53" s="1">
        <v>51</v>
      </c>
      <c r="H53" s="1">
        <f t="shared" ref="H53:BD53" si="49">G53+1</f>
        <v>52</v>
      </c>
      <c r="I53" s="1">
        <f t="shared" si="49"/>
        <v>53</v>
      </c>
      <c r="J53" s="1">
        <f t="shared" si="49"/>
        <v>54</v>
      </c>
      <c r="K53" s="1">
        <f t="shared" si="49"/>
        <v>55</v>
      </c>
      <c r="L53" s="1">
        <f t="shared" si="49"/>
        <v>56</v>
      </c>
      <c r="M53" s="1">
        <f t="shared" si="49"/>
        <v>57</v>
      </c>
      <c r="N53" s="1">
        <f t="shared" si="49"/>
        <v>58</v>
      </c>
      <c r="O53" s="1">
        <f t="shared" si="49"/>
        <v>59</v>
      </c>
      <c r="P53" s="1">
        <f t="shared" si="49"/>
        <v>60</v>
      </c>
      <c r="Q53" s="1">
        <f t="shared" si="49"/>
        <v>61</v>
      </c>
      <c r="R53" s="1">
        <f t="shared" si="49"/>
        <v>62</v>
      </c>
      <c r="S53" s="1">
        <f t="shared" si="49"/>
        <v>63</v>
      </c>
      <c r="T53" s="1">
        <f t="shared" si="49"/>
        <v>64</v>
      </c>
      <c r="U53" s="1">
        <f t="shared" si="49"/>
        <v>65</v>
      </c>
      <c r="V53" s="1">
        <f t="shared" si="49"/>
        <v>66</v>
      </c>
      <c r="W53" s="1">
        <f t="shared" si="49"/>
        <v>67</v>
      </c>
      <c r="X53" s="1">
        <f t="shared" si="49"/>
        <v>68</v>
      </c>
      <c r="Y53" s="1">
        <f t="shared" si="49"/>
        <v>69</v>
      </c>
      <c r="Z53" s="1">
        <f t="shared" si="49"/>
        <v>70</v>
      </c>
      <c r="AA53" s="1">
        <f t="shared" si="49"/>
        <v>71</v>
      </c>
      <c r="AB53" s="1">
        <f t="shared" si="49"/>
        <v>72</v>
      </c>
      <c r="AC53" s="1">
        <f t="shared" si="49"/>
        <v>73</v>
      </c>
      <c r="AD53" s="1">
        <f t="shared" si="49"/>
        <v>74</v>
      </c>
      <c r="AE53" s="1">
        <f t="shared" si="49"/>
        <v>75</v>
      </c>
      <c r="AF53" s="1">
        <f t="shared" si="49"/>
        <v>76</v>
      </c>
      <c r="AG53" s="1">
        <f t="shared" si="49"/>
        <v>77</v>
      </c>
      <c r="AH53" s="1">
        <f t="shared" si="49"/>
        <v>78</v>
      </c>
      <c r="AI53" s="1">
        <f t="shared" si="49"/>
        <v>79</v>
      </c>
      <c r="AJ53" s="1">
        <f t="shared" si="49"/>
        <v>80</v>
      </c>
      <c r="AK53" s="1">
        <f t="shared" si="49"/>
        <v>81</v>
      </c>
      <c r="AL53" s="1">
        <f t="shared" si="49"/>
        <v>82</v>
      </c>
      <c r="AM53" s="1">
        <f t="shared" si="49"/>
        <v>83</v>
      </c>
      <c r="AN53" s="1">
        <f t="shared" si="49"/>
        <v>84</v>
      </c>
      <c r="AO53" s="1">
        <f t="shared" si="49"/>
        <v>85</v>
      </c>
      <c r="AP53" s="1">
        <f t="shared" si="49"/>
        <v>86</v>
      </c>
      <c r="AQ53" s="1">
        <f t="shared" si="49"/>
        <v>87</v>
      </c>
      <c r="AR53" s="1">
        <f t="shared" si="49"/>
        <v>88</v>
      </c>
      <c r="AS53" s="1">
        <f t="shared" si="49"/>
        <v>89</v>
      </c>
      <c r="AT53" s="1">
        <f t="shared" si="49"/>
        <v>90</v>
      </c>
      <c r="AU53" s="1">
        <f t="shared" si="49"/>
        <v>91</v>
      </c>
      <c r="AV53" s="1">
        <f t="shared" si="49"/>
        <v>92</v>
      </c>
      <c r="AW53" s="1">
        <f t="shared" si="49"/>
        <v>93</v>
      </c>
      <c r="AX53" s="1">
        <f t="shared" si="49"/>
        <v>94</v>
      </c>
      <c r="AY53" s="1">
        <f t="shared" si="49"/>
        <v>95</v>
      </c>
      <c r="AZ53" s="1">
        <f t="shared" si="49"/>
        <v>96</v>
      </c>
      <c r="BA53" s="1">
        <f t="shared" si="49"/>
        <v>97</v>
      </c>
      <c r="BB53" s="1">
        <f t="shared" si="49"/>
        <v>98</v>
      </c>
      <c r="BC53" s="1">
        <f t="shared" si="49"/>
        <v>99</v>
      </c>
      <c r="BD53" s="1">
        <f t="shared" si="49"/>
        <v>100</v>
      </c>
    </row>
    <row r="54" spans="1:56">
      <c r="A54" s="1">
        <v>51</v>
      </c>
      <c r="B54" s="1">
        <v>920057</v>
      </c>
      <c r="C54" s="1" t="s">
        <v>419</v>
      </c>
      <c r="D54" s="1">
        <v>109</v>
      </c>
      <c r="E54" s="1" t="str">
        <f>RIGHT(D54,2)&amp;"级"&amp;VLOOKUP(VALUE(LEFT(D54,1)),{1,"木";2,"铁";3,"石";4,"粮"},2,FALSE)</f>
        <v>09级木</v>
      </c>
      <c r="F54" s="1">
        <v>50</v>
      </c>
      <c r="G54" s="1">
        <v>101</v>
      </c>
      <c r="H54" s="1">
        <f t="shared" ref="H54:BD54" si="50">G54+1</f>
        <v>102</v>
      </c>
      <c r="I54" s="1">
        <f t="shared" si="50"/>
        <v>103</v>
      </c>
      <c r="J54" s="1">
        <f t="shared" si="50"/>
        <v>104</v>
      </c>
      <c r="K54" s="1">
        <f t="shared" si="50"/>
        <v>105</v>
      </c>
      <c r="L54" s="1">
        <f t="shared" si="50"/>
        <v>106</v>
      </c>
      <c r="M54" s="1">
        <f t="shared" si="50"/>
        <v>107</v>
      </c>
      <c r="N54" s="1">
        <f t="shared" si="50"/>
        <v>108</v>
      </c>
      <c r="O54" s="1">
        <f t="shared" si="50"/>
        <v>109</v>
      </c>
      <c r="P54" s="1">
        <f t="shared" si="50"/>
        <v>110</v>
      </c>
      <c r="Q54" s="1">
        <f t="shared" si="50"/>
        <v>111</v>
      </c>
      <c r="R54" s="1">
        <f t="shared" si="50"/>
        <v>112</v>
      </c>
      <c r="S54" s="1">
        <f t="shared" si="50"/>
        <v>113</v>
      </c>
      <c r="T54" s="1">
        <f t="shared" si="50"/>
        <v>114</v>
      </c>
      <c r="U54" s="1">
        <f t="shared" si="50"/>
        <v>115</v>
      </c>
      <c r="V54" s="1">
        <f t="shared" si="50"/>
        <v>116</v>
      </c>
      <c r="W54" s="1">
        <f t="shared" si="50"/>
        <v>117</v>
      </c>
      <c r="X54" s="1">
        <f t="shared" si="50"/>
        <v>118</v>
      </c>
      <c r="Y54" s="1">
        <f t="shared" si="50"/>
        <v>119</v>
      </c>
      <c r="Z54" s="1">
        <f t="shared" si="50"/>
        <v>120</v>
      </c>
      <c r="AA54" s="1">
        <f t="shared" si="50"/>
        <v>121</v>
      </c>
      <c r="AB54" s="1">
        <f t="shared" si="50"/>
        <v>122</v>
      </c>
      <c r="AC54" s="1">
        <f t="shared" si="50"/>
        <v>123</v>
      </c>
      <c r="AD54" s="1">
        <f t="shared" si="50"/>
        <v>124</v>
      </c>
      <c r="AE54" s="1">
        <f t="shared" si="50"/>
        <v>125</v>
      </c>
      <c r="AF54" s="1">
        <f t="shared" si="50"/>
        <v>126</v>
      </c>
      <c r="AG54" s="1">
        <f t="shared" si="50"/>
        <v>127</v>
      </c>
      <c r="AH54" s="1">
        <f t="shared" si="50"/>
        <v>128</v>
      </c>
      <c r="AI54" s="1">
        <f t="shared" si="50"/>
        <v>129</v>
      </c>
      <c r="AJ54" s="1">
        <f t="shared" si="50"/>
        <v>130</v>
      </c>
      <c r="AK54" s="1">
        <f t="shared" si="50"/>
        <v>131</v>
      </c>
      <c r="AL54" s="1">
        <f t="shared" si="50"/>
        <v>132</v>
      </c>
      <c r="AM54" s="1">
        <f t="shared" si="50"/>
        <v>133</v>
      </c>
      <c r="AN54" s="1">
        <f t="shared" si="50"/>
        <v>134</v>
      </c>
      <c r="AO54" s="1">
        <f t="shared" si="50"/>
        <v>135</v>
      </c>
      <c r="AP54" s="1">
        <f t="shared" si="50"/>
        <v>136</v>
      </c>
      <c r="AQ54" s="1">
        <f t="shared" si="50"/>
        <v>137</v>
      </c>
      <c r="AR54" s="1">
        <f t="shared" si="50"/>
        <v>138</v>
      </c>
      <c r="AS54" s="1">
        <f t="shared" si="50"/>
        <v>139</v>
      </c>
      <c r="AT54" s="1">
        <f t="shared" si="50"/>
        <v>140</v>
      </c>
      <c r="AU54" s="1">
        <f t="shared" si="50"/>
        <v>141</v>
      </c>
      <c r="AV54" s="1">
        <f t="shared" si="50"/>
        <v>142</v>
      </c>
      <c r="AW54" s="1">
        <f t="shared" si="50"/>
        <v>143</v>
      </c>
      <c r="AX54" s="1">
        <f t="shared" si="50"/>
        <v>144</v>
      </c>
      <c r="AY54" s="1">
        <f t="shared" si="50"/>
        <v>145</v>
      </c>
      <c r="AZ54" s="1">
        <f t="shared" si="50"/>
        <v>146</v>
      </c>
      <c r="BA54" s="1">
        <f t="shared" si="50"/>
        <v>147</v>
      </c>
      <c r="BB54" s="1">
        <f t="shared" si="50"/>
        <v>148</v>
      </c>
      <c r="BC54" s="1">
        <f t="shared" si="50"/>
        <v>149</v>
      </c>
      <c r="BD54" s="1">
        <f t="shared" si="50"/>
        <v>150</v>
      </c>
    </row>
    <row r="55" spans="1:56">
      <c r="A55" s="1">
        <v>52</v>
      </c>
      <c r="B55" s="1">
        <v>920057</v>
      </c>
      <c r="C55" s="1" t="s">
        <v>419</v>
      </c>
      <c r="D55" s="1">
        <v>207</v>
      </c>
      <c r="E55" s="1" t="str">
        <f>RIGHT(D55,2)&amp;"级"&amp;VLOOKUP(VALUE(LEFT(D55,1)),{1,"木";2,"铁";3,"石";4,"粮"},2,FALSE)</f>
        <v>07级铁</v>
      </c>
      <c r="F55" s="1">
        <v>50</v>
      </c>
      <c r="G55" s="1">
        <v>151</v>
      </c>
      <c r="H55" s="1">
        <f t="shared" ref="H55:BD55" si="51">G55+1</f>
        <v>152</v>
      </c>
      <c r="I55" s="1">
        <f t="shared" si="51"/>
        <v>153</v>
      </c>
      <c r="J55" s="1">
        <f t="shared" si="51"/>
        <v>154</v>
      </c>
      <c r="K55" s="1">
        <f t="shared" si="51"/>
        <v>155</v>
      </c>
      <c r="L55" s="1">
        <f t="shared" si="51"/>
        <v>156</v>
      </c>
      <c r="M55" s="1">
        <f t="shared" si="51"/>
        <v>157</v>
      </c>
      <c r="N55" s="1">
        <f t="shared" si="51"/>
        <v>158</v>
      </c>
      <c r="O55" s="1">
        <f t="shared" si="51"/>
        <v>159</v>
      </c>
      <c r="P55" s="1">
        <f t="shared" si="51"/>
        <v>160</v>
      </c>
      <c r="Q55" s="1">
        <f t="shared" si="51"/>
        <v>161</v>
      </c>
      <c r="R55" s="1">
        <f t="shared" si="51"/>
        <v>162</v>
      </c>
      <c r="S55" s="1">
        <f t="shared" si="51"/>
        <v>163</v>
      </c>
      <c r="T55" s="1">
        <f t="shared" si="51"/>
        <v>164</v>
      </c>
      <c r="U55" s="1">
        <f t="shared" si="51"/>
        <v>165</v>
      </c>
      <c r="V55" s="1">
        <f t="shared" si="51"/>
        <v>166</v>
      </c>
      <c r="W55" s="1">
        <f t="shared" si="51"/>
        <v>167</v>
      </c>
      <c r="X55" s="1">
        <f t="shared" si="51"/>
        <v>168</v>
      </c>
      <c r="Y55" s="1">
        <f t="shared" si="51"/>
        <v>169</v>
      </c>
      <c r="Z55" s="1">
        <f t="shared" si="51"/>
        <v>170</v>
      </c>
      <c r="AA55" s="1">
        <f t="shared" si="51"/>
        <v>171</v>
      </c>
      <c r="AB55" s="1">
        <f t="shared" si="51"/>
        <v>172</v>
      </c>
      <c r="AC55" s="1">
        <f t="shared" si="51"/>
        <v>173</v>
      </c>
      <c r="AD55" s="1">
        <f t="shared" si="51"/>
        <v>174</v>
      </c>
      <c r="AE55" s="1">
        <f t="shared" si="51"/>
        <v>175</v>
      </c>
      <c r="AF55" s="1">
        <f t="shared" si="51"/>
        <v>176</v>
      </c>
      <c r="AG55" s="1">
        <f t="shared" si="51"/>
        <v>177</v>
      </c>
      <c r="AH55" s="1">
        <f t="shared" si="51"/>
        <v>178</v>
      </c>
      <c r="AI55" s="1">
        <f t="shared" si="51"/>
        <v>179</v>
      </c>
      <c r="AJ55" s="1">
        <f t="shared" si="51"/>
        <v>180</v>
      </c>
      <c r="AK55" s="1">
        <f t="shared" si="51"/>
        <v>181</v>
      </c>
      <c r="AL55" s="1">
        <f t="shared" si="51"/>
        <v>182</v>
      </c>
      <c r="AM55" s="1">
        <f t="shared" si="51"/>
        <v>183</v>
      </c>
      <c r="AN55" s="1">
        <f t="shared" si="51"/>
        <v>184</v>
      </c>
      <c r="AO55" s="1">
        <f t="shared" si="51"/>
        <v>185</v>
      </c>
      <c r="AP55" s="1">
        <f t="shared" si="51"/>
        <v>186</v>
      </c>
      <c r="AQ55" s="1">
        <f t="shared" si="51"/>
        <v>187</v>
      </c>
      <c r="AR55" s="1">
        <f t="shared" si="51"/>
        <v>188</v>
      </c>
      <c r="AS55" s="1">
        <f t="shared" si="51"/>
        <v>189</v>
      </c>
      <c r="AT55" s="1">
        <f t="shared" si="51"/>
        <v>190</v>
      </c>
      <c r="AU55" s="1">
        <f t="shared" si="51"/>
        <v>191</v>
      </c>
      <c r="AV55" s="1">
        <f t="shared" si="51"/>
        <v>192</v>
      </c>
      <c r="AW55" s="1">
        <f t="shared" si="51"/>
        <v>193</v>
      </c>
      <c r="AX55" s="1">
        <f t="shared" si="51"/>
        <v>194</v>
      </c>
      <c r="AY55" s="1">
        <f t="shared" si="51"/>
        <v>195</v>
      </c>
      <c r="AZ55" s="1">
        <f t="shared" si="51"/>
        <v>196</v>
      </c>
      <c r="BA55" s="1">
        <f t="shared" si="51"/>
        <v>197</v>
      </c>
      <c r="BB55" s="1">
        <f t="shared" si="51"/>
        <v>198</v>
      </c>
      <c r="BC55" s="1">
        <f t="shared" si="51"/>
        <v>199</v>
      </c>
      <c r="BD55" s="1">
        <f t="shared" si="51"/>
        <v>200</v>
      </c>
    </row>
    <row r="56" spans="1:56">
      <c r="A56" s="1">
        <v>53</v>
      </c>
      <c r="B56" s="1">
        <v>920057</v>
      </c>
      <c r="C56" s="1" t="s">
        <v>419</v>
      </c>
      <c r="D56" s="1">
        <v>208</v>
      </c>
      <c r="E56" s="1" t="str">
        <f>RIGHT(D56,2)&amp;"级"&amp;VLOOKUP(VALUE(LEFT(D56,1)),{1,"木";2,"铁";3,"石";4,"粮"},2,FALSE)</f>
        <v>08级铁</v>
      </c>
      <c r="F56" s="1">
        <v>50</v>
      </c>
      <c r="G56" s="1">
        <v>201</v>
      </c>
      <c r="H56" s="1">
        <f t="shared" ref="H56:BD56" si="52">G56+1</f>
        <v>202</v>
      </c>
      <c r="I56" s="1">
        <f t="shared" si="52"/>
        <v>203</v>
      </c>
      <c r="J56" s="1">
        <f t="shared" si="52"/>
        <v>204</v>
      </c>
      <c r="K56" s="1">
        <f t="shared" si="52"/>
        <v>205</v>
      </c>
      <c r="L56" s="1">
        <f t="shared" si="52"/>
        <v>206</v>
      </c>
      <c r="M56" s="1">
        <f t="shared" si="52"/>
        <v>207</v>
      </c>
      <c r="N56" s="1">
        <f t="shared" si="52"/>
        <v>208</v>
      </c>
      <c r="O56" s="1">
        <f t="shared" si="52"/>
        <v>209</v>
      </c>
      <c r="P56" s="1">
        <f t="shared" si="52"/>
        <v>210</v>
      </c>
      <c r="Q56" s="1">
        <f t="shared" si="52"/>
        <v>211</v>
      </c>
      <c r="R56" s="1">
        <f t="shared" si="52"/>
        <v>212</v>
      </c>
      <c r="S56" s="1">
        <f t="shared" si="52"/>
        <v>213</v>
      </c>
      <c r="T56" s="1">
        <f t="shared" si="52"/>
        <v>214</v>
      </c>
      <c r="U56" s="1">
        <f t="shared" si="52"/>
        <v>215</v>
      </c>
      <c r="V56" s="1">
        <f t="shared" si="52"/>
        <v>216</v>
      </c>
      <c r="W56" s="1">
        <f t="shared" si="52"/>
        <v>217</v>
      </c>
      <c r="X56" s="1">
        <f t="shared" si="52"/>
        <v>218</v>
      </c>
      <c r="Y56" s="1">
        <f t="shared" si="52"/>
        <v>219</v>
      </c>
      <c r="Z56" s="1">
        <f t="shared" si="52"/>
        <v>220</v>
      </c>
      <c r="AA56" s="1">
        <f t="shared" si="52"/>
        <v>221</v>
      </c>
      <c r="AB56" s="1">
        <f t="shared" si="52"/>
        <v>222</v>
      </c>
      <c r="AC56" s="1">
        <f t="shared" si="52"/>
        <v>223</v>
      </c>
      <c r="AD56" s="1">
        <f t="shared" si="52"/>
        <v>224</v>
      </c>
      <c r="AE56" s="1">
        <f t="shared" si="52"/>
        <v>225</v>
      </c>
      <c r="AF56" s="1">
        <f t="shared" si="52"/>
        <v>226</v>
      </c>
      <c r="AG56" s="1">
        <f t="shared" si="52"/>
        <v>227</v>
      </c>
      <c r="AH56" s="1">
        <f t="shared" si="52"/>
        <v>228</v>
      </c>
      <c r="AI56" s="1">
        <f t="shared" si="52"/>
        <v>229</v>
      </c>
      <c r="AJ56" s="1">
        <f t="shared" si="52"/>
        <v>230</v>
      </c>
      <c r="AK56" s="1">
        <f t="shared" si="52"/>
        <v>231</v>
      </c>
      <c r="AL56" s="1">
        <f t="shared" si="52"/>
        <v>232</v>
      </c>
      <c r="AM56" s="1">
        <f t="shared" si="52"/>
        <v>233</v>
      </c>
      <c r="AN56" s="1">
        <f t="shared" si="52"/>
        <v>234</v>
      </c>
      <c r="AO56" s="1">
        <f t="shared" si="52"/>
        <v>235</v>
      </c>
      <c r="AP56" s="1">
        <f t="shared" si="52"/>
        <v>236</v>
      </c>
      <c r="AQ56" s="1">
        <f t="shared" si="52"/>
        <v>237</v>
      </c>
      <c r="AR56" s="1">
        <f t="shared" si="52"/>
        <v>238</v>
      </c>
      <c r="AS56" s="1">
        <f t="shared" si="52"/>
        <v>239</v>
      </c>
      <c r="AT56" s="1">
        <f t="shared" si="52"/>
        <v>240</v>
      </c>
      <c r="AU56" s="1">
        <f t="shared" si="52"/>
        <v>241</v>
      </c>
      <c r="AV56" s="1">
        <f t="shared" si="52"/>
        <v>242</v>
      </c>
      <c r="AW56" s="1">
        <f t="shared" si="52"/>
        <v>243</v>
      </c>
      <c r="AX56" s="1">
        <f t="shared" si="52"/>
        <v>244</v>
      </c>
      <c r="AY56" s="1">
        <f t="shared" si="52"/>
        <v>245</v>
      </c>
      <c r="AZ56" s="1">
        <f t="shared" si="52"/>
        <v>246</v>
      </c>
      <c r="BA56" s="1">
        <f t="shared" si="52"/>
        <v>247</v>
      </c>
      <c r="BB56" s="1">
        <f t="shared" si="52"/>
        <v>248</v>
      </c>
      <c r="BC56" s="1">
        <f t="shared" si="52"/>
        <v>249</v>
      </c>
      <c r="BD56" s="1">
        <f t="shared" si="52"/>
        <v>250</v>
      </c>
    </row>
    <row r="57" spans="1:56">
      <c r="A57" s="1">
        <v>54</v>
      </c>
      <c r="B57" s="1">
        <v>920057</v>
      </c>
      <c r="C57" s="1" t="s">
        <v>419</v>
      </c>
      <c r="D57" s="1">
        <v>209</v>
      </c>
      <c r="E57" s="1" t="str">
        <f>RIGHT(D57,2)&amp;"级"&amp;VLOOKUP(VALUE(LEFT(D57,1)),{1,"木";2,"铁";3,"石";4,"粮"},2,FALSE)</f>
        <v>09级铁</v>
      </c>
      <c r="F57" s="1">
        <v>50</v>
      </c>
      <c r="G57" s="1">
        <v>251</v>
      </c>
      <c r="H57" s="1">
        <f t="shared" ref="H57:BD57" si="53">G57+1</f>
        <v>252</v>
      </c>
      <c r="I57" s="1">
        <f t="shared" si="53"/>
        <v>253</v>
      </c>
      <c r="J57" s="1">
        <f t="shared" si="53"/>
        <v>254</v>
      </c>
      <c r="K57" s="1">
        <f t="shared" si="53"/>
        <v>255</v>
      </c>
      <c r="L57" s="1">
        <f t="shared" si="53"/>
        <v>256</v>
      </c>
      <c r="M57" s="1">
        <f t="shared" si="53"/>
        <v>257</v>
      </c>
      <c r="N57" s="1">
        <f t="shared" si="53"/>
        <v>258</v>
      </c>
      <c r="O57" s="1">
        <f t="shared" si="53"/>
        <v>259</v>
      </c>
      <c r="P57" s="1">
        <f t="shared" si="53"/>
        <v>260</v>
      </c>
      <c r="Q57" s="1">
        <f t="shared" si="53"/>
        <v>261</v>
      </c>
      <c r="R57" s="1">
        <f t="shared" si="53"/>
        <v>262</v>
      </c>
      <c r="S57" s="1">
        <f t="shared" si="53"/>
        <v>263</v>
      </c>
      <c r="T57" s="1">
        <f t="shared" si="53"/>
        <v>264</v>
      </c>
      <c r="U57" s="1">
        <f t="shared" si="53"/>
        <v>265</v>
      </c>
      <c r="V57" s="1">
        <f t="shared" si="53"/>
        <v>266</v>
      </c>
      <c r="W57" s="1">
        <f t="shared" si="53"/>
        <v>267</v>
      </c>
      <c r="X57" s="1">
        <f t="shared" si="53"/>
        <v>268</v>
      </c>
      <c r="Y57" s="1">
        <f t="shared" si="53"/>
        <v>269</v>
      </c>
      <c r="Z57" s="1">
        <f t="shared" si="53"/>
        <v>270</v>
      </c>
      <c r="AA57" s="1">
        <f t="shared" si="53"/>
        <v>271</v>
      </c>
      <c r="AB57" s="1">
        <f t="shared" si="53"/>
        <v>272</v>
      </c>
      <c r="AC57" s="1">
        <f t="shared" si="53"/>
        <v>273</v>
      </c>
      <c r="AD57" s="1">
        <f t="shared" si="53"/>
        <v>274</v>
      </c>
      <c r="AE57" s="1">
        <f t="shared" si="53"/>
        <v>275</v>
      </c>
      <c r="AF57" s="1">
        <f t="shared" si="53"/>
        <v>276</v>
      </c>
      <c r="AG57" s="1">
        <f t="shared" si="53"/>
        <v>277</v>
      </c>
      <c r="AH57" s="1">
        <f t="shared" si="53"/>
        <v>278</v>
      </c>
      <c r="AI57" s="1">
        <f t="shared" si="53"/>
        <v>279</v>
      </c>
      <c r="AJ57" s="1">
        <f t="shared" si="53"/>
        <v>280</v>
      </c>
      <c r="AK57" s="1">
        <f t="shared" si="53"/>
        <v>281</v>
      </c>
      <c r="AL57" s="1">
        <f t="shared" si="53"/>
        <v>282</v>
      </c>
      <c r="AM57" s="1">
        <f t="shared" si="53"/>
        <v>283</v>
      </c>
      <c r="AN57" s="1">
        <f t="shared" si="53"/>
        <v>284</v>
      </c>
      <c r="AO57" s="1">
        <f t="shared" si="53"/>
        <v>285</v>
      </c>
      <c r="AP57" s="1">
        <f t="shared" si="53"/>
        <v>286</v>
      </c>
      <c r="AQ57" s="1">
        <f t="shared" si="53"/>
        <v>287</v>
      </c>
      <c r="AR57" s="1">
        <f t="shared" si="53"/>
        <v>288</v>
      </c>
      <c r="AS57" s="1">
        <f t="shared" si="53"/>
        <v>289</v>
      </c>
      <c r="AT57" s="1">
        <f t="shared" si="53"/>
        <v>290</v>
      </c>
      <c r="AU57" s="1">
        <f t="shared" si="53"/>
        <v>291</v>
      </c>
      <c r="AV57" s="1">
        <f t="shared" si="53"/>
        <v>292</v>
      </c>
      <c r="AW57" s="1">
        <f t="shared" si="53"/>
        <v>293</v>
      </c>
      <c r="AX57" s="1">
        <f t="shared" si="53"/>
        <v>294</v>
      </c>
      <c r="AY57" s="1">
        <f t="shared" si="53"/>
        <v>295</v>
      </c>
      <c r="AZ57" s="1">
        <f t="shared" si="53"/>
        <v>296</v>
      </c>
      <c r="BA57" s="1">
        <f t="shared" si="53"/>
        <v>297</v>
      </c>
      <c r="BB57" s="1">
        <f t="shared" si="53"/>
        <v>298</v>
      </c>
      <c r="BC57" s="1">
        <f t="shared" si="53"/>
        <v>299</v>
      </c>
      <c r="BD57" s="1">
        <f t="shared" si="53"/>
        <v>300</v>
      </c>
    </row>
    <row r="58" spans="1:56">
      <c r="A58" s="1">
        <v>55</v>
      </c>
      <c r="B58" s="1">
        <v>920057</v>
      </c>
      <c r="C58" s="1" t="s">
        <v>419</v>
      </c>
      <c r="D58" s="1">
        <v>307</v>
      </c>
      <c r="E58" s="1" t="str">
        <f>RIGHT(D58,2)&amp;"级"&amp;VLOOKUP(VALUE(LEFT(D58,1)),{1,"木";2,"铁";3,"石";4,"粮"},2,FALSE)</f>
        <v>07级石</v>
      </c>
      <c r="F58" s="1">
        <v>50</v>
      </c>
      <c r="G58" s="1">
        <v>301</v>
      </c>
      <c r="H58" s="1">
        <f t="shared" ref="H58:BD58" si="54">G58+1</f>
        <v>302</v>
      </c>
      <c r="I58" s="1">
        <f t="shared" si="54"/>
        <v>303</v>
      </c>
      <c r="J58" s="1">
        <f t="shared" si="54"/>
        <v>304</v>
      </c>
      <c r="K58" s="1">
        <f t="shared" si="54"/>
        <v>305</v>
      </c>
      <c r="L58" s="1">
        <f t="shared" si="54"/>
        <v>306</v>
      </c>
      <c r="M58" s="1">
        <f t="shared" si="54"/>
        <v>307</v>
      </c>
      <c r="N58" s="1">
        <f t="shared" si="54"/>
        <v>308</v>
      </c>
      <c r="O58" s="1">
        <f t="shared" si="54"/>
        <v>309</v>
      </c>
      <c r="P58" s="1">
        <f t="shared" si="54"/>
        <v>310</v>
      </c>
      <c r="Q58" s="1">
        <f t="shared" si="54"/>
        <v>311</v>
      </c>
      <c r="R58" s="1">
        <f t="shared" si="54"/>
        <v>312</v>
      </c>
      <c r="S58" s="1">
        <f t="shared" si="54"/>
        <v>313</v>
      </c>
      <c r="T58" s="1">
        <f t="shared" si="54"/>
        <v>314</v>
      </c>
      <c r="U58" s="1">
        <f t="shared" si="54"/>
        <v>315</v>
      </c>
      <c r="V58" s="1">
        <f t="shared" si="54"/>
        <v>316</v>
      </c>
      <c r="W58" s="1">
        <f t="shared" si="54"/>
        <v>317</v>
      </c>
      <c r="X58" s="1">
        <f t="shared" si="54"/>
        <v>318</v>
      </c>
      <c r="Y58" s="1">
        <f t="shared" si="54"/>
        <v>319</v>
      </c>
      <c r="Z58" s="1">
        <f t="shared" si="54"/>
        <v>320</v>
      </c>
      <c r="AA58" s="1">
        <f t="shared" si="54"/>
        <v>321</v>
      </c>
      <c r="AB58" s="1">
        <f t="shared" si="54"/>
        <v>322</v>
      </c>
      <c r="AC58" s="1">
        <f t="shared" si="54"/>
        <v>323</v>
      </c>
      <c r="AD58" s="1">
        <f t="shared" si="54"/>
        <v>324</v>
      </c>
      <c r="AE58" s="1">
        <f t="shared" si="54"/>
        <v>325</v>
      </c>
      <c r="AF58" s="1">
        <f t="shared" si="54"/>
        <v>326</v>
      </c>
      <c r="AG58" s="1">
        <f t="shared" si="54"/>
        <v>327</v>
      </c>
      <c r="AH58" s="1">
        <f t="shared" si="54"/>
        <v>328</v>
      </c>
      <c r="AI58" s="1">
        <f t="shared" si="54"/>
        <v>329</v>
      </c>
      <c r="AJ58" s="1">
        <f t="shared" si="54"/>
        <v>330</v>
      </c>
      <c r="AK58" s="1">
        <f t="shared" si="54"/>
        <v>331</v>
      </c>
      <c r="AL58" s="1">
        <f t="shared" si="54"/>
        <v>332</v>
      </c>
      <c r="AM58" s="1">
        <f t="shared" si="54"/>
        <v>333</v>
      </c>
      <c r="AN58" s="1">
        <f t="shared" si="54"/>
        <v>334</v>
      </c>
      <c r="AO58" s="1">
        <f t="shared" si="54"/>
        <v>335</v>
      </c>
      <c r="AP58" s="1">
        <f t="shared" si="54"/>
        <v>336</v>
      </c>
      <c r="AQ58" s="1">
        <f t="shared" si="54"/>
        <v>337</v>
      </c>
      <c r="AR58" s="1">
        <f t="shared" si="54"/>
        <v>338</v>
      </c>
      <c r="AS58" s="1">
        <f t="shared" si="54"/>
        <v>339</v>
      </c>
      <c r="AT58" s="1">
        <f t="shared" si="54"/>
        <v>340</v>
      </c>
      <c r="AU58" s="1">
        <f t="shared" si="54"/>
        <v>341</v>
      </c>
      <c r="AV58" s="1">
        <f t="shared" si="54"/>
        <v>342</v>
      </c>
      <c r="AW58" s="1">
        <f t="shared" si="54"/>
        <v>343</v>
      </c>
      <c r="AX58" s="1">
        <f t="shared" si="54"/>
        <v>344</v>
      </c>
      <c r="AY58" s="1">
        <f t="shared" si="54"/>
        <v>345</v>
      </c>
      <c r="AZ58" s="1">
        <f t="shared" si="54"/>
        <v>346</v>
      </c>
      <c r="BA58" s="1">
        <f t="shared" si="54"/>
        <v>347</v>
      </c>
      <c r="BB58" s="1">
        <f t="shared" si="54"/>
        <v>348</v>
      </c>
      <c r="BC58" s="1">
        <f t="shared" si="54"/>
        <v>349</v>
      </c>
      <c r="BD58" s="1">
        <f t="shared" si="54"/>
        <v>350</v>
      </c>
    </row>
    <row r="59" spans="1:56">
      <c r="A59" s="1">
        <v>56</v>
      </c>
      <c r="B59" s="1">
        <v>920057</v>
      </c>
      <c r="C59" s="1" t="s">
        <v>419</v>
      </c>
      <c r="D59" s="1">
        <v>308</v>
      </c>
      <c r="E59" s="1" t="str">
        <f>RIGHT(D59,2)&amp;"级"&amp;VLOOKUP(VALUE(LEFT(D59,1)),{1,"木";2,"铁";3,"石";4,"粮"},2,FALSE)</f>
        <v>08级石</v>
      </c>
      <c r="F59" s="1">
        <v>50</v>
      </c>
      <c r="G59" s="1">
        <v>351</v>
      </c>
      <c r="H59" s="1">
        <f t="shared" ref="H59:BD59" si="55">G59+1</f>
        <v>352</v>
      </c>
      <c r="I59" s="1">
        <f t="shared" si="55"/>
        <v>353</v>
      </c>
      <c r="J59" s="1">
        <f t="shared" si="55"/>
        <v>354</v>
      </c>
      <c r="K59" s="1">
        <f t="shared" si="55"/>
        <v>355</v>
      </c>
      <c r="L59" s="1">
        <f t="shared" si="55"/>
        <v>356</v>
      </c>
      <c r="M59" s="1">
        <f t="shared" si="55"/>
        <v>357</v>
      </c>
      <c r="N59" s="1">
        <f t="shared" si="55"/>
        <v>358</v>
      </c>
      <c r="O59" s="1">
        <f t="shared" si="55"/>
        <v>359</v>
      </c>
      <c r="P59" s="1">
        <f t="shared" si="55"/>
        <v>360</v>
      </c>
      <c r="Q59" s="1">
        <f t="shared" si="55"/>
        <v>361</v>
      </c>
      <c r="R59" s="1">
        <f t="shared" si="55"/>
        <v>362</v>
      </c>
      <c r="S59" s="1">
        <f t="shared" si="55"/>
        <v>363</v>
      </c>
      <c r="T59" s="1">
        <f t="shared" si="55"/>
        <v>364</v>
      </c>
      <c r="U59" s="1">
        <f t="shared" si="55"/>
        <v>365</v>
      </c>
      <c r="V59" s="1">
        <f t="shared" si="55"/>
        <v>366</v>
      </c>
      <c r="W59" s="1">
        <f t="shared" si="55"/>
        <v>367</v>
      </c>
      <c r="X59" s="1">
        <f t="shared" si="55"/>
        <v>368</v>
      </c>
      <c r="Y59" s="1">
        <f t="shared" si="55"/>
        <v>369</v>
      </c>
      <c r="Z59" s="1">
        <f t="shared" si="55"/>
        <v>370</v>
      </c>
      <c r="AA59" s="1">
        <f t="shared" si="55"/>
        <v>371</v>
      </c>
      <c r="AB59" s="1">
        <f t="shared" si="55"/>
        <v>372</v>
      </c>
      <c r="AC59" s="1">
        <f t="shared" si="55"/>
        <v>373</v>
      </c>
      <c r="AD59" s="1">
        <f t="shared" si="55"/>
        <v>374</v>
      </c>
      <c r="AE59" s="1">
        <f t="shared" si="55"/>
        <v>375</v>
      </c>
      <c r="AF59" s="1">
        <f t="shared" si="55"/>
        <v>376</v>
      </c>
      <c r="AG59" s="1">
        <f t="shared" si="55"/>
        <v>377</v>
      </c>
      <c r="AH59" s="1">
        <f t="shared" si="55"/>
        <v>378</v>
      </c>
      <c r="AI59" s="1">
        <f t="shared" si="55"/>
        <v>379</v>
      </c>
      <c r="AJ59" s="1">
        <f t="shared" si="55"/>
        <v>380</v>
      </c>
      <c r="AK59" s="1">
        <f t="shared" si="55"/>
        <v>381</v>
      </c>
      <c r="AL59" s="1">
        <f t="shared" si="55"/>
        <v>382</v>
      </c>
      <c r="AM59" s="1">
        <f t="shared" si="55"/>
        <v>383</v>
      </c>
      <c r="AN59" s="1">
        <f t="shared" si="55"/>
        <v>384</v>
      </c>
      <c r="AO59" s="1">
        <f t="shared" si="55"/>
        <v>385</v>
      </c>
      <c r="AP59" s="1">
        <f t="shared" si="55"/>
        <v>386</v>
      </c>
      <c r="AQ59" s="1">
        <f t="shared" si="55"/>
        <v>387</v>
      </c>
      <c r="AR59" s="1">
        <f t="shared" si="55"/>
        <v>388</v>
      </c>
      <c r="AS59" s="1">
        <f t="shared" si="55"/>
        <v>389</v>
      </c>
      <c r="AT59" s="1">
        <f t="shared" si="55"/>
        <v>390</v>
      </c>
      <c r="AU59" s="1">
        <f t="shared" si="55"/>
        <v>391</v>
      </c>
      <c r="AV59" s="1">
        <f t="shared" si="55"/>
        <v>392</v>
      </c>
      <c r="AW59" s="1">
        <f t="shared" si="55"/>
        <v>393</v>
      </c>
      <c r="AX59" s="1">
        <f t="shared" si="55"/>
        <v>394</v>
      </c>
      <c r="AY59" s="1">
        <f t="shared" si="55"/>
        <v>395</v>
      </c>
      <c r="AZ59" s="1">
        <f t="shared" si="55"/>
        <v>396</v>
      </c>
      <c r="BA59" s="1">
        <f t="shared" si="55"/>
        <v>397</v>
      </c>
      <c r="BB59" s="1">
        <f t="shared" si="55"/>
        <v>398</v>
      </c>
      <c r="BC59" s="1">
        <f t="shared" si="55"/>
        <v>399</v>
      </c>
      <c r="BD59" s="1">
        <f t="shared" si="55"/>
        <v>400</v>
      </c>
    </row>
    <row r="60" spans="1:56">
      <c r="A60" s="1">
        <v>57</v>
      </c>
      <c r="B60" s="1">
        <v>920057</v>
      </c>
      <c r="C60" s="1" t="s">
        <v>419</v>
      </c>
      <c r="D60" s="1">
        <v>309</v>
      </c>
      <c r="E60" s="1" t="str">
        <f>RIGHT(D60,2)&amp;"级"&amp;VLOOKUP(VALUE(LEFT(D60,1)),{1,"木";2,"铁";3,"石";4,"粮"},2,FALSE)</f>
        <v>09级石</v>
      </c>
      <c r="F60" s="1">
        <v>50</v>
      </c>
      <c r="G60" s="1">
        <v>401</v>
      </c>
      <c r="H60" s="1">
        <f t="shared" ref="H60:BD60" si="56">G60+1</f>
        <v>402</v>
      </c>
      <c r="I60" s="1">
        <f t="shared" si="56"/>
        <v>403</v>
      </c>
      <c r="J60" s="1">
        <f t="shared" si="56"/>
        <v>404</v>
      </c>
      <c r="K60" s="1">
        <f t="shared" si="56"/>
        <v>405</v>
      </c>
      <c r="L60" s="1">
        <f t="shared" si="56"/>
        <v>406</v>
      </c>
      <c r="M60" s="1">
        <f t="shared" si="56"/>
        <v>407</v>
      </c>
      <c r="N60" s="1">
        <f t="shared" si="56"/>
        <v>408</v>
      </c>
      <c r="O60" s="1">
        <f t="shared" si="56"/>
        <v>409</v>
      </c>
      <c r="P60" s="1">
        <f t="shared" si="56"/>
        <v>410</v>
      </c>
      <c r="Q60" s="1">
        <f t="shared" si="56"/>
        <v>411</v>
      </c>
      <c r="R60" s="1">
        <f t="shared" si="56"/>
        <v>412</v>
      </c>
      <c r="S60" s="1">
        <f t="shared" si="56"/>
        <v>413</v>
      </c>
      <c r="T60" s="1">
        <f t="shared" si="56"/>
        <v>414</v>
      </c>
      <c r="U60" s="1">
        <f t="shared" si="56"/>
        <v>415</v>
      </c>
      <c r="V60" s="1">
        <f t="shared" si="56"/>
        <v>416</v>
      </c>
      <c r="W60" s="1">
        <f t="shared" si="56"/>
        <v>417</v>
      </c>
      <c r="X60" s="1">
        <f t="shared" si="56"/>
        <v>418</v>
      </c>
      <c r="Y60" s="1">
        <f t="shared" si="56"/>
        <v>419</v>
      </c>
      <c r="Z60" s="1">
        <f t="shared" si="56"/>
        <v>420</v>
      </c>
      <c r="AA60" s="1">
        <f t="shared" si="56"/>
        <v>421</v>
      </c>
      <c r="AB60" s="1">
        <f t="shared" si="56"/>
        <v>422</v>
      </c>
      <c r="AC60" s="1">
        <f t="shared" si="56"/>
        <v>423</v>
      </c>
      <c r="AD60" s="1">
        <f t="shared" si="56"/>
        <v>424</v>
      </c>
      <c r="AE60" s="1">
        <f t="shared" si="56"/>
        <v>425</v>
      </c>
      <c r="AF60" s="1">
        <f t="shared" si="56"/>
        <v>426</v>
      </c>
      <c r="AG60" s="1">
        <f t="shared" si="56"/>
        <v>427</v>
      </c>
      <c r="AH60" s="1">
        <f t="shared" si="56"/>
        <v>428</v>
      </c>
      <c r="AI60" s="1">
        <f t="shared" si="56"/>
        <v>429</v>
      </c>
      <c r="AJ60" s="1">
        <f t="shared" si="56"/>
        <v>430</v>
      </c>
      <c r="AK60" s="1">
        <f t="shared" si="56"/>
        <v>431</v>
      </c>
      <c r="AL60" s="1">
        <f t="shared" si="56"/>
        <v>432</v>
      </c>
      <c r="AM60" s="1">
        <f t="shared" si="56"/>
        <v>433</v>
      </c>
      <c r="AN60" s="1">
        <f t="shared" si="56"/>
        <v>434</v>
      </c>
      <c r="AO60" s="1">
        <f t="shared" si="56"/>
        <v>435</v>
      </c>
      <c r="AP60" s="1">
        <f t="shared" si="56"/>
        <v>436</v>
      </c>
      <c r="AQ60" s="1">
        <f t="shared" si="56"/>
        <v>437</v>
      </c>
      <c r="AR60" s="1">
        <f t="shared" si="56"/>
        <v>438</v>
      </c>
      <c r="AS60" s="1">
        <f t="shared" si="56"/>
        <v>439</v>
      </c>
      <c r="AT60" s="1">
        <f t="shared" si="56"/>
        <v>440</v>
      </c>
      <c r="AU60" s="1">
        <f t="shared" si="56"/>
        <v>441</v>
      </c>
      <c r="AV60" s="1">
        <f t="shared" si="56"/>
        <v>442</v>
      </c>
      <c r="AW60" s="1">
        <f t="shared" si="56"/>
        <v>443</v>
      </c>
      <c r="AX60" s="1">
        <f t="shared" si="56"/>
        <v>444</v>
      </c>
      <c r="AY60" s="1">
        <f t="shared" si="56"/>
        <v>445</v>
      </c>
      <c r="AZ60" s="1">
        <f t="shared" si="56"/>
        <v>446</v>
      </c>
      <c r="BA60" s="1">
        <f t="shared" si="56"/>
        <v>447</v>
      </c>
      <c r="BB60" s="1">
        <f t="shared" si="56"/>
        <v>448</v>
      </c>
      <c r="BC60" s="1">
        <f t="shared" si="56"/>
        <v>449</v>
      </c>
      <c r="BD60" s="1">
        <f t="shared" si="56"/>
        <v>450</v>
      </c>
    </row>
    <row r="61" spans="1:56">
      <c r="A61" s="1">
        <v>58</v>
      </c>
      <c r="B61" s="1">
        <v>920057</v>
      </c>
      <c r="C61" s="1" t="s">
        <v>419</v>
      </c>
      <c r="D61" s="1">
        <v>407</v>
      </c>
      <c r="E61" s="1" t="str">
        <f>RIGHT(D61,2)&amp;"级"&amp;VLOOKUP(VALUE(LEFT(D61,1)),{1,"木";2,"铁";3,"石";4,"粮"},2,FALSE)</f>
        <v>07级粮</v>
      </c>
      <c r="F61" s="1">
        <v>50</v>
      </c>
      <c r="G61" s="1">
        <v>451</v>
      </c>
      <c r="H61" s="1">
        <f t="shared" ref="H61:BD61" si="57">G61+1</f>
        <v>452</v>
      </c>
      <c r="I61" s="1">
        <f t="shared" si="57"/>
        <v>453</v>
      </c>
      <c r="J61" s="1">
        <f t="shared" si="57"/>
        <v>454</v>
      </c>
      <c r="K61" s="1">
        <f t="shared" si="57"/>
        <v>455</v>
      </c>
      <c r="L61" s="1">
        <f t="shared" si="57"/>
        <v>456</v>
      </c>
      <c r="M61" s="1">
        <f t="shared" si="57"/>
        <v>457</v>
      </c>
      <c r="N61" s="1">
        <f t="shared" si="57"/>
        <v>458</v>
      </c>
      <c r="O61" s="1">
        <f t="shared" si="57"/>
        <v>459</v>
      </c>
      <c r="P61" s="1">
        <f t="shared" si="57"/>
        <v>460</v>
      </c>
      <c r="Q61" s="1">
        <f t="shared" si="57"/>
        <v>461</v>
      </c>
      <c r="R61" s="1">
        <f t="shared" si="57"/>
        <v>462</v>
      </c>
      <c r="S61" s="1">
        <f t="shared" si="57"/>
        <v>463</v>
      </c>
      <c r="T61" s="1">
        <f t="shared" si="57"/>
        <v>464</v>
      </c>
      <c r="U61" s="1">
        <f t="shared" si="57"/>
        <v>465</v>
      </c>
      <c r="V61" s="1">
        <f t="shared" si="57"/>
        <v>466</v>
      </c>
      <c r="W61" s="1">
        <f t="shared" si="57"/>
        <v>467</v>
      </c>
      <c r="X61" s="1">
        <f t="shared" si="57"/>
        <v>468</v>
      </c>
      <c r="Y61" s="1">
        <f t="shared" si="57"/>
        <v>469</v>
      </c>
      <c r="Z61" s="1">
        <f t="shared" si="57"/>
        <v>470</v>
      </c>
      <c r="AA61" s="1">
        <f t="shared" si="57"/>
        <v>471</v>
      </c>
      <c r="AB61" s="1">
        <f t="shared" si="57"/>
        <v>472</v>
      </c>
      <c r="AC61" s="1">
        <f t="shared" si="57"/>
        <v>473</v>
      </c>
      <c r="AD61" s="1">
        <f t="shared" si="57"/>
        <v>474</v>
      </c>
      <c r="AE61" s="1">
        <f t="shared" si="57"/>
        <v>475</v>
      </c>
      <c r="AF61" s="1">
        <f t="shared" si="57"/>
        <v>476</v>
      </c>
      <c r="AG61" s="1">
        <f t="shared" si="57"/>
        <v>477</v>
      </c>
      <c r="AH61" s="1">
        <f t="shared" si="57"/>
        <v>478</v>
      </c>
      <c r="AI61" s="1">
        <f t="shared" si="57"/>
        <v>479</v>
      </c>
      <c r="AJ61" s="1">
        <f t="shared" si="57"/>
        <v>480</v>
      </c>
      <c r="AK61" s="1">
        <f t="shared" si="57"/>
        <v>481</v>
      </c>
      <c r="AL61" s="1">
        <f t="shared" si="57"/>
        <v>482</v>
      </c>
      <c r="AM61" s="1">
        <f t="shared" si="57"/>
        <v>483</v>
      </c>
      <c r="AN61" s="1">
        <f t="shared" si="57"/>
        <v>484</v>
      </c>
      <c r="AO61" s="1">
        <f t="shared" si="57"/>
        <v>485</v>
      </c>
      <c r="AP61" s="1">
        <f t="shared" si="57"/>
        <v>486</v>
      </c>
      <c r="AQ61" s="1">
        <f t="shared" si="57"/>
        <v>487</v>
      </c>
      <c r="AR61" s="1">
        <f t="shared" si="57"/>
        <v>488</v>
      </c>
      <c r="AS61" s="1">
        <f t="shared" si="57"/>
        <v>489</v>
      </c>
      <c r="AT61" s="1">
        <f t="shared" si="57"/>
        <v>490</v>
      </c>
      <c r="AU61" s="1">
        <f t="shared" si="57"/>
        <v>491</v>
      </c>
      <c r="AV61" s="1">
        <f t="shared" si="57"/>
        <v>492</v>
      </c>
      <c r="AW61" s="1">
        <f t="shared" si="57"/>
        <v>493</v>
      </c>
      <c r="AX61" s="1">
        <f t="shared" si="57"/>
        <v>494</v>
      </c>
      <c r="AY61" s="1">
        <f t="shared" si="57"/>
        <v>495</v>
      </c>
      <c r="AZ61" s="1">
        <f t="shared" si="57"/>
        <v>496</v>
      </c>
      <c r="BA61" s="1">
        <f t="shared" si="57"/>
        <v>497</v>
      </c>
      <c r="BB61" s="1">
        <f t="shared" si="57"/>
        <v>498</v>
      </c>
      <c r="BC61" s="1">
        <f t="shared" si="57"/>
        <v>499</v>
      </c>
      <c r="BD61" s="1">
        <f t="shared" si="57"/>
        <v>500</v>
      </c>
    </row>
    <row r="62" spans="1:56">
      <c r="A62" s="1">
        <v>59</v>
      </c>
      <c r="B62" s="1">
        <v>920057</v>
      </c>
      <c r="C62" s="1" t="s">
        <v>419</v>
      </c>
      <c r="D62" s="1">
        <v>408</v>
      </c>
      <c r="E62" s="1" t="str">
        <f>RIGHT(D62,2)&amp;"级"&amp;VLOOKUP(VALUE(LEFT(D62,1)),{1,"木";2,"铁";3,"石";4,"粮"},2,FALSE)</f>
        <v>08级粮</v>
      </c>
      <c r="F62" s="1">
        <v>50</v>
      </c>
      <c r="G62" s="1">
        <v>501</v>
      </c>
      <c r="H62" s="1">
        <f t="shared" ref="H62:BD62" si="58">G62+1</f>
        <v>502</v>
      </c>
      <c r="I62" s="1">
        <f t="shared" si="58"/>
        <v>503</v>
      </c>
      <c r="J62" s="1">
        <f t="shared" si="58"/>
        <v>504</v>
      </c>
      <c r="K62" s="1">
        <f t="shared" si="58"/>
        <v>505</v>
      </c>
      <c r="L62" s="1">
        <f t="shared" si="58"/>
        <v>506</v>
      </c>
      <c r="M62" s="1">
        <f t="shared" si="58"/>
        <v>507</v>
      </c>
      <c r="N62" s="1">
        <f t="shared" si="58"/>
        <v>508</v>
      </c>
      <c r="O62" s="1">
        <f t="shared" si="58"/>
        <v>509</v>
      </c>
      <c r="P62" s="1">
        <f t="shared" si="58"/>
        <v>510</v>
      </c>
      <c r="Q62" s="1">
        <f t="shared" si="58"/>
        <v>511</v>
      </c>
      <c r="R62" s="1">
        <f t="shared" si="58"/>
        <v>512</v>
      </c>
      <c r="S62" s="1">
        <f t="shared" si="58"/>
        <v>513</v>
      </c>
      <c r="T62" s="1">
        <f t="shared" si="58"/>
        <v>514</v>
      </c>
      <c r="U62" s="1">
        <f t="shared" si="58"/>
        <v>515</v>
      </c>
      <c r="V62" s="1">
        <f t="shared" si="58"/>
        <v>516</v>
      </c>
      <c r="W62" s="1">
        <f t="shared" si="58"/>
        <v>517</v>
      </c>
      <c r="X62" s="1">
        <f t="shared" si="58"/>
        <v>518</v>
      </c>
      <c r="Y62" s="1">
        <f t="shared" si="58"/>
        <v>519</v>
      </c>
      <c r="Z62" s="1">
        <f t="shared" si="58"/>
        <v>520</v>
      </c>
      <c r="AA62" s="1">
        <f t="shared" si="58"/>
        <v>521</v>
      </c>
      <c r="AB62" s="1">
        <f t="shared" si="58"/>
        <v>522</v>
      </c>
      <c r="AC62" s="1">
        <f t="shared" si="58"/>
        <v>523</v>
      </c>
      <c r="AD62" s="1">
        <f t="shared" si="58"/>
        <v>524</v>
      </c>
      <c r="AE62" s="1">
        <f t="shared" si="58"/>
        <v>525</v>
      </c>
      <c r="AF62" s="1">
        <f t="shared" si="58"/>
        <v>526</v>
      </c>
      <c r="AG62" s="1">
        <f t="shared" si="58"/>
        <v>527</v>
      </c>
      <c r="AH62" s="1">
        <f t="shared" si="58"/>
        <v>528</v>
      </c>
      <c r="AI62" s="1">
        <f t="shared" si="58"/>
        <v>529</v>
      </c>
      <c r="AJ62" s="1">
        <f t="shared" si="58"/>
        <v>530</v>
      </c>
      <c r="AK62" s="1">
        <f t="shared" si="58"/>
        <v>531</v>
      </c>
      <c r="AL62" s="1">
        <f t="shared" si="58"/>
        <v>532</v>
      </c>
      <c r="AM62" s="1">
        <f t="shared" si="58"/>
        <v>533</v>
      </c>
      <c r="AN62" s="1">
        <f t="shared" si="58"/>
        <v>534</v>
      </c>
      <c r="AO62" s="1">
        <f t="shared" si="58"/>
        <v>535</v>
      </c>
      <c r="AP62" s="1">
        <f t="shared" si="58"/>
        <v>536</v>
      </c>
      <c r="AQ62" s="1">
        <f t="shared" si="58"/>
        <v>537</v>
      </c>
      <c r="AR62" s="1">
        <f t="shared" si="58"/>
        <v>538</v>
      </c>
      <c r="AS62" s="1">
        <f t="shared" si="58"/>
        <v>539</v>
      </c>
      <c r="AT62" s="1">
        <f t="shared" si="58"/>
        <v>540</v>
      </c>
      <c r="AU62" s="1">
        <f t="shared" si="58"/>
        <v>541</v>
      </c>
      <c r="AV62" s="1">
        <f t="shared" si="58"/>
        <v>542</v>
      </c>
      <c r="AW62" s="1">
        <f t="shared" si="58"/>
        <v>543</v>
      </c>
      <c r="AX62" s="1">
        <f t="shared" si="58"/>
        <v>544</v>
      </c>
      <c r="AY62" s="1">
        <f t="shared" si="58"/>
        <v>545</v>
      </c>
      <c r="AZ62" s="1">
        <f t="shared" si="58"/>
        <v>546</v>
      </c>
      <c r="BA62" s="1">
        <f t="shared" si="58"/>
        <v>547</v>
      </c>
      <c r="BB62" s="1">
        <f t="shared" si="58"/>
        <v>548</v>
      </c>
      <c r="BC62" s="1">
        <f t="shared" si="58"/>
        <v>549</v>
      </c>
      <c r="BD62" s="1">
        <f t="shared" si="58"/>
        <v>550</v>
      </c>
    </row>
    <row r="63" spans="1:56">
      <c r="A63" s="1">
        <v>60</v>
      </c>
      <c r="B63" s="1">
        <v>920057</v>
      </c>
      <c r="C63" s="1" t="s">
        <v>419</v>
      </c>
      <c r="D63" s="1">
        <v>409</v>
      </c>
      <c r="E63" s="1" t="str">
        <f>RIGHT(D63,2)&amp;"级"&amp;VLOOKUP(VALUE(LEFT(D63,1)),{1,"木";2,"铁";3,"石";4,"粮"},2,FALSE)</f>
        <v>09级粮</v>
      </c>
      <c r="F63" s="1">
        <v>50</v>
      </c>
      <c r="G63" s="1">
        <v>551</v>
      </c>
      <c r="H63" s="1">
        <f t="shared" ref="H63:BD63" si="59">G63+1</f>
        <v>552</v>
      </c>
      <c r="I63" s="1">
        <f t="shared" si="59"/>
        <v>553</v>
      </c>
      <c r="J63" s="1">
        <f t="shared" si="59"/>
        <v>554</v>
      </c>
      <c r="K63" s="1">
        <f t="shared" si="59"/>
        <v>555</v>
      </c>
      <c r="L63" s="1">
        <f t="shared" si="59"/>
        <v>556</v>
      </c>
      <c r="M63" s="1">
        <f t="shared" si="59"/>
        <v>557</v>
      </c>
      <c r="N63" s="1">
        <f t="shared" si="59"/>
        <v>558</v>
      </c>
      <c r="O63" s="1">
        <f t="shared" si="59"/>
        <v>559</v>
      </c>
      <c r="P63" s="1">
        <f t="shared" si="59"/>
        <v>560</v>
      </c>
      <c r="Q63" s="1">
        <f t="shared" si="59"/>
        <v>561</v>
      </c>
      <c r="R63" s="1">
        <f t="shared" si="59"/>
        <v>562</v>
      </c>
      <c r="S63" s="1">
        <f t="shared" si="59"/>
        <v>563</v>
      </c>
      <c r="T63" s="1">
        <f t="shared" si="59"/>
        <v>564</v>
      </c>
      <c r="U63" s="1">
        <f t="shared" si="59"/>
        <v>565</v>
      </c>
      <c r="V63" s="1">
        <f t="shared" si="59"/>
        <v>566</v>
      </c>
      <c r="W63" s="1">
        <f t="shared" si="59"/>
        <v>567</v>
      </c>
      <c r="X63" s="1">
        <f t="shared" si="59"/>
        <v>568</v>
      </c>
      <c r="Y63" s="1">
        <f t="shared" si="59"/>
        <v>569</v>
      </c>
      <c r="Z63" s="1">
        <f t="shared" si="59"/>
        <v>570</v>
      </c>
      <c r="AA63" s="1">
        <f t="shared" si="59"/>
        <v>571</v>
      </c>
      <c r="AB63" s="1">
        <f t="shared" si="59"/>
        <v>572</v>
      </c>
      <c r="AC63" s="1">
        <f t="shared" si="59"/>
        <v>573</v>
      </c>
      <c r="AD63" s="1">
        <f t="shared" si="59"/>
        <v>574</v>
      </c>
      <c r="AE63" s="1">
        <f t="shared" si="59"/>
        <v>575</v>
      </c>
      <c r="AF63" s="1">
        <f t="shared" si="59"/>
        <v>576</v>
      </c>
      <c r="AG63" s="1">
        <f t="shared" si="59"/>
        <v>577</v>
      </c>
      <c r="AH63" s="1">
        <f t="shared" si="59"/>
        <v>578</v>
      </c>
      <c r="AI63" s="1">
        <f t="shared" si="59"/>
        <v>579</v>
      </c>
      <c r="AJ63" s="1">
        <f t="shared" si="59"/>
        <v>580</v>
      </c>
      <c r="AK63" s="1">
        <f t="shared" si="59"/>
        <v>581</v>
      </c>
      <c r="AL63" s="1">
        <f t="shared" si="59"/>
        <v>582</v>
      </c>
      <c r="AM63" s="1">
        <f t="shared" si="59"/>
        <v>583</v>
      </c>
      <c r="AN63" s="1">
        <f t="shared" si="59"/>
        <v>584</v>
      </c>
      <c r="AO63" s="1">
        <f t="shared" si="59"/>
        <v>585</v>
      </c>
      <c r="AP63" s="1">
        <f t="shared" si="59"/>
        <v>586</v>
      </c>
      <c r="AQ63" s="1">
        <f t="shared" si="59"/>
        <v>587</v>
      </c>
      <c r="AR63" s="1">
        <f t="shared" si="59"/>
        <v>588</v>
      </c>
      <c r="AS63" s="1">
        <f t="shared" si="59"/>
        <v>589</v>
      </c>
      <c r="AT63" s="1">
        <f t="shared" si="59"/>
        <v>590</v>
      </c>
      <c r="AU63" s="1">
        <f t="shared" si="59"/>
        <v>591</v>
      </c>
      <c r="AV63" s="1">
        <f t="shared" si="59"/>
        <v>592</v>
      </c>
      <c r="AW63" s="1">
        <f t="shared" si="59"/>
        <v>593</v>
      </c>
      <c r="AX63" s="1">
        <f t="shared" si="59"/>
        <v>594</v>
      </c>
      <c r="AY63" s="1">
        <f t="shared" si="59"/>
        <v>595</v>
      </c>
      <c r="AZ63" s="1">
        <f t="shared" si="59"/>
        <v>596</v>
      </c>
      <c r="BA63" s="1">
        <f t="shared" si="59"/>
        <v>597</v>
      </c>
      <c r="BB63" s="1">
        <f t="shared" si="59"/>
        <v>598</v>
      </c>
      <c r="BC63" s="1">
        <f t="shared" si="59"/>
        <v>599</v>
      </c>
      <c r="BD63" s="1">
        <f t="shared" si="59"/>
        <v>600</v>
      </c>
    </row>
    <row r="64" spans="1:56">
      <c r="A64" s="1">
        <v>61</v>
      </c>
      <c r="B64" s="1">
        <v>990074</v>
      </c>
      <c r="C64" s="1" t="s">
        <v>419</v>
      </c>
      <c r="D64" s="1">
        <v>104</v>
      </c>
      <c r="E64" s="1" t="str">
        <f>RIGHT(D64,2)&amp;"级"&amp;VLOOKUP(VALUE(LEFT(D64,1)),{1,"木";2,"铁";3,"石";4,"粮"},2,FALSE)</f>
        <v>04级木</v>
      </c>
      <c r="F64" s="1">
        <v>50</v>
      </c>
      <c r="G64" s="1">
        <v>1</v>
      </c>
      <c r="H64" s="1">
        <f t="shared" ref="H64:BD64" si="60">G64+1</f>
        <v>2</v>
      </c>
      <c r="I64" s="1">
        <f t="shared" si="60"/>
        <v>3</v>
      </c>
      <c r="J64" s="1">
        <f t="shared" si="60"/>
        <v>4</v>
      </c>
      <c r="K64" s="1">
        <f t="shared" si="60"/>
        <v>5</v>
      </c>
      <c r="L64" s="1">
        <f t="shared" si="60"/>
        <v>6</v>
      </c>
      <c r="M64" s="1">
        <f t="shared" si="60"/>
        <v>7</v>
      </c>
      <c r="N64" s="1">
        <f t="shared" si="60"/>
        <v>8</v>
      </c>
      <c r="O64" s="1">
        <f t="shared" si="60"/>
        <v>9</v>
      </c>
      <c r="P64" s="1">
        <f t="shared" si="60"/>
        <v>10</v>
      </c>
      <c r="Q64" s="1">
        <f t="shared" si="60"/>
        <v>11</v>
      </c>
      <c r="R64" s="1">
        <f t="shared" si="60"/>
        <v>12</v>
      </c>
      <c r="S64" s="1">
        <f t="shared" si="60"/>
        <v>13</v>
      </c>
      <c r="T64" s="1">
        <f t="shared" si="60"/>
        <v>14</v>
      </c>
      <c r="U64" s="1">
        <f t="shared" si="60"/>
        <v>15</v>
      </c>
      <c r="V64" s="1">
        <f t="shared" si="60"/>
        <v>16</v>
      </c>
      <c r="W64" s="1">
        <f t="shared" si="60"/>
        <v>17</v>
      </c>
      <c r="X64" s="1">
        <f t="shared" si="60"/>
        <v>18</v>
      </c>
      <c r="Y64" s="1">
        <f t="shared" si="60"/>
        <v>19</v>
      </c>
      <c r="Z64" s="1">
        <f t="shared" si="60"/>
        <v>20</v>
      </c>
      <c r="AA64" s="1">
        <f t="shared" si="60"/>
        <v>21</v>
      </c>
      <c r="AB64" s="1">
        <f t="shared" si="60"/>
        <v>22</v>
      </c>
      <c r="AC64" s="1">
        <f t="shared" si="60"/>
        <v>23</v>
      </c>
      <c r="AD64" s="1">
        <f t="shared" si="60"/>
        <v>24</v>
      </c>
      <c r="AE64" s="1">
        <f t="shared" si="60"/>
        <v>25</v>
      </c>
      <c r="AF64" s="1">
        <f t="shared" si="60"/>
        <v>26</v>
      </c>
      <c r="AG64" s="1">
        <f t="shared" si="60"/>
        <v>27</v>
      </c>
      <c r="AH64" s="1">
        <f t="shared" si="60"/>
        <v>28</v>
      </c>
      <c r="AI64" s="1">
        <f t="shared" si="60"/>
        <v>29</v>
      </c>
      <c r="AJ64" s="1">
        <f t="shared" si="60"/>
        <v>30</v>
      </c>
      <c r="AK64" s="1">
        <f t="shared" si="60"/>
        <v>31</v>
      </c>
      <c r="AL64" s="1">
        <f t="shared" si="60"/>
        <v>32</v>
      </c>
      <c r="AM64" s="1">
        <f t="shared" si="60"/>
        <v>33</v>
      </c>
      <c r="AN64" s="1">
        <f t="shared" si="60"/>
        <v>34</v>
      </c>
      <c r="AO64" s="1">
        <f t="shared" si="60"/>
        <v>35</v>
      </c>
      <c r="AP64" s="1">
        <f t="shared" si="60"/>
        <v>36</v>
      </c>
      <c r="AQ64" s="1">
        <f t="shared" si="60"/>
        <v>37</v>
      </c>
      <c r="AR64" s="1">
        <f t="shared" si="60"/>
        <v>38</v>
      </c>
      <c r="AS64" s="1">
        <f t="shared" si="60"/>
        <v>39</v>
      </c>
      <c r="AT64" s="1">
        <f t="shared" si="60"/>
        <v>40</v>
      </c>
      <c r="AU64" s="1">
        <f t="shared" si="60"/>
        <v>41</v>
      </c>
      <c r="AV64" s="1">
        <f t="shared" si="60"/>
        <v>42</v>
      </c>
      <c r="AW64" s="1">
        <f t="shared" si="60"/>
        <v>43</v>
      </c>
      <c r="AX64" s="1">
        <f t="shared" si="60"/>
        <v>44</v>
      </c>
      <c r="AY64" s="1">
        <f t="shared" si="60"/>
        <v>45</v>
      </c>
      <c r="AZ64" s="1">
        <f t="shared" si="60"/>
        <v>46</v>
      </c>
      <c r="BA64" s="1">
        <f t="shared" si="60"/>
        <v>47</v>
      </c>
      <c r="BB64" s="1">
        <f t="shared" si="60"/>
        <v>48</v>
      </c>
      <c r="BC64" s="1">
        <f t="shared" si="60"/>
        <v>49</v>
      </c>
      <c r="BD64" s="1">
        <f t="shared" si="60"/>
        <v>50</v>
      </c>
    </row>
    <row r="65" spans="1:56">
      <c r="A65" s="1">
        <v>62</v>
      </c>
      <c r="B65" s="1">
        <v>990074</v>
      </c>
      <c r="C65" s="1" t="s">
        <v>419</v>
      </c>
      <c r="D65" s="1">
        <v>105</v>
      </c>
      <c r="E65" s="1" t="str">
        <f>RIGHT(D65,2)&amp;"级"&amp;VLOOKUP(VALUE(LEFT(D65,1)),{1,"木";2,"铁";3,"石";4,"粮"},2,FALSE)</f>
        <v>05级木</v>
      </c>
      <c r="F65" s="1">
        <v>50</v>
      </c>
      <c r="G65" s="1">
        <v>51</v>
      </c>
      <c r="H65" s="1">
        <f t="shared" ref="H65:BD65" si="61">G65+1</f>
        <v>52</v>
      </c>
      <c r="I65" s="1">
        <f t="shared" si="61"/>
        <v>53</v>
      </c>
      <c r="J65" s="1">
        <f t="shared" si="61"/>
        <v>54</v>
      </c>
      <c r="K65" s="1">
        <f t="shared" si="61"/>
        <v>55</v>
      </c>
      <c r="L65" s="1">
        <f t="shared" si="61"/>
        <v>56</v>
      </c>
      <c r="M65" s="1">
        <f t="shared" si="61"/>
        <v>57</v>
      </c>
      <c r="N65" s="1">
        <f t="shared" si="61"/>
        <v>58</v>
      </c>
      <c r="O65" s="1">
        <f t="shared" si="61"/>
        <v>59</v>
      </c>
      <c r="P65" s="1">
        <f t="shared" si="61"/>
        <v>60</v>
      </c>
      <c r="Q65" s="1">
        <f t="shared" si="61"/>
        <v>61</v>
      </c>
      <c r="R65" s="1">
        <f t="shared" si="61"/>
        <v>62</v>
      </c>
      <c r="S65" s="1">
        <f t="shared" si="61"/>
        <v>63</v>
      </c>
      <c r="T65" s="1">
        <f t="shared" si="61"/>
        <v>64</v>
      </c>
      <c r="U65" s="1">
        <f t="shared" si="61"/>
        <v>65</v>
      </c>
      <c r="V65" s="1">
        <f t="shared" si="61"/>
        <v>66</v>
      </c>
      <c r="W65" s="1">
        <f t="shared" si="61"/>
        <v>67</v>
      </c>
      <c r="X65" s="1">
        <f t="shared" si="61"/>
        <v>68</v>
      </c>
      <c r="Y65" s="1">
        <f t="shared" si="61"/>
        <v>69</v>
      </c>
      <c r="Z65" s="1">
        <f t="shared" si="61"/>
        <v>70</v>
      </c>
      <c r="AA65" s="1">
        <f t="shared" si="61"/>
        <v>71</v>
      </c>
      <c r="AB65" s="1">
        <f t="shared" si="61"/>
        <v>72</v>
      </c>
      <c r="AC65" s="1">
        <f t="shared" si="61"/>
        <v>73</v>
      </c>
      <c r="AD65" s="1">
        <f t="shared" si="61"/>
        <v>74</v>
      </c>
      <c r="AE65" s="1">
        <f t="shared" si="61"/>
        <v>75</v>
      </c>
      <c r="AF65" s="1">
        <f t="shared" si="61"/>
        <v>76</v>
      </c>
      <c r="AG65" s="1">
        <f t="shared" si="61"/>
        <v>77</v>
      </c>
      <c r="AH65" s="1">
        <f t="shared" si="61"/>
        <v>78</v>
      </c>
      <c r="AI65" s="1">
        <f t="shared" si="61"/>
        <v>79</v>
      </c>
      <c r="AJ65" s="1">
        <f t="shared" si="61"/>
        <v>80</v>
      </c>
      <c r="AK65" s="1">
        <f t="shared" si="61"/>
        <v>81</v>
      </c>
      <c r="AL65" s="1">
        <f t="shared" si="61"/>
        <v>82</v>
      </c>
      <c r="AM65" s="1">
        <f t="shared" si="61"/>
        <v>83</v>
      </c>
      <c r="AN65" s="1">
        <f t="shared" si="61"/>
        <v>84</v>
      </c>
      <c r="AO65" s="1">
        <f t="shared" si="61"/>
        <v>85</v>
      </c>
      <c r="AP65" s="1">
        <f t="shared" si="61"/>
        <v>86</v>
      </c>
      <c r="AQ65" s="1">
        <f t="shared" si="61"/>
        <v>87</v>
      </c>
      <c r="AR65" s="1">
        <f t="shared" si="61"/>
        <v>88</v>
      </c>
      <c r="AS65" s="1">
        <f t="shared" si="61"/>
        <v>89</v>
      </c>
      <c r="AT65" s="1">
        <f t="shared" si="61"/>
        <v>90</v>
      </c>
      <c r="AU65" s="1">
        <f t="shared" si="61"/>
        <v>91</v>
      </c>
      <c r="AV65" s="1">
        <f t="shared" si="61"/>
        <v>92</v>
      </c>
      <c r="AW65" s="1">
        <f t="shared" si="61"/>
        <v>93</v>
      </c>
      <c r="AX65" s="1">
        <f t="shared" si="61"/>
        <v>94</v>
      </c>
      <c r="AY65" s="1">
        <f t="shared" si="61"/>
        <v>95</v>
      </c>
      <c r="AZ65" s="1">
        <f t="shared" si="61"/>
        <v>96</v>
      </c>
      <c r="BA65" s="1">
        <f t="shared" si="61"/>
        <v>97</v>
      </c>
      <c r="BB65" s="1">
        <f t="shared" si="61"/>
        <v>98</v>
      </c>
      <c r="BC65" s="1">
        <f t="shared" si="61"/>
        <v>99</v>
      </c>
      <c r="BD65" s="1">
        <f t="shared" si="61"/>
        <v>100</v>
      </c>
    </row>
    <row r="66" spans="1:56">
      <c r="A66" s="1">
        <v>63</v>
      </c>
      <c r="B66" s="1">
        <v>990074</v>
      </c>
      <c r="C66" s="1" t="s">
        <v>419</v>
      </c>
      <c r="D66" s="1">
        <v>106</v>
      </c>
      <c r="E66" s="1" t="str">
        <f>RIGHT(D66,2)&amp;"级"&amp;VLOOKUP(VALUE(LEFT(D66,1)),{1,"木";2,"铁";3,"石";4,"粮"},2,FALSE)</f>
        <v>06级木</v>
      </c>
      <c r="F66" s="1">
        <v>50</v>
      </c>
      <c r="G66" s="1">
        <v>101</v>
      </c>
      <c r="H66" s="1">
        <f t="shared" ref="H66:BD66" si="62">G66+1</f>
        <v>102</v>
      </c>
      <c r="I66" s="1">
        <f t="shared" si="62"/>
        <v>103</v>
      </c>
      <c r="J66" s="1">
        <f t="shared" si="62"/>
        <v>104</v>
      </c>
      <c r="K66" s="1">
        <f t="shared" si="62"/>
        <v>105</v>
      </c>
      <c r="L66" s="1">
        <f t="shared" si="62"/>
        <v>106</v>
      </c>
      <c r="M66" s="1">
        <f t="shared" si="62"/>
        <v>107</v>
      </c>
      <c r="N66" s="1">
        <f t="shared" si="62"/>
        <v>108</v>
      </c>
      <c r="O66" s="1">
        <f t="shared" si="62"/>
        <v>109</v>
      </c>
      <c r="P66" s="1">
        <f t="shared" si="62"/>
        <v>110</v>
      </c>
      <c r="Q66" s="1">
        <f t="shared" si="62"/>
        <v>111</v>
      </c>
      <c r="R66" s="1">
        <f t="shared" si="62"/>
        <v>112</v>
      </c>
      <c r="S66" s="1">
        <f t="shared" si="62"/>
        <v>113</v>
      </c>
      <c r="T66" s="1">
        <f t="shared" si="62"/>
        <v>114</v>
      </c>
      <c r="U66" s="1">
        <f t="shared" si="62"/>
        <v>115</v>
      </c>
      <c r="V66" s="1">
        <f t="shared" si="62"/>
        <v>116</v>
      </c>
      <c r="W66" s="1">
        <f t="shared" si="62"/>
        <v>117</v>
      </c>
      <c r="X66" s="1">
        <f t="shared" si="62"/>
        <v>118</v>
      </c>
      <c r="Y66" s="1">
        <f t="shared" si="62"/>
        <v>119</v>
      </c>
      <c r="Z66" s="1">
        <f t="shared" si="62"/>
        <v>120</v>
      </c>
      <c r="AA66" s="1">
        <f t="shared" si="62"/>
        <v>121</v>
      </c>
      <c r="AB66" s="1">
        <f t="shared" si="62"/>
        <v>122</v>
      </c>
      <c r="AC66" s="1">
        <f t="shared" si="62"/>
        <v>123</v>
      </c>
      <c r="AD66" s="1">
        <f t="shared" si="62"/>
        <v>124</v>
      </c>
      <c r="AE66" s="1">
        <f t="shared" si="62"/>
        <v>125</v>
      </c>
      <c r="AF66" s="1">
        <f t="shared" si="62"/>
        <v>126</v>
      </c>
      <c r="AG66" s="1">
        <f t="shared" si="62"/>
        <v>127</v>
      </c>
      <c r="AH66" s="1">
        <f t="shared" si="62"/>
        <v>128</v>
      </c>
      <c r="AI66" s="1">
        <f t="shared" si="62"/>
        <v>129</v>
      </c>
      <c r="AJ66" s="1">
        <f t="shared" si="62"/>
        <v>130</v>
      </c>
      <c r="AK66" s="1">
        <f t="shared" si="62"/>
        <v>131</v>
      </c>
      <c r="AL66" s="1">
        <f t="shared" si="62"/>
        <v>132</v>
      </c>
      <c r="AM66" s="1">
        <f t="shared" si="62"/>
        <v>133</v>
      </c>
      <c r="AN66" s="1">
        <f t="shared" si="62"/>
        <v>134</v>
      </c>
      <c r="AO66" s="1">
        <f t="shared" si="62"/>
        <v>135</v>
      </c>
      <c r="AP66" s="1">
        <f t="shared" si="62"/>
        <v>136</v>
      </c>
      <c r="AQ66" s="1">
        <f t="shared" si="62"/>
        <v>137</v>
      </c>
      <c r="AR66" s="1">
        <f t="shared" si="62"/>
        <v>138</v>
      </c>
      <c r="AS66" s="1">
        <f t="shared" si="62"/>
        <v>139</v>
      </c>
      <c r="AT66" s="1">
        <f t="shared" si="62"/>
        <v>140</v>
      </c>
      <c r="AU66" s="1">
        <f t="shared" si="62"/>
        <v>141</v>
      </c>
      <c r="AV66" s="1">
        <f t="shared" si="62"/>
        <v>142</v>
      </c>
      <c r="AW66" s="1">
        <f t="shared" si="62"/>
        <v>143</v>
      </c>
      <c r="AX66" s="1">
        <f t="shared" si="62"/>
        <v>144</v>
      </c>
      <c r="AY66" s="1">
        <f t="shared" si="62"/>
        <v>145</v>
      </c>
      <c r="AZ66" s="1">
        <f t="shared" si="62"/>
        <v>146</v>
      </c>
      <c r="BA66" s="1">
        <f t="shared" si="62"/>
        <v>147</v>
      </c>
      <c r="BB66" s="1">
        <f t="shared" si="62"/>
        <v>148</v>
      </c>
      <c r="BC66" s="1">
        <f t="shared" si="62"/>
        <v>149</v>
      </c>
      <c r="BD66" s="1">
        <f t="shared" si="62"/>
        <v>150</v>
      </c>
    </row>
    <row r="67" spans="1:56">
      <c r="A67" s="1">
        <v>64</v>
      </c>
      <c r="B67" s="1">
        <v>990074</v>
      </c>
      <c r="C67" s="1" t="s">
        <v>419</v>
      </c>
      <c r="D67" s="1">
        <v>204</v>
      </c>
      <c r="E67" s="1" t="str">
        <f>RIGHT(D67,2)&amp;"级"&amp;VLOOKUP(VALUE(LEFT(D67,1)),{1,"木";2,"铁";3,"石";4,"粮"},2,FALSE)</f>
        <v>04级铁</v>
      </c>
      <c r="F67" s="1">
        <v>50</v>
      </c>
      <c r="G67" s="1">
        <v>151</v>
      </c>
      <c r="H67" s="1">
        <f t="shared" ref="H67:BD67" si="63">G67+1</f>
        <v>152</v>
      </c>
      <c r="I67" s="1">
        <f t="shared" si="63"/>
        <v>153</v>
      </c>
      <c r="J67" s="1">
        <f t="shared" si="63"/>
        <v>154</v>
      </c>
      <c r="K67" s="1">
        <f t="shared" si="63"/>
        <v>155</v>
      </c>
      <c r="L67" s="1">
        <f t="shared" si="63"/>
        <v>156</v>
      </c>
      <c r="M67" s="1">
        <f t="shared" si="63"/>
        <v>157</v>
      </c>
      <c r="N67" s="1">
        <f t="shared" si="63"/>
        <v>158</v>
      </c>
      <c r="O67" s="1">
        <f t="shared" si="63"/>
        <v>159</v>
      </c>
      <c r="P67" s="1">
        <f t="shared" si="63"/>
        <v>160</v>
      </c>
      <c r="Q67" s="1">
        <f t="shared" si="63"/>
        <v>161</v>
      </c>
      <c r="R67" s="1">
        <f t="shared" si="63"/>
        <v>162</v>
      </c>
      <c r="S67" s="1">
        <f t="shared" si="63"/>
        <v>163</v>
      </c>
      <c r="T67" s="1">
        <f t="shared" si="63"/>
        <v>164</v>
      </c>
      <c r="U67" s="1">
        <f t="shared" si="63"/>
        <v>165</v>
      </c>
      <c r="V67" s="1">
        <f t="shared" si="63"/>
        <v>166</v>
      </c>
      <c r="W67" s="1">
        <f t="shared" si="63"/>
        <v>167</v>
      </c>
      <c r="X67" s="1">
        <f t="shared" si="63"/>
        <v>168</v>
      </c>
      <c r="Y67" s="1">
        <f t="shared" si="63"/>
        <v>169</v>
      </c>
      <c r="Z67" s="1">
        <f t="shared" si="63"/>
        <v>170</v>
      </c>
      <c r="AA67" s="1">
        <f t="shared" si="63"/>
        <v>171</v>
      </c>
      <c r="AB67" s="1">
        <f t="shared" si="63"/>
        <v>172</v>
      </c>
      <c r="AC67" s="1">
        <f t="shared" si="63"/>
        <v>173</v>
      </c>
      <c r="AD67" s="1">
        <f t="shared" si="63"/>
        <v>174</v>
      </c>
      <c r="AE67" s="1">
        <f t="shared" si="63"/>
        <v>175</v>
      </c>
      <c r="AF67" s="1">
        <f t="shared" si="63"/>
        <v>176</v>
      </c>
      <c r="AG67" s="1">
        <f t="shared" si="63"/>
        <v>177</v>
      </c>
      <c r="AH67" s="1">
        <f t="shared" si="63"/>
        <v>178</v>
      </c>
      <c r="AI67" s="1">
        <f t="shared" si="63"/>
        <v>179</v>
      </c>
      <c r="AJ67" s="1">
        <f t="shared" si="63"/>
        <v>180</v>
      </c>
      <c r="AK67" s="1">
        <f t="shared" si="63"/>
        <v>181</v>
      </c>
      <c r="AL67" s="1">
        <f t="shared" si="63"/>
        <v>182</v>
      </c>
      <c r="AM67" s="1">
        <f t="shared" si="63"/>
        <v>183</v>
      </c>
      <c r="AN67" s="1">
        <f t="shared" si="63"/>
        <v>184</v>
      </c>
      <c r="AO67" s="1">
        <f t="shared" si="63"/>
        <v>185</v>
      </c>
      <c r="AP67" s="1">
        <f t="shared" si="63"/>
        <v>186</v>
      </c>
      <c r="AQ67" s="1">
        <f t="shared" si="63"/>
        <v>187</v>
      </c>
      <c r="AR67" s="1">
        <f t="shared" si="63"/>
        <v>188</v>
      </c>
      <c r="AS67" s="1">
        <f t="shared" si="63"/>
        <v>189</v>
      </c>
      <c r="AT67" s="1">
        <f t="shared" si="63"/>
        <v>190</v>
      </c>
      <c r="AU67" s="1">
        <f t="shared" si="63"/>
        <v>191</v>
      </c>
      <c r="AV67" s="1">
        <f t="shared" si="63"/>
        <v>192</v>
      </c>
      <c r="AW67" s="1">
        <f t="shared" si="63"/>
        <v>193</v>
      </c>
      <c r="AX67" s="1">
        <f t="shared" si="63"/>
        <v>194</v>
      </c>
      <c r="AY67" s="1">
        <f t="shared" si="63"/>
        <v>195</v>
      </c>
      <c r="AZ67" s="1">
        <f t="shared" si="63"/>
        <v>196</v>
      </c>
      <c r="BA67" s="1">
        <f t="shared" si="63"/>
        <v>197</v>
      </c>
      <c r="BB67" s="1">
        <f t="shared" si="63"/>
        <v>198</v>
      </c>
      <c r="BC67" s="1">
        <f t="shared" si="63"/>
        <v>199</v>
      </c>
      <c r="BD67" s="1">
        <f t="shared" si="63"/>
        <v>200</v>
      </c>
    </row>
    <row r="68" spans="1:56">
      <c r="A68" s="1">
        <v>65</v>
      </c>
      <c r="B68" s="1">
        <v>990074</v>
      </c>
      <c r="C68" s="1" t="s">
        <v>419</v>
      </c>
      <c r="D68" s="1">
        <v>205</v>
      </c>
      <c r="E68" s="1" t="str">
        <f>RIGHT(D68,2)&amp;"级"&amp;VLOOKUP(VALUE(LEFT(D68,1)),{1,"木";2,"铁";3,"石";4,"粮"},2,FALSE)</f>
        <v>05级铁</v>
      </c>
      <c r="F68" s="1">
        <v>50</v>
      </c>
      <c r="G68" s="1">
        <v>201</v>
      </c>
      <c r="H68" s="1">
        <f t="shared" ref="H68:BD68" si="64">G68+1</f>
        <v>202</v>
      </c>
      <c r="I68" s="1">
        <f t="shared" si="64"/>
        <v>203</v>
      </c>
      <c r="J68" s="1">
        <f t="shared" si="64"/>
        <v>204</v>
      </c>
      <c r="K68" s="1">
        <f t="shared" si="64"/>
        <v>205</v>
      </c>
      <c r="L68" s="1">
        <f t="shared" si="64"/>
        <v>206</v>
      </c>
      <c r="M68" s="1">
        <f t="shared" si="64"/>
        <v>207</v>
      </c>
      <c r="N68" s="1">
        <f t="shared" si="64"/>
        <v>208</v>
      </c>
      <c r="O68" s="1">
        <f t="shared" si="64"/>
        <v>209</v>
      </c>
      <c r="P68" s="1">
        <f t="shared" si="64"/>
        <v>210</v>
      </c>
      <c r="Q68" s="1">
        <f t="shared" si="64"/>
        <v>211</v>
      </c>
      <c r="R68" s="1">
        <f t="shared" si="64"/>
        <v>212</v>
      </c>
      <c r="S68" s="1">
        <f t="shared" si="64"/>
        <v>213</v>
      </c>
      <c r="T68" s="1">
        <f t="shared" si="64"/>
        <v>214</v>
      </c>
      <c r="U68" s="1">
        <f t="shared" si="64"/>
        <v>215</v>
      </c>
      <c r="V68" s="1">
        <f t="shared" si="64"/>
        <v>216</v>
      </c>
      <c r="W68" s="1">
        <f t="shared" si="64"/>
        <v>217</v>
      </c>
      <c r="X68" s="1">
        <f t="shared" si="64"/>
        <v>218</v>
      </c>
      <c r="Y68" s="1">
        <f t="shared" si="64"/>
        <v>219</v>
      </c>
      <c r="Z68" s="1">
        <f t="shared" si="64"/>
        <v>220</v>
      </c>
      <c r="AA68" s="1">
        <f t="shared" si="64"/>
        <v>221</v>
      </c>
      <c r="AB68" s="1">
        <f t="shared" si="64"/>
        <v>222</v>
      </c>
      <c r="AC68" s="1">
        <f t="shared" si="64"/>
        <v>223</v>
      </c>
      <c r="AD68" s="1">
        <f t="shared" si="64"/>
        <v>224</v>
      </c>
      <c r="AE68" s="1">
        <f t="shared" si="64"/>
        <v>225</v>
      </c>
      <c r="AF68" s="1">
        <f t="shared" si="64"/>
        <v>226</v>
      </c>
      <c r="AG68" s="1">
        <f t="shared" si="64"/>
        <v>227</v>
      </c>
      <c r="AH68" s="1">
        <f t="shared" si="64"/>
        <v>228</v>
      </c>
      <c r="AI68" s="1">
        <f t="shared" si="64"/>
        <v>229</v>
      </c>
      <c r="AJ68" s="1">
        <f t="shared" si="64"/>
        <v>230</v>
      </c>
      <c r="AK68" s="1">
        <f t="shared" si="64"/>
        <v>231</v>
      </c>
      <c r="AL68" s="1">
        <f t="shared" si="64"/>
        <v>232</v>
      </c>
      <c r="AM68" s="1">
        <f t="shared" si="64"/>
        <v>233</v>
      </c>
      <c r="AN68" s="1">
        <f t="shared" si="64"/>
        <v>234</v>
      </c>
      <c r="AO68" s="1">
        <f t="shared" si="64"/>
        <v>235</v>
      </c>
      <c r="AP68" s="1">
        <f t="shared" si="64"/>
        <v>236</v>
      </c>
      <c r="AQ68" s="1">
        <f t="shared" si="64"/>
        <v>237</v>
      </c>
      <c r="AR68" s="1">
        <f t="shared" si="64"/>
        <v>238</v>
      </c>
      <c r="AS68" s="1">
        <f t="shared" si="64"/>
        <v>239</v>
      </c>
      <c r="AT68" s="1">
        <f t="shared" si="64"/>
        <v>240</v>
      </c>
      <c r="AU68" s="1">
        <f t="shared" si="64"/>
        <v>241</v>
      </c>
      <c r="AV68" s="1">
        <f t="shared" si="64"/>
        <v>242</v>
      </c>
      <c r="AW68" s="1">
        <f t="shared" si="64"/>
        <v>243</v>
      </c>
      <c r="AX68" s="1">
        <f t="shared" si="64"/>
        <v>244</v>
      </c>
      <c r="AY68" s="1">
        <f t="shared" si="64"/>
        <v>245</v>
      </c>
      <c r="AZ68" s="1">
        <f t="shared" si="64"/>
        <v>246</v>
      </c>
      <c r="BA68" s="1">
        <f t="shared" si="64"/>
        <v>247</v>
      </c>
      <c r="BB68" s="1">
        <f t="shared" si="64"/>
        <v>248</v>
      </c>
      <c r="BC68" s="1">
        <f t="shared" si="64"/>
        <v>249</v>
      </c>
      <c r="BD68" s="1">
        <f t="shared" si="64"/>
        <v>250</v>
      </c>
    </row>
    <row r="69" spans="1:56">
      <c r="A69" s="1">
        <v>66</v>
      </c>
      <c r="B69" s="1">
        <v>990074</v>
      </c>
      <c r="C69" s="1" t="s">
        <v>419</v>
      </c>
      <c r="D69" s="1">
        <v>206</v>
      </c>
      <c r="E69" s="1" t="str">
        <f>RIGHT(D69,2)&amp;"级"&amp;VLOOKUP(VALUE(LEFT(D69,1)),{1,"木";2,"铁";3,"石";4,"粮"},2,FALSE)</f>
        <v>06级铁</v>
      </c>
      <c r="F69" s="1">
        <v>50</v>
      </c>
      <c r="G69" s="1">
        <v>251</v>
      </c>
      <c r="H69" s="1">
        <f t="shared" ref="H69:BD69" si="65">G69+1</f>
        <v>252</v>
      </c>
      <c r="I69" s="1">
        <f t="shared" si="65"/>
        <v>253</v>
      </c>
      <c r="J69" s="1">
        <f t="shared" si="65"/>
        <v>254</v>
      </c>
      <c r="K69" s="1">
        <f t="shared" si="65"/>
        <v>255</v>
      </c>
      <c r="L69" s="1">
        <f t="shared" si="65"/>
        <v>256</v>
      </c>
      <c r="M69" s="1">
        <f t="shared" si="65"/>
        <v>257</v>
      </c>
      <c r="N69" s="1">
        <f t="shared" si="65"/>
        <v>258</v>
      </c>
      <c r="O69" s="1">
        <f t="shared" si="65"/>
        <v>259</v>
      </c>
      <c r="P69" s="1">
        <f t="shared" si="65"/>
        <v>260</v>
      </c>
      <c r="Q69" s="1">
        <f t="shared" si="65"/>
        <v>261</v>
      </c>
      <c r="R69" s="1">
        <f t="shared" si="65"/>
        <v>262</v>
      </c>
      <c r="S69" s="1">
        <f t="shared" si="65"/>
        <v>263</v>
      </c>
      <c r="T69" s="1">
        <f t="shared" si="65"/>
        <v>264</v>
      </c>
      <c r="U69" s="1">
        <f t="shared" si="65"/>
        <v>265</v>
      </c>
      <c r="V69" s="1">
        <f t="shared" si="65"/>
        <v>266</v>
      </c>
      <c r="W69" s="1">
        <f t="shared" si="65"/>
        <v>267</v>
      </c>
      <c r="X69" s="1">
        <f t="shared" si="65"/>
        <v>268</v>
      </c>
      <c r="Y69" s="1">
        <f t="shared" si="65"/>
        <v>269</v>
      </c>
      <c r="Z69" s="1">
        <f t="shared" si="65"/>
        <v>270</v>
      </c>
      <c r="AA69" s="1">
        <f t="shared" si="65"/>
        <v>271</v>
      </c>
      <c r="AB69" s="1">
        <f t="shared" si="65"/>
        <v>272</v>
      </c>
      <c r="AC69" s="1">
        <f t="shared" si="65"/>
        <v>273</v>
      </c>
      <c r="AD69" s="1">
        <f t="shared" si="65"/>
        <v>274</v>
      </c>
      <c r="AE69" s="1">
        <f t="shared" si="65"/>
        <v>275</v>
      </c>
      <c r="AF69" s="1">
        <f t="shared" si="65"/>
        <v>276</v>
      </c>
      <c r="AG69" s="1">
        <f t="shared" si="65"/>
        <v>277</v>
      </c>
      <c r="AH69" s="1">
        <f t="shared" si="65"/>
        <v>278</v>
      </c>
      <c r="AI69" s="1">
        <f t="shared" si="65"/>
        <v>279</v>
      </c>
      <c r="AJ69" s="1">
        <f t="shared" si="65"/>
        <v>280</v>
      </c>
      <c r="AK69" s="1">
        <f t="shared" si="65"/>
        <v>281</v>
      </c>
      <c r="AL69" s="1">
        <f t="shared" si="65"/>
        <v>282</v>
      </c>
      <c r="AM69" s="1">
        <f t="shared" si="65"/>
        <v>283</v>
      </c>
      <c r="AN69" s="1">
        <f t="shared" si="65"/>
        <v>284</v>
      </c>
      <c r="AO69" s="1">
        <f t="shared" si="65"/>
        <v>285</v>
      </c>
      <c r="AP69" s="1">
        <f t="shared" si="65"/>
        <v>286</v>
      </c>
      <c r="AQ69" s="1">
        <f t="shared" si="65"/>
        <v>287</v>
      </c>
      <c r="AR69" s="1">
        <f t="shared" si="65"/>
        <v>288</v>
      </c>
      <c r="AS69" s="1">
        <f t="shared" si="65"/>
        <v>289</v>
      </c>
      <c r="AT69" s="1">
        <f t="shared" si="65"/>
        <v>290</v>
      </c>
      <c r="AU69" s="1">
        <f t="shared" si="65"/>
        <v>291</v>
      </c>
      <c r="AV69" s="1">
        <f t="shared" si="65"/>
        <v>292</v>
      </c>
      <c r="AW69" s="1">
        <f t="shared" si="65"/>
        <v>293</v>
      </c>
      <c r="AX69" s="1">
        <f t="shared" si="65"/>
        <v>294</v>
      </c>
      <c r="AY69" s="1">
        <f t="shared" si="65"/>
        <v>295</v>
      </c>
      <c r="AZ69" s="1">
        <f t="shared" si="65"/>
        <v>296</v>
      </c>
      <c r="BA69" s="1">
        <f t="shared" si="65"/>
        <v>297</v>
      </c>
      <c r="BB69" s="1">
        <f t="shared" si="65"/>
        <v>298</v>
      </c>
      <c r="BC69" s="1">
        <f t="shared" si="65"/>
        <v>299</v>
      </c>
      <c r="BD69" s="1">
        <f t="shared" si="65"/>
        <v>300</v>
      </c>
    </row>
    <row r="70" spans="1:56">
      <c r="A70" s="1">
        <v>67</v>
      </c>
      <c r="B70" s="1">
        <v>990074</v>
      </c>
      <c r="C70" s="1" t="s">
        <v>419</v>
      </c>
      <c r="D70" s="1">
        <v>304</v>
      </c>
      <c r="E70" s="1" t="str">
        <f>RIGHT(D70,2)&amp;"级"&amp;VLOOKUP(VALUE(LEFT(D70,1)),{1,"木";2,"铁";3,"石";4,"粮"},2,FALSE)</f>
        <v>04级石</v>
      </c>
      <c r="F70" s="1">
        <v>50</v>
      </c>
      <c r="G70" s="1">
        <v>301</v>
      </c>
      <c r="H70" s="1">
        <f t="shared" ref="H70:BD70" si="66">G70+1</f>
        <v>302</v>
      </c>
      <c r="I70" s="1">
        <f t="shared" si="66"/>
        <v>303</v>
      </c>
      <c r="J70" s="1">
        <f t="shared" si="66"/>
        <v>304</v>
      </c>
      <c r="K70" s="1">
        <f t="shared" si="66"/>
        <v>305</v>
      </c>
      <c r="L70" s="1">
        <f t="shared" si="66"/>
        <v>306</v>
      </c>
      <c r="M70" s="1">
        <f t="shared" si="66"/>
        <v>307</v>
      </c>
      <c r="N70" s="1">
        <f t="shared" si="66"/>
        <v>308</v>
      </c>
      <c r="O70" s="1">
        <f t="shared" si="66"/>
        <v>309</v>
      </c>
      <c r="P70" s="1">
        <f t="shared" si="66"/>
        <v>310</v>
      </c>
      <c r="Q70" s="1">
        <f t="shared" si="66"/>
        <v>311</v>
      </c>
      <c r="R70" s="1">
        <f t="shared" si="66"/>
        <v>312</v>
      </c>
      <c r="S70" s="1">
        <f t="shared" si="66"/>
        <v>313</v>
      </c>
      <c r="T70" s="1">
        <f t="shared" si="66"/>
        <v>314</v>
      </c>
      <c r="U70" s="1">
        <f t="shared" si="66"/>
        <v>315</v>
      </c>
      <c r="V70" s="1">
        <f t="shared" si="66"/>
        <v>316</v>
      </c>
      <c r="W70" s="1">
        <f t="shared" si="66"/>
        <v>317</v>
      </c>
      <c r="X70" s="1">
        <f t="shared" si="66"/>
        <v>318</v>
      </c>
      <c r="Y70" s="1">
        <f t="shared" si="66"/>
        <v>319</v>
      </c>
      <c r="Z70" s="1">
        <f t="shared" si="66"/>
        <v>320</v>
      </c>
      <c r="AA70" s="1">
        <f t="shared" si="66"/>
        <v>321</v>
      </c>
      <c r="AB70" s="1">
        <f t="shared" si="66"/>
        <v>322</v>
      </c>
      <c r="AC70" s="1">
        <f t="shared" si="66"/>
        <v>323</v>
      </c>
      <c r="AD70" s="1">
        <f t="shared" si="66"/>
        <v>324</v>
      </c>
      <c r="AE70" s="1">
        <f t="shared" si="66"/>
        <v>325</v>
      </c>
      <c r="AF70" s="1">
        <f t="shared" si="66"/>
        <v>326</v>
      </c>
      <c r="AG70" s="1">
        <f t="shared" si="66"/>
        <v>327</v>
      </c>
      <c r="AH70" s="1">
        <f t="shared" si="66"/>
        <v>328</v>
      </c>
      <c r="AI70" s="1">
        <f t="shared" si="66"/>
        <v>329</v>
      </c>
      <c r="AJ70" s="1">
        <f t="shared" si="66"/>
        <v>330</v>
      </c>
      <c r="AK70" s="1">
        <f t="shared" si="66"/>
        <v>331</v>
      </c>
      <c r="AL70" s="1">
        <f t="shared" si="66"/>
        <v>332</v>
      </c>
      <c r="AM70" s="1">
        <f t="shared" si="66"/>
        <v>333</v>
      </c>
      <c r="AN70" s="1">
        <f t="shared" si="66"/>
        <v>334</v>
      </c>
      <c r="AO70" s="1">
        <f t="shared" si="66"/>
        <v>335</v>
      </c>
      <c r="AP70" s="1">
        <f t="shared" si="66"/>
        <v>336</v>
      </c>
      <c r="AQ70" s="1">
        <f t="shared" si="66"/>
        <v>337</v>
      </c>
      <c r="AR70" s="1">
        <f t="shared" si="66"/>
        <v>338</v>
      </c>
      <c r="AS70" s="1">
        <f t="shared" si="66"/>
        <v>339</v>
      </c>
      <c r="AT70" s="1">
        <f t="shared" si="66"/>
        <v>340</v>
      </c>
      <c r="AU70" s="1">
        <f t="shared" si="66"/>
        <v>341</v>
      </c>
      <c r="AV70" s="1">
        <f t="shared" si="66"/>
        <v>342</v>
      </c>
      <c r="AW70" s="1">
        <f t="shared" si="66"/>
        <v>343</v>
      </c>
      <c r="AX70" s="1">
        <f t="shared" si="66"/>
        <v>344</v>
      </c>
      <c r="AY70" s="1">
        <f t="shared" si="66"/>
        <v>345</v>
      </c>
      <c r="AZ70" s="1">
        <f t="shared" si="66"/>
        <v>346</v>
      </c>
      <c r="BA70" s="1">
        <f t="shared" si="66"/>
        <v>347</v>
      </c>
      <c r="BB70" s="1">
        <f t="shared" si="66"/>
        <v>348</v>
      </c>
      <c r="BC70" s="1">
        <f t="shared" si="66"/>
        <v>349</v>
      </c>
      <c r="BD70" s="1">
        <f t="shared" si="66"/>
        <v>350</v>
      </c>
    </row>
    <row r="71" spans="1:56">
      <c r="A71" s="1">
        <v>68</v>
      </c>
      <c r="B71" s="1">
        <v>990074</v>
      </c>
      <c r="C71" s="1" t="s">
        <v>419</v>
      </c>
      <c r="D71" s="1">
        <v>305</v>
      </c>
      <c r="E71" s="1" t="str">
        <f>RIGHT(D71,2)&amp;"级"&amp;VLOOKUP(VALUE(LEFT(D71,1)),{1,"木";2,"铁";3,"石";4,"粮"},2,FALSE)</f>
        <v>05级石</v>
      </c>
      <c r="F71" s="1">
        <v>50</v>
      </c>
      <c r="G71" s="1">
        <v>351</v>
      </c>
      <c r="H71" s="1">
        <f t="shared" ref="H71:BD71" si="67">G71+1</f>
        <v>352</v>
      </c>
      <c r="I71" s="1">
        <f t="shared" si="67"/>
        <v>353</v>
      </c>
      <c r="J71" s="1">
        <f t="shared" si="67"/>
        <v>354</v>
      </c>
      <c r="K71" s="1">
        <f t="shared" si="67"/>
        <v>355</v>
      </c>
      <c r="L71" s="1">
        <f t="shared" si="67"/>
        <v>356</v>
      </c>
      <c r="M71" s="1">
        <f t="shared" si="67"/>
        <v>357</v>
      </c>
      <c r="N71" s="1">
        <f t="shared" si="67"/>
        <v>358</v>
      </c>
      <c r="O71" s="1">
        <f t="shared" si="67"/>
        <v>359</v>
      </c>
      <c r="P71" s="1">
        <f t="shared" si="67"/>
        <v>360</v>
      </c>
      <c r="Q71" s="1">
        <f t="shared" si="67"/>
        <v>361</v>
      </c>
      <c r="R71" s="1">
        <f t="shared" si="67"/>
        <v>362</v>
      </c>
      <c r="S71" s="1">
        <f t="shared" si="67"/>
        <v>363</v>
      </c>
      <c r="T71" s="1">
        <f t="shared" si="67"/>
        <v>364</v>
      </c>
      <c r="U71" s="1">
        <f t="shared" si="67"/>
        <v>365</v>
      </c>
      <c r="V71" s="1">
        <f t="shared" si="67"/>
        <v>366</v>
      </c>
      <c r="W71" s="1">
        <f t="shared" si="67"/>
        <v>367</v>
      </c>
      <c r="X71" s="1">
        <f t="shared" si="67"/>
        <v>368</v>
      </c>
      <c r="Y71" s="1">
        <f t="shared" si="67"/>
        <v>369</v>
      </c>
      <c r="Z71" s="1">
        <f t="shared" si="67"/>
        <v>370</v>
      </c>
      <c r="AA71" s="1">
        <f t="shared" si="67"/>
        <v>371</v>
      </c>
      <c r="AB71" s="1">
        <f t="shared" si="67"/>
        <v>372</v>
      </c>
      <c r="AC71" s="1">
        <f t="shared" si="67"/>
        <v>373</v>
      </c>
      <c r="AD71" s="1">
        <f t="shared" si="67"/>
        <v>374</v>
      </c>
      <c r="AE71" s="1">
        <f t="shared" si="67"/>
        <v>375</v>
      </c>
      <c r="AF71" s="1">
        <f t="shared" si="67"/>
        <v>376</v>
      </c>
      <c r="AG71" s="1">
        <f t="shared" si="67"/>
        <v>377</v>
      </c>
      <c r="AH71" s="1">
        <f t="shared" si="67"/>
        <v>378</v>
      </c>
      <c r="AI71" s="1">
        <f t="shared" si="67"/>
        <v>379</v>
      </c>
      <c r="AJ71" s="1">
        <f t="shared" si="67"/>
        <v>380</v>
      </c>
      <c r="AK71" s="1">
        <f t="shared" si="67"/>
        <v>381</v>
      </c>
      <c r="AL71" s="1">
        <f t="shared" si="67"/>
        <v>382</v>
      </c>
      <c r="AM71" s="1">
        <f t="shared" si="67"/>
        <v>383</v>
      </c>
      <c r="AN71" s="1">
        <f t="shared" si="67"/>
        <v>384</v>
      </c>
      <c r="AO71" s="1">
        <f t="shared" si="67"/>
        <v>385</v>
      </c>
      <c r="AP71" s="1">
        <f t="shared" si="67"/>
        <v>386</v>
      </c>
      <c r="AQ71" s="1">
        <f t="shared" si="67"/>
        <v>387</v>
      </c>
      <c r="AR71" s="1">
        <f t="shared" si="67"/>
        <v>388</v>
      </c>
      <c r="AS71" s="1">
        <f t="shared" si="67"/>
        <v>389</v>
      </c>
      <c r="AT71" s="1">
        <f t="shared" si="67"/>
        <v>390</v>
      </c>
      <c r="AU71" s="1">
        <f t="shared" si="67"/>
        <v>391</v>
      </c>
      <c r="AV71" s="1">
        <f t="shared" si="67"/>
        <v>392</v>
      </c>
      <c r="AW71" s="1">
        <f t="shared" si="67"/>
        <v>393</v>
      </c>
      <c r="AX71" s="1">
        <f t="shared" si="67"/>
        <v>394</v>
      </c>
      <c r="AY71" s="1">
        <f t="shared" si="67"/>
        <v>395</v>
      </c>
      <c r="AZ71" s="1">
        <f t="shared" si="67"/>
        <v>396</v>
      </c>
      <c r="BA71" s="1">
        <f t="shared" si="67"/>
        <v>397</v>
      </c>
      <c r="BB71" s="1">
        <f t="shared" si="67"/>
        <v>398</v>
      </c>
      <c r="BC71" s="1">
        <f t="shared" si="67"/>
        <v>399</v>
      </c>
      <c r="BD71" s="1">
        <f t="shared" si="67"/>
        <v>400</v>
      </c>
    </row>
    <row r="72" spans="1:56">
      <c r="A72" s="1">
        <v>69</v>
      </c>
      <c r="B72" s="1">
        <v>990074</v>
      </c>
      <c r="C72" s="1" t="s">
        <v>419</v>
      </c>
      <c r="D72" s="1">
        <v>306</v>
      </c>
      <c r="E72" s="1" t="str">
        <f>RIGHT(D72,2)&amp;"级"&amp;VLOOKUP(VALUE(LEFT(D72,1)),{1,"木";2,"铁";3,"石";4,"粮"},2,FALSE)</f>
        <v>06级石</v>
      </c>
      <c r="F72" s="1">
        <v>50</v>
      </c>
      <c r="G72" s="1">
        <v>401</v>
      </c>
      <c r="H72" s="1">
        <f t="shared" ref="H72:BD72" si="68">G72+1</f>
        <v>402</v>
      </c>
      <c r="I72" s="1">
        <f t="shared" si="68"/>
        <v>403</v>
      </c>
      <c r="J72" s="1">
        <f t="shared" si="68"/>
        <v>404</v>
      </c>
      <c r="K72" s="1">
        <f t="shared" si="68"/>
        <v>405</v>
      </c>
      <c r="L72" s="1">
        <f t="shared" si="68"/>
        <v>406</v>
      </c>
      <c r="M72" s="1">
        <f t="shared" si="68"/>
        <v>407</v>
      </c>
      <c r="N72" s="1">
        <f t="shared" si="68"/>
        <v>408</v>
      </c>
      <c r="O72" s="1">
        <f t="shared" si="68"/>
        <v>409</v>
      </c>
      <c r="P72" s="1">
        <f t="shared" si="68"/>
        <v>410</v>
      </c>
      <c r="Q72" s="1">
        <f t="shared" si="68"/>
        <v>411</v>
      </c>
      <c r="R72" s="1">
        <f t="shared" si="68"/>
        <v>412</v>
      </c>
      <c r="S72" s="1">
        <f t="shared" si="68"/>
        <v>413</v>
      </c>
      <c r="T72" s="1">
        <f t="shared" si="68"/>
        <v>414</v>
      </c>
      <c r="U72" s="1">
        <f t="shared" si="68"/>
        <v>415</v>
      </c>
      <c r="V72" s="1">
        <f t="shared" si="68"/>
        <v>416</v>
      </c>
      <c r="W72" s="1">
        <f t="shared" si="68"/>
        <v>417</v>
      </c>
      <c r="X72" s="1">
        <f t="shared" si="68"/>
        <v>418</v>
      </c>
      <c r="Y72" s="1">
        <f t="shared" si="68"/>
        <v>419</v>
      </c>
      <c r="Z72" s="1">
        <f t="shared" si="68"/>
        <v>420</v>
      </c>
      <c r="AA72" s="1">
        <f t="shared" si="68"/>
        <v>421</v>
      </c>
      <c r="AB72" s="1">
        <f t="shared" si="68"/>
        <v>422</v>
      </c>
      <c r="AC72" s="1">
        <f t="shared" si="68"/>
        <v>423</v>
      </c>
      <c r="AD72" s="1">
        <f t="shared" si="68"/>
        <v>424</v>
      </c>
      <c r="AE72" s="1">
        <f t="shared" si="68"/>
        <v>425</v>
      </c>
      <c r="AF72" s="1">
        <f t="shared" si="68"/>
        <v>426</v>
      </c>
      <c r="AG72" s="1">
        <f t="shared" si="68"/>
        <v>427</v>
      </c>
      <c r="AH72" s="1">
        <f t="shared" si="68"/>
        <v>428</v>
      </c>
      <c r="AI72" s="1">
        <f t="shared" si="68"/>
        <v>429</v>
      </c>
      <c r="AJ72" s="1">
        <f t="shared" si="68"/>
        <v>430</v>
      </c>
      <c r="AK72" s="1">
        <f t="shared" si="68"/>
        <v>431</v>
      </c>
      <c r="AL72" s="1">
        <f t="shared" si="68"/>
        <v>432</v>
      </c>
      <c r="AM72" s="1">
        <f t="shared" si="68"/>
        <v>433</v>
      </c>
      <c r="AN72" s="1">
        <f t="shared" si="68"/>
        <v>434</v>
      </c>
      <c r="AO72" s="1">
        <f t="shared" si="68"/>
        <v>435</v>
      </c>
      <c r="AP72" s="1">
        <f t="shared" si="68"/>
        <v>436</v>
      </c>
      <c r="AQ72" s="1">
        <f t="shared" si="68"/>
        <v>437</v>
      </c>
      <c r="AR72" s="1">
        <f t="shared" si="68"/>
        <v>438</v>
      </c>
      <c r="AS72" s="1">
        <f t="shared" si="68"/>
        <v>439</v>
      </c>
      <c r="AT72" s="1">
        <f t="shared" si="68"/>
        <v>440</v>
      </c>
      <c r="AU72" s="1">
        <f t="shared" si="68"/>
        <v>441</v>
      </c>
      <c r="AV72" s="1">
        <f t="shared" si="68"/>
        <v>442</v>
      </c>
      <c r="AW72" s="1">
        <f t="shared" si="68"/>
        <v>443</v>
      </c>
      <c r="AX72" s="1">
        <f t="shared" si="68"/>
        <v>444</v>
      </c>
      <c r="AY72" s="1">
        <f t="shared" si="68"/>
        <v>445</v>
      </c>
      <c r="AZ72" s="1">
        <f t="shared" si="68"/>
        <v>446</v>
      </c>
      <c r="BA72" s="1">
        <f t="shared" si="68"/>
        <v>447</v>
      </c>
      <c r="BB72" s="1">
        <f t="shared" si="68"/>
        <v>448</v>
      </c>
      <c r="BC72" s="1">
        <f t="shared" si="68"/>
        <v>449</v>
      </c>
      <c r="BD72" s="1">
        <f t="shared" si="68"/>
        <v>450</v>
      </c>
    </row>
    <row r="73" spans="1:56">
      <c r="A73" s="1">
        <v>70</v>
      </c>
      <c r="B73" s="1">
        <v>990074</v>
      </c>
      <c r="C73" s="1" t="s">
        <v>419</v>
      </c>
      <c r="D73" s="1">
        <v>404</v>
      </c>
      <c r="E73" s="1" t="str">
        <f>RIGHT(D73,2)&amp;"级"&amp;VLOOKUP(VALUE(LEFT(D73,1)),{1,"木";2,"铁";3,"石";4,"粮"},2,FALSE)</f>
        <v>04级粮</v>
      </c>
      <c r="F73" s="1">
        <v>50</v>
      </c>
      <c r="G73" s="1">
        <v>451</v>
      </c>
      <c r="H73" s="1">
        <f t="shared" ref="H73:BD73" si="69">G73+1</f>
        <v>452</v>
      </c>
      <c r="I73" s="1">
        <f t="shared" si="69"/>
        <v>453</v>
      </c>
      <c r="J73" s="1">
        <f t="shared" si="69"/>
        <v>454</v>
      </c>
      <c r="K73" s="1">
        <f t="shared" si="69"/>
        <v>455</v>
      </c>
      <c r="L73" s="1">
        <f t="shared" si="69"/>
        <v>456</v>
      </c>
      <c r="M73" s="1">
        <f t="shared" si="69"/>
        <v>457</v>
      </c>
      <c r="N73" s="1">
        <f t="shared" si="69"/>
        <v>458</v>
      </c>
      <c r="O73" s="1">
        <f t="shared" si="69"/>
        <v>459</v>
      </c>
      <c r="P73" s="1">
        <f t="shared" si="69"/>
        <v>460</v>
      </c>
      <c r="Q73" s="1">
        <f t="shared" si="69"/>
        <v>461</v>
      </c>
      <c r="R73" s="1">
        <f t="shared" si="69"/>
        <v>462</v>
      </c>
      <c r="S73" s="1">
        <f t="shared" si="69"/>
        <v>463</v>
      </c>
      <c r="T73" s="1">
        <f t="shared" si="69"/>
        <v>464</v>
      </c>
      <c r="U73" s="1">
        <f t="shared" si="69"/>
        <v>465</v>
      </c>
      <c r="V73" s="1">
        <f t="shared" si="69"/>
        <v>466</v>
      </c>
      <c r="W73" s="1">
        <f t="shared" si="69"/>
        <v>467</v>
      </c>
      <c r="X73" s="1">
        <f t="shared" si="69"/>
        <v>468</v>
      </c>
      <c r="Y73" s="1">
        <f t="shared" si="69"/>
        <v>469</v>
      </c>
      <c r="Z73" s="1">
        <f t="shared" si="69"/>
        <v>470</v>
      </c>
      <c r="AA73" s="1">
        <f t="shared" si="69"/>
        <v>471</v>
      </c>
      <c r="AB73" s="1">
        <f t="shared" si="69"/>
        <v>472</v>
      </c>
      <c r="AC73" s="1">
        <f t="shared" si="69"/>
        <v>473</v>
      </c>
      <c r="AD73" s="1">
        <f t="shared" si="69"/>
        <v>474</v>
      </c>
      <c r="AE73" s="1">
        <f t="shared" si="69"/>
        <v>475</v>
      </c>
      <c r="AF73" s="1">
        <f t="shared" si="69"/>
        <v>476</v>
      </c>
      <c r="AG73" s="1">
        <f t="shared" si="69"/>
        <v>477</v>
      </c>
      <c r="AH73" s="1">
        <f t="shared" si="69"/>
        <v>478</v>
      </c>
      <c r="AI73" s="1">
        <f t="shared" si="69"/>
        <v>479</v>
      </c>
      <c r="AJ73" s="1">
        <f t="shared" si="69"/>
        <v>480</v>
      </c>
      <c r="AK73" s="1">
        <f t="shared" si="69"/>
        <v>481</v>
      </c>
      <c r="AL73" s="1">
        <f t="shared" si="69"/>
        <v>482</v>
      </c>
      <c r="AM73" s="1">
        <f t="shared" si="69"/>
        <v>483</v>
      </c>
      <c r="AN73" s="1">
        <f t="shared" si="69"/>
        <v>484</v>
      </c>
      <c r="AO73" s="1">
        <f t="shared" si="69"/>
        <v>485</v>
      </c>
      <c r="AP73" s="1">
        <f t="shared" si="69"/>
        <v>486</v>
      </c>
      <c r="AQ73" s="1">
        <f t="shared" si="69"/>
        <v>487</v>
      </c>
      <c r="AR73" s="1">
        <f t="shared" si="69"/>
        <v>488</v>
      </c>
      <c r="AS73" s="1">
        <f t="shared" si="69"/>
        <v>489</v>
      </c>
      <c r="AT73" s="1">
        <f t="shared" si="69"/>
        <v>490</v>
      </c>
      <c r="AU73" s="1">
        <f t="shared" si="69"/>
        <v>491</v>
      </c>
      <c r="AV73" s="1">
        <f t="shared" si="69"/>
        <v>492</v>
      </c>
      <c r="AW73" s="1">
        <f t="shared" si="69"/>
        <v>493</v>
      </c>
      <c r="AX73" s="1">
        <f t="shared" si="69"/>
        <v>494</v>
      </c>
      <c r="AY73" s="1">
        <f t="shared" si="69"/>
        <v>495</v>
      </c>
      <c r="AZ73" s="1">
        <f t="shared" si="69"/>
        <v>496</v>
      </c>
      <c r="BA73" s="1">
        <f t="shared" si="69"/>
        <v>497</v>
      </c>
      <c r="BB73" s="1">
        <f t="shared" si="69"/>
        <v>498</v>
      </c>
      <c r="BC73" s="1">
        <f t="shared" si="69"/>
        <v>499</v>
      </c>
      <c r="BD73" s="1">
        <f t="shared" si="69"/>
        <v>500</v>
      </c>
    </row>
    <row r="74" spans="1:56">
      <c r="A74" s="1">
        <v>71</v>
      </c>
      <c r="B74" s="1">
        <v>990074</v>
      </c>
      <c r="C74" s="1" t="s">
        <v>419</v>
      </c>
      <c r="D74" s="1">
        <v>405</v>
      </c>
      <c r="E74" s="1" t="str">
        <f>RIGHT(D74,2)&amp;"级"&amp;VLOOKUP(VALUE(LEFT(D74,1)),{1,"木";2,"铁";3,"石";4,"粮"},2,FALSE)</f>
        <v>05级粮</v>
      </c>
      <c r="F74" s="1">
        <v>50</v>
      </c>
      <c r="G74" s="1">
        <v>501</v>
      </c>
      <c r="H74" s="1">
        <f t="shared" ref="H74:BD74" si="70">G74+1</f>
        <v>502</v>
      </c>
      <c r="I74" s="1">
        <f t="shared" si="70"/>
        <v>503</v>
      </c>
      <c r="J74" s="1">
        <f t="shared" si="70"/>
        <v>504</v>
      </c>
      <c r="K74" s="1">
        <f t="shared" si="70"/>
        <v>505</v>
      </c>
      <c r="L74" s="1">
        <f t="shared" si="70"/>
        <v>506</v>
      </c>
      <c r="M74" s="1">
        <f t="shared" si="70"/>
        <v>507</v>
      </c>
      <c r="N74" s="1">
        <f t="shared" si="70"/>
        <v>508</v>
      </c>
      <c r="O74" s="1">
        <f t="shared" si="70"/>
        <v>509</v>
      </c>
      <c r="P74" s="1">
        <f t="shared" si="70"/>
        <v>510</v>
      </c>
      <c r="Q74" s="1">
        <f t="shared" si="70"/>
        <v>511</v>
      </c>
      <c r="R74" s="1">
        <f t="shared" si="70"/>
        <v>512</v>
      </c>
      <c r="S74" s="1">
        <f t="shared" si="70"/>
        <v>513</v>
      </c>
      <c r="T74" s="1">
        <f t="shared" si="70"/>
        <v>514</v>
      </c>
      <c r="U74" s="1">
        <f t="shared" si="70"/>
        <v>515</v>
      </c>
      <c r="V74" s="1">
        <f t="shared" si="70"/>
        <v>516</v>
      </c>
      <c r="W74" s="1">
        <f t="shared" si="70"/>
        <v>517</v>
      </c>
      <c r="X74" s="1">
        <f t="shared" si="70"/>
        <v>518</v>
      </c>
      <c r="Y74" s="1">
        <f t="shared" si="70"/>
        <v>519</v>
      </c>
      <c r="Z74" s="1">
        <f t="shared" si="70"/>
        <v>520</v>
      </c>
      <c r="AA74" s="1">
        <f t="shared" si="70"/>
        <v>521</v>
      </c>
      <c r="AB74" s="1">
        <f t="shared" si="70"/>
        <v>522</v>
      </c>
      <c r="AC74" s="1">
        <f t="shared" si="70"/>
        <v>523</v>
      </c>
      <c r="AD74" s="1">
        <f t="shared" si="70"/>
        <v>524</v>
      </c>
      <c r="AE74" s="1">
        <f t="shared" si="70"/>
        <v>525</v>
      </c>
      <c r="AF74" s="1">
        <f t="shared" si="70"/>
        <v>526</v>
      </c>
      <c r="AG74" s="1">
        <f t="shared" si="70"/>
        <v>527</v>
      </c>
      <c r="AH74" s="1">
        <f t="shared" si="70"/>
        <v>528</v>
      </c>
      <c r="AI74" s="1">
        <f t="shared" si="70"/>
        <v>529</v>
      </c>
      <c r="AJ74" s="1">
        <f t="shared" si="70"/>
        <v>530</v>
      </c>
      <c r="AK74" s="1">
        <f t="shared" si="70"/>
        <v>531</v>
      </c>
      <c r="AL74" s="1">
        <f t="shared" si="70"/>
        <v>532</v>
      </c>
      <c r="AM74" s="1">
        <f t="shared" si="70"/>
        <v>533</v>
      </c>
      <c r="AN74" s="1">
        <f t="shared" si="70"/>
        <v>534</v>
      </c>
      <c r="AO74" s="1">
        <f t="shared" si="70"/>
        <v>535</v>
      </c>
      <c r="AP74" s="1">
        <f t="shared" si="70"/>
        <v>536</v>
      </c>
      <c r="AQ74" s="1">
        <f t="shared" si="70"/>
        <v>537</v>
      </c>
      <c r="AR74" s="1">
        <f t="shared" si="70"/>
        <v>538</v>
      </c>
      <c r="AS74" s="1">
        <f t="shared" si="70"/>
        <v>539</v>
      </c>
      <c r="AT74" s="1">
        <f t="shared" si="70"/>
        <v>540</v>
      </c>
      <c r="AU74" s="1">
        <f t="shared" si="70"/>
        <v>541</v>
      </c>
      <c r="AV74" s="1">
        <f t="shared" si="70"/>
        <v>542</v>
      </c>
      <c r="AW74" s="1">
        <f t="shared" si="70"/>
        <v>543</v>
      </c>
      <c r="AX74" s="1">
        <f t="shared" si="70"/>
        <v>544</v>
      </c>
      <c r="AY74" s="1">
        <f t="shared" si="70"/>
        <v>545</v>
      </c>
      <c r="AZ74" s="1">
        <f t="shared" si="70"/>
        <v>546</v>
      </c>
      <c r="BA74" s="1">
        <f t="shared" si="70"/>
        <v>547</v>
      </c>
      <c r="BB74" s="1">
        <f t="shared" si="70"/>
        <v>548</v>
      </c>
      <c r="BC74" s="1">
        <f t="shared" si="70"/>
        <v>549</v>
      </c>
      <c r="BD74" s="1">
        <f t="shared" si="70"/>
        <v>550</v>
      </c>
    </row>
    <row r="75" spans="1:56">
      <c r="A75" s="1">
        <v>72</v>
      </c>
      <c r="B75" s="1">
        <v>990074</v>
      </c>
      <c r="C75" s="1" t="s">
        <v>419</v>
      </c>
      <c r="D75" s="1">
        <v>406</v>
      </c>
      <c r="E75" s="1" t="str">
        <f>RIGHT(D75,2)&amp;"级"&amp;VLOOKUP(VALUE(LEFT(D75,1)),{1,"木";2,"铁";3,"石";4,"粮"},2,FALSE)</f>
        <v>06级粮</v>
      </c>
      <c r="F75" s="1">
        <v>50</v>
      </c>
      <c r="G75" s="1">
        <v>551</v>
      </c>
      <c r="H75" s="1">
        <f t="shared" ref="H75:BD75" si="71">G75+1</f>
        <v>552</v>
      </c>
      <c r="I75" s="1">
        <f t="shared" si="71"/>
        <v>553</v>
      </c>
      <c r="J75" s="1">
        <f t="shared" si="71"/>
        <v>554</v>
      </c>
      <c r="K75" s="1">
        <f t="shared" si="71"/>
        <v>555</v>
      </c>
      <c r="L75" s="1">
        <f t="shared" si="71"/>
        <v>556</v>
      </c>
      <c r="M75" s="1">
        <f t="shared" si="71"/>
        <v>557</v>
      </c>
      <c r="N75" s="1">
        <f t="shared" si="71"/>
        <v>558</v>
      </c>
      <c r="O75" s="1">
        <f t="shared" si="71"/>
        <v>559</v>
      </c>
      <c r="P75" s="1">
        <f t="shared" si="71"/>
        <v>560</v>
      </c>
      <c r="Q75" s="1">
        <f t="shared" si="71"/>
        <v>561</v>
      </c>
      <c r="R75" s="1">
        <f t="shared" si="71"/>
        <v>562</v>
      </c>
      <c r="S75" s="1">
        <f t="shared" si="71"/>
        <v>563</v>
      </c>
      <c r="T75" s="1">
        <f t="shared" si="71"/>
        <v>564</v>
      </c>
      <c r="U75" s="1">
        <f t="shared" si="71"/>
        <v>565</v>
      </c>
      <c r="V75" s="1">
        <f t="shared" si="71"/>
        <v>566</v>
      </c>
      <c r="W75" s="1">
        <f t="shared" si="71"/>
        <v>567</v>
      </c>
      <c r="X75" s="1">
        <f t="shared" si="71"/>
        <v>568</v>
      </c>
      <c r="Y75" s="1">
        <f t="shared" si="71"/>
        <v>569</v>
      </c>
      <c r="Z75" s="1">
        <f t="shared" si="71"/>
        <v>570</v>
      </c>
      <c r="AA75" s="1">
        <f t="shared" si="71"/>
        <v>571</v>
      </c>
      <c r="AB75" s="1">
        <f t="shared" si="71"/>
        <v>572</v>
      </c>
      <c r="AC75" s="1">
        <f t="shared" si="71"/>
        <v>573</v>
      </c>
      <c r="AD75" s="1">
        <f t="shared" si="71"/>
        <v>574</v>
      </c>
      <c r="AE75" s="1">
        <f t="shared" si="71"/>
        <v>575</v>
      </c>
      <c r="AF75" s="1">
        <f t="shared" si="71"/>
        <v>576</v>
      </c>
      <c r="AG75" s="1">
        <f t="shared" si="71"/>
        <v>577</v>
      </c>
      <c r="AH75" s="1">
        <f t="shared" si="71"/>
        <v>578</v>
      </c>
      <c r="AI75" s="1">
        <f t="shared" si="71"/>
        <v>579</v>
      </c>
      <c r="AJ75" s="1">
        <f t="shared" si="71"/>
        <v>580</v>
      </c>
      <c r="AK75" s="1">
        <f t="shared" si="71"/>
        <v>581</v>
      </c>
      <c r="AL75" s="1">
        <f t="shared" si="71"/>
        <v>582</v>
      </c>
      <c r="AM75" s="1">
        <f t="shared" si="71"/>
        <v>583</v>
      </c>
      <c r="AN75" s="1">
        <f t="shared" si="71"/>
        <v>584</v>
      </c>
      <c r="AO75" s="1">
        <f t="shared" si="71"/>
        <v>585</v>
      </c>
      <c r="AP75" s="1">
        <f t="shared" si="71"/>
        <v>586</v>
      </c>
      <c r="AQ75" s="1">
        <f t="shared" si="71"/>
        <v>587</v>
      </c>
      <c r="AR75" s="1">
        <f t="shared" si="71"/>
        <v>588</v>
      </c>
      <c r="AS75" s="1">
        <f t="shared" si="71"/>
        <v>589</v>
      </c>
      <c r="AT75" s="1">
        <f t="shared" si="71"/>
        <v>590</v>
      </c>
      <c r="AU75" s="1">
        <f t="shared" si="71"/>
        <v>591</v>
      </c>
      <c r="AV75" s="1">
        <f t="shared" si="71"/>
        <v>592</v>
      </c>
      <c r="AW75" s="1">
        <f t="shared" si="71"/>
        <v>593</v>
      </c>
      <c r="AX75" s="1">
        <f t="shared" si="71"/>
        <v>594</v>
      </c>
      <c r="AY75" s="1">
        <f t="shared" si="71"/>
        <v>595</v>
      </c>
      <c r="AZ75" s="1">
        <f t="shared" si="71"/>
        <v>596</v>
      </c>
      <c r="BA75" s="1">
        <f t="shared" si="71"/>
        <v>597</v>
      </c>
      <c r="BB75" s="1">
        <f t="shared" si="71"/>
        <v>598</v>
      </c>
      <c r="BC75" s="1">
        <f t="shared" si="71"/>
        <v>599</v>
      </c>
      <c r="BD75" s="1">
        <f t="shared" si="71"/>
        <v>600</v>
      </c>
    </row>
    <row r="76" spans="1:56">
      <c r="A76" s="1">
        <v>73</v>
      </c>
      <c r="B76" s="1">
        <v>970111</v>
      </c>
      <c r="C76" s="1" t="s">
        <v>419</v>
      </c>
      <c r="D76" s="1">
        <v>101</v>
      </c>
      <c r="E76" s="1" t="str">
        <f>RIGHT(D76,2)&amp;"级"&amp;VLOOKUP(VALUE(LEFT(D76,1)),{1,"木";2,"铁";3,"石";4,"粮"},2,FALSE)</f>
        <v>01级木</v>
      </c>
      <c r="F76" s="1">
        <v>50</v>
      </c>
      <c r="G76" s="1">
        <v>1</v>
      </c>
      <c r="H76" s="1">
        <f t="shared" ref="H76:BD76" si="72">G76+1</f>
        <v>2</v>
      </c>
      <c r="I76" s="1">
        <f t="shared" si="72"/>
        <v>3</v>
      </c>
      <c r="J76" s="1">
        <f t="shared" si="72"/>
        <v>4</v>
      </c>
      <c r="K76" s="1">
        <f t="shared" si="72"/>
        <v>5</v>
      </c>
      <c r="L76" s="1">
        <f t="shared" si="72"/>
        <v>6</v>
      </c>
      <c r="M76" s="1">
        <f t="shared" si="72"/>
        <v>7</v>
      </c>
      <c r="N76" s="1">
        <f t="shared" si="72"/>
        <v>8</v>
      </c>
      <c r="O76" s="1">
        <f t="shared" si="72"/>
        <v>9</v>
      </c>
      <c r="P76" s="1">
        <f t="shared" si="72"/>
        <v>10</v>
      </c>
      <c r="Q76" s="1">
        <f t="shared" si="72"/>
        <v>11</v>
      </c>
      <c r="R76" s="1">
        <f t="shared" si="72"/>
        <v>12</v>
      </c>
      <c r="S76" s="1">
        <f t="shared" si="72"/>
        <v>13</v>
      </c>
      <c r="T76" s="1">
        <f t="shared" si="72"/>
        <v>14</v>
      </c>
      <c r="U76" s="1">
        <f t="shared" si="72"/>
        <v>15</v>
      </c>
      <c r="V76" s="1">
        <f t="shared" si="72"/>
        <v>16</v>
      </c>
      <c r="W76" s="1">
        <f t="shared" si="72"/>
        <v>17</v>
      </c>
      <c r="X76" s="1">
        <f t="shared" si="72"/>
        <v>18</v>
      </c>
      <c r="Y76" s="1">
        <f t="shared" si="72"/>
        <v>19</v>
      </c>
      <c r="Z76" s="1">
        <f t="shared" si="72"/>
        <v>20</v>
      </c>
      <c r="AA76" s="1">
        <f t="shared" si="72"/>
        <v>21</v>
      </c>
      <c r="AB76" s="1">
        <f t="shared" si="72"/>
        <v>22</v>
      </c>
      <c r="AC76" s="1">
        <f t="shared" si="72"/>
        <v>23</v>
      </c>
      <c r="AD76" s="1">
        <f t="shared" si="72"/>
        <v>24</v>
      </c>
      <c r="AE76" s="1">
        <f t="shared" si="72"/>
        <v>25</v>
      </c>
      <c r="AF76" s="1">
        <f t="shared" si="72"/>
        <v>26</v>
      </c>
      <c r="AG76" s="1">
        <f t="shared" si="72"/>
        <v>27</v>
      </c>
      <c r="AH76" s="1">
        <f t="shared" si="72"/>
        <v>28</v>
      </c>
      <c r="AI76" s="1">
        <f t="shared" si="72"/>
        <v>29</v>
      </c>
      <c r="AJ76" s="1">
        <f t="shared" si="72"/>
        <v>30</v>
      </c>
      <c r="AK76" s="1">
        <f t="shared" si="72"/>
        <v>31</v>
      </c>
      <c r="AL76" s="1">
        <f t="shared" si="72"/>
        <v>32</v>
      </c>
      <c r="AM76" s="1">
        <f t="shared" si="72"/>
        <v>33</v>
      </c>
      <c r="AN76" s="1">
        <f t="shared" si="72"/>
        <v>34</v>
      </c>
      <c r="AO76" s="1">
        <f t="shared" si="72"/>
        <v>35</v>
      </c>
      <c r="AP76" s="1">
        <f t="shared" si="72"/>
        <v>36</v>
      </c>
      <c r="AQ76" s="1">
        <f t="shared" si="72"/>
        <v>37</v>
      </c>
      <c r="AR76" s="1">
        <f t="shared" si="72"/>
        <v>38</v>
      </c>
      <c r="AS76" s="1">
        <f t="shared" si="72"/>
        <v>39</v>
      </c>
      <c r="AT76" s="1">
        <f t="shared" si="72"/>
        <v>40</v>
      </c>
      <c r="AU76" s="1">
        <f t="shared" si="72"/>
        <v>41</v>
      </c>
      <c r="AV76" s="1">
        <f t="shared" si="72"/>
        <v>42</v>
      </c>
      <c r="AW76" s="1">
        <f t="shared" si="72"/>
        <v>43</v>
      </c>
      <c r="AX76" s="1">
        <f t="shared" si="72"/>
        <v>44</v>
      </c>
      <c r="AY76" s="1">
        <f t="shared" si="72"/>
        <v>45</v>
      </c>
      <c r="AZ76" s="1">
        <f t="shared" si="72"/>
        <v>46</v>
      </c>
      <c r="BA76" s="1">
        <f t="shared" si="72"/>
        <v>47</v>
      </c>
      <c r="BB76" s="1">
        <f t="shared" si="72"/>
        <v>48</v>
      </c>
      <c r="BC76" s="1">
        <f t="shared" si="72"/>
        <v>49</v>
      </c>
      <c r="BD76" s="1">
        <f t="shared" si="72"/>
        <v>50</v>
      </c>
    </row>
    <row r="77" spans="1:56">
      <c r="A77" s="1">
        <v>74</v>
      </c>
      <c r="B77" s="1">
        <v>970111</v>
      </c>
      <c r="C77" s="1" t="s">
        <v>419</v>
      </c>
      <c r="D77" s="1">
        <v>102</v>
      </c>
      <c r="E77" s="1" t="str">
        <f>RIGHT(D77,2)&amp;"级"&amp;VLOOKUP(VALUE(LEFT(D77,1)),{1,"木";2,"铁";3,"石";4,"粮"},2,FALSE)</f>
        <v>02级木</v>
      </c>
      <c r="F77" s="1">
        <v>50</v>
      </c>
      <c r="G77" s="1">
        <v>51</v>
      </c>
      <c r="H77" s="1">
        <f t="shared" ref="H77:BD77" si="73">G77+1</f>
        <v>52</v>
      </c>
      <c r="I77" s="1">
        <f t="shared" si="73"/>
        <v>53</v>
      </c>
      <c r="J77" s="1">
        <f t="shared" si="73"/>
        <v>54</v>
      </c>
      <c r="K77" s="1">
        <f t="shared" si="73"/>
        <v>55</v>
      </c>
      <c r="L77" s="1">
        <f t="shared" si="73"/>
        <v>56</v>
      </c>
      <c r="M77" s="1">
        <f t="shared" si="73"/>
        <v>57</v>
      </c>
      <c r="N77" s="1">
        <f t="shared" si="73"/>
        <v>58</v>
      </c>
      <c r="O77" s="1">
        <f t="shared" si="73"/>
        <v>59</v>
      </c>
      <c r="P77" s="1">
        <f t="shared" si="73"/>
        <v>60</v>
      </c>
      <c r="Q77" s="1">
        <f t="shared" si="73"/>
        <v>61</v>
      </c>
      <c r="R77" s="1">
        <f t="shared" si="73"/>
        <v>62</v>
      </c>
      <c r="S77" s="1">
        <f t="shared" si="73"/>
        <v>63</v>
      </c>
      <c r="T77" s="1">
        <f t="shared" si="73"/>
        <v>64</v>
      </c>
      <c r="U77" s="1">
        <f t="shared" si="73"/>
        <v>65</v>
      </c>
      <c r="V77" s="1">
        <f t="shared" si="73"/>
        <v>66</v>
      </c>
      <c r="W77" s="1">
        <f t="shared" si="73"/>
        <v>67</v>
      </c>
      <c r="X77" s="1">
        <f t="shared" si="73"/>
        <v>68</v>
      </c>
      <c r="Y77" s="1">
        <f t="shared" si="73"/>
        <v>69</v>
      </c>
      <c r="Z77" s="1">
        <f t="shared" si="73"/>
        <v>70</v>
      </c>
      <c r="AA77" s="1">
        <f t="shared" si="73"/>
        <v>71</v>
      </c>
      <c r="AB77" s="1">
        <f t="shared" si="73"/>
        <v>72</v>
      </c>
      <c r="AC77" s="1">
        <f t="shared" si="73"/>
        <v>73</v>
      </c>
      <c r="AD77" s="1">
        <f t="shared" si="73"/>
        <v>74</v>
      </c>
      <c r="AE77" s="1">
        <f t="shared" si="73"/>
        <v>75</v>
      </c>
      <c r="AF77" s="1">
        <f t="shared" si="73"/>
        <v>76</v>
      </c>
      <c r="AG77" s="1">
        <f t="shared" si="73"/>
        <v>77</v>
      </c>
      <c r="AH77" s="1">
        <f t="shared" si="73"/>
        <v>78</v>
      </c>
      <c r="AI77" s="1">
        <f t="shared" si="73"/>
        <v>79</v>
      </c>
      <c r="AJ77" s="1">
        <f t="shared" si="73"/>
        <v>80</v>
      </c>
      <c r="AK77" s="1">
        <f t="shared" si="73"/>
        <v>81</v>
      </c>
      <c r="AL77" s="1">
        <f t="shared" si="73"/>
        <v>82</v>
      </c>
      <c r="AM77" s="1">
        <f t="shared" si="73"/>
        <v>83</v>
      </c>
      <c r="AN77" s="1">
        <f t="shared" si="73"/>
        <v>84</v>
      </c>
      <c r="AO77" s="1">
        <f t="shared" si="73"/>
        <v>85</v>
      </c>
      <c r="AP77" s="1">
        <f t="shared" si="73"/>
        <v>86</v>
      </c>
      <c r="AQ77" s="1">
        <f t="shared" si="73"/>
        <v>87</v>
      </c>
      <c r="AR77" s="1">
        <f t="shared" si="73"/>
        <v>88</v>
      </c>
      <c r="AS77" s="1">
        <f t="shared" si="73"/>
        <v>89</v>
      </c>
      <c r="AT77" s="1">
        <f t="shared" si="73"/>
        <v>90</v>
      </c>
      <c r="AU77" s="1">
        <f t="shared" si="73"/>
        <v>91</v>
      </c>
      <c r="AV77" s="1">
        <f t="shared" si="73"/>
        <v>92</v>
      </c>
      <c r="AW77" s="1">
        <f t="shared" si="73"/>
        <v>93</v>
      </c>
      <c r="AX77" s="1">
        <f t="shared" si="73"/>
        <v>94</v>
      </c>
      <c r="AY77" s="1">
        <f t="shared" si="73"/>
        <v>95</v>
      </c>
      <c r="AZ77" s="1">
        <f t="shared" si="73"/>
        <v>96</v>
      </c>
      <c r="BA77" s="1">
        <f t="shared" si="73"/>
        <v>97</v>
      </c>
      <c r="BB77" s="1">
        <f t="shared" si="73"/>
        <v>98</v>
      </c>
      <c r="BC77" s="1">
        <f t="shared" si="73"/>
        <v>99</v>
      </c>
      <c r="BD77" s="1">
        <f t="shared" si="73"/>
        <v>100</v>
      </c>
    </row>
    <row r="78" spans="1:56">
      <c r="A78" s="1">
        <v>75</v>
      </c>
      <c r="B78" s="1">
        <v>970111</v>
      </c>
      <c r="C78" s="1" t="s">
        <v>419</v>
      </c>
      <c r="D78" s="1">
        <v>103</v>
      </c>
      <c r="E78" s="1" t="str">
        <f>RIGHT(D78,2)&amp;"级"&amp;VLOOKUP(VALUE(LEFT(D78,1)),{1,"木";2,"铁";3,"石";4,"粮"},2,FALSE)</f>
        <v>03级木</v>
      </c>
      <c r="F78" s="1">
        <v>50</v>
      </c>
      <c r="G78" s="1">
        <v>101</v>
      </c>
      <c r="H78" s="1">
        <f t="shared" ref="H78:BD78" si="74">G78+1</f>
        <v>102</v>
      </c>
      <c r="I78" s="1">
        <f t="shared" si="74"/>
        <v>103</v>
      </c>
      <c r="J78" s="1">
        <f t="shared" si="74"/>
        <v>104</v>
      </c>
      <c r="K78" s="1">
        <f t="shared" si="74"/>
        <v>105</v>
      </c>
      <c r="L78" s="1">
        <f t="shared" si="74"/>
        <v>106</v>
      </c>
      <c r="M78" s="1">
        <f t="shared" si="74"/>
        <v>107</v>
      </c>
      <c r="N78" s="1">
        <f t="shared" si="74"/>
        <v>108</v>
      </c>
      <c r="O78" s="1">
        <f t="shared" si="74"/>
        <v>109</v>
      </c>
      <c r="P78" s="1">
        <f t="shared" si="74"/>
        <v>110</v>
      </c>
      <c r="Q78" s="1">
        <f t="shared" si="74"/>
        <v>111</v>
      </c>
      <c r="R78" s="1">
        <f t="shared" si="74"/>
        <v>112</v>
      </c>
      <c r="S78" s="1">
        <f t="shared" si="74"/>
        <v>113</v>
      </c>
      <c r="T78" s="1">
        <f t="shared" si="74"/>
        <v>114</v>
      </c>
      <c r="U78" s="1">
        <f t="shared" si="74"/>
        <v>115</v>
      </c>
      <c r="V78" s="1">
        <f t="shared" si="74"/>
        <v>116</v>
      </c>
      <c r="W78" s="1">
        <f t="shared" si="74"/>
        <v>117</v>
      </c>
      <c r="X78" s="1">
        <f t="shared" si="74"/>
        <v>118</v>
      </c>
      <c r="Y78" s="1">
        <f t="shared" si="74"/>
        <v>119</v>
      </c>
      <c r="Z78" s="1">
        <f t="shared" si="74"/>
        <v>120</v>
      </c>
      <c r="AA78" s="1">
        <f t="shared" si="74"/>
        <v>121</v>
      </c>
      <c r="AB78" s="1">
        <f t="shared" si="74"/>
        <v>122</v>
      </c>
      <c r="AC78" s="1">
        <f t="shared" si="74"/>
        <v>123</v>
      </c>
      <c r="AD78" s="1">
        <f t="shared" si="74"/>
        <v>124</v>
      </c>
      <c r="AE78" s="1">
        <f t="shared" si="74"/>
        <v>125</v>
      </c>
      <c r="AF78" s="1">
        <f t="shared" si="74"/>
        <v>126</v>
      </c>
      <c r="AG78" s="1">
        <f t="shared" si="74"/>
        <v>127</v>
      </c>
      <c r="AH78" s="1">
        <f t="shared" si="74"/>
        <v>128</v>
      </c>
      <c r="AI78" s="1">
        <f t="shared" si="74"/>
        <v>129</v>
      </c>
      <c r="AJ78" s="1">
        <f t="shared" si="74"/>
        <v>130</v>
      </c>
      <c r="AK78" s="1">
        <f t="shared" si="74"/>
        <v>131</v>
      </c>
      <c r="AL78" s="1">
        <f t="shared" si="74"/>
        <v>132</v>
      </c>
      <c r="AM78" s="1">
        <f t="shared" si="74"/>
        <v>133</v>
      </c>
      <c r="AN78" s="1">
        <f t="shared" si="74"/>
        <v>134</v>
      </c>
      <c r="AO78" s="1">
        <f t="shared" si="74"/>
        <v>135</v>
      </c>
      <c r="AP78" s="1">
        <f t="shared" si="74"/>
        <v>136</v>
      </c>
      <c r="AQ78" s="1">
        <f t="shared" si="74"/>
        <v>137</v>
      </c>
      <c r="AR78" s="1">
        <f t="shared" si="74"/>
        <v>138</v>
      </c>
      <c r="AS78" s="1">
        <f t="shared" si="74"/>
        <v>139</v>
      </c>
      <c r="AT78" s="1">
        <f t="shared" si="74"/>
        <v>140</v>
      </c>
      <c r="AU78" s="1">
        <f t="shared" si="74"/>
        <v>141</v>
      </c>
      <c r="AV78" s="1">
        <f t="shared" si="74"/>
        <v>142</v>
      </c>
      <c r="AW78" s="1">
        <f t="shared" si="74"/>
        <v>143</v>
      </c>
      <c r="AX78" s="1">
        <f t="shared" si="74"/>
        <v>144</v>
      </c>
      <c r="AY78" s="1">
        <f t="shared" si="74"/>
        <v>145</v>
      </c>
      <c r="AZ78" s="1">
        <f t="shared" si="74"/>
        <v>146</v>
      </c>
      <c r="BA78" s="1">
        <f t="shared" si="74"/>
        <v>147</v>
      </c>
      <c r="BB78" s="1">
        <f t="shared" si="74"/>
        <v>148</v>
      </c>
      <c r="BC78" s="1">
        <f t="shared" si="74"/>
        <v>149</v>
      </c>
      <c r="BD78" s="1">
        <f t="shared" si="74"/>
        <v>150</v>
      </c>
    </row>
    <row r="79" spans="1:56">
      <c r="A79" s="1">
        <v>76</v>
      </c>
      <c r="B79" s="1">
        <v>970111</v>
      </c>
      <c r="C79" s="1" t="s">
        <v>419</v>
      </c>
      <c r="D79" s="1">
        <v>201</v>
      </c>
      <c r="E79" s="1" t="str">
        <f>RIGHT(D79,2)&amp;"级"&amp;VLOOKUP(VALUE(LEFT(D79,1)),{1,"木";2,"铁";3,"石";4,"粮"},2,FALSE)</f>
        <v>01级铁</v>
      </c>
      <c r="F79" s="1">
        <v>50</v>
      </c>
      <c r="G79" s="1">
        <v>151</v>
      </c>
      <c r="H79" s="1">
        <f t="shared" ref="H79:BD79" si="75">G79+1</f>
        <v>152</v>
      </c>
      <c r="I79" s="1">
        <f t="shared" si="75"/>
        <v>153</v>
      </c>
      <c r="J79" s="1">
        <f t="shared" si="75"/>
        <v>154</v>
      </c>
      <c r="K79" s="1">
        <f t="shared" si="75"/>
        <v>155</v>
      </c>
      <c r="L79" s="1">
        <f t="shared" si="75"/>
        <v>156</v>
      </c>
      <c r="M79" s="1">
        <f t="shared" si="75"/>
        <v>157</v>
      </c>
      <c r="N79" s="1">
        <f t="shared" si="75"/>
        <v>158</v>
      </c>
      <c r="O79" s="1">
        <f t="shared" si="75"/>
        <v>159</v>
      </c>
      <c r="P79" s="1">
        <f t="shared" si="75"/>
        <v>160</v>
      </c>
      <c r="Q79" s="1">
        <f t="shared" si="75"/>
        <v>161</v>
      </c>
      <c r="R79" s="1">
        <f t="shared" si="75"/>
        <v>162</v>
      </c>
      <c r="S79" s="1">
        <f t="shared" si="75"/>
        <v>163</v>
      </c>
      <c r="T79" s="1">
        <f t="shared" si="75"/>
        <v>164</v>
      </c>
      <c r="U79" s="1">
        <f t="shared" si="75"/>
        <v>165</v>
      </c>
      <c r="V79" s="1">
        <f t="shared" si="75"/>
        <v>166</v>
      </c>
      <c r="W79" s="1">
        <f t="shared" si="75"/>
        <v>167</v>
      </c>
      <c r="X79" s="1">
        <f t="shared" si="75"/>
        <v>168</v>
      </c>
      <c r="Y79" s="1">
        <f t="shared" si="75"/>
        <v>169</v>
      </c>
      <c r="Z79" s="1">
        <f t="shared" si="75"/>
        <v>170</v>
      </c>
      <c r="AA79" s="1">
        <f t="shared" si="75"/>
        <v>171</v>
      </c>
      <c r="AB79" s="1">
        <f t="shared" si="75"/>
        <v>172</v>
      </c>
      <c r="AC79" s="1">
        <f t="shared" si="75"/>
        <v>173</v>
      </c>
      <c r="AD79" s="1">
        <f t="shared" si="75"/>
        <v>174</v>
      </c>
      <c r="AE79" s="1">
        <f t="shared" si="75"/>
        <v>175</v>
      </c>
      <c r="AF79" s="1">
        <f t="shared" si="75"/>
        <v>176</v>
      </c>
      <c r="AG79" s="1">
        <f t="shared" si="75"/>
        <v>177</v>
      </c>
      <c r="AH79" s="1">
        <f t="shared" si="75"/>
        <v>178</v>
      </c>
      <c r="AI79" s="1">
        <f t="shared" si="75"/>
        <v>179</v>
      </c>
      <c r="AJ79" s="1">
        <f t="shared" si="75"/>
        <v>180</v>
      </c>
      <c r="AK79" s="1">
        <f t="shared" si="75"/>
        <v>181</v>
      </c>
      <c r="AL79" s="1">
        <f t="shared" si="75"/>
        <v>182</v>
      </c>
      <c r="AM79" s="1">
        <f t="shared" si="75"/>
        <v>183</v>
      </c>
      <c r="AN79" s="1">
        <f t="shared" si="75"/>
        <v>184</v>
      </c>
      <c r="AO79" s="1">
        <f t="shared" si="75"/>
        <v>185</v>
      </c>
      <c r="AP79" s="1">
        <f t="shared" si="75"/>
        <v>186</v>
      </c>
      <c r="AQ79" s="1">
        <f t="shared" si="75"/>
        <v>187</v>
      </c>
      <c r="AR79" s="1">
        <f t="shared" si="75"/>
        <v>188</v>
      </c>
      <c r="AS79" s="1">
        <f t="shared" si="75"/>
        <v>189</v>
      </c>
      <c r="AT79" s="1">
        <f t="shared" si="75"/>
        <v>190</v>
      </c>
      <c r="AU79" s="1">
        <f t="shared" si="75"/>
        <v>191</v>
      </c>
      <c r="AV79" s="1">
        <f t="shared" si="75"/>
        <v>192</v>
      </c>
      <c r="AW79" s="1">
        <f t="shared" si="75"/>
        <v>193</v>
      </c>
      <c r="AX79" s="1">
        <f t="shared" si="75"/>
        <v>194</v>
      </c>
      <c r="AY79" s="1">
        <f t="shared" si="75"/>
        <v>195</v>
      </c>
      <c r="AZ79" s="1">
        <f t="shared" si="75"/>
        <v>196</v>
      </c>
      <c r="BA79" s="1">
        <f t="shared" si="75"/>
        <v>197</v>
      </c>
      <c r="BB79" s="1">
        <f t="shared" si="75"/>
        <v>198</v>
      </c>
      <c r="BC79" s="1">
        <f t="shared" si="75"/>
        <v>199</v>
      </c>
      <c r="BD79" s="1">
        <f t="shared" si="75"/>
        <v>200</v>
      </c>
    </row>
    <row r="80" spans="1:56">
      <c r="A80" s="1">
        <v>77</v>
      </c>
      <c r="B80" s="1">
        <v>970111</v>
      </c>
      <c r="C80" s="1" t="s">
        <v>419</v>
      </c>
      <c r="D80" s="1">
        <v>202</v>
      </c>
      <c r="E80" s="1" t="str">
        <f>RIGHT(D80,2)&amp;"级"&amp;VLOOKUP(VALUE(LEFT(D80,1)),{1,"木";2,"铁";3,"石";4,"粮"},2,FALSE)</f>
        <v>02级铁</v>
      </c>
      <c r="F80" s="1">
        <v>50</v>
      </c>
      <c r="G80" s="1">
        <v>201</v>
      </c>
      <c r="H80" s="1">
        <f t="shared" ref="H80:BD80" si="76">G80+1</f>
        <v>202</v>
      </c>
      <c r="I80" s="1">
        <f t="shared" si="76"/>
        <v>203</v>
      </c>
      <c r="J80" s="1">
        <f t="shared" si="76"/>
        <v>204</v>
      </c>
      <c r="K80" s="1">
        <f t="shared" si="76"/>
        <v>205</v>
      </c>
      <c r="L80" s="1">
        <f t="shared" si="76"/>
        <v>206</v>
      </c>
      <c r="M80" s="1">
        <f t="shared" si="76"/>
        <v>207</v>
      </c>
      <c r="N80" s="1">
        <f t="shared" si="76"/>
        <v>208</v>
      </c>
      <c r="O80" s="1">
        <f t="shared" si="76"/>
        <v>209</v>
      </c>
      <c r="P80" s="1">
        <f t="shared" si="76"/>
        <v>210</v>
      </c>
      <c r="Q80" s="1">
        <f t="shared" si="76"/>
        <v>211</v>
      </c>
      <c r="R80" s="1">
        <f t="shared" si="76"/>
        <v>212</v>
      </c>
      <c r="S80" s="1">
        <f t="shared" si="76"/>
        <v>213</v>
      </c>
      <c r="T80" s="1">
        <f t="shared" si="76"/>
        <v>214</v>
      </c>
      <c r="U80" s="1">
        <f t="shared" si="76"/>
        <v>215</v>
      </c>
      <c r="V80" s="1">
        <f t="shared" si="76"/>
        <v>216</v>
      </c>
      <c r="W80" s="1">
        <f t="shared" si="76"/>
        <v>217</v>
      </c>
      <c r="X80" s="1">
        <f t="shared" si="76"/>
        <v>218</v>
      </c>
      <c r="Y80" s="1">
        <f t="shared" si="76"/>
        <v>219</v>
      </c>
      <c r="Z80" s="1">
        <f t="shared" si="76"/>
        <v>220</v>
      </c>
      <c r="AA80" s="1">
        <f t="shared" si="76"/>
        <v>221</v>
      </c>
      <c r="AB80" s="1">
        <f t="shared" si="76"/>
        <v>222</v>
      </c>
      <c r="AC80" s="1">
        <f t="shared" si="76"/>
        <v>223</v>
      </c>
      <c r="AD80" s="1">
        <f t="shared" si="76"/>
        <v>224</v>
      </c>
      <c r="AE80" s="1">
        <f t="shared" si="76"/>
        <v>225</v>
      </c>
      <c r="AF80" s="1">
        <f t="shared" si="76"/>
        <v>226</v>
      </c>
      <c r="AG80" s="1">
        <f t="shared" si="76"/>
        <v>227</v>
      </c>
      <c r="AH80" s="1">
        <f t="shared" si="76"/>
        <v>228</v>
      </c>
      <c r="AI80" s="1">
        <f t="shared" si="76"/>
        <v>229</v>
      </c>
      <c r="AJ80" s="1">
        <f t="shared" si="76"/>
        <v>230</v>
      </c>
      <c r="AK80" s="1">
        <f t="shared" si="76"/>
        <v>231</v>
      </c>
      <c r="AL80" s="1">
        <f t="shared" si="76"/>
        <v>232</v>
      </c>
      <c r="AM80" s="1">
        <f t="shared" si="76"/>
        <v>233</v>
      </c>
      <c r="AN80" s="1">
        <f t="shared" si="76"/>
        <v>234</v>
      </c>
      <c r="AO80" s="1">
        <f t="shared" si="76"/>
        <v>235</v>
      </c>
      <c r="AP80" s="1">
        <f t="shared" si="76"/>
        <v>236</v>
      </c>
      <c r="AQ80" s="1">
        <f t="shared" si="76"/>
        <v>237</v>
      </c>
      <c r="AR80" s="1">
        <f t="shared" si="76"/>
        <v>238</v>
      </c>
      <c r="AS80" s="1">
        <f t="shared" si="76"/>
        <v>239</v>
      </c>
      <c r="AT80" s="1">
        <f t="shared" si="76"/>
        <v>240</v>
      </c>
      <c r="AU80" s="1">
        <f t="shared" si="76"/>
        <v>241</v>
      </c>
      <c r="AV80" s="1">
        <f t="shared" si="76"/>
        <v>242</v>
      </c>
      <c r="AW80" s="1">
        <f t="shared" si="76"/>
        <v>243</v>
      </c>
      <c r="AX80" s="1">
        <f t="shared" si="76"/>
        <v>244</v>
      </c>
      <c r="AY80" s="1">
        <f t="shared" si="76"/>
        <v>245</v>
      </c>
      <c r="AZ80" s="1">
        <f t="shared" si="76"/>
        <v>246</v>
      </c>
      <c r="BA80" s="1">
        <f t="shared" si="76"/>
        <v>247</v>
      </c>
      <c r="BB80" s="1">
        <f t="shared" si="76"/>
        <v>248</v>
      </c>
      <c r="BC80" s="1">
        <f t="shared" si="76"/>
        <v>249</v>
      </c>
      <c r="BD80" s="1">
        <f t="shared" si="76"/>
        <v>250</v>
      </c>
    </row>
    <row r="81" spans="1:56">
      <c r="A81" s="1">
        <v>78</v>
      </c>
      <c r="B81" s="1">
        <v>970111</v>
      </c>
      <c r="C81" s="1" t="s">
        <v>419</v>
      </c>
      <c r="D81" s="1">
        <v>203</v>
      </c>
      <c r="E81" s="1" t="str">
        <f>RIGHT(D81,2)&amp;"级"&amp;VLOOKUP(VALUE(LEFT(D81,1)),{1,"木";2,"铁";3,"石";4,"粮"},2,FALSE)</f>
        <v>03级铁</v>
      </c>
      <c r="F81" s="1">
        <v>50</v>
      </c>
      <c r="G81" s="1">
        <v>251</v>
      </c>
      <c r="H81" s="1">
        <f t="shared" ref="H81:BD81" si="77">G81+1</f>
        <v>252</v>
      </c>
      <c r="I81" s="1">
        <f t="shared" si="77"/>
        <v>253</v>
      </c>
      <c r="J81" s="1">
        <f t="shared" si="77"/>
        <v>254</v>
      </c>
      <c r="K81" s="1">
        <f t="shared" si="77"/>
        <v>255</v>
      </c>
      <c r="L81" s="1">
        <f t="shared" si="77"/>
        <v>256</v>
      </c>
      <c r="M81" s="1">
        <f t="shared" si="77"/>
        <v>257</v>
      </c>
      <c r="N81" s="1">
        <f t="shared" si="77"/>
        <v>258</v>
      </c>
      <c r="O81" s="1">
        <f t="shared" si="77"/>
        <v>259</v>
      </c>
      <c r="P81" s="1">
        <f t="shared" si="77"/>
        <v>260</v>
      </c>
      <c r="Q81" s="1">
        <f t="shared" si="77"/>
        <v>261</v>
      </c>
      <c r="R81" s="1">
        <f t="shared" si="77"/>
        <v>262</v>
      </c>
      <c r="S81" s="1">
        <f t="shared" si="77"/>
        <v>263</v>
      </c>
      <c r="T81" s="1">
        <f t="shared" si="77"/>
        <v>264</v>
      </c>
      <c r="U81" s="1">
        <f t="shared" si="77"/>
        <v>265</v>
      </c>
      <c r="V81" s="1">
        <f t="shared" si="77"/>
        <v>266</v>
      </c>
      <c r="W81" s="1">
        <f t="shared" si="77"/>
        <v>267</v>
      </c>
      <c r="X81" s="1">
        <f t="shared" si="77"/>
        <v>268</v>
      </c>
      <c r="Y81" s="1">
        <f t="shared" si="77"/>
        <v>269</v>
      </c>
      <c r="Z81" s="1">
        <f t="shared" si="77"/>
        <v>270</v>
      </c>
      <c r="AA81" s="1">
        <f t="shared" si="77"/>
        <v>271</v>
      </c>
      <c r="AB81" s="1">
        <f t="shared" si="77"/>
        <v>272</v>
      </c>
      <c r="AC81" s="1">
        <f t="shared" si="77"/>
        <v>273</v>
      </c>
      <c r="AD81" s="1">
        <f t="shared" si="77"/>
        <v>274</v>
      </c>
      <c r="AE81" s="1">
        <f t="shared" si="77"/>
        <v>275</v>
      </c>
      <c r="AF81" s="1">
        <f t="shared" si="77"/>
        <v>276</v>
      </c>
      <c r="AG81" s="1">
        <f t="shared" si="77"/>
        <v>277</v>
      </c>
      <c r="AH81" s="1">
        <f t="shared" si="77"/>
        <v>278</v>
      </c>
      <c r="AI81" s="1">
        <f t="shared" si="77"/>
        <v>279</v>
      </c>
      <c r="AJ81" s="1">
        <f t="shared" si="77"/>
        <v>280</v>
      </c>
      <c r="AK81" s="1">
        <f t="shared" si="77"/>
        <v>281</v>
      </c>
      <c r="AL81" s="1">
        <f t="shared" si="77"/>
        <v>282</v>
      </c>
      <c r="AM81" s="1">
        <f t="shared" si="77"/>
        <v>283</v>
      </c>
      <c r="AN81" s="1">
        <f t="shared" si="77"/>
        <v>284</v>
      </c>
      <c r="AO81" s="1">
        <f t="shared" si="77"/>
        <v>285</v>
      </c>
      <c r="AP81" s="1">
        <f t="shared" si="77"/>
        <v>286</v>
      </c>
      <c r="AQ81" s="1">
        <f t="shared" si="77"/>
        <v>287</v>
      </c>
      <c r="AR81" s="1">
        <f t="shared" si="77"/>
        <v>288</v>
      </c>
      <c r="AS81" s="1">
        <f t="shared" si="77"/>
        <v>289</v>
      </c>
      <c r="AT81" s="1">
        <f t="shared" si="77"/>
        <v>290</v>
      </c>
      <c r="AU81" s="1">
        <f t="shared" si="77"/>
        <v>291</v>
      </c>
      <c r="AV81" s="1">
        <f t="shared" si="77"/>
        <v>292</v>
      </c>
      <c r="AW81" s="1">
        <f t="shared" si="77"/>
        <v>293</v>
      </c>
      <c r="AX81" s="1">
        <f t="shared" si="77"/>
        <v>294</v>
      </c>
      <c r="AY81" s="1">
        <f t="shared" si="77"/>
        <v>295</v>
      </c>
      <c r="AZ81" s="1">
        <f t="shared" si="77"/>
        <v>296</v>
      </c>
      <c r="BA81" s="1">
        <f t="shared" si="77"/>
        <v>297</v>
      </c>
      <c r="BB81" s="1">
        <f t="shared" si="77"/>
        <v>298</v>
      </c>
      <c r="BC81" s="1">
        <f t="shared" si="77"/>
        <v>299</v>
      </c>
      <c r="BD81" s="1">
        <f t="shared" si="77"/>
        <v>300</v>
      </c>
    </row>
    <row r="82" spans="1:56">
      <c r="A82" s="1">
        <v>79</v>
      </c>
      <c r="B82" s="1">
        <v>970111</v>
      </c>
      <c r="C82" s="1" t="s">
        <v>419</v>
      </c>
      <c r="D82" s="1">
        <v>301</v>
      </c>
      <c r="E82" s="1" t="str">
        <f>RIGHT(D82,2)&amp;"级"&amp;VLOOKUP(VALUE(LEFT(D82,1)),{1,"木";2,"铁";3,"石";4,"粮"},2,FALSE)</f>
        <v>01级石</v>
      </c>
      <c r="F82" s="1">
        <v>50</v>
      </c>
      <c r="G82" s="1">
        <v>301</v>
      </c>
      <c r="H82" s="1">
        <f t="shared" ref="H82:BD82" si="78">G82+1</f>
        <v>302</v>
      </c>
      <c r="I82" s="1">
        <f t="shared" si="78"/>
        <v>303</v>
      </c>
      <c r="J82" s="1">
        <f t="shared" si="78"/>
        <v>304</v>
      </c>
      <c r="K82" s="1">
        <f t="shared" si="78"/>
        <v>305</v>
      </c>
      <c r="L82" s="1">
        <f t="shared" si="78"/>
        <v>306</v>
      </c>
      <c r="M82" s="1">
        <f t="shared" si="78"/>
        <v>307</v>
      </c>
      <c r="N82" s="1">
        <f t="shared" si="78"/>
        <v>308</v>
      </c>
      <c r="O82" s="1">
        <f t="shared" si="78"/>
        <v>309</v>
      </c>
      <c r="P82" s="1">
        <f t="shared" si="78"/>
        <v>310</v>
      </c>
      <c r="Q82" s="1">
        <f t="shared" si="78"/>
        <v>311</v>
      </c>
      <c r="R82" s="1">
        <f t="shared" si="78"/>
        <v>312</v>
      </c>
      <c r="S82" s="1">
        <f t="shared" si="78"/>
        <v>313</v>
      </c>
      <c r="T82" s="1">
        <f t="shared" si="78"/>
        <v>314</v>
      </c>
      <c r="U82" s="1">
        <f t="shared" si="78"/>
        <v>315</v>
      </c>
      <c r="V82" s="1">
        <f t="shared" si="78"/>
        <v>316</v>
      </c>
      <c r="W82" s="1">
        <f t="shared" si="78"/>
        <v>317</v>
      </c>
      <c r="X82" s="1">
        <f t="shared" si="78"/>
        <v>318</v>
      </c>
      <c r="Y82" s="1">
        <f t="shared" si="78"/>
        <v>319</v>
      </c>
      <c r="Z82" s="1">
        <f t="shared" si="78"/>
        <v>320</v>
      </c>
      <c r="AA82" s="1">
        <f t="shared" si="78"/>
        <v>321</v>
      </c>
      <c r="AB82" s="1">
        <f t="shared" si="78"/>
        <v>322</v>
      </c>
      <c r="AC82" s="1">
        <f t="shared" si="78"/>
        <v>323</v>
      </c>
      <c r="AD82" s="1">
        <f t="shared" si="78"/>
        <v>324</v>
      </c>
      <c r="AE82" s="1">
        <f t="shared" si="78"/>
        <v>325</v>
      </c>
      <c r="AF82" s="1">
        <f t="shared" si="78"/>
        <v>326</v>
      </c>
      <c r="AG82" s="1">
        <f t="shared" si="78"/>
        <v>327</v>
      </c>
      <c r="AH82" s="1">
        <f t="shared" si="78"/>
        <v>328</v>
      </c>
      <c r="AI82" s="1">
        <f t="shared" si="78"/>
        <v>329</v>
      </c>
      <c r="AJ82" s="1">
        <f t="shared" si="78"/>
        <v>330</v>
      </c>
      <c r="AK82" s="1">
        <f t="shared" si="78"/>
        <v>331</v>
      </c>
      <c r="AL82" s="1">
        <f t="shared" si="78"/>
        <v>332</v>
      </c>
      <c r="AM82" s="1">
        <f t="shared" si="78"/>
        <v>333</v>
      </c>
      <c r="AN82" s="1">
        <f t="shared" si="78"/>
        <v>334</v>
      </c>
      <c r="AO82" s="1">
        <f t="shared" si="78"/>
        <v>335</v>
      </c>
      <c r="AP82" s="1">
        <f t="shared" si="78"/>
        <v>336</v>
      </c>
      <c r="AQ82" s="1">
        <f t="shared" si="78"/>
        <v>337</v>
      </c>
      <c r="AR82" s="1">
        <f t="shared" si="78"/>
        <v>338</v>
      </c>
      <c r="AS82" s="1">
        <f t="shared" si="78"/>
        <v>339</v>
      </c>
      <c r="AT82" s="1">
        <f t="shared" si="78"/>
        <v>340</v>
      </c>
      <c r="AU82" s="1">
        <f t="shared" si="78"/>
        <v>341</v>
      </c>
      <c r="AV82" s="1">
        <f t="shared" si="78"/>
        <v>342</v>
      </c>
      <c r="AW82" s="1">
        <f t="shared" si="78"/>
        <v>343</v>
      </c>
      <c r="AX82" s="1">
        <f t="shared" si="78"/>
        <v>344</v>
      </c>
      <c r="AY82" s="1">
        <f t="shared" si="78"/>
        <v>345</v>
      </c>
      <c r="AZ82" s="1">
        <f t="shared" si="78"/>
        <v>346</v>
      </c>
      <c r="BA82" s="1">
        <f t="shared" si="78"/>
        <v>347</v>
      </c>
      <c r="BB82" s="1">
        <f t="shared" si="78"/>
        <v>348</v>
      </c>
      <c r="BC82" s="1">
        <f t="shared" si="78"/>
        <v>349</v>
      </c>
      <c r="BD82" s="1">
        <f t="shared" si="78"/>
        <v>350</v>
      </c>
    </row>
    <row r="83" spans="1:56">
      <c r="A83" s="1">
        <v>80</v>
      </c>
      <c r="B83" s="1">
        <v>970111</v>
      </c>
      <c r="C83" s="1" t="s">
        <v>419</v>
      </c>
      <c r="D83" s="1">
        <v>302</v>
      </c>
      <c r="E83" s="1" t="str">
        <f>RIGHT(D83,2)&amp;"级"&amp;VLOOKUP(VALUE(LEFT(D83,1)),{1,"木";2,"铁";3,"石";4,"粮"},2,FALSE)</f>
        <v>02级石</v>
      </c>
      <c r="F83" s="1">
        <v>50</v>
      </c>
      <c r="G83" s="1">
        <v>351</v>
      </c>
      <c r="H83" s="1">
        <f t="shared" ref="H83:BD83" si="79">G83+1</f>
        <v>352</v>
      </c>
      <c r="I83" s="1">
        <f t="shared" si="79"/>
        <v>353</v>
      </c>
      <c r="J83" s="1">
        <f t="shared" si="79"/>
        <v>354</v>
      </c>
      <c r="K83" s="1">
        <f t="shared" si="79"/>
        <v>355</v>
      </c>
      <c r="L83" s="1">
        <f t="shared" si="79"/>
        <v>356</v>
      </c>
      <c r="M83" s="1">
        <f t="shared" si="79"/>
        <v>357</v>
      </c>
      <c r="N83" s="1">
        <f t="shared" si="79"/>
        <v>358</v>
      </c>
      <c r="O83" s="1">
        <f t="shared" si="79"/>
        <v>359</v>
      </c>
      <c r="P83" s="1">
        <f t="shared" si="79"/>
        <v>360</v>
      </c>
      <c r="Q83" s="1">
        <f t="shared" si="79"/>
        <v>361</v>
      </c>
      <c r="R83" s="1">
        <f t="shared" si="79"/>
        <v>362</v>
      </c>
      <c r="S83" s="1">
        <f t="shared" si="79"/>
        <v>363</v>
      </c>
      <c r="T83" s="1">
        <f t="shared" si="79"/>
        <v>364</v>
      </c>
      <c r="U83" s="1">
        <f t="shared" si="79"/>
        <v>365</v>
      </c>
      <c r="V83" s="1">
        <f t="shared" si="79"/>
        <v>366</v>
      </c>
      <c r="W83" s="1">
        <f t="shared" si="79"/>
        <v>367</v>
      </c>
      <c r="X83" s="1">
        <f t="shared" si="79"/>
        <v>368</v>
      </c>
      <c r="Y83" s="1">
        <f t="shared" si="79"/>
        <v>369</v>
      </c>
      <c r="Z83" s="1">
        <f t="shared" si="79"/>
        <v>370</v>
      </c>
      <c r="AA83" s="1">
        <f t="shared" si="79"/>
        <v>371</v>
      </c>
      <c r="AB83" s="1">
        <f t="shared" si="79"/>
        <v>372</v>
      </c>
      <c r="AC83" s="1">
        <f t="shared" si="79"/>
        <v>373</v>
      </c>
      <c r="AD83" s="1">
        <f t="shared" si="79"/>
        <v>374</v>
      </c>
      <c r="AE83" s="1">
        <f t="shared" si="79"/>
        <v>375</v>
      </c>
      <c r="AF83" s="1">
        <f t="shared" si="79"/>
        <v>376</v>
      </c>
      <c r="AG83" s="1">
        <f t="shared" si="79"/>
        <v>377</v>
      </c>
      <c r="AH83" s="1">
        <f t="shared" si="79"/>
        <v>378</v>
      </c>
      <c r="AI83" s="1">
        <f t="shared" si="79"/>
        <v>379</v>
      </c>
      <c r="AJ83" s="1">
        <f t="shared" si="79"/>
        <v>380</v>
      </c>
      <c r="AK83" s="1">
        <f t="shared" si="79"/>
        <v>381</v>
      </c>
      <c r="AL83" s="1">
        <f t="shared" si="79"/>
        <v>382</v>
      </c>
      <c r="AM83" s="1">
        <f t="shared" si="79"/>
        <v>383</v>
      </c>
      <c r="AN83" s="1">
        <f t="shared" si="79"/>
        <v>384</v>
      </c>
      <c r="AO83" s="1">
        <f t="shared" si="79"/>
        <v>385</v>
      </c>
      <c r="AP83" s="1">
        <f t="shared" si="79"/>
        <v>386</v>
      </c>
      <c r="AQ83" s="1">
        <f t="shared" si="79"/>
        <v>387</v>
      </c>
      <c r="AR83" s="1">
        <f t="shared" si="79"/>
        <v>388</v>
      </c>
      <c r="AS83" s="1">
        <f t="shared" si="79"/>
        <v>389</v>
      </c>
      <c r="AT83" s="1">
        <f t="shared" si="79"/>
        <v>390</v>
      </c>
      <c r="AU83" s="1">
        <f t="shared" si="79"/>
        <v>391</v>
      </c>
      <c r="AV83" s="1">
        <f t="shared" si="79"/>
        <v>392</v>
      </c>
      <c r="AW83" s="1">
        <f t="shared" si="79"/>
        <v>393</v>
      </c>
      <c r="AX83" s="1">
        <f t="shared" si="79"/>
        <v>394</v>
      </c>
      <c r="AY83" s="1">
        <f t="shared" si="79"/>
        <v>395</v>
      </c>
      <c r="AZ83" s="1">
        <f t="shared" si="79"/>
        <v>396</v>
      </c>
      <c r="BA83" s="1">
        <f t="shared" si="79"/>
        <v>397</v>
      </c>
      <c r="BB83" s="1">
        <f t="shared" si="79"/>
        <v>398</v>
      </c>
      <c r="BC83" s="1">
        <f t="shared" si="79"/>
        <v>399</v>
      </c>
      <c r="BD83" s="1">
        <f t="shared" si="79"/>
        <v>400</v>
      </c>
    </row>
    <row r="84" spans="1:56">
      <c r="A84" s="1">
        <v>81</v>
      </c>
      <c r="B84" s="1">
        <v>970111</v>
      </c>
      <c r="C84" s="1" t="s">
        <v>419</v>
      </c>
      <c r="D84" s="1">
        <v>303</v>
      </c>
      <c r="E84" s="1" t="str">
        <f>RIGHT(D84,2)&amp;"级"&amp;VLOOKUP(VALUE(LEFT(D84,1)),{1,"木";2,"铁";3,"石";4,"粮"},2,FALSE)</f>
        <v>03级石</v>
      </c>
      <c r="F84" s="1">
        <v>50</v>
      </c>
      <c r="G84" s="1">
        <v>401</v>
      </c>
      <c r="H84" s="1">
        <f t="shared" ref="H84:BD84" si="80">G84+1</f>
        <v>402</v>
      </c>
      <c r="I84" s="1">
        <f t="shared" si="80"/>
        <v>403</v>
      </c>
      <c r="J84" s="1">
        <f t="shared" si="80"/>
        <v>404</v>
      </c>
      <c r="K84" s="1">
        <f t="shared" si="80"/>
        <v>405</v>
      </c>
      <c r="L84" s="1">
        <f t="shared" si="80"/>
        <v>406</v>
      </c>
      <c r="M84" s="1">
        <f t="shared" si="80"/>
        <v>407</v>
      </c>
      <c r="N84" s="1">
        <f t="shared" si="80"/>
        <v>408</v>
      </c>
      <c r="O84" s="1">
        <f t="shared" si="80"/>
        <v>409</v>
      </c>
      <c r="P84" s="1">
        <f t="shared" si="80"/>
        <v>410</v>
      </c>
      <c r="Q84" s="1">
        <f t="shared" si="80"/>
        <v>411</v>
      </c>
      <c r="R84" s="1">
        <f t="shared" si="80"/>
        <v>412</v>
      </c>
      <c r="S84" s="1">
        <f t="shared" si="80"/>
        <v>413</v>
      </c>
      <c r="T84" s="1">
        <f t="shared" si="80"/>
        <v>414</v>
      </c>
      <c r="U84" s="1">
        <f t="shared" si="80"/>
        <v>415</v>
      </c>
      <c r="V84" s="1">
        <f t="shared" si="80"/>
        <v>416</v>
      </c>
      <c r="W84" s="1">
        <f t="shared" si="80"/>
        <v>417</v>
      </c>
      <c r="X84" s="1">
        <f t="shared" si="80"/>
        <v>418</v>
      </c>
      <c r="Y84" s="1">
        <f t="shared" si="80"/>
        <v>419</v>
      </c>
      <c r="Z84" s="1">
        <f t="shared" si="80"/>
        <v>420</v>
      </c>
      <c r="AA84" s="1">
        <f t="shared" si="80"/>
        <v>421</v>
      </c>
      <c r="AB84" s="1">
        <f t="shared" si="80"/>
        <v>422</v>
      </c>
      <c r="AC84" s="1">
        <f t="shared" si="80"/>
        <v>423</v>
      </c>
      <c r="AD84" s="1">
        <f t="shared" si="80"/>
        <v>424</v>
      </c>
      <c r="AE84" s="1">
        <f t="shared" si="80"/>
        <v>425</v>
      </c>
      <c r="AF84" s="1">
        <f t="shared" si="80"/>
        <v>426</v>
      </c>
      <c r="AG84" s="1">
        <f t="shared" si="80"/>
        <v>427</v>
      </c>
      <c r="AH84" s="1">
        <f t="shared" si="80"/>
        <v>428</v>
      </c>
      <c r="AI84" s="1">
        <f t="shared" si="80"/>
        <v>429</v>
      </c>
      <c r="AJ84" s="1">
        <f t="shared" si="80"/>
        <v>430</v>
      </c>
      <c r="AK84" s="1">
        <f t="shared" si="80"/>
        <v>431</v>
      </c>
      <c r="AL84" s="1">
        <f t="shared" si="80"/>
        <v>432</v>
      </c>
      <c r="AM84" s="1">
        <f t="shared" si="80"/>
        <v>433</v>
      </c>
      <c r="AN84" s="1">
        <f t="shared" si="80"/>
        <v>434</v>
      </c>
      <c r="AO84" s="1">
        <f t="shared" si="80"/>
        <v>435</v>
      </c>
      <c r="AP84" s="1">
        <f t="shared" si="80"/>
        <v>436</v>
      </c>
      <c r="AQ84" s="1">
        <f t="shared" si="80"/>
        <v>437</v>
      </c>
      <c r="AR84" s="1">
        <f t="shared" si="80"/>
        <v>438</v>
      </c>
      <c r="AS84" s="1">
        <f t="shared" si="80"/>
        <v>439</v>
      </c>
      <c r="AT84" s="1">
        <f t="shared" si="80"/>
        <v>440</v>
      </c>
      <c r="AU84" s="1">
        <f t="shared" si="80"/>
        <v>441</v>
      </c>
      <c r="AV84" s="1">
        <f t="shared" si="80"/>
        <v>442</v>
      </c>
      <c r="AW84" s="1">
        <f t="shared" si="80"/>
        <v>443</v>
      </c>
      <c r="AX84" s="1">
        <f t="shared" si="80"/>
        <v>444</v>
      </c>
      <c r="AY84" s="1">
        <f t="shared" si="80"/>
        <v>445</v>
      </c>
      <c r="AZ84" s="1">
        <f t="shared" si="80"/>
        <v>446</v>
      </c>
      <c r="BA84" s="1">
        <f t="shared" si="80"/>
        <v>447</v>
      </c>
      <c r="BB84" s="1">
        <f t="shared" si="80"/>
        <v>448</v>
      </c>
      <c r="BC84" s="1">
        <f t="shared" si="80"/>
        <v>449</v>
      </c>
      <c r="BD84" s="1">
        <f t="shared" si="80"/>
        <v>450</v>
      </c>
    </row>
    <row r="85" spans="1:56">
      <c r="A85" s="1">
        <v>82</v>
      </c>
      <c r="B85" s="1">
        <v>970111</v>
      </c>
      <c r="C85" s="1" t="s">
        <v>419</v>
      </c>
      <c r="D85" s="1">
        <v>401</v>
      </c>
      <c r="E85" s="1" t="str">
        <f>RIGHT(D85,2)&amp;"级"&amp;VLOOKUP(VALUE(LEFT(D85,1)),{1,"木";2,"铁";3,"石";4,"粮"},2,FALSE)</f>
        <v>01级粮</v>
      </c>
      <c r="F85" s="1">
        <v>50</v>
      </c>
      <c r="G85" s="1">
        <v>451</v>
      </c>
      <c r="H85" s="1">
        <f t="shared" ref="H85:BD85" si="81">G85+1</f>
        <v>452</v>
      </c>
      <c r="I85" s="1">
        <f t="shared" si="81"/>
        <v>453</v>
      </c>
      <c r="J85" s="1">
        <f t="shared" si="81"/>
        <v>454</v>
      </c>
      <c r="K85" s="1">
        <f t="shared" si="81"/>
        <v>455</v>
      </c>
      <c r="L85" s="1">
        <f t="shared" si="81"/>
        <v>456</v>
      </c>
      <c r="M85" s="1">
        <f t="shared" si="81"/>
        <v>457</v>
      </c>
      <c r="N85" s="1">
        <f t="shared" si="81"/>
        <v>458</v>
      </c>
      <c r="O85" s="1">
        <f t="shared" si="81"/>
        <v>459</v>
      </c>
      <c r="P85" s="1">
        <f t="shared" si="81"/>
        <v>460</v>
      </c>
      <c r="Q85" s="1">
        <f t="shared" si="81"/>
        <v>461</v>
      </c>
      <c r="R85" s="1">
        <f t="shared" si="81"/>
        <v>462</v>
      </c>
      <c r="S85" s="1">
        <f t="shared" si="81"/>
        <v>463</v>
      </c>
      <c r="T85" s="1">
        <f t="shared" si="81"/>
        <v>464</v>
      </c>
      <c r="U85" s="1">
        <f t="shared" si="81"/>
        <v>465</v>
      </c>
      <c r="V85" s="1">
        <f t="shared" si="81"/>
        <v>466</v>
      </c>
      <c r="W85" s="1">
        <f t="shared" si="81"/>
        <v>467</v>
      </c>
      <c r="X85" s="1">
        <f t="shared" si="81"/>
        <v>468</v>
      </c>
      <c r="Y85" s="1">
        <f t="shared" si="81"/>
        <v>469</v>
      </c>
      <c r="Z85" s="1">
        <f t="shared" si="81"/>
        <v>470</v>
      </c>
      <c r="AA85" s="1">
        <f t="shared" si="81"/>
        <v>471</v>
      </c>
      <c r="AB85" s="1">
        <f t="shared" si="81"/>
        <v>472</v>
      </c>
      <c r="AC85" s="1">
        <f t="shared" si="81"/>
        <v>473</v>
      </c>
      <c r="AD85" s="1">
        <f t="shared" si="81"/>
        <v>474</v>
      </c>
      <c r="AE85" s="1">
        <f t="shared" si="81"/>
        <v>475</v>
      </c>
      <c r="AF85" s="1">
        <f t="shared" si="81"/>
        <v>476</v>
      </c>
      <c r="AG85" s="1">
        <f t="shared" si="81"/>
        <v>477</v>
      </c>
      <c r="AH85" s="1">
        <f t="shared" si="81"/>
        <v>478</v>
      </c>
      <c r="AI85" s="1">
        <f t="shared" si="81"/>
        <v>479</v>
      </c>
      <c r="AJ85" s="1">
        <f t="shared" si="81"/>
        <v>480</v>
      </c>
      <c r="AK85" s="1">
        <f t="shared" si="81"/>
        <v>481</v>
      </c>
      <c r="AL85" s="1">
        <f t="shared" si="81"/>
        <v>482</v>
      </c>
      <c r="AM85" s="1">
        <f t="shared" si="81"/>
        <v>483</v>
      </c>
      <c r="AN85" s="1">
        <f t="shared" si="81"/>
        <v>484</v>
      </c>
      <c r="AO85" s="1">
        <f t="shared" si="81"/>
        <v>485</v>
      </c>
      <c r="AP85" s="1">
        <f t="shared" si="81"/>
        <v>486</v>
      </c>
      <c r="AQ85" s="1">
        <f t="shared" si="81"/>
        <v>487</v>
      </c>
      <c r="AR85" s="1">
        <f t="shared" si="81"/>
        <v>488</v>
      </c>
      <c r="AS85" s="1">
        <f t="shared" si="81"/>
        <v>489</v>
      </c>
      <c r="AT85" s="1">
        <f t="shared" si="81"/>
        <v>490</v>
      </c>
      <c r="AU85" s="1">
        <f t="shared" si="81"/>
        <v>491</v>
      </c>
      <c r="AV85" s="1">
        <f t="shared" si="81"/>
        <v>492</v>
      </c>
      <c r="AW85" s="1">
        <f t="shared" si="81"/>
        <v>493</v>
      </c>
      <c r="AX85" s="1">
        <f t="shared" si="81"/>
        <v>494</v>
      </c>
      <c r="AY85" s="1">
        <f t="shared" si="81"/>
        <v>495</v>
      </c>
      <c r="AZ85" s="1">
        <f t="shared" si="81"/>
        <v>496</v>
      </c>
      <c r="BA85" s="1">
        <f t="shared" si="81"/>
        <v>497</v>
      </c>
      <c r="BB85" s="1">
        <f t="shared" si="81"/>
        <v>498</v>
      </c>
      <c r="BC85" s="1">
        <f t="shared" si="81"/>
        <v>499</v>
      </c>
      <c r="BD85" s="1">
        <f t="shared" si="81"/>
        <v>500</v>
      </c>
    </row>
    <row r="86" spans="1:56">
      <c r="A86" s="1">
        <v>83</v>
      </c>
      <c r="B86" s="1">
        <v>970111</v>
      </c>
      <c r="C86" s="1" t="s">
        <v>419</v>
      </c>
      <c r="D86" s="1">
        <v>402</v>
      </c>
      <c r="E86" s="1" t="str">
        <f>RIGHT(D86,2)&amp;"级"&amp;VLOOKUP(VALUE(LEFT(D86,1)),{1,"木";2,"铁";3,"石";4,"粮"},2,FALSE)</f>
        <v>02级粮</v>
      </c>
      <c r="F86" s="1">
        <v>50</v>
      </c>
      <c r="G86" s="1">
        <v>501</v>
      </c>
      <c r="H86" s="1">
        <f t="shared" ref="H86:BD86" si="82">G86+1</f>
        <v>502</v>
      </c>
      <c r="I86" s="1">
        <f t="shared" si="82"/>
        <v>503</v>
      </c>
      <c r="J86" s="1">
        <f t="shared" si="82"/>
        <v>504</v>
      </c>
      <c r="K86" s="1">
        <f t="shared" si="82"/>
        <v>505</v>
      </c>
      <c r="L86" s="1">
        <f t="shared" si="82"/>
        <v>506</v>
      </c>
      <c r="M86" s="1">
        <f t="shared" si="82"/>
        <v>507</v>
      </c>
      <c r="N86" s="1">
        <f t="shared" si="82"/>
        <v>508</v>
      </c>
      <c r="O86" s="1">
        <f t="shared" si="82"/>
        <v>509</v>
      </c>
      <c r="P86" s="1">
        <f t="shared" si="82"/>
        <v>510</v>
      </c>
      <c r="Q86" s="1">
        <f t="shared" si="82"/>
        <v>511</v>
      </c>
      <c r="R86" s="1">
        <f t="shared" si="82"/>
        <v>512</v>
      </c>
      <c r="S86" s="1">
        <f t="shared" si="82"/>
        <v>513</v>
      </c>
      <c r="T86" s="1">
        <f t="shared" si="82"/>
        <v>514</v>
      </c>
      <c r="U86" s="1">
        <f t="shared" si="82"/>
        <v>515</v>
      </c>
      <c r="V86" s="1">
        <f t="shared" si="82"/>
        <v>516</v>
      </c>
      <c r="W86" s="1">
        <f t="shared" si="82"/>
        <v>517</v>
      </c>
      <c r="X86" s="1">
        <f t="shared" si="82"/>
        <v>518</v>
      </c>
      <c r="Y86" s="1">
        <f t="shared" si="82"/>
        <v>519</v>
      </c>
      <c r="Z86" s="1">
        <f t="shared" si="82"/>
        <v>520</v>
      </c>
      <c r="AA86" s="1">
        <f t="shared" si="82"/>
        <v>521</v>
      </c>
      <c r="AB86" s="1">
        <f t="shared" si="82"/>
        <v>522</v>
      </c>
      <c r="AC86" s="1">
        <f t="shared" si="82"/>
        <v>523</v>
      </c>
      <c r="AD86" s="1">
        <f t="shared" si="82"/>
        <v>524</v>
      </c>
      <c r="AE86" s="1">
        <f t="shared" si="82"/>
        <v>525</v>
      </c>
      <c r="AF86" s="1">
        <f t="shared" si="82"/>
        <v>526</v>
      </c>
      <c r="AG86" s="1">
        <f t="shared" si="82"/>
        <v>527</v>
      </c>
      <c r="AH86" s="1">
        <f t="shared" si="82"/>
        <v>528</v>
      </c>
      <c r="AI86" s="1">
        <f t="shared" si="82"/>
        <v>529</v>
      </c>
      <c r="AJ86" s="1">
        <f t="shared" si="82"/>
        <v>530</v>
      </c>
      <c r="AK86" s="1">
        <f t="shared" si="82"/>
        <v>531</v>
      </c>
      <c r="AL86" s="1">
        <f t="shared" si="82"/>
        <v>532</v>
      </c>
      <c r="AM86" s="1">
        <f t="shared" si="82"/>
        <v>533</v>
      </c>
      <c r="AN86" s="1">
        <f t="shared" si="82"/>
        <v>534</v>
      </c>
      <c r="AO86" s="1">
        <f t="shared" si="82"/>
        <v>535</v>
      </c>
      <c r="AP86" s="1">
        <f t="shared" si="82"/>
        <v>536</v>
      </c>
      <c r="AQ86" s="1">
        <f t="shared" si="82"/>
        <v>537</v>
      </c>
      <c r="AR86" s="1">
        <f t="shared" si="82"/>
        <v>538</v>
      </c>
      <c r="AS86" s="1">
        <f t="shared" si="82"/>
        <v>539</v>
      </c>
      <c r="AT86" s="1">
        <f t="shared" si="82"/>
        <v>540</v>
      </c>
      <c r="AU86" s="1">
        <f t="shared" si="82"/>
        <v>541</v>
      </c>
      <c r="AV86" s="1">
        <f t="shared" si="82"/>
        <v>542</v>
      </c>
      <c r="AW86" s="1">
        <f t="shared" si="82"/>
        <v>543</v>
      </c>
      <c r="AX86" s="1">
        <f t="shared" si="82"/>
        <v>544</v>
      </c>
      <c r="AY86" s="1">
        <f t="shared" si="82"/>
        <v>545</v>
      </c>
      <c r="AZ86" s="1">
        <f t="shared" si="82"/>
        <v>546</v>
      </c>
      <c r="BA86" s="1">
        <f t="shared" si="82"/>
        <v>547</v>
      </c>
      <c r="BB86" s="1">
        <f t="shared" si="82"/>
        <v>548</v>
      </c>
      <c r="BC86" s="1">
        <f t="shared" si="82"/>
        <v>549</v>
      </c>
      <c r="BD86" s="1">
        <f t="shared" si="82"/>
        <v>550</v>
      </c>
    </row>
    <row r="87" spans="1:56">
      <c r="A87" s="1">
        <v>84</v>
      </c>
      <c r="B87" s="1">
        <v>970111</v>
      </c>
      <c r="C87" s="1" t="s">
        <v>419</v>
      </c>
      <c r="D87" s="1">
        <v>403</v>
      </c>
      <c r="E87" s="1" t="str">
        <f>RIGHT(D87,2)&amp;"级"&amp;VLOOKUP(VALUE(LEFT(D87,1)),{1,"木";2,"铁";3,"石";4,"粮"},2,FALSE)</f>
        <v>03级粮</v>
      </c>
      <c r="F87" s="1">
        <v>50</v>
      </c>
      <c r="G87" s="1">
        <v>551</v>
      </c>
      <c r="H87" s="1">
        <f t="shared" ref="H87:BD87" si="83">G87+1</f>
        <v>552</v>
      </c>
      <c r="I87" s="1">
        <f t="shared" si="83"/>
        <v>553</v>
      </c>
      <c r="J87" s="1">
        <f t="shared" si="83"/>
        <v>554</v>
      </c>
      <c r="K87" s="1">
        <f t="shared" si="83"/>
        <v>555</v>
      </c>
      <c r="L87" s="1">
        <f t="shared" si="83"/>
        <v>556</v>
      </c>
      <c r="M87" s="1">
        <f t="shared" si="83"/>
        <v>557</v>
      </c>
      <c r="N87" s="1">
        <f t="shared" si="83"/>
        <v>558</v>
      </c>
      <c r="O87" s="1">
        <f t="shared" si="83"/>
        <v>559</v>
      </c>
      <c r="P87" s="1">
        <f t="shared" si="83"/>
        <v>560</v>
      </c>
      <c r="Q87" s="1">
        <f t="shared" si="83"/>
        <v>561</v>
      </c>
      <c r="R87" s="1">
        <f t="shared" si="83"/>
        <v>562</v>
      </c>
      <c r="S87" s="1">
        <f t="shared" si="83"/>
        <v>563</v>
      </c>
      <c r="T87" s="1">
        <f t="shared" si="83"/>
        <v>564</v>
      </c>
      <c r="U87" s="1">
        <f t="shared" si="83"/>
        <v>565</v>
      </c>
      <c r="V87" s="1">
        <f t="shared" si="83"/>
        <v>566</v>
      </c>
      <c r="W87" s="1">
        <f t="shared" si="83"/>
        <v>567</v>
      </c>
      <c r="X87" s="1">
        <f t="shared" si="83"/>
        <v>568</v>
      </c>
      <c r="Y87" s="1">
        <f t="shared" si="83"/>
        <v>569</v>
      </c>
      <c r="Z87" s="1">
        <f t="shared" si="83"/>
        <v>570</v>
      </c>
      <c r="AA87" s="1">
        <f t="shared" si="83"/>
        <v>571</v>
      </c>
      <c r="AB87" s="1">
        <f t="shared" si="83"/>
        <v>572</v>
      </c>
      <c r="AC87" s="1">
        <f t="shared" si="83"/>
        <v>573</v>
      </c>
      <c r="AD87" s="1">
        <f t="shared" si="83"/>
        <v>574</v>
      </c>
      <c r="AE87" s="1">
        <f t="shared" si="83"/>
        <v>575</v>
      </c>
      <c r="AF87" s="1">
        <f t="shared" si="83"/>
        <v>576</v>
      </c>
      <c r="AG87" s="1">
        <f t="shared" si="83"/>
        <v>577</v>
      </c>
      <c r="AH87" s="1">
        <f t="shared" si="83"/>
        <v>578</v>
      </c>
      <c r="AI87" s="1">
        <f t="shared" si="83"/>
        <v>579</v>
      </c>
      <c r="AJ87" s="1">
        <f t="shared" si="83"/>
        <v>580</v>
      </c>
      <c r="AK87" s="1">
        <f t="shared" si="83"/>
        <v>581</v>
      </c>
      <c r="AL87" s="1">
        <f t="shared" si="83"/>
        <v>582</v>
      </c>
      <c r="AM87" s="1">
        <f t="shared" si="83"/>
        <v>583</v>
      </c>
      <c r="AN87" s="1">
        <f t="shared" si="83"/>
        <v>584</v>
      </c>
      <c r="AO87" s="1">
        <f t="shared" si="83"/>
        <v>585</v>
      </c>
      <c r="AP87" s="1">
        <f t="shared" si="83"/>
        <v>586</v>
      </c>
      <c r="AQ87" s="1">
        <f t="shared" si="83"/>
        <v>587</v>
      </c>
      <c r="AR87" s="1">
        <f t="shared" si="83"/>
        <v>588</v>
      </c>
      <c r="AS87" s="1">
        <f t="shared" si="83"/>
        <v>589</v>
      </c>
      <c r="AT87" s="1">
        <f t="shared" si="83"/>
        <v>590</v>
      </c>
      <c r="AU87" s="1">
        <f t="shared" si="83"/>
        <v>591</v>
      </c>
      <c r="AV87" s="1">
        <f t="shared" si="83"/>
        <v>592</v>
      </c>
      <c r="AW87" s="1">
        <f t="shared" si="83"/>
        <v>593</v>
      </c>
      <c r="AX87" s="1">
        <f t="shared" si="83"/>
        <v>594</v>
      </c>
      <c r="AY87" s="1">
        <f t="shared" si="83"/>
        <v>595</v>
      </c>
      <c r="AZ87" s="1">
        <f t="shared" si="83"/>
        <v>596</v>
      </c>
      <c r="BA87" s="1">
        <f t="shared" si="83"/>
        <v>597</v>
      </c>
      <c r="BB87" s="1">
        <f t="shared" si="83"/>
        <v>598</v>
      </c>
      <c r="BC87" s="1">
        <f t="shared" si="83"/>
        <v>599</v>
      </c>
      <c r="BD87" s="1">
        <f t="shared" si="83"/>
        <v>600</v>
      </c>
    </row>
    <row r="88" spans="1:56">
      <c r="A88" s="1">
        <v>85</v>
      </c>
      <c r="B88" s="1">
        <v>1260102</v>
      </c>
      <c r="C88" s="1" t="s">
        <v>419</v>
      </c>
      <c r="D88" s="1">
        <v>101</v>
      </c>
      <c r="E88" s="1" t="str">
        <f>RIGHT(D88,2)&amp;"级"&amp;VLOOKUP(VALUE(LEFT(D88,1)),{1,"木";2,"铁";3,"石";4,"粮"},2,FALSE)</f>
        <v>01级木</v>
      </c>
      <c r="F88" s="1">
        <v>50</v>
      </c>
      <c r="G88" s="1">
        <v>1</v>
      </c>
      <c r="H88" s="1">
        <f t="shared" ref="H88:BD88" si="84">G88+1</f>
        <v>2</v>
      </c>
      <c r="I88" s="1">
        <f t="shared" si="84"/>
        <v>3</v>
      </c>
      <c r="J88" s="1">
        <f t="shared" si="84"/>
        <v>4</v>
      </c>
      <c r="K88" s="1">
        <f t="shared" si="84"/>
        <v>5</v>
      </c>
      <c r="L88" s="1">
        <f t="shared" si="84"/>
        <v>6</v>
      </c>
      <c r="M88" s="1">
        <f t="shared" si="84"/>
        <v>7</v>
      </c>
      <c r="N88" s="1">
        <f t="shared" si="84"/>
        <v>8</v>
      </c>
      <c r="O88" s="1">
        <f t="shared" si="84"/>
        <v>9</v>
      </c>
      <c r="P88" s="1">
        <f t="shared" si="84"/>
        <v>10</v>
      </c>
      <c r="Q88" s="1">
        <f t="shared" si="84"/>
        <v>11</v>
      </c>
      <c r="R88" s="1">
        <f t="shared" si="84"/>
        <v>12</v>
      </c>
      <c r="S88" s="1">
        <f t="shared" si="84"/>
        <v>13</v>
      </c>
      <c r="T88" s="1">
        <f t="shared" si="84"/>
        <v>14</v>
      </c>
      <c r="U88" s="1">
        <f t="shared" si="84"/>
        <v>15</v>
      </c>
      <c r="V88" s="1">
        <f t="shared" si="84"/>
        <v>16</v>
      </c>
      <c r="W88" s="1">
        <f t="shared" si="84"/>
        <v>17</v>
      </c>
      <c r="X88" s="1">
        <f t="shared" si="84"/>
        <v>18</v>
      </c>
      <c r="Y88" s="1">
        <f t="shared" si="84"/>
        <v>19</v>
      </c>
      <c r="Z88" s="1">
        <f t="shared" si="84"/>
        <v>20</v>
      </c>
      <c r="AA88" s="1">
        <f t="shared" si="84"/>
        <v>21</v>
      </c>
      <c r="AB88" s="1">
        <f t="shared" si="84"/>
        <v>22</v>
      </c>
      <c r="AC88" s="1">
        <f t="shared" si="84"/>
        <v>23</v>
      </c>
      <c r="AD88" s="1">
        <f t="shared" si="84"/>
        <v>24</v>
      </c>
      <c r="AE88" s="1">
        <f t="shared" si="84"/>
        <v>25</v>
      </c>
      <c r="AF88" s="1">
        <f t="shared" si="84"/>
        <v>26</v>
      </c>
      <c r="AG88" s="1">
        <f t="shared" si="84"/>
        <v>27</v>
      </c>
      <c r="AH88" s="1">
        <f t="shared" si="84"/>
        <v>28</v>
      </c>
      <c r="AI88" s="1">
        <f t="shared" si="84"/>
        <v>29</v>
      </c>
      <c r="AJ88" s="1">
        <f t="shared" si="84"/>
        <v>30</v>
      </c>
      <c r="AK88" s="1">
        <f t="shared" si="84"/>
        <v>31</v>
      </c>
      <c r="AL88" s="1">
        <f t="shared" si="84"/>
        <v>32</v>
      </c>
      <c r="AM88" s="1">
        <f t="shared" si="84"/>
        <v>33</v>
      </c>
      <c r="AN88" s="1">
        <f t="shared" si="84"/>
        <v>34</v>
      </c>
      <c r="AO88" s="1">
        <f t="shared" si="84"/>
        <v>35</v>
      </c>
      <c r="AP88" s="1">
        <f t="shared" si="84"/>
        <v>36</v>
      </c>
      <c r="AQ88" s="1">
        <f t="shared" si="84"/>
        <v>37</v>
      </c>
      <c r="AR88" s="1">
        <f t="shared" si="84"/>
        <v>38</v>
      </c>
      <c r="AS88" s="1">
        <f t="shared" si="84"/>
        <v>39</v>
      </c>
      <c r="AT88" s="1">
        <f t="shared" si="84"/>
        <v>40</v>
      </c>
      <c r="AU88" s="1">
        <f t="shared" si="84"/>
        <v>41</v>
      </c>
      <c r="AV88" s="1">
        <f t="shared" si="84"/>
        <v>42</v>
      </c>
      <c r="AW88" s="1">
        <f t="shared" si="84"/>
        <v>43</v>
      </c>
      <c r="AX88" s="1">
        <f t="shared" si="84"/>
        <v>44</v>
      </c>
      <c r="AY88" s="1">
        <f t="shared" si="84"/>
        <v>45</v>
      </c>
      <c r="AZ88" s="1">
        <f t="shared" si="84"/>
        <v>46</v>
      </c>
      <c r="BA88" s="1">
        <f t="shared" si="84"/>
        <v>47</v>
      </c>
      <c r="BB88" s="1">
        <f t="shared" si="84"/>
        <v>48</v>
      </c>
      <c r="BC88" s="1">
        <f t="shared" si="84"/>
        <v>49</v>
      </c>
      <c r="BD88" s="1">
        <f t="shared" si="84"/>
        <v>50</v>
      </c>
    </row>
    <row r="89" spans="1:56">
      <c r="A89" s="1">
        <v>86</v>
      </c>
      <c r="B89" s="1">
        <v>1260102</v>
      </c>
      <c r="C89" s="1" t="s">
        <v>419</v>
      </c>
      <c r="D89" s="1">
        <v>102</v>
      </c>
      <c r="E89" s="1" t="str">
        <f>RIGHT(D89,2)&amp;"级"&amp;VLOOKUP(VALUE(LEFT(D89,1)),{1,"木";2,"铁";3,"石";4,"粮"},2,FALSE)</f>
        <v>02级木</v>
      </c>
      <c r="F89" s="1">
        <v>50</v>
      </c>
      <c r="G89" s="1">
        <v>51</v>
      </c>
      <c r="H89" s="1">
        <f t="shared" ref="H89:BD89" si="85">G89+1</f>
        <v>52</v>
      </c>
      <c r="I89" s="1">
        <f t="shared" si="85"/>
        <v>53</v>
      </c>
      <c r="J89" s="1">
        <f t="shared" si="85"/>
        <v>54</v>
      </c>
      <c r="K89" s="1">
        <f t="shared" si="85"/>
        <v>55</v>
      </c>
      <c r="L89" s="1">
        <f t="shared" si="85"/>
        <v>56</v>
      </c>
      <c r="M89" s="1">
        <f t="shared" si="85"/>
        <v>57</v>
      </c>
      <c r="N89" s="1">
        <f t="shared" si="85"/>
        <v>58</v>
      </c>
      <c r="O89" s="1">
        <f t="shared" si="85"/>
        <v>59</v>
      </c>
      <c r="P89" s="1">
        <f t="shared" si="85"/>
        <v>60</v>
      </c>
      <c r="Q89" s="1">
        <f t="shared" si="85"/>
        <v>61</v>
      </c>
      <c r="R89" s="1">
        <f t="shared" si="85"/>
        <v>62</v>
      </c>
      <c r="S89" s="1">
        <f t="shared" si="85"/>
        <v>63</v>
      </c>
      <c r="T89" s="1">
        <f t="shared" si="85"/>
        <v>64</v>
      </c>
      <c r="U89" s="1">
        <f t="shared" si="85"/>
        <v>65</v>
      </c>
      <c r="V89" s="1">
        <f t="shared" si="85"/>
        <v>66</v>
      </c>
      <c r="W89" s="1">
        <f t="shared" si="85"/>
        <v>67</v>
      </c>
      <c r="X89" s="1">
        <f t="shared" si="85"/>
        <v>68</v>
      </c>
      <c r="Y89" s="1">
        <f t="shared" si="85"/>
        <v>69</v>
      </c>
      <c r="Z89" s="1">
        <f t="shared" si="85"/>
        <v>70</v>
      </c>
      <c r="AA89" s="1">
        <f t="shared" si="85"/>
        <v>71</v>
      </c>
      <c r="AB89" s="1">
        <f t="shared" si="85"/>
        <v>72</v>
      </c>
      <c r="AC89" s="1">
        <f t="shared" si="85"/>
        <v>73</v>
      </c>
      <c r="AD89" s="1">
        <f t="shared" si="85"/>
        <v>74</v>
      </c>
      <c r="AE89" s="1">
        <f t="shared" si="85"/>
        <v>75</v>
      </c>
      <c r="AF89" s="1">
        <f t="shared" si="85"/>
        <v>76</v>
      </c>
      <c r="AG89" s="1">
        <f t="shared" si="85"/>
        <v>77</v>
      </c>
      <c r="AH89" s="1">
        <f t="shared" si="85"/>
        <v>78</v>
      </c>
      <c r="AI89" s="1">
        <f t="shared" si="85"/>
        <v>79</v>
      </c>
      <c r="AJ89" s="1">
        <f t="shared" si="85"/>
        <v>80</v>
      </c>
      <c r="AK89" s="1">
        <f t="shared" si="85"/>
        <v>81</v>
      </c>
      <c r="AL89" s="1">
        <f t="shared" si="85"/>
        <v>82</v>
      </c>
      <c r="AM89" s="1">
        <f t="shared" si="85"/>
        <v>83</v>
      </c>
      <c r="AN89" s="1">
        <f t="shared" si="85"/>
        <v>84</v>
      </c>
      <c r="AO89" s="1">
        <f t="shared" si="85"/>
        <v>85</v>
      </c>
      <c r="AP89" s="1">
        <f t="shared" si="85"/>
        <v>86</v>
      </c>
      <c r="AQ89" s="1">
        <f t="shared" si="85"/>
        <v>87</v>
      </c>
      <c r="AR89" s="1">
        <f t="shared" si="85"/>
        <v>88</v>
      </c>
      <c r="AS89" s="1">
        <f t="shared" si="85"/>
        <v>89</v>
      </c>
      <c r="AT89" s="1">
        <f t="shared" si="85"/>
        <v>90</v>
      </c>
      <c r="AU89" s="1">
        <f t="shared" si="85"/>
        <v>91</v>
      </c>
      <c r="AV89" s="1">
        <f t="shared" si="85"/>
        <v>92</v>
      </c>
      <c r="AW89" s="1">
        <f t="shared" si="85"/>
        <v>93</v>
      </c>
      <c r="AX89" s="1">
        <f t="shared" si="85"/>
        <v>94</v>
      </c>
      <c r="AY89" s="1">
        <f t="shared" si="85"/>
        <v>95</v>
      </c>
      <c r="AZ89" s="1">
        <f t="shared" si="85"/>
        <v>96</v>
      </c>
      <c r="BA89" s="1">
        <f t="shared" si="85"/>
        <v>97</v>
      </c>
      <c r="BB89" s="1">
        <f t="shared" si="85"/>
        <v>98</v>
      </c>
      <c r="BC89" s="1">
        <f t="shared" si="85"/>
        <v>99</v>
      </c>
      <c r="BD89" s="1">
        <f t="shared" si="85"/>
        <v>100</v>
      </c>
    </row>
    <row r="90" spans="1:56">
      <c r="A90" s="1">
        <v>87</v>
      </c>
      <c r="B90" s="1">
        <v>1260102</v>
      </c>
      <c r="C90" s="1" t="s">
        <v>419</v>
      </c>
      <c r="D90" s="1">
        <v>103</v>
      </c>
      <c r="E90" s="1" t="str">
        <f>RIGHT(D90,2)&amp;"级"&amp;VLOOKUP(VALUE(LEFT(D90,1)),{1,"木";2,"铁";3,"石";4,"粮"},2,FALSE)</f>
        <v>03级木</v>
      </c>
      <c r="F90" s="1">
        <v>50</v>
      </c>
      <c r="G90" s="1">
        <v>101</v>
      </c>
      <c r="H90" s="1">
        <f t="shared" ref="H90:BD90" si="86">G90+1</f>
        <v>102</v>
      </c>
      <c r="I90" s="1">
        <f t="shared" si="86"/>
        <v>103</v>
      </c>
      <c r="J90" s="1">
        <f t="shared" si="86"/>
        <v>104</v>
      </c>
      <c r="K90" s="1">
        <f t="shared" si="86"/>
        <v>105</v>
      </c>
      <c r="L90" s="1">
        <f t="shared" si="86"/>
        <v>106</v>
      </c>
      <c r="M90" s="1">
        <f t="shared" si="86"/>
        <v>107</v>
      </c>
      <c r="N90" s="1">
        <f t="shared" si="86"/>
        <v>108</v>
      </c>
      <c r="O90" s="1">
        <f t="shared" si="86"/>
        <v>109</v>
      </c>
      <c r="P90" s="1">
        <f t="shared" si="86"/>
        <v>110</v>
      </c>
      <c r="Q90" s="1">
        <f t="shared" si="86"/>
        <v>111</v>
      </c>
      <c r="R90" s="1">
        <f t="shared" si="86"/>
        <v>112</v>
      </c>
      <c r="S90" s="1">
        <f t="shared" si="86"/>
        <v>113</v>
      </c>
      <c r="T90" s="1">
        <f t="shared" si="86"/>
        <v>114</v>
      </c>
      <c r="U90" s="1">
        <f t="shared" si="86"/>
        <v>115</v>
      </c>
      <c r="V90" s="1">
        <f t="shared" si="86"/>
        <v>116</v>
      </c>
      <c r="W90" s="1">
        <f t="shared" si="86"/>
        <v>117</v>
      </c>
      <c r="X90" s="1">
        <f t="shared" si="86"/>
        <v>118</v>
      </c>
      <c r="Y90" s="1">
        <f t="shared" si="86"/>
        <v>119</v>
      </c>
      <c r="Z90" s="1">
        <f t="shared" si="86"/>
        <v>120</v>
      </c>
      <c r="AA90" s="1">
        <f t="shared" si="86"/>
        <v>121</v>
      </c>
      <c r="AB90" s="1">
        <f t="shared" si="86"/>
        <v>122</v>
      </c>
      <c r="AC90" s="1">
        <f t="shared" si="86"/>
        <v>123</v>
      </c>
      <c r="AD90" s="1">
        <f t="shared" si="86"/>
        <v>124</v>
      </c>
      <c r="AE90" s="1">
        <f t="shared" si="86"/>
        <v>125</v>
      </c>
      <c r="AF90" s="1">
        <f t="shared" si="86"/>
        <v>126</v>
      </c>
      <c r="AG90" s="1">
        <f t="shared" si="86"/>
        <v>127</v>
      </c>
      <c r="AH90" s="1">
        <f t="shared" si="86"/>
        <v>128</v>
      </c>
      <c r="AI90" s="1">
        <f t="shared" si="86"/>
        <v>129</v>
      </c>
      <c r="AJ90" s="1">
        <f t="shared" si="86"/>
        <v>130</v>
      </c>
      <c r="AK90" s="1">
        <f t="shared" si="86"/>
        <v>131</v>
      </c>
      <c r="AL90" s="1">
        <f t="shared" si="86"/>
        <v>132</v>
      </c>
      <c r="AM90" s="1">
        <f t="shared" si="86"/>
        <v>133</v>
      </c>
      <c r="AN90" s="1">
        <f t="shared" si="86"/>
        <v>134</v>
      </c>
      <c r="AO90" s="1">
        <f t="shared" si="86"/>
        <v>135</v>
      </c>
      <c r="AP90" s="1">
        <f t="shared" si="86"/>
        <v>136</v>
      </c>
      <c r="AQ90" s="1">
        <f t="shared" si="86"/>
        <v>137</v>
      </c>
      <c r="AR90" s="1">
        <f t="shared" si="86"/>
        <v>138</v>
      </c>
      <c r="AS90" s="1">
        <f t="shared" si="86"/>
        <v>139</v>
      </c>
      <c r="AT90" s="1">
        <f t="shared" si="86"/>
        <v>140</v>
      </c>
      <c r="AU90" s="1">
        <f t="shared" si="86"/>
        <v>141</v>
      </c>
      <c r="AV90" s="1">
        <f t="shared" si="86"/>
        <v>142</v>
      </c>
      <c r="AW90" s="1">
        <f t="shared" si="86"/>
        <v>143</v>
      </c>
      <c r="AX90" s="1">
        <f t="shared" si="86"/>
        <v>144</v>
      </c>
      <c r="AY90" s="1">
        <f t="shared" si="86"/>
        <v>145</v>
      </c>
      <c r="AZ90" s="1">
        <f t="shared" si="86"/>
        <v>146</v>
      </c>
      <c r="BA90" s="1">
        <f t="shared" si="86"/>
        <v>147</v>
      </c>
      <c r="BB90" s="1">
        <f t="shared" si="86"/>
        <v>148</v>
      </c>
      <c r="BC90" s="1">
        <f t="shared" si="86"/>
        <v>149</v>
      </c>
      <c r="BD90" s="1">
        <f t="shared" si="86"/>
        <v>150</v>
      </c>
    </row>
    <row r="91" spans="1:56">
      <c r="A91" s="1">
        <v>88</v>
      </c>
      <c r="B91" s="1">
        <v>1260102</v>
      </c>
      <c r="C91" s="1" t="s">
        <v>419</v>
      </c>
      <c r="D91" s="1">
        <v>201</v>
      </c>
      <c r="E91" s="1" t="str">
        <f>RIGHT(D91,2)&amp;"级"&amp;VLOOKUP(VALUE(LEFT(D91,1)),{1,"木";2,"铁";3,"石";4,"粮"},2,FALSE)</f>
        <v>01级铁</v>
      </c>
      <c r="F91" s="1">
        <v>50</v>
      </c>
      <c r="G91" s="1">
        <v>151</v>
      </c>
      <c r="H91" s="1">
        <f t="shared" ref="H91:BD91" si="87">G91+1</f>
        <v>152</v>
      </c>
      <c r="I91" s="1">
        <f t="shared" si="87"/>
        <v>153</v>
      </c>
      <c r="J91" s="1">
        <f t="shared" si="87"/>
        <v>154</v>
      </c>
      <c r="K91" s="1">
        <f t="shared" si="87"/>
        <v>155</v>
      </c>
      <c r="L91" s="1">
        <f t="shared" si="87"/>
        <v>156</v>
      </c>
      <c r="M91" s="1">
        <f t="shared" si="87"/>
        <v>157</v>
      </c>
      <c r="N91" s="1">
        <f t="shared" si="87"/>
        <v>158</v>
      </c>
      <c r="O91" s="1">
        <f t="shared" si="87"/>
        <v>159</v>
      </c>
      <c r="P91" s="1">
        <f t="shared" si="87"/>
        <v>160</v>
      </c>
      <c r="Q91" s="1">
        <f t="shared" si="87"/>
        <v>161</v>
      </c>
      <c r="R91" s="1">
        <f t="shared" si="87"/>
        <v>162</v>
      </c>
      <c r="S91" s="1">
        <f t="shared" si="87"/>
        <v>163</v>
      </c>
      <c r="T91" s="1">
        <f t="shared" si="87"/>
        <v>164</v>
      </c>
      <c r="U91" s="1">
        <f t="shared" si="87"/>
        <v>165</v>
      </c>
      <c r="V91" s="1">
        <f t="shared" si="87"/>
        <v>166</v>
      </c>
      <c r="W91" s="1">
        <f t="shared" si="87"/>
        <v>167</v>
      </c>
      <c r="X91" s="1">
        <f t="shared" si="87"/>
        <v>168</v>
      </c>
      <c r="Y91" s="1">
        <f t="shared" si="87"/>
        <v>169</v>
      </c>
      <c r="Z91" s="1">
        <f t="shared" si="87"/>
        <v>170</v>
      </c>
      <c r="AA91" s="1">
        <f t="shared" si="87"/>
        <v>171</v>
      </c>
      <c r="AB91" s="1">
        <f t="shared" si="87"/>
        <v>172</v>
      </c>
      <c r="AC91" s="1">
        <f t="shared" si="87"/>
        <v>173</v>
      </c>
      <c r="AD91" s="1">
        <f t="shared" si="87"/>
        <v>174</v>
      </c>
      <c r="AE91" s="1">
        <f t="shared" si="87"/>
        <v>175</v>
      </c>
      <c r="AF91" s="1">
        <f t="shared" si="87"/>
        <v>176</v>
      </c>
      <c r="AG91" s="1">
        <f t="shared" si="87"/>
        <v>177</v>
      </c>
      <c r="AH91" s="1">
        <f t="shared" si="87"/>
        <v>178</v>
      </c>
      <c r="AI91" s="1">
        <f t="shared" si="87"/>
        <v>179</v>
      </c>
      <c r="AJ91" s="1">
        <f t="shared" si="87"/>
        <v>180</v>
      </c>
      <c r="AK91" s="1">
        <f t="shared" si="87"/>
        <v>181</v>
      </c>
      <c r="AL91" s="1">
        <f t="shared" si="87"/>
        <v>182</v>
      </c>
      <c r="AM91" s="1">
        <f t="shared" si="87"/>
        <v>183</v>
      </c>
      <c r="AN91" s="1">
        <f t="shared" si="87"/>
        <v>184</v>
      </c>
      <c r="AO91" s="1">
        <f t="shared" si="87"/>
        <v>185</v>
      </c>
      <c r="AP91" s="1">
        <f t="shared" si="87"/>
        <v>186</v>
      </c>
      <c r="AQ91" s="1">
        <f t="shared" si="87"/>
        <v>187</v>
      </c>
      <c r="AR91" s="1">
        <f t="shared" si="87"/>
        <v>188</v>
      </c>
      <c r="AS91" s="1">
        <f t="shared" si="87"/>
        <v>189</v>
      </c>
      <c r="AT91" s="1">
        <f t="shared" si="87"/>
        <v>190</v>
      </c>
      <c r="AU91" s="1">
        <f t="shared" si="87"/>
        <v>191</v>
      </c>
      <c r="AV91" s="1">
        <f t="shared" si="87"/>
        <v>192</v>
      </c>
      <c r="AW91" s="1">
        <f t="shared" si="87"/>
        <v>193</v>
      </c>
      <c r="AX91" s="1">
        <f t="shared" si="87"/>
        <v>194</v>
      </c>
      <c r="AY91" s="1">
        <f t="shared" si="87"/>
        <v>195</v>
      </c>
      <c r="AZ91" s="1">
        <f t="shared" si="87"/>
        <v>196</v>
      </c>
      <c r="BA91" s="1">
        <f t="shared" si="87"/>
        <v>197</v>
      </c>
      <c r="BB91" s="1">
        <f t="shared" si="87"/>
        <v>198</v>
      </c>
      <c r="BC91" s="1">
        <f t="shared" si="87"/>
        <v>199</v>
      </c>
      <c r="BD91" s="1">
        <f t="shared" si="87"/>
        <v>200</v>
      </c>
    </row>
    <row r="92" spans="1:56">
      <c r="A92" s="1">
        <v>89</v>
      </c>
      <c r="B92" s="1">
        <v>1260102</v>
      </c>
      <c r="C92" s="1" t="s">
        <v>419</v>
      </c>
      <c r="D92" s="1">
        <v>202</v>
      </c>
      <c r="E92" s="1" t="str">
        <f>RIGHT(D92,2)&amp;"级"&amp;VLOOKUP(VALUE(LEFT(D92,1)),{1,"木";2,"铁";3,"石";4,"粮"},2,FALSE)</f>
        <v>02级铁</v>
      </c>
      <c r="F92" s="1">
        <v>50</v>
      </c>
      <c r="G92" s="1">
        <v>201</v>
      </c>
      <c r="H92" s="1">
        <f t="shared" ref="H92:BD92" si="88">G92+1</f>
        <v>202</v>
      </c>
      <c r="I92" s="1">
        <f t="shared" si="88"/>
        <v>203</v>
      </c>
      <c r="J92" s="1">
        <f t="shared" si="88"/>
        <v>204</v>
      </c>
      <c r="K92" s="1">
        <f t="shared" si="88"/>
        <v>205</v>
      </c>
      <c r="L92" s="1">
        <f t="shared" si="88"/>
        <v>206</v>
      </c>
      <c r="M92" s="1">
        <f t="shared" si="88"/>
        <v>207</v>
      </c>
      <c r="N92" s="1">
        <f t="shared" si="88"/>
        <v>208</v>
      </c>
      <c r="O92" s="1">
        <f t="shared" si="88"/>
        <v>209</v>
      </c>
      <c r="P92" s="1">
        <f t="shared" si="88"/>
        <v>210</v>
      </c>
      <c r="Q92" s="1">
        <f t="shared" si="88"/>
        <v>211</v>
      </c>
      <c r="R92" s="1">
        <f t="shared" si="88"/>
        <v>212</v>
      </c>
      <c r="S92" s="1">
        <f t="shared" si="88"/>
        <v>213</v>
      </c>
      <c r="T92" s="1">
        <f t="shared" si="88"/>
        <v>214</v>
      </c>
      <c r="U92" s="1">
        <f t="shared" si="88"/>
        <v>215</v>
      </c>
      <c r="V92" s="1">
        <f t="shared" si="88"/>
        <v>216</v>
      </c>
      <c r="W92" s="1">
        <f t="shared" si="88"/>
        <v>217</v>
      </c>
      <c r="X92" s="1">
        <f t="shared" si="88"/>
        <v>218</v>
      </c>
      <c r="Y92" s="1">
        <f t="shared" si="88"/>
        <v>219</v>
      </c>
      <c r="Z92" s="1">
        <f t="shared" si="88"/>
        <v>220</v>
      </c>
      <c r="AA92" s="1">
        <f t="shared" si="88"/>
        <v>221</v>
      </c>
      <c r="AB92" s="1">
        <f t="shared" si="88"/>
        <v>222</v>
      </c>
      <c r="AC92" s="1">
        <f t="shared" si="88"/>
        <v>223</v>
      </c>
      <c r="AD92" s="1">
        <f t="shared" si="88"/>
        <v>224</v>
      </c>
      <c r="AE92" s="1">
        <f t="shared" si="88"/>
        <v>225</v>
      </c>
      <c r="AF92" s="1">
        <f t="shared" si="88"/>
        <v>226</v>
      </c>
      <c r="AG92" s="1">
        <f t="shared" si="88"/>
        <v>227</v>
      </c>
      <c r="AH92" s="1">
        <f t="shared" si="88"/>
        <v>228</v>
      </c>
      <c r="AI92" s="1">
        <f t="shared" si="88"/>
        <v>229</v>
      </c>
      <c r="AJ92" s="1">
        <f t="shared" si="88"/>
        <v>230</v>
      </c>
      <c r="AK92" s="1">
        <f t="shared" si="88"/>
        <v>231</v>
      </c>
      <c r="AL92" s="1">
        <f t="shared" si="88"/>
        <v>232</v>
      </c>
      <c r="AM92" s="1">
        <f t="shared" si="88"/>
        <v>233</v>
      </c>
      <c r="AN92" s="1">
        <f t="shared" si="88"/>
        <v>234</v>
      </c>
      <c r="AO92" s="1">
        <f t="shared" si="88"/>
        <v>235</v>
      </c>
      <c r="AP92" s="1">
        <f t="shared" si="88"/>
        <v>236</v>
      </c>
      <c r="AQ92" s="1">
        <f t="shared" si="88"/>
        <v>237</v>
      </c>
      <c r="AR92" s="1">
        <f t="shared" si="88"/>
        <v>238</v>
      </c>
      <c r="AS92" s="1">
        <f t="shared" si="88"/>
        <v>239</v>
      </c>
      <c r="AT92" s="1">
        <f t="shared" si="88"/>
        <v>240</v>
      </c>
      <c r="AU92" s="1">
        <f t="shared" si="88"/>
        <v>241</v>
      </c>
      <c r="AV92" s="1">
        <f t="shared" si="88"/>
        <v>242</v>
      </c>
      <c r="AW92" s="1">
        <f t="shared" si="88"/>
        <v>243</v>
      </c>
      <c r="AX92" s="1">
        <f t="shared" si="88"/>
        <v>244</v>
      </c>
      <c r="AY92" s="1">
        <f t="shared" si="88"/>
        <v>245</v>
      </c>
      <c r="AZ92" s="1">
        <f t="shared" si="88"/>
        <v>246</v>
      </c>
      <c r="BA92" s="1">
        <f t="shared" si="88"/>
        <v>247</v>
      </c>
      <c r="BB92" s="1">
        <f t="shared" si="88"/>
        <v>248</v>
      </c>
      <c r="BC92" s="1">
        <f t="shared" si="88"/>
        <v>249</v>
      </c>
      <c r="BD92" s="1">
        <f t="shared" si="88"/>
        <v>250</v>
      </c>
    </row>
    <row r="93" spans="1:56">
      <c r="A93" s="1">
        <v>90</v>
      </c>
      <c r="B93" s="1">
        <v>1260102</v>
      </c>
      <c r="C93" s="1" t="s">
        <v>419</v>
      </c>
      <c r="D93" s="1">
        <v>203</v>
      </c>
      <c r="E93" s="1" t="str">
        <f>RIGHT(D93,2)&amp;"级"&amp;VLOOKUP(VALUE(LEFT(D93,1)),{1,"木";2,"铁";3,"石";4,"粮"},2,FALSE)</f>
        <v>03级铁</v>
      </c>
      <c r="F93" s="1">
        <v>50</v>
      </c>
      <c r="G93" s="1">
        <v>251</v>
      </c>
      <c r="H93" s="1">
        <f t="shared" ref="H93:BD93" si="89">G93+1</f>
        <v>252</v>
      </c>
      <c r="I93" s="1">
        <f t="shared" si="89"/>
        <v>253</v>
      </c>
      <c r="J93" s="1">
        <f t="shared" si="89"/>
        <v>254</v>
      </c>
      <c r="K93" s="1">
        <f t="shared" si="89"/>
        <v>255</v>
      </c>
      <c r="L93" s="1">
        <f t="shared" si="89"/>
        <v>256</v>
      </c>
      <c r="M93" s="1">
        <f t="shared" si="89"/>
        <v>257</v>
      </c>
      <c r="N93" s="1">
        <f t="shared" si="89"/>
        <v>258</v>
      </c>
      <c r="O93" s="1">
        <f t="shared" si="89"/>
        <v>259</v>
      </c>
      <c r="P93" s="1">
        <f t="shared" si="89"/>
        <v>260</v>
      </c>
      <c r="Q93" s="1">
        <f t="shared" si="89"/>
        <v>261</v>
      </c>
      <c r="R93" s="1">
        <f t="shared" si="89"/>
        <v>262</v>
      </c>
      <c r="S93" s="1">
        <f t="shared" si="89"/>
        <v>263</v>
      </c>
      <c r="T93" s="1">
        <f t="shared" si="89"/>
        <v>264</v>
      </c>
      <c r="U93" s="1">
        <f t="shared" si="89"/>
        <v>265</v>
      </c>
      <c r="V93" s="1">
        <f t="shared" si="89"/>
        <v>266</v>
      </c>
      <c r="W93" s="1">
        <f t="shared" si="89"/>
        <v>267</v>
      </c>
      <c r="X93" s="1">
        <f t="shared" si="89"/>
        <v>268</v>
      </c>
      <c r="Y93" s="1">
        <f t="shared" si="89"/>
        <v>269</v>
      </c>
      <c r="Z93" s="1">
        <f t="shared" si="89"/>
        <v>270</v>
      </c>
      <c r="AA93" s="1">
        <f t="shared" si="89"/>
        <v>271</v>
      </c>
      <c r="AB93" s="1">
        <f t="shared" si="89"/>
        <v>272</v>
      </c>
      <c r="AC93" s="1">
        <f t="shared" si="89"/>
        <v>273</v>
      </c>
      <c r="AD93" s="1">
        <f t="shared" si="89"/>
        <v>274</v>
      </c>
      <c r="AE93" s="1">
        <f t="shared" si="89"/>
        <v>275</v>
      </c>
      <c r="AF93" s="1">
        <f t="shared" si="89"/>
        <v>276</v>
      </c>
      <c r="AG93" s="1">
        <f t="shared" si="89"/>
        <v>277</v>
      </c>
      <c r="AH93" s="1">
        <f t="shared" si="89"/>
        <v>278</v>
      </c>
      <c r="AI93" s="1">
        <f t="shared" si="89"/>
        <v>279</v>
      </c>
      <c r="AJ93" s="1">
        <f t="shared" si="89"/>
        <v>280</v>
      </c>
      <c r="AK93" s="1">
        <f t="shared" si="89"/>
        <v>281</v>
      </c>
      <c r="AL93" s="1">
        <f t="shared" si="89"/>
        <v>282</v>
      </c>
      <c r="AM93" s="1">
        <f t="shared" si="89"/>
        <v>283</v>
      </c>
      <c r="AN93" s="1">
        <f t="shared" si="89"/>
        <v>284</v>
      </c>
      <c r="AO93" s="1">
        <f t="shared" si="89"/>
        <v>285</v>
      </c>
      <c r="AP93" s="1">
        <f t="shared" si="89"/>
        <v>286</v>
      </c>
      <c r="AQ93" s="1">
        <f t="shared" si="89"/>
        <v>287</v>
      </c>
      <c r="AR93" s="1">
        <f t="shared" si="89"/>
        <v>288</v>
      </c>
      <c r="AS93" s="1">
        <f t="shared" si="89"/>
        <v>289</v>
      </c>
      <c r="AT93" s="1">
        <f t="shared" si="89"/>
        <v>290</v>
      </c>
      <c r="AU93" s="1">
        <f t="shared" si="89"/>
        <v>291</v>
      </c>
      <c r="AV93" s="1">
        <f t="shared" si="89"/>
        <v>292</v>
      </c>
      <c r="AW93" s="1">
        <f t="shared" si="89"/>
        <v>293</v>
      </c>
      <c r="AX93" s="1">
        <f t="shared" si="89"/>
        <v>294</v>
      </c>
      <c r="AY93" s="1">
        <f t="shared" si="89"/>
        <v>295</v>
      </c>
      <c r="AZ93" s="1">
        <f t="shared" si="89"/>
        <v>296</v>
      </c>
      <c r="BA93" s="1">
        <f t="shared" si="89"/>
        <v>297</v>
      </c>
      <c r="BB93" s="1">
        <f t="shared" si="89"/>
        <v>298</v>
      </c>
      <c r="BC93" s="1">
        <f t="shared" si="89"/>
        <v>299</v>
      </c>
      <c r="BD93" s="1">
        <f t="shared" si="89"/>
        <v>300</v>
      </c>
    </row>
    <row r="94" spans="1:56">
      <c r="A94" s="1">
        <v>91</v>
      </c>
      <c r="B94" s="1">
        <v>1260102</v>
      </c>
      <c r="C94" s="1" t="s">
        <v>419</v>
      </c>
      <c r="D94" s="1">
        <v>301</v>
      </c>
      <c r="E94" s="1" t="str">
        <f>RIGHT(D94,2)&amp;"级"&amp;VLOOKUP(VALUE(LEFT(D94,1)),{1,"木";2,"铁";3,"石";4,"粮"},2,FALSE)</f>
        <v>01级石</v>
      </c>
      <c r="F94" s="1">
        <v>50</v>
      </c>
      <c r="G94" s="1">
        <v>301</v>
      </c>
      <c r="H94" s="1">
        <v>902</v>
      </c>
      <c r="I94" s="1">
        <f t="shared" ref="I94:BD94" si="90">H94+1</f>
        <v>903</v>
      </c>
      <c r="J94" s="1">
        <f t="shared" si="90"/>
        <v>904</v>
      </c>
      <c r="K94" s="1">
        <f t="shared" si="90"/>
        <v>905</v>
      </c>
      <c r="L94" s="1">
        <f t="shared" si="90"/>
        <v>906</v>
      </c>
      <c r="M94" s="1">
        <f t="shared" si="90"/>
        <v>907</v>
      </c>
      <c r="N94" s="1">
        <f t="shared" si="90"/>
        <v>908</v>
      </c>
      <c r="O94" s="1">
        <f t="shared" si="90"/>
        <v>909</v>
      </c>
      <c r="P94" s="1">
        <f t="shared" si="90"/>
        <v>910</v>
      </c>
      <c r="Q94" s="1">
        <f t="shared" si="90"/>
        <v>911</v>
      </c>
      <c r="R94" s="1">
        <f t="shared" si="90"/>
        <v>912</v>
      </c>
      <c r="S94" s="1">
        <f t="shared" si="90"/>
        <v>913</v>
      </c>
      <c r="T94" s="1">
        <f t="shared" si="90"/>
        <v>914</v>
      </c>
      <c r="U94" s="1">
        <f t="shared" si="90"/>
        <v>915</v>
      </c>
      <c r="V94" s="1">
        <f t="shared" si="90"/>
        <v>916</v>
      </c>
      <c r="W94" s="1">
        <f t="shared" si="90"/>
        <v>917</v>
      </c>
      <c r="X94" s="1">
        <f t="shared" si="90"/>
        <v>918</v>
      </c>
      <c r="Y94" s="1">
        <f t="shared" si="90"/>
        <v>919</v>
      </c>
      <c r="Z94" s="1">
        <f t="shared" si="90"/>
        <v>920</v>
      </c>
      <c r="AA94" s="1">
        <f t="shared" si="90"/>
        <v>921</v>
      </c>
      <c r="AB94" s="1">
        <f t="shared" si="90"/>
        <v>922</v>
      </c>
      <c r="AC94" s="1">
        <f t="shared" si="90"/>
        <v>923</v>
      </c>
      <c r="AD94" s="1">
        <f t="shared" si="90"/>
        <v>924</v>
      </c>
      <c r="AE94" s="1">
        <f t="shared" si="90"/>
        <v>925</v>
      </c>
      <c r="AF94" s="1">
        <f t="shared" si="90"/>
        <v>926</v>
      </c>
      <c r="AG94" s="1">
        <f t="shared" si="90"/>
        <v>927</v>
      </c>
      <c r="AH94" s="1">
        <f t="shared" si="90"/>
        <v>928</v>
      </c>
      <c r="AI94" s="1">
        <f t="shared" si="90"/>
        <v>929</v>
      </c>
      <c r="AJ94" s="1">
        <f t="shared" si="90"/>
        <v>930</v>
      </c>
      <c r="AK94" s="1">
        <f t="shared" si="90"/>
        <v>931</v>
      </c>
      <c r="AL94" s="1">
        <f t="shared" si="90"/>
        <v>932</v>
      </c>
      <c r="AM94" s="1">
        <f t="shared" si="90"/>
        <v>933</v>
      </c>
      <c r="AN94" s="1">
        <f t="shared" si="90"/>
        <v>934</v>
      </c>
      <c r="AO94" s="1">
        <f t="shared" si="90"/>
        <v>935</v>
      </c>
      <c r="AP94" s="1">
        <f t="shared" si="90"/>
        <v>936</v>
      </c>
      <c r="AQ94" s="1">
        <f t="shared" si="90"/>
        <v>937</v>
      </c>
      <c r="AR94" s="1">
        <f t="shared" si="90"/>
        <v>938</v>
      </c>
      <c r="AS94" s="1">
        <f t="shared" si="90"/>
        <v>939</v>
      </c>
      <c r="AT94" s="1">
        <f t="shared" si="90"/>
        <v>940</v>
      </c>
      <c r="AU94" s="1">
        <f t="shared" si="90"/>
        <v>941</v>
      </c>
      <c r="AV94" s="1">
        <f t="shared" si="90"/>
        <v>942</v>
      </c>
      <c r="AW94" s="1">
        <f t="shared" si="90"/>
        <v>943</v>
      </c>
      <c r="AX94" s="1">
        <f t="shared" si="90"/>
        <v>944</v>
      </c>
      <c r="AY94" s="1">
        <f t="shared" si="90"/>
        <v>945</v>
      </c>
      <c r="AZ94" s="1">
        <f t="shared" si="90"/>
        <v>946</v>
      </c>
      <c r="BA94" s="1">
        <f t="shared" si="90"/>
        <v>947</v>
      </c>
      <c r="BB94" s="1">
        <f t="shared" si="90"/>
        <v>948</v>
      </c>
      <c r="BC94" s="1">
        <f t="shared" si="90"/>
        <v>949</v>
      </c>
      <c r="BD94" s="1">
        <f t="shared" si="90"/>
        <v>950</v>
      </c>
    </row>
    <row r="95" spans="1:56">
      <c r="A95" s="1">
        <v>92</v>
      </c>
      <c r="B95" s="1">
        <v>1260102</v>
      </c>
      <c r="C95" s="1" t="s">
        <v>419</v>
      </c>
      <c r="D95" s="1">
        <v>302</v>
      </c>
      <c r="E95" s="1" t="str">
        <f>RIGHT(D95,2)&amp;"级"&amp;VLOOKUP(VALUE(LEFT(D95,1)),{1,"木";2,"铁";3,"石";4,"粮"},2,FALSE)</f>
        <v>02级石</v>
      </c>
      <c r="F95" s="1">
        <v>50</v>
      </c>
      <c r="G95" s="1">
        <v>351</v>
      </c>
      <c r="H95" s="1">
        <v>952</v>
      </c>
      <c r="I95" s="1">
        <f t="shared" ref="I95:BD95" si="91">H95+1</f>
        <v>953</v>
      </c>
      <c r="J95" s="1">
        <f t="shared" si="91"/>
        <v>954</v>
      </c>
      <c r="K95" s="1">
        <f t="shared" si="91"/>
        <v>955</v>
      </c>
      <c r="L95" s="1">
        <f t="shared" si="91"/>
        <v>956</v>
      </c>
      <c r="M95" s="1">
        <f t="shared" si="91"/>
        <v>957</v>
      </c>
      <c r="N95" s="1">
        <f t="shared" si="91"/>
        <v>958</v>
      </c>
      <c r="O95" s="1">
        <f t="shared" si="91"/>
        <v>959</v>
      </c>
      <c r="P95" s="1">
        <f t="shared" si="91"/>
        <v>960</v>
      </c>
      <c r="Q95" s="1">
        <f t="shared" si="91"/>
        <v>961</v>
      </c>
      <c r="R95" s="1">
        <f t="shared" si="91"/>
        <v>962</v>
      </c>
      <c r="S95" s="1">
        <f t="shared" si="91"/>
        <v>963</v>
      </c>
      <c r="T95" s="1">
        <f t="shared" si="91"/>
        <v>964</v>
      </c>
      <c r="U95" s="1">
        <f t="shared" si="91"/>
        <v>965</v>
      </c>
      <c r="V95" s="1">
        <f t="shared" si="91"/>
        <v>966</v>
      </c>
      <c r="W95" s="1">
        <f t="shared" si="91"/>
        <v>967</v>
      </c>
      <c r="X95" s="1">
        <f t="shared" si="91"/>
        <v>968</v>
      </c>
      <c r="Y95" s="1">
        <f t="shared" si="91"/>
        <v>969</v>
      </c>
      <c r="Z95" s="1">
        <f t="shared" si="91"/>
        <v>970</v>
      </c>
      <c r="AA95" s="1">
        <f t="shared" si="91"/>
        <v>971</v>
      </c>
      <c r="AB95" s="1">
        <f t="shared" si="91"/>
        <v>972</v>
      </c>
      <c r="AC95" s="1">
        <f t="shared" si="91"/>
        <v>973</v>
      </c>
      <c r="AD95" s="1">
        <f t="shared" si="91"/>
        <v>974</v>
      </c>
      <c r="AE95" s="1">
        <f t="shared" si="91"/>
        <v>975</v>
      </c>
      <c r="AF95" s="1">
        <f t="shared" si="91"/>
        <v>976</v>
      </c>
      <c r="AG95" s="1">
        <f t="shared" si="91"/>
        <v>977</v>
      </c>
      <c r="AH95" s="1">
        <f t="shared" si="91"/>
        <v>978</v>
      </c>
      <c r="AI95" s="1">
        <f t="shared" si="91"/>
        <v>979</v>
      </c>
      <c r="AJ95" s="1">
        <f t="shared" si="91"/>
        <v>980</v>
      </c>
      <c r="AK95" s="1">
        <f t="shared" si="91"/>
        <v>981</v>
      </c>
      <c r="AL95" s="1">
        <f t="shared" si="91"/>
        <v>982</v>
      </c>
      <c r="AM95" s="1">
        <f t="shared" si="91"/>
        <v>983</v>
      </c>
      <c r="AN95" s="1">
        <f t="shared" si="91"/>
        <v>984</v>
      </c>
      <c r="AO95" s="1">
        <f t="shared" si="91"/>
        <v>985</v>
      </c>
      <c r="AP95" s="1">
        <f t="shared" si="91"/>
        <v>986</v>
      </c>
      <c r="AQ95" s="1">
        <f t="shared" si="91"/>
        <v>987</v>
      </c>
      <c r="AR95" s="1">
        <f t="shared" si="91"/>
        <v>988</v>
      </c>
      <c r="AS95" s="1">
        <f t="shared" si="91"/>
        <v>989</v>
      </c>
      <c r="AT95" s="1">
        <f t="shared" si="91"/>
        <v>990</v>
      </c>
      <c r="AU95" s="1">
        <f t="shared" si="91"/>
        <v>991</v>
      </c>
      <c r="AV95" s="1">
        <f t="shared" si="91"/>
        <v>992</v>
      </c>
      <c r="AW95" s="1">
        <f t="shared" si="91"/>
        <v>993</v>
      </c>
      <c r="AX95" s="1">
        <f t="shared" si="91"/>
        <v>994</v>
      </c>
      <c r="AY95" s="1">
        <f t="shared" si="91"/>
        <v>995</v>
      </c>
      <c r="AZ95" s="1">
        <f t="shared" si="91"/>
        <v>996</v>
      </c>
      <c r="BA95" s="1">
        <f t="shared" si="91"/>
        <v>997</v>
      </c>
      <c r="BB95" s="1">
        <f t="shared" si="91"/>
        <v>998</v>
      </c>
      <c r="BC95" s="1">
        <f t="shared" si="91"/>
        <v>999</v>
      </c>
      <c r="BD95" s="1">
        <f t="shared" si="91"/>
        <v>1000</v>
      </c>
    </row>
    <row r="96" spans="1:56">
      <c r="A96" s="1">
        <v>93</v>
      </c>
      <c r="B96" s="1">
        <v>1260102</v>
      </c>
      <c r="C96" s="1" t="s">
        <v>419</v>
      </c>
      <c r="D96" s="1">
        <v>303</v>
      </c>
      <c r="E96" s="1" t="str">
        <f>RIGHT(D96,2)&amp;"级"&amp;VLOOKUP(VALUE(LEFT(D96,1)),{1,"木";2,"铁";3,"石";4,"粮"},2,FALSE)</f>
        <v>03级石</v>
      </c>
      <c r="F96" s="1">
        <v>50</v>
      </c>
      <c r="G96" s="1">
        <v>401</v>
      </c>
      <c r="H96" s="1">
        <f t="shared" ref="H96:BD96" si="92">G96+1</f>
        <v>402</v>
      </c>
      <c r="I96" s="1">
        <f t="shared" si="92"/>
        <v>403</v>
      </c>
      <c r="J96" s="1">
        <f t="shared" si="92"/>
        <v>404</v>
      </c>
      <c r="K96" s="1">
        <f t="shared" si="92"/>
        <v>405</v>
      </c>
      <c r="L96" s="1">
        <f t="shared" si="92"/>
        <v>406</v>
      </c>
      <c r="M96" s="1">
        <f t="shared" si="92"/>
        <v>407</v>
      </c>
      <c r="N96" s="1">
        <f t="shared" si="92"/>
        <v>408</v>
      </c>
      <c r="O96" s="1">
        <f t="shared" si="92"/>
        <v>409</v>
      </c>
      <c r="P96" s="1">
        <f t="shared" si="92"/>
        <v>410</v>
      </c>
      <c r="Q96" s="1">
        <f t="shared" si="92"/>
        <v>411</v>
      </c>
      <c r="R96" s="1">
        <f t="shared" si="92"/>
        <v>412</v>
      </c>
      <c r="S96" s="1">
        <f t="shared" si="92"/>
        <v>413</v>
      </c>
      <c r="T96" s="1">
        <f t="shared" si="92"/>
        <v>414</v>
      </c>
      <c r="U96" s="1">
        <f t="shared" si="92"/>
        <v>415</v>
      </c>
      <c r="V96" s="1">
        <f t="shared" si="92"/>
        <v>416</v>
      </c>
      <c r="W96" s="1">
        <f t="shared" si="92"/>
        <v>417</v>
      </c>
      <c r="X96" s="1">
        <f t="shared" si="92"/>
        <v>418</v>
      </c>
      <c r="Y96" s="1">
        <f t="shared" si="92"/>
        <v>419</v>
      </c>
      <c r="Z96" s="1">
        <f t="shared" si="92"/>
        <v>420</v>
      </c>
      <c r="AA96" s="1">
        <f t="shared" si="92"/>
        <v>421</v>
      </c>
      <c r="AB96" s="1">
        <f t="shared" si="92"/>
        <v>422</v>
      </c>
      <c r="AC96" s="1">
        <f t="shared" si="92"/>
        <v>423</v>
      </c>
      <c r="AD96" s="1">
        <f t="shared" si="92"/>
        <v>424</v>
      </c>
      <c r="AE96" s="1">
        <f t="shared" si="92"/>
        <v>425</v>
      </c>
      <c r="AF96" s="1">
        <f t="shared" si="92"/>
        <v>426</v>
      </c>
      <c r="AG96" s="1">
        <f t="shared" si="92"/>
        <v>427</v>
      </c>
      <c r="AH96" s="1">
        <f t="shared" si="92"/>
        <v>428</v>
      </c>
      <c r="AI96" s="1">
        <f t="shared" si="92"/>
        <v>429</v>
      </c>
      <c r="AJ96" s="1">
        <f t="shared" si="92"/>
        <v>430</v>
      </c>
      <c r="AK96" s="1">
        <f t="shared" si="92"/>
        <v>431</v>
      </c>
      <c r="AL96" s="1">
        <f t="shared" si="92"/>
        <v>432</v>
      </c>
      <c r="AM96" s="1">
        <f t="shared" si="92"/>
        <v>433</v>
      </c>
      <c r="AN96" s="1">
        <f t="shared" si="92"/>
        <v>434</v>
      </c>
      <c r="AO96" s="1">
        <f t="shared" si="92"/>
        <v>435</v>
      </c>
      <c r="AP96" s="1">
        <f t="shared" si="92"/>
        <v>436</v>
      </c>
      <c r="AQ96" s="1">
        <f t="shared" si="92"/>
        <v>437</v>
      </c>
      <c r="AR96" s="1">
        <f t="shared" si="92"/>
        <v>438</v>
      </c>
      <c r="AS96" s="1">
        <f t="shared" si="92"/>
        <v>439</v>
      </c>
      <c r="AT96" s="1">
        <f t="shared" si="92"/>
        <v>440</v>
      </c>
      <c r="AU96" s="1">
        <f t="shared" si="92"/>
        <v>441</v>
      </c>
      <c r="AV96" s="1">
        <f t="shared" si="92"/>
        <v>442</v>
      </c>
      <c r="AW96" s="1">
        <f t="shared" si="92"/>
        <v>443</v>
      </c>
      <c r="AX96" s="1">
        <f t="shared" si="92"/>
        <v>444</v>
      </c>
      <c r="AY96" s="1">
        <f t="shared" si="92"/>
        <v>445</v>
      </c>
      <c r="AZ96" s="1">
        <f t="shared" si="92"/>
        <v>446</v>
      </c>
      <c r="BA96" s="1">
        <f t="shared" si="92"/>
        <v>447</v>
      </c>
      <c r="BB96" s="1">
        <f t="shared" si="92"/>
        <v>448</v>
      </c>
      <c r="BC96" s="1">
        <f t="shared" si="92"/>
        <v>449</v>
      </c>
      <c r="BD96" s="1">
        <f t="shared" si="92"/>
        <v>450</v>
      </c>
    </row>
    <row r="97" spans="1:56">
      <c r="A97" s="1">
        <v>94</v>
      </c>
      <c r="B97" s="1">
        <v>1260102</v>
      </c>
      <c r="C97" s="1" t="s">
        <v>419</v>
      </c>
      <c r="D97" s="1">
        <v>401</v>
      </c>
      <c r="E97" s="1" t="str">
        <f>RIGHT(D97,2)&amp;"级"&amp;VLOOKUP(VALUE(LEFT(D97,1)),{1,"木";2,"铁";3,"石";4,"粮"},2,FALSE)</f>
        <v>01级粮</v>
      </c>
      <c r="F97" s="1">
        <v>50</v>
      </c>
      <c r="G97" s="1">
        <v>451</v>
      </c>
      <c r="H97" s="1">
        <f t="shared" ref="H97:BD97" si="93">G97+1</f>
        <v>452</v>
      </c>
      <c r="I97" s="1">
        <f t="shared" si="93"/>
        <v>453</v>
      </c>
      <c r="J97" s="1">
        <f t="shared" si="93"/>
        <v>454</v>
      </c>
      <c r="K97" s="1">
        <f t="shared" si="93"/>
        <v>455</v>
      </c>
      <c r="L97" s="1">
        <f t="shared" si="93"/>
        <v>456</v>
      </c>
      <c r="M97" s="1">
        <f t="shared" si="93"/>
        <v>457</v>
      </c>
      <c r="N97" s="1">
        <f t="shared" si="93"/>
        <v>458</v>
      </c>
      <c r="O97" s="1">
        <f t="shared" si="93"/>
        <v>459</v>
      </c>
      <c r="P97" s="1">
        <f t="shared" si="93"/>
        <v>460</v>
      </c>
      <c r="Q97" s="1">
        <f t="shared" si="93"/>
        <v>461</v>
      </c>
      <c r="R97" s="1">
        <f t="shared" si="93"/>
        <v>462</v>
      </c>
      <c r="S97" s="1">
        <f t="shared" si="93"/>
        <v>463</v>
      </c>
      <c r="T97" s="1">
        <f t="shared" si="93"/>
        <v>464</v>
      </c>
      <c r="U97" s="1">
        <f t="shared" si="93"/>
        <v>465</v>
      </c>
      <c r="V97" s="1">
        <f t="shared" si="93"/>
        <v>466</v>
      </c>
      <c r="W97" s="1">
        <f t="shared" si="93"/>
        <v>467</v>
      </c>
      <c r="X97" s="1">
        <f t="shared" si="93"/>
        <v>468</v>
      </c>
      <c r="Y97" s="1">
        <f t="shared" si="93"/>
        <v>469</v>
      </c>
      <c r="Z97" s="1">
        <f t="shared" si="93"/>
        <v>470</v>
      </c>
      <c r="AA97" s="1">
        <f t="shared" si="93"/>
        <v>471</v>
      </c>
      <c r="AB97" s="1">
        <f t="shared" si="93"/>
        <v>472</v>
      </c>
      <c r="AC97" s="1">
        <f t="shared" si="93"/>
        <v>473</v>
      </c>
      <c r="AD97" s="1">
        <f t="shared" si="93"/>
        <v>474</v>
      </c>
      <c r="AE97" s="1">
        <f t="shared" si="93"/>
        <v>475</v>
      </c>
      <c r="AF97" s="1">
        <f t="shared" si="93"/>
        <v>476</v>
      </c>
      <c r="AG97" s="1">
        <f t="shared" si="93"/>
        <v>477</v>
      </c>
      <c r="AH97" s="1">
        <f t="shared" si="93"/>
        <v>478</v>
      </c>
      <c r="AI97" s="1">
        <f t="shared" si="93"/>
        <v>479</v>
      </c>
      <c r="AJ97" s="1">
        <f t="shared" si="93"/>
        <v>480</v>
      </c>
      <c r="AK97" s="1">
        <f t="shared" si="93"/>
        <v>481</v>
      </c>
      <c r="AL97" s="1">
        <f t="shared" si="93"/>
        <v>482</v>
      </c>
      <c r="AM97" s="1">
        <f t="shared" si="93"/>
        <v>483</v>
      </c>
      <c r="AN97" s="1">
        <f t="shared" si="93"/>
        <v>484</v>
      </c>
      <c r="AO97" s="1">
        <f t="shared" si="93"/>
        <v>485</v>
      </c>
      <c r="AP97" s="1">
        <f t="shared" si="93"/>
        <v>486</v>
      </c>
      <c r="AQ97" s="1">
        <f t="shared" si="93"/>
        <v>487</v>
      </c>
      <c r="AR97" s="1">
        <f t="shared" si="93"/>
        <v>488</v>
      </c>
      <c r="AS97" s="1">
        <f t="shared" si="93"/>
        <v>489</v>
      </c>
      <c r="AT97" s="1">
        <f t="shared" si="93"/>
        <v>490</v>
      </c>
      <c r="AU97" s="1">
        <f t="shared" si="93"/>
        <v>491</v>
      </c>
      <c r="AV97" s="1">
        <f t="shared" si="93"/>
        <v>492</v>
      </c>
      <c r="AW97" s="1">
        <f t="shared" si="93"/>
        <v>493</v>
      </c>
      <c r="AX97" s="1">
        <f t="shared" si="93"/>
        <v>494</v>
      </c>
      <c r="AY97" s="1">
        <f t="shared" si="93"/>
        <v>495</v>
      </c>
      <c r="AZ97" s="1">
        <f t="shared" si="93"/>
        <v>496</v>
      </c>
      <c r="BA97" s="1">
        <f t="shared" si="93"/>
        <v>497</v>
      </c>
      <c r="BB97" s="1">
        <f t="shared" si="93"/>
        <v>498</v>
      </c>
      <c r="BC97" s="1">
        <f t="shared" si="93"/>
        <v>499</v>
      </c>
      <c r="BD97" s="1">
        <f t="shared" si="93"/>
        <v>500</v>
      </c>
    </row>
    <row r="98" spans="1:56">
      <c r="A98" s="1">
        <v>95</v>
      </c>
      <c r="B98" s="1">
        <v>1260102</v>
      </c>
      <c r="C98" s="1" t="s">
        <v>419</v>
      </c>
      <c r="D98" s="1">
        <v>402</v>
      </c>
      <c r="E98" s="1" t="str">
        <f>RIGHT(D98,2)&amp;"级"&amp;VLOOKUP(VALUE(LEFT(D98,1)),{1,"木";2,"铁";3,"石";4,"粮"},2,FALSE)</f>
        <v>02级粮</v>
      </c>
      <c r="F98" s="1">
        <v>50</v>
      </c>
      <c r="G98" s="1">
        <v>501</v>
      </c>
      <c r="H98" s="1">
        <f t="shared" ref="H98:BD98" si="94">G98+1</f>
        <v>502</v>
      </c>
      <c r="I98" s="1">
        <f t="shared" si="94"/>
        <v>503</v>
      </c>
      <c r="J98" s="1">
        <f t="shared" si="94"/>
        <v>504</v>
      </c>
      <c r="K98" s="1">
        <f t="shared" si="94"/>
        <v>505</v>
      </c>
      <c r="L98" s="1">
        <f t="shared" si="94"/>
        <v>506</v>
      </c>
      <c r="M98" s="1">
        <f t="shared" si="94"/>
        <v>507</v>
      </c>
      <c r="N98" s="1">
        <f t="shared" si="94"/>
        <v>508</v>
      </c>
      <c r="O98" s="1">
        <f t="shared" si="94"/>
        <v>509</v>
      </c>
      <c r="P98" s="1">
        <f t="shared" si="94"/>
        <v>510</v>
      </c>
      <c r="Q98" s="1">
        <f t="shared" si="94"/>
        <v>511</v>
      </c>
      <c r="R98" s="1">
        <f t="shared" si="94"/>
        <v>512</v>
      </c>
      <c r="S98" s="1">
        <f t="shared" si="94"/>
        <v>513</v>
      </c>
      <c r="T98" s="1">
        <f t="shared" si="94"/>
        <v>514</v>
      </c>
      <c r="U98" s="1">
        <f t="shared" si="94"/>
        <v>515</v>
      </c>
      <c r="V98" s="1">
        <f t="shared" si="94"/>
        <v>516</v>
      </c>
      <c r="W98" s="1">
        <f t="shared" si="94"/>
        <v>517</v>
      </c>
      <c r="X98" s="1">
        <f t="shared" si="94"/>
        <v>518</v>
      </c>
      <c r="Y98" s="1">
        <f t="shared" si="94"/>
        <v>519</v>
      </c>
      <c r="Z98" s="1">
        <f t="shared" si="94"/>
        <v>520</v>
      </c>
      <c r="AA98" s="1">
        <f t="shared" si="94"/>
        <v>521</v>
      </c>
      <c r="AB98" s="1">
        <f t="shared" si="94"/>
        <v>522</v>
      </c>
      <c r="AC98" s="1">
        <f t="shared" si="94"/>
        <v>523</v>
      </c>
      <c r="AD98" s="1">
        <f t="shared" si="94"/>
        <v>524</v>
      </c>
      <c r="AE98" s="1">
        <f t="shared" si="94"/>
        <v>525</v>
      </c>
      <c r="AF98" s="1">
        <f t="shared" si="94"/>
        <v>526</v>
      </c>
      <c r="AG98" s="1">
        <f t="shared" si="94"/>
        <v>527</v>
      </c>
      <c r="AH98" s="1">
        <f t="shared" si="94"/>
        <v>528</v>
      </c>
      <c r="AI98" s="1">
        <f t="shared" si="94"/>
        <v>529</v>
      </c>
      <c r="AJ98" s="1">
        <f t="shared" si="94"/>
        <v>530</v>
      </c>
      <c r="AK98" s="1">
        <f t="shared" si="94"/>
        <v>531</v>
      </c>
      <c r="AL98" s="1">
        <f t="shared" si="94"/>
        <v>532</v>
      </c>
      <c r="AM98" s="1">
        <f t="shared" si="94"/>
        <v>533</v>
      </c>
      <c r="AN98" s="1">
        <f t="shared" si="94"/>
        <v>534</v>
      </c>
      <c r="AO98" s="1">
        <f t="shared" si="94"/>
        <v>535</v>
      </c>
      <c r="AP98" s="1">
        <f t="shared" si="94"/>
        <v>536</v>
      </c>
      <c r="AQ98" s="1">
        <f t="shared" si="94"/>
        <v>537</v>
      </c>
      <c r="AR98" s="1">
        <f t="shared" si="94"/>
        <v>538</v>
      </c>
      <c r="AS98" s="1">
        <f t="shared" si="94"/>
        <v>539</v>
      </c>
      <c r="AT98" s="1">
        <f t="shared" si="94"/>
        <v>540</v>
      </c>
      <c r="AU98" s="1">
        <f t="shared" si="94"/>
        <v>541</v>
      </c>
      <c r="AV98" s="1">
        <f t="shared" si="94"/>
        <v>542</v>
      </c>
      <c r="AW98" s="1">
        <f t="shared" si="94"/>
        <v>543</v>
      </c>
      <c r="AX98" s="1">
        <f t="shared" si="94"/>
        <v>544</v>
      </c>
      <c r="AY98" s="1">
        <f t="shared" si="94"/>
        <v>545</v>
      </c>
      <c r="AZ98" s="1">
        <f t="shared" si="94"/>
        <v>546</v>
      </c>
      <c r="BA98" s="1">
        <f t="shared" si="94"/>
        <v>547</v>
      </c>
      <c r="BB98" s="1">
        <f t="shared" si="94"/>
        <v>548</v>
      </c>
      <c r="BC98" s="1">
        <f t="shared" si="94"/>
        <v>549</v>
      </c>
      <c r="BD98" s="1">
        <f t="shared" si="94"/>
        <v>550</v>
      </c>
    </row>
    <row r="99" spans="1:56">
      <c r="A99" s="1">
        <v>96</v>
      </c>
      <c r="B99" s="1">
        <v>1260102</v>
      </c>
      <c r="C99" s="1" t="s">
        <v>419</v>
      </c>
      <c r="D99" s="1">
        <v>403</v>
      </c>
      <c r="E99" s="1" t="str">
        <f>RIGHT(D99,2)&amp;"级"&amp;VLOOKUP(VALUE(LEFT(D99,1)),{1,"木";2,"铁";3,"石";4,"粮"},2,FALSE)</f>
        <v>03级粮</v>
      </c>
      <c r="F99" s="1">
        <v>50</v>
      </c>
      <c r="G99" s="1">
        <v>551</v>
      </c>
      <c r="H99" s="1">
        <f t="shared" ref="H99:BD99" si="95">G99+1</f>
        <v>552</v>
      </c>
      <c r="I99" s="1">
        <f t="shared" si="95"/>
        <v>553</v>
      </c>
      <c r="J99" s="1">
        <f t="shared" si="95"/>
        <v>554</v>
      </c>
      <c r="K99" s="1">
        <f t="shared" si="95"/>
        <v>555</v>
      </c>
      <c r="L99" s="1">
        <f t="shared" si="95"/>
        <v>556</v>
      </c>
      <c r="M99" s="1">
        <f t="shared" si="95"/>
        <v>557</v>
      </c>
      <c r="N99" s="1">
        <f t="shared" si="95"/>
        <v>558</v>
      </c>
      <c r="O99" s="1">
        <f t="shared" si="95"/>
        <v>559</v>
      </c>
      <c r="P99" s="1">
        <f t="shared" si="95"/>
        <v>560</v>
      </c>
      <c r="Q99" s="1">
        <f t="shared" si="95"/>
        <v>561</v>
      </c>
      <c r="R99" s="1">
        <f t="shared" si="95"/>
        <v>562</v>
      </c>
      <c r="S99" s="1">
        <f t="shared" si="95"/>
        <v>563</v>
      </c>
      <c r="T99" s="1">
        <f t="shared" si="95"/>
        <v>564</v>
      </c>
      <c r="U99" s="1">
        <f t="shared" si="95"/>
        <v>565</v>
      </c>
      <c r="V99" s="1">
        <f t="shared" si="95"/>
        <v>566</v>
      </c>
      <c r="W99" s="1">
        <f t="shared" si="95"/>
        <v>567</v>
      </c>
      <c r="X99" s="1">
        <f t="shared" si="95"/>
        <v>568</v>
      </c>
      <c r="Y99" s="1">
        <f t="shared" si="95"/>
        <v>569</v>
      </c>
      <c r="Z99" s="1">
        <f t="shared" si="95"/>
        <v>570</v>
      </c>
      <c r="AA99" s="1">
        <f t="shared" si="95"/>
        <v>571</v>
      </c>
      <c r="AB99" s="1">
        <f t="shared" si="95"/>
        <v>572</v>
      </c>
      <c r="AC99" s="1">
        <f t="shared" si="95"/>
        <v>573</v>
      </c>
      <c r="AD99" s="1">
        <f t="shared" si="95"/>
        <v>574</v>
      </c>
      <c r="AE99" s="1">
        <f t="shared" si="95"/>
        <v>575</v>
      </c>
      <c r="AF99" s="1">
        <f t="shared" si="95"/>
        <v>576</v>
      </c>
      <c r="AG99" s="1">
        <f t="shared" si="95"/>
        <v>577</v>
      </c>
      <c r="AH99" s="1">
        <f t="shared" si="95"/>
        <v>578</v>
      </c>
      <c r="AI99" s="1">
        <f t="shared" si="95"/>
        <v>579</v>
      </c>
      <c r="AJ99" s="1">
        <f t="shared" si="95"/>
        <v>580</v>
      </c>
      <c r="AK99" s="1">
        <f t="shared" si="95"/>
        <v>581</v>
      </c>
      <c r="AL99" s="1">
        <f t="shared" si="95"/>
        <v>582</v>
      </c>
      <c r="AM99" s="1">
        <f t="shared" si="95"/>
        <v>583</v>
      </c>
      <c r="AN99" s="1">
        <f t="shared" si="95"/>
        <v>584</v>
      </c>
      <c r="AO99" s="1">
        <f t="shared" si="95"/>
        <v>585</v>
      </c>
      <c r="AP99" s="1">
        <f t="shared" si="95"/>
        <v>586</v>
      </c>
      <c r="AQ99" s="1">
        <f t="shared" si="95"/>
        <v>587</v>
      </c>
      <c r="AR99" s="1">
        <f t="shared" si="95"/>
        <v>588</v>
      </c>
      <c r="AS99" s="1">
        <f t="shared" si="95"/>
        <v>589</v>
      </c>
      <c r="AT99" s="1">
        <f t="shared" si="95"/>
        <v>590</v>
      </c>
      <c r="AU99" s="1">
        <f t="shared" si="95"/>
        <v>591</v>
      </c>
      <c r="AV99" s="1">
        <f t="shared" si="95"/>
        <v>592</v>
      </c>
      <c r="AW99" s="1">
        <f t="shared" si="95"/>
        <v>593</v>
      </c>
      <c r="AX99" s="1">
        <f t="shared" si="95"/>
        <v>594</v>
      </c>
      <c r="AY99" s="1">
        <f t="shared" si="95"/>
        <v>595</v>
      </c>
      <c r="AZ99" s="1">
        <f t="shared" si="95"/>
        <v>596</v>
      </c>
      <c r="BA99" s="1">
        <f t="shared" si="95"/>
        <v>597</v>
      </c>
      <c r="BB99" s="1">
        <f t="shared" si="95"/>
        <v>598</v>
      </c>
      <c r="BC99" s="1">
        <f t="shared" si="95"/>
        <v>599</v>
      </c>
      <c r="BD99" s="1">
        <f t="shared" si="95"/>
        <v>600</v>
      </c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</sheetData>
  <sortState ref="B4:BD99">
    <sortCondition ref="B4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6"/>
  <sheetViews>
    <sheetView zoomScale="85" zoomScaleNormal="85" workbookViewId="0">
      <selection activeCell="A49" sqref="A49"/>
    </sheetView>
  </sheetViews>
  <sheetFormatPr defaultColWidth="9" defaultRowHeight="16.5"/>
  <cols>
    <col min="1" max="1" width="9" style="1"/>
    <col min="2" max="2" width="11.625" style="1" customWidth="1"/>
    <col min="3" max="3" width="9" style="1"/>
    <col min="4" max="9" width="5.875" style="1" customWidth="1"/>
    <col min="10" max="10" width="15.625" style="1" customWidth="1"/>
    <col min="11" max="11" width="16.125" style="1" customWidth="1"/>
    <col min="12" max="12" width="15.125" style="1" customWidth="1"/>
    <col min="13" max="13" width="16.125" style="1" customWidth="1"/>
    <col min="14" max="14" width="15.125" style="1" customWidth="1"/>
    <col min="15" max="15" width="16.125" style="1" customWidth="1"/>
    <col min="16" max="16" width="22.5" style="1" customWidth="1"/>
    <col min="17" max="18" width="16.375" customWidth="1"/>
    <col min="19" max="19" width="20.75" customWidth="1"/>
    <col min="20" max="16384" width="9" style="1"/>
  </cols>
  <sheetData>
    <row r="1" ht="15" spans="1:20">
      <c r="A1" s="2" t="s">
        <v>11</v>
      </c>
      <c r="B1" s="2" t="s">
        <v>75</v>
      </c>
      <c r="C1" s="2" t="s">
        <v>420</v>
      </c>
      <c r="D1" s="2" t="s">
        <v>421</v>
      </c>
      <c r="E1" s="2" t="s">
        <v>422</v>
      </c>
      <c r="F1" s="2" t="s">
        <v>423</v>
      </c>
      <c r="G1" s="2" t="s">
        <v>424</v>
      </c>
      <c r="H1" s="2" t="s">
        <v>425</v>
      </c>
      <c r="I1" s="2" t="s">
        <v>426</v>
      </c>
      <c r="J1" s="2" t="s">
        <v>427</v>
      </c>
      <c r="K1" s="2" t="s">
        <v>428</v>
      </c>
      <c r="L1" s="2" t="s">
        <v>429</v>
      </c>
      <c r="M1" s="2" t="s">
        <v>430</v>
      </c>
      <c r="N1" s="2" t="s">
        <v>431</v>
      </c>
      <c r="O1" s="2" t="s">
        <v>432</v>
      </c>
      <c r="P1" s="2" t="s">
        <v>209</v>
      </c>
      <c r="Q1" s="6" t="s">
        <v>216</v>
      </c>
      <c r="R1" s="22" t="s">
        <v>217</v>
      </c>
      <c r="S1" s="6" t="s">
        <v>433</v>
      </c>
      <c r="T1" s="6" t="s">
        <v>84</v>
      </c>
    </row>
    <row r="2" spans="1:20">
      <c r="A2" s="1" t="s">
        <v>58</v>
      </c>
      <c r="B2" s="1" t="s">
        <v>58</v>
      </c>
      <c r="C2" s="1" t="s">
        <v>58</v>
      </c>
      <c r="D2" s="1" t="s">
        <v>113</v>
      </c>
      <c r="E2" s="1" t="s">
        <v>110</v>
      </c>
      <c r="F2" s="1" t="s">
        <v>113</v>
      </c>
      <c r="G2" s="1" t="s">
        <v>110</v>
      </c>
      <c r="H2" s="1" t="s">
        <v>113</v>
      </c>
      <c r="I2" s="1" t="s">
        <v>110</v>
      </c>
      <c r="J2" s="1" t="s">
        <v>113</v>
      </c>
      <c r="K2" s="1" t="s">
        <v>110</v>
      </c>
      <c r="L2" s="1" t="s">
        <v>113</v>
      </c>
      <c r="M2" s="1" t="s">
        <v>110</v>
      </c>
      <c r="N2" s="1" t="s">
        <v>113</v>
      </c>
      <c r="O2" s="1" t="s">
        <v>110</v>
      </c>
      <c r="P2" s="1" t="s">
        <v>172</v>
      </c>
      <c r="Q2" t="s">
        <v>110</v>
      </c>
      <c r="R2" s="23" t="s">
        <v>58</v>
      </c>
      <c r="S2" t="s">
        <v>220</v>
      </c>
      <c r="T2" t="s">
        <v>58</v>
      </c>
    </row>
    <row r="3" ht="89.25" customHeight="1" spans="1:20">
      <c r="A3" s="4" t="s">
        <v>116</v>
      </c>
      <c r="B3" s="3" t="s">
        <v>434</v>
      </c>
      <c r="C3" s="3" t="s">
        <v>124</v>
      </c>
      <c r="D3" s="3" t="s">
        <v>435</v>
      </c>
      <c r="E3" s="3" t="s">
        <v>436</v>
      </c>
      <c r="F3" s="3" t="s">
        <v>437</v>
      </c>
      <c r="G3" s="3" t="s">
        <v>436</v>
      </c>
      <c r="H3" s="3" t="s">
        <v>438</v>
      </c>
      <c r="I3" s="3" t="s">
        <v>436</v>
      </c>
      <c r="J3" s="3" t="s">
        <v>439</v>
      </c>
      <c r="K3" s="3" t="s">
        <v>440</v>
      </c>
      <c r="L3" s="3" t="s">
        <v>441</v>
      </c>
      <c r="M3" s="3" t="s">
        <v>442</v>
      </c>
      <c r="N3" s="3" t="s">
        <v>443</v>
      </c>
      <c r="O3" s="3" t="s">
        <v>444</v>
      </c>
      <c r="P3" s="3" t="s">
        <v>445</v>
      </c>
      <c r="Q3" s="7" t="s">
        <v>231</v>
      </c>
      <c r="R3" s="7" t="s">
        <v>232</v>
      </c>
      <c r="S3" s="17" t="s">
        <v>233</v>
      </c>
      <c r="T3" s="17" t="s">
        <v>446</v>
      </c>
    </row>
    <row r="4" spans="1:20">
      <c r="A4" s="1">
        <f>B4*100+C4</f>
        <v>101</v>
      </c>
      <c r="B4" s="1">
        <v>1</v>
      </c>
      <c r="C4" s="1">
        <v>1</v>
      </c>
      <c r="D4" s="1" t="s">
        <v>147</v>
      </c>
      <c r="E4" s="1">
        <v>50</v>
      </c>
      <c r="F4" s="1" t="s">
        <v>148</v>
      </c>
      <c r="G4" s="1">
        <v>50</v>
      </c>
      <c r="J4" s="1" t="s">
        <v>147</v>
      </c>
      <c r="K4" s="26">
        <f t="shared" ref="K4:O19" si="0">IF(E4="","",E4*16)</f>
        <v>800</v>
      </c>
      <c r="L4" s="1" t="s">
        <v>148</v>
      </c>
      <c r="M4" s="26">
        <f t="shared" si="0"/>
        <v>800</v>
      </c>
      <c r="O4" s="26" t="str">
        <f t="shared" si="0"/>
        <v/>
      </c>
      <c r="P4" s="1" t="s">
        <v>447</v>
      </c>
      <c r="Q4" s="27">
        <v>1200</v>
      </c>
      <c r="R4" s="8">
        <v>1</v>
      </c>
      <c r="S4" s="8"/>
      <c r="T4" s="1">
        <v>3</v>
      </c>
    </row>
    <row r="5" spans="1:20">
      <c r="A5" s="1">
        <f t="shared" ref="A5:A40" si="1">B5*100+C5</f>
        <v>102</v>
      </c>
      <c r="B5" s="1">
        <v>1</v>
      </c>
      <c r="C5" s="1">
        <v>2</v>
      </c>
      <c r="D5" s="1" t="s">
        <v>147</v>
      </c>
      <c r="E5" s="1">
        <v>120</v>
      </c>
      <c r="J5" s="1" t="s">
        <v>147</v>
      </c>
      <c r="K5" s="26">
        <f t="shared" si="0"/>
        <v>1920</v>
      </c>
      <c r="M5" s="26" t="str">
        <f t="shared" si="0"/>
        <v/>
      </c>
      <c r="O5" s="26" t="str">
        <f t="shared" si="0"/>
        <v/>
      </c>
      <c r="P5" s="1" t="s">
        <v>447</v>
      </c>
      <c r="Q5" s="27">
        <v>5280</v>
      </c>
      <c r="R5" s="8">
        <v>2</v>
      </c>
      <c r="S5" s="8"/>
      <c r="T5" s="1">
        <v>10</v>
      </c>
    </row>
    <row r="6" spans="1:20">
      <c r="A6" s="1">
        <f t="shared" si="1"/>
        <v>103</v>
      </c>
      <c r="B6" s="1">
        <v>1</v>
      </c>
      <c r="C6" s="1">
        <v>3</v>
      </c>
      <c r="D6" s="1" t="s">
        <v>147</v>
      </c>
      <c r="E6" s="1">
        <v>280</v>
      </c>
      <c r="J6" s="1" t="s">
        <v>147</v>
      </c>
      <c r="K6" s="26">
        <f t="shared" si="0"/>
        <v>4480</v>
      </c>
      <c r="M6" s="26" t="str">
        <f t="shared" si="0"/>
        <v/>
      </c>
      <c r="O6" s="26" t="str">
        <f t="shared" si="0"/>
        <v/>
      </c>
      <c r="P6" s="1" t="s">
        <v>447</v>
      </c>
      <c r="Q6" s="27">
        <v>12960</v>
      </c>
      <c r="R6" s="8">
        <v>4</v>
      </c>
      <c r="S6" s="8"/>
      <c r="T6" s="1">
        <v>22</v>
      </c>
    </row>
    <row r="7" spans="1:20">
      <c r="A7" s="1">
        <f t="shared" si="1"/>
        <v>104</v>
      </c>
      <c r="B7" s="1">
        <v>1</v>
      </c>
      <c r="C7" s="1">
        <v>4</v>
      </c>
      <c r="D7" s="1" t="s">
        <v>147</v>
      </c>
      <c r="E7" s="1">
        <v>500</v>
      </c>
      <c r="J7" s="1" t="s">
        <v>147</v>
      </c>
      <c r="K7" s="26">
        <f t="shared" si="0"/>
        <v>8000</v>
      </c>
      <c r="M7" s="26" t="str">
        <f t="shared" si="0"/>
        <v/>
      </c>
      <c r="O7" s="26" t="str">
        <f t="shared" si="0"/>
        <v/>
      </c>
      <c r="P7" s="1" t="s">
        <v>447</v>
      </c>
      <c r="Q7" s="27">
        <v>18360</v>
      </c>
      <c r="R7" s="8">
        <v>8</v>
      </c>
      <c r="S7" s="8"/>
      <c r="T7" s="1">
        <v>51</v>
      </c>
    </row>
    <row r="8" spans="1:20">
      <c r="A8" s="1">
        <f t="shared" si="1"/>
        <v>105</v>
      </c>
      <c r="B8" s="1">
        <v>1</v>
      </c>
      <c r="C8" s="1">
        <v>5</v>
      </c>
      <c r="D8" s="1" t="s">
        <v>147</v>
      </c>
      <c r="E8" s="1">
        <v>950</v>
      </c>
      <c r="J8" s="1" t="s">
        <v>147</v>
      </c>
      <c r="K8" s="26">
        <f t="shared" si="0"/>
        <v>15200</v>
      </c>
      <c r="M8" s="26" t="str">
        <f t="shared" si="0"/>
        <v/>
      </c>
      <c r="O8" s="26" t="str">
        <f t="shared" si="0"/>
        <v/>
      </c>
      <c r="P8" s="1" t="s">
        <v>447</v>
      </c>
      <c r="Q8" s="27">
        <v>20250</v>
      </c>
      <c r="R8" s="8">
        <v>12</v>
      </c>
      <c r="S8" s="8"/>
      <c r="T8" s="1">
        <v>101</v>
      </c>
    </row>
    <row r="9" spans="1:20">
      <c r="A9" s="1">
        <f t="shared" si="1"/>
        <v>106</v>
      </c>
      <c r="B9" s="1">
        <v>1</v>
      </c>
      <c r="C9" s="1">
        <v>6</v>
      </c>
      <c r="D9" s="1" t="s">
        <v>147</v>
      </c>
      <c r="E9" s="1">
        <v>2000</v>
      </c>
      <c r="J9" s="1" t="s">
        <v>147</v>
      </c>
      <c r="K9" s="26">
        <f t="shared" si="0"/>
        <v>32000</v>
      </c>
      <c r="M9" s="26" t="str">
        <f t="shared" si="0"/>
        <v/>
      </c>
      <c r="O9" s="26" t="str">
        <f t="shared" si="0"/>
        <v/>
      </c>
      <c r="P9" s="1" t="s">
        <v>447</v>
      </c>
      <c r="Q9" s="24">
        <v>29400</v>
      </c>
      <c r="R9" s="8">
        <v>15</v>
      </c>
      <c r="S9" s="8"/>
      <c r="T9" s="1">
        <v>288</v>
      </c>
    </row>
    <row r="10" spans="1:20">
      <c r="A10" s="1">
        <f t="shared" si="1"/>
        <v>107</v>
      </c>
      <c r="B10" s="1">
        <v>1</v>
      </c>
      <c r="C10" s="1">
        <v>7</v>
      </c>
      <c r="D10" s="1" t="s">
        <v>147</v>
      </c>
      <c r="E10" s="1">
        <v>2400</v>
      </c>
      <c r="J10" s="1" t="s">
        <v>147</v>
      </c>
      <c r="K10" s="26">
        <f t="shared" si="0"/>
        <v>38400</v>
      </c>
      <c r="M10" s="26" t="str">
        <f t="shared" si="0"/>
        <v/>
      </c>
      <c r="O10" s="26" t="str">
        <f t="shared" si="0"/>
        <v/>
      </c>
      <c r="P10" s="1" t="s">
        <v>447</v>
      </c>
      <c r="Q10" s="24">
        <v>32160</v>
      </c>
      <c r="R10" s="8">
        <v>18</v>
      </c>
      <c r="S10" s="8"/>
      <c r="T10" s="1">
        <v>399</v>
      </c>
    </row>
    <row r="11" spans="1:20">
      <c r="A11" s="1">
        <f t="shared" si="1"/>
        <v>108</v>
      </c>
      <c r="B11" s="1">
        <v>1</v>
      </c>
      <c r="C11" s="1">
        <v>8</v>
      </c>
      <c r="D11" s="1" t="s">
        <v>147</v>
      </c>
      <c r="E11" s="1">
        <v>3000</v>
      </c>
      <c r="J11" s="1" t="s">
        <v>147</v>
      </c>
      <c r="K11" s="26">
        <f t="shared" si="0"/>
        <v>48000</v>
      </c>
      <c r="M11" s="26" t="str">
        <f t="shared" si="0"/>
        <v/>
      </c>
      <c r="O11" s="26" t="str">
        <f t="shared" si="0"/>
        <v/>
      </c>
      <c r="P11" s="1" t="s">
        <v>447</v>
      </c>
      <c r="Q11" s="24">
        <v>42120</v>
      </c>
      <c r="R11" s="8">
        <v>21</v>
      </c>
      <c r="S11" s="8"/>
      <c r="T11" s="1">
        <v>536</v>
      </c>
    </row>
    <row r="12" spans="1:20">
      <c r="A12" s="1">
        <f t="shared" si="1"/>
        <v>109</v>
      </c>
      <c r="B12" s="1">
        <v>1</v>
      </c>
      <c r="C12" s="1">
        <v>9</v>
      </c>
      <c r="D12" s="1" t="s">
        <v>147</v>
      </c>
      <c r="E12" s="1">
        <v>3500</v>
      </c>
      <c r="J12" s="1" t="s">
        <v>147</v>
      </c>
      <c r="K12" s="26">
        <f t="shared" si="0"/>
        <v>56000</v>
      </c>
      <c r="M12" s="26" t="str">
        <f t="shared" si="0"/>
        <v/>
      </c>
      <c r="O12" s="26" t="str">
        <f t="shared" si="0"/>
        <v/>
      </c>
      <c r="P12" s="1" t="s">
        <v>447</v>
      </c>
      <c r="Q12" s="24">
        <v>59400</v>
      </c>
      <c r="R12" s="8">
        <v>24</v>
      </c>
      <c r="S12" s="8"/>
      <c r="T12" s="1">
        <v>678</v>
      </c>
    </row>
    <row r="13" spans="1:20">
      <c r="A13" s="1">
        <f t="shared" si="1"/>
        <v>201</v>
      </c>
      <c r="B13" s="1">
        <v>2</v>
      </c>
      <c r="C13" s="1">
        <v>1</v>
      </c>
      <c r="D13" s="1" t="s">
        <v>148</v>
      </c>
      <c r="E13" s="1">
        <v>50</v>
      </c>
      <c r="F13" s="1" t="s">
        <v>149</v>
      </c>
      <c r="G13" s="1">
        <v>50</v>
      </c>
      <c r="J13" s="1" t="s">
        <v>148</v>
      </c>
      <c r="K13" s="26">
        <f t="shared" si="0"/>
        <v>800</v>
      </c>
      <c r="L13" s="1" t="s">
        <v>149</v>
      </c>
      <c r="M13" s="26">
        <f t="shared" si="0"/>
        <v>800</v>
      </c>
      <c r="O13" s="26" t="str">
        <f t="shared" si="0"/>
        <v/>
      </c>
      <c r="P13" s="1" t="s">
        <v>448</v>
      </c>
      <c r="Q13" s="27">
        <v>1200</v>
      </c>
      <c r="R13" s="8">
        <v>1</v>
      </c>
      <c r="S13" s="8"/>
      <c r="T13" s="1">
        <v>3</v>
      </c>
    </row>
    <row r="14" spans="1:20">
      <c r="A14" s="1">
        <f t="shared" si="1"/>
        <v>202</v>
      </c>
      <c r="B14" s="1">
        <v>2</v>
      </c>
      <c r="C14" s="1">
        <v>2</v>
      </c>
      <c r="D14" s="1" t="s">
        <v>148</v>
      </c>
      <c r="E14" s="1">
        <v>120</v>
      </c>
      <c r="J14" s="1" t="s">
        <v>148</v>
      </c>
      <c r="K14" s="26">
        <f t="shared" si="0"/>
        <v>1920</v>
      </c>
      <c r="M14" s="26" t="str">
        <f t="shared" si="0"/>
        <v/>
      </c>
      <c r="O14" s="26" t="str">
        <f t="shared" si="0"/>
        <v/>
      </c>
      <c r="P14" s="1" t="s">
        <v>448</v>
      </c>
      <c r="Q14" s="27">
        <v>5280</v>
      </c>
      <c r="R14" s="8">
        <v>2</v>
      </c>
      <c r="S14" s="8"/>
      <c r="T14" s="1">
        <v>10</v>
      </c>
    </row>
    <row r="15" spans="1:20">
      <c r="A15" s="1">
        <f t="shared" si="1"/>
        <v>203</v>
      </c>
      <c r="B15" s="1">
        <v>2</v>
      </c>
      <c r="C15" s="1">
        <v>3</v>
      </c>
      <c r="D15" s="1" t="s">
        <v>148</v>
      </c>
      <c r="E15" s="1">
        <v>280</v>
      </c>
      <c r="J15" s="1" t="s">
        <v>148</v>
      </c>
      <c r="K15" s="26">
        <f t="shared" si="0"/>
        <v>4480</v>
      </c>
      <c r="M15" s="26" t="str">
        <f t="shared" si="0"/>
        <v/>
      </c>
      <c r="O15" s="26" t="str">
        <f t="shared" si="0"/>
        <v/>
      </c>
      <c r="P15" s="1" t="s">
        <v>448</v>
      </c>
      <c r="Q15" s="27">
        <v>12960</v>
      </c>
      <c r="R15" s="8">
        <v>4</v>
      </c>
      <c r="S15" s="8"/>
      <c r="T15" s="1">
        <v>22</v>
      </c>
    </row>
    <row r="16" spans="1:20">
      <c r="A16" s="1">
        <f t="shared" si="1"/>
        <v>204</v>
      </c>
      <c r="B16" s="1">
        <v>2</v>
      </c>
      <c r="C16" s="1">
        <v>4</v>
      </c>
      <c r="D16" s="1" t="s">
        <v>148</v>
      </c>
      <c r="E16" s="1">
        <v>500</v>
      </c>
      <c r="J16" s="1" t="s">
        <v>148</v>
      </c>
      <c r="K16" s="26">
        <f t="shared" si="0"/>
        <v>8000</v>
      </c>
      <c r="M16" s="26" t="str">
        <f t="shared" si="0"/>
        <v/>
      </c>
      <c r="O16" s="26" t="str">
        <f t="shared" si="0"/>
        <v/>
      </c>
      <c r="P16" s="1" t="s">
        <v>448</v>
      </c>
      <c r="Q16" s="27">
        <v>18360</v>
      </c>
      <c r="R16" s="8">
        <v>8</v>
      </c>
      <c r="S16" s="8"/>
      <c r="T16" s="1">
        <v>51</v>
      </c>
    </row>
    <row r="17" spans="1:20">
      <c r="A17" s="1">
        <f t="shared" si="1"/>
        <v>205</v>
      </c>
      <c r="B17" s="1">
        <v>2</v>
      </c>
      <c r="C17" s="1">
        <v>5</v>
      </c>
      <c r="D17" s="1" t="s">
        <v>148</v>
      </c>
      <c r="E17" s="1">
        <v>950</v>
      </c>
      <c r="J17" s="1" t="s">
        <v>148</v>
      </c>
      <c r="K17" s="26">
        <f t="shared" si="0"/>
        <v>15200</v>
      </c>
      <c r="M17" s="26" t="str">
        <f t="shared" si="0"/>
        <v/>
      </c>
      <c r="O17" s="26" t="str">
        <f t="shared" si="0"/>
        <v/>
      </c>
      <c r="P17" s="1" t="s">
        <v>448</v>
      </c>
      <c r="Q17" s="27">
        <v>20250</v>
      </c>
      <c r="R17" s="8">
        <v>12</v>
      </c>
      <c r="S17" s="8"/>
      <c r="T17" s="1">
        <v>101</v>
      </c>
    </row>
    <row r="18" spans="1:20">
      <c r="A18" s="1">
        <f t="shared" si="1"/>
        <v>206</v>
      </c>
      <c r="B18" s="1">
        <v>2</v>
      </c>
      <c r="C18" s="1">
        <v>6</v>
      </c>
      <c r="D18" s="1" t="s">
        <v>148</v>
      </c>
      <c r="E18" s="1">
        <v>2000</v>
      </c>
      <c r="J18" s="1" t="s">
        <v>148</v>
      </c>
      <c r="K18" s="26">
        <f t="shared" si="0"/>
        <v>32000</v>
      </c>
      <c r="M18" s="26" t="str">
        <f t="shared" si="0"/>
        <v/>
      </c>
      <c r="O18" s="26" t="str">
        <f t="shared" si="0"/>
        <v/>
      </c>
      <c r="P18" s="1" t="s">
        <v>448</v>
      </c>
      <c r="Q18" s="24">
        <v>29400</v>
      </c>
      <c r="R18" s="8">
        <v>15</v>
      </c>
      <c r="S18" s="8"/>
      <c r="T18" s="1">
        <v>288</v>
      </c>
    </row>
    <row r="19" spans="1:20">
      <c r="A19" s="1">
        <f t="shared" si="1"/>
        <v>207</v>
      </c>
      <c r="B19" s="1">
        <v>2</v>
      </c>
      <c r="C19" s="1">
        <v>7</v>
      </c>
      <c r="D19" s="1" t="s">
        <v>148</v>
      </c>
      <c r="E19" s="1">
        <v>2400</v>
      </c>
      <c r="J19" s="1" t="s">
        <v>148</v>
      </c>
      <c r="K19" s="26">
        <f t="shared" si="0"/>
        <v>38400</v>
      </c>
      <c r="M19" s="26" t="str">
        <f t="shared" si="0"/>
        <v/>
      </c>
      <c r="O19" s="26" t="str">
        <f t="shared" si="0"/>
        <v/>
      </c>
      <c r="P19" s="1" t="s">
        <v>448</v>
      </c>
      <c r="Q19" s="24">
        <v>32160</v>
      </c>
      <c r="R19" s="8">
        <v>18</v>
      </c>
      <c r="S19" s="8"/>
      <c r="T19" s="1">
        <v>399</v>
      </c>
    </row>
    <row r="20" spans="1:20">
      <c r="A20" s="1">
        <f t="shared" si="1"/>
        <v>208</v>
      </c>
      <c r="B20" s="1">
        <v>2</v>
      </c>
      <c r="C20" s="1">
        <v>8</v>
      </c>
      <c r="D20" s="1" t="s">
        <v>148</v>
      </c>
      <c r="E20" s="1">
        <v>3000</v>
      </c>
      <c r="J20" s="1" t="s">
        <v>148</v>
      </c>
      <c r="K20" s="26">
        <f t="shared" ref="K20:K40" si="2">IF(E20="","",E20*16)</f>
        <v>48000</v>
      </c>
      <c r="M20" s="26" t="str">
        <f t="shared" ref="M20:M40" si="3">IF(G20="","",G20*16)</f>
        <v/>
      </c>
      <c r="O20" s="26" t="str">
        <f t="shared" ref="O20:O40" si="4">IF(I20="","",I20*16)</f>
        <v/>
      </c>
      <c r="P20" s="1" t="s">
        <v>448</v>
      </c>
      <c r="Q20" s="24">
        <v>42120</v>
      </c>
      <c r="R20" s="8">
        <v>21</v>
      </c>
      <c r="S20" s="8"/>
      <c r="T20" s="1">
        <v>536</v>
      </c>
    </row>
    <row r="21" spans="1:20">
      <c r="A21" s="1">
        <f t="shared" si="1"/>
        <v>209</v>
      </c>
      <c r="B21" s="1">
        <v>2</v>
      </c>
      <c r="C21" s="1">
        <v>9</v>
      </c>
      <c r="D21" s="1" t="s">
        <v>148</v>
      </c>
      <c r="E21" s="1">
        <v>3500</v>
      </c>
      <c r="J21" s="1" t="s">
        <v>148</v>
      </c>
      <c r="K21" s="26">
        <f t="shared" si="2"/>
        <v>56000</v>
      </c>
      <c r="M21" s="26" t="str">
        <f t="shared" si="3"/>
        <v/>
      </c>
      <c r="O21" s="26" t="str">
        <f t="shared" si="4"/>
        <v/>
      </c>
      <c r="P21" s="1" t="s">
        <v>448</v>
      </c>
      <c r="Q21" s="24">
        <v>59400</v>
      </c>
      <c r="R21" s="8">
        <v>24</v>
      </c>
      <c r="S21" s="8"/>
      <c r="T21" s="1">
        <v>678</v>
      </c>
    </row>
    <row r="22" spans="1:20">
      <c r="A22" s="1">
        <f t="shared" si="1"/>
        <v>301</v>
      </c>
      <c r="B22" s="1">
        <v>3</v>
      </c>
      <c r="C22" s="1">
        <v>1</v>
      </c>
      <c r="D22" s="1" t="s">
        <v>149</v>
      </c>
      <c r="E22" s="1">
        <v>50</v>
      </c>
      <c r="F22" s="1" t="s">
        <v>150</v>
      </c>
      <c r="G22" s="1">
        <v>50</v>
      </c>
      <c r="J22" s="1" t="s">
        <v>149</v>
      </c>
      <c r="K22" s="26">
        <f t="shared" si="2"/>
        <v>800</v>
      </c>
      <c r="L22" s="1" t="s">
        <v>150</v>
      </c>
      <c r="M22" s="26">
        <f t="shared" si="3"/>
        <v>800</v>
      </c>
      <c r="O22" s="26" t="str">
        <f t="shared" si="4"/>
        <v/>
      </c>
      <c r="P22" s="1" t="s">
        <v>449</v>
      </c>
      <c r="Q22" s="27">
        <v>1200</v>
      </c>
      <c r="R22" s="8">
        <v>1</v>
      </c>
      <c r="S22" s="8"/>
      <c r="T22" s="1">
        <v>3</v>
      </c>
    </row>
    <row r="23" spans="1:20">
      <c r="A23" s="1">
        <f t="shared" si="1"/>
        <v>302</v>
      </c>
      <c r="B23" s="1">
        <v>3</v>
      </c>
      <c r="C23" s="1">
        <v>2</v>
      </c>
      <c r="D23" s="1" t="s">
        <v>149</v>
      </c>
      <c r="E23" s="1">
        <v>120</v>
      </c>
      <c r="J23" s="1" t="s">
        <v>149</v>
      </c>
      <c r="K23" s="26">
        <f t="shared" si="2"/>
        <v>1920</v>
      </c>
      <c r="M23" s="26" t="str">
        <f t="shared" si="3"/>
        <v/>
      </c>
      <c r="O23" s="26" t="str">
        <f t="shared" si="4"/>
        <v/>
      </c>
      <c r="P23" s="1" t="s">
        <v>449</v>
      </c>
      <c r="Q23" s="27">
        <v>5280</v>
      </c>
      <c r="R23" s="8">
        <v>2</v>
      </c>
      <c r="S23" s="8"/>
      <c r="T23" s="1">
        <v>10</v>
      </c>
    </row>
    <row r="24" spans="1:20">
      <c r="A24" s="1">
        <f t="shared" si="1"/>
        <v>303</v>
      </c>
      <c r="B24" s="1">
        <v>3</v>
      </c>
      <c r="C24" s="1">
        <v>3</v>
      </c>
      <c r="D24" s="1" t="s">
        <v>149</v>
      </c>
      <c r="E24" s="1">
        <v>280</v>
      </c>
      <c r="J24" s="1" t="s">
        <v>149</v>
      </c>
      <c r="K24" s="26">
        <f t="shared" si="2"/>
        <v>4480</v>
      </c>
      <c r="M24" s="26" t="str">
        <f t="shared" si="3"/>
        <v/>
      </c>
      <c r="O24" s="26" t="str">
        <f t="shared" si="4"/>
        <v/>
      </c>
      <c r="P24" s="1" t="s">
        <v>449</v>
      </c>
      <c r="Q24" s="27">
        <v>12960</v>
      </c>
      <c r="R24" s="8">
        <v>4</v>
      </c>
      <c r="S24" s="8"/>
      <c r="T24" s="1">
        <v>22</v>
      </c>
    </row>
    <row r="25" spans="1:20">
      <c r="A25" s="1">
        <f t="shared" si="1"/>
        <v>304</v>
      </c>
      <c r="B25" s="1">
        <v>3</v>
      </c>
      <c r="C25" s="1">
        <v>4</v>
      </c>
      <c r="D25" s="1" t="s">
        <v>149</v>
      </c>
      <c r="E25" s="1">
        <v>500</v>
      </c>
      <c r="J25" s="1" t="s">
        <v>149</v>
      </c>
      <c r="K25" s="26">
        <f t="shared" si="2"/>
        <v>8000</v>
      </c>
      <c r="M25" s="26" t="str">
        <f t="shared" si="3"/>
        <v/>
      </c>
      <c r="O25" s="26" t="str">
        <f t="shared" si="4"/>
        <v/>
      </c>
      <c r="P25" s="1" t="s">
        <v>449</v>
      </c>
      <c r="Q25" s="27">
        <v>18360</v>
      </c>
      <c r="R25" s="8">
        <v>8</v>
      </c>
      <c r="S25" s="8"/>
      <c r="T25" s="1">
        <v>51</v>
      </c>
    </row>
    <row r="26" spans="1:20">
      <c r="A26" s="1">
        <f t="shared" si="1"/>
        <v>305</v>
      </c>
      <c r="B26" s="1">
        <v>3</v>
      </c>
      <c r="C26" s="1">
        <v>5</v>
      </c>
      <c r="D26" s="1" t="s">
        <v>149</v>
      </c>
      <c r="E26" s="1">
        <v>950</v>
      </c>
      <c r="J26" s="1" t="s">
        <v>149</v>
      </c>
      <c r="K26" s="26">
        <f t="shared" si="2"/>
        <v>15200</v>
      </c>
      <c r="M26" s="26" t="str">
        <f t="shared" si="3"/>
        <v/>
      </c>
      <c r="O26" s="26" t="str">
        <f t="shared" si="4"/>
        <v/>
      </c>
      <c r="P26" s="1" t="s">
        <v>449</v>
      </c>
      <c r="Q26" s="27">
        <v>20250</v>
      </c>
      <c r="R26" s="8">
        <v>12</v>
      </c>
      <c r="S26" s="8"/>
      <c r="T26" s="1">
        <v>101</v>
      </c>
    </row>
    <row r="27" spans="1:20">
      <c r="A27" s="1">
        <f t="shared" si="1"/>
        <v>306</v>
      </c>
      <c r="B27" s="1">
        <v>3</v>
      </c>
      <c r="C27" s="1">
        <v>6</v>
      </c>
      <c r="D27" s="1" t="s">
        <v>149</v>
      </c>
      <c r="E27" s="1">
        <v>2000</v>
      </c>
      <c r="J27" s="1" t="s">
        <v>149</v>
      </c>
      <c r="K27" s="26">
        <f t="shared" si="2"/>
        <v>32000</v>
      </c>
      <c r="M27" s="26" t="str">
        <f t="shared" si="3"/>
        <v/>
      </c>
      <c r="O27" s="26" t="str">
        <f t="shared" si="4"/>
        <v/>
      </c>
      <c r="P27" s="1" t="s">
        <v>449</v>
      </c>
      <c r="Q27" s="24">
        <v>29400</v>
      </c>
      <c r="R27" s="8">
        <v>15</v>
      </c>
      <c r="S27" s="8"/>
      <c r="T27" s="1">
        <v>288</v>
      </c>
    </row>
    <row r="28" spans="1:20">
      <c r="A28" s="1">
        <f t="shared" si="1"/>
        <v>307</v>
      </c>
      <c r="B28" s="1">
        <v>3</v>
      </c>
      <c r="C28" s="1">
        <v>7</v>
      </c>
      <c r="D28" s="1" t="s">
        <v>149</v>
      </c>
      <c r="E28" s="1">
        <v>2400</v>
      </c>
      <c r="J28" s="1" t="s">
        <v>149</v>
      </c>
      <c r="K28" s="26">
        <f t="shared" si="2"/>
        <v>38400</v>
      </c>
      <c r="M28" s="26" t="str">
        <f t="shared" si="3"/>
        <v/>
      </c>
      <c r="O28" s="26" t="str">
        <f t="shared" si="4"/>
        <v/>
      </c>
      <c r="P28" s="1" t="s">
        <v>449</v>
      </c>
      <c r="Q28" s="24">
        <v>32160</v>
      </c>
      <c r="R28" s="8">
        <v>18</v>
      </c>
      <c r="S28" s="8"/>
      <c r="T28" s="1">
        <v>399</v>
      </c>
    </row>
    <row r="29" spans="1:20">
      <c r="A29" s="1">
        <f t="shared" si="1"/>
        <v>308</v>
      </c>
      <c r="B29" s="1">
        <v>3</v>
      </c>
      <c r="C29" s="1">
        <v>8</v>
      </c>
      <c r="D29" s="1" t="s">
        <v>149</v>
      </c>
      <c r="E29" s="1">
        <v>3000</v>
      </c>
      <c r="J29" s="1" t="s">
        <v>149</v>
      </c>
      <c r="K29" s="26">
        <f t="shared" si="2"/>
        <v>48000</v>
      </c>
      <c r="M29" s="26" t="str">
        <f t="shared" si="3"/>
        <v/>
      </c>
      <c r="O29" s="26" t="str">
        <f t="shared" si="4"/>
        <v/>
      </c>
      <c r="P29" s="1" t="s">
        <v>449</v>
      </c>
      <c r="Q29" s="24">
        <v>42120</v>
      </c>
      <c r="R29" s="8">
        <v>21</v>
      </c>
      <c r="S29" s="8"/>
      <c r="T29" s="1">
        <v>536</v>
      </c>
    </row>
    <row r="30" spans="1:20">
      <c r="A30" s="1">
        <f t="shared" si="1"/>
        <v>309</v>
      </c>
      <c r="B30" s="1">
        <v>3</v>
      </c>
      <c r="C30" s="1">
        <v>9</v>
      </c>
      <c r="D30" s="1" t="s">
        <v>149</v>
      </c>
      <c r="E30" s="1">
        <v>3500</v>
      </c>
      <c r="J30" s="1" t="s">
        <v>149</v>
      </c>
      <c r="K30" s="26">
        <f t="shared" si="2"/>
        <v>56000</v>
      </c>
      <c r="M30" s="26" t="str">
        <f t="shared" si="3"/>
        <v/>
      </c>
      <c r="O30" s="26" t="str">
        <f t="shared" si="4"/>
        <v/>
      </c>
      <c r="P30" s="1" t="s">
        <v>449</v>
      </c>
      <c r="Q30" s="24">
        <v>59400</v>
      </c>
      <c r="R30" s="8">
        <v>24</v>
      </c>
      <c r="S30" s="8"/>
      <c r="T30" s="1">
        <v>678</v>
      </c>
    </row>
    <row r="31" spans="1:20">
      <c r="A31" s="1">
        <f t="shared" si="1"/>
        <v>401</v>
      </c>
      <c r="B31" s="1">
        <v>4</v>
      </c>
      <c r="C31" s="1">
        <v>1</v>
      </c>
      <c r="D31" s="1" t="s">
        <v>150</v>
      </c>
      <c r="E31" s="1">
        <v>50</v>
      </c>
      <c r="J31" s="1" t="s">
        <v>150</v>
      </c>
      <c r="K31" s="26">
        <f t="shared" si="2"/>
        <v>800</v>
      </c>
      <c r="M31" s="26" t="str">
        <f t="shared" si="3"/>
        <v/>
      </c>
      <c r="O31" s="26" t="str">
        <f t="shared" si="4"/>
        <v/>
      </c>
      <c r="P31" s="1" t="s">
        <v>450</v>
      </c>
      <c r="Q31" s="27">
        <v>1200</v>
      </c>
      <c r="R31" s="8">
        <v>1</v>
      </c>
      <c r="S31" s="8"/>
      <c r="T31" s="1">
        <v>3</v>
      </c>
    </row>
    <row r="32" spans="1:20">
      <c r="A32" s="1">
        <f t="shared" si="1"/>
        <v>402</v>
      </c>
      <c r="B32" s="1">
        <v>4</v>
      </c>
      <c r="C32" s="1">
        <v>2</v>
      </c>
      <c r="D32" s="1" t="s">
        <v>150</v>
      </c>
      <c r="E32" s="1">
        <v>120</v>
      </c>
      <c r="J32" s="1" t="s">
        <v>150</v>
      </c>
      <c r="K32" s="26">
        <f t="shared" si="2"/>
        <v>1920</v>
      </c>
      <c r="M32" s="26" t="str">
        <f t="shared" si="3"/>
        <v/>
      </c>
      <c r="O32" s="26" t="str">
        <f t="shared" si="4"/>
        <v/>
      </c>
      <c r="P32" s="1" t="s">
        <v>450</v>
      </c>
      <c r="Q32" s="27">
        <v>5280</v>
      </c>
      <c r="R32" s="8">
        <v>2</v>
      </c>
      <c r="S32" s="8"/>
      <c r="T32" s="1">
        <v>10</v>
      </c>
    </row>
    <row r="33" spans="1:20">
      <c r="A33" s="1">
        <f t="shared" si="1"/>
        <v>403</v>
      </c>
      <c r="B33" s="1">
        <v>4</v>
      </c>
      <c r="C33" s="1">
        <v>3</v>
      </c>
      <c r="D33" s="1" t="s">
        <v>150</v>
      </c>
      <c r="E33" s="1">
        <v>280</v>
      </c>
      <c r="J33" s="1" t="s">
        <v>150</v>
      </c>
      <c r="K33" s="26">
        <f t="shared" si="2"/>
        <v>4480</v>
      </c>
      <c r="M33" s="26" t="str">
        <f t="shared" si="3"/>
        <v/>
      </c>
      <c r="O33" s="26" t="str">
        <f t="shared" si="4"/>
        <v/>
      </c>
      <c r="P33" s="1" t="s">
        <v>450</v>
      </c>
      <c r="Q33" s="27">
        <v>12960</v>
      </c>
      <c r="R33" s="8">
        <v>4</v>
      </c>
      <c r="S33" s="8"/>
      <c r="T33" s="1">
        <v>22</v>
      </c>
    </row>
    <row r="34" spans="1:20">
      <c r="A34" s="1">
        <f t="shared" si="1"/>
        <v>404</v>
      </c>
      <c r="B34" s="1">
        <v>4</v>
      </c>
      <c r="C34" s="1">
        <v>4</v>
      </c>
      <c r="D34" s="1" t="s">
        <v>150</v>
      </c>
      <c r="E34" s="1">
        <v>500</v>
      </c>
      <c r="J34" s="1" t="s">
        <v>150</v>
      </c>
      <c r="K34" s="26">
        <f t="shared" si="2"/>
        <v>8000</v>
      </c>
      <c r="M34" s="26" t="str">
        <f t="shared" si="3"/>
        <v/>
      </c>
      <c r="O34" s="26" t="str">
        <f t="shared" si="4"/>
        <v/>
      </c>
      <c r="P34" s="1" t="s">
        <v>450</v>
      </c>
      <c r="Q34" s="27">
        <v>18360</v>
      </c>
      <c r="R34" s="8">
        <v>8</v>
      </c>
      <c r="S34" s="8"/>
      <c r="T34" s="1">
        <v>51</v>
      </c>
    </row>
    <row r="35" spans="1:20">
      <c r="A35" s="1">
        <f t="shared" si="1"/>
        <v>405</v>
      </c>
      <c r="B35" s="1">
        <v>4</v>
      </c>
      <c r="C35" s="1">
        <v>5</v>
      </c>
      <c r="D35" s="1" t="s">
        <v>150</v>
      </c>
      <c r="E35" s="1">
        <v>950</v>
      </c>
      <c r="J35" s="1" t="s">
        <v>150</v>
      </c>
      <c r="K35" s="26">
        <f t="shared" si="2"/>
        <v>15200</v>
      </c>
      <c r="M35" s="26" t="str">
        <f t="shared" si="3"/>
        <v/>
      </c>
      <c r="O35" s="26" t="str">
        <f t="shared" si="4"/>
        <v/>
      </c>
      <c r="P35" s="1" t="s">
        <v>450</v>
      </c>
      <c r="Q35" s="27">
        <v>20250</v>
      </c>
      <c r="R35" s="8">
        <v>12</v>
      </c>
      <c r="S35" s="8"/>
      <c r="T35" s="1">
        <v>101</v>
      </c>
    </row>
    <row r="36" spans="1:20">
      <c r="A36" s="1">
        <f t="shared" si="1"/>
        <v>406</v>
      </c>
      <c r="B36" s="1">
        <v>4</v>
      </c>
      <c r="C36" s="1">
        <v>6</v>
      </c>
      <c r="D36" s="1" t="s">
        <v>150</v>
      </c>
      <c r="E36" s="1">
        <v>2000</v>
      </c>
      <c r="J36" s="1" t="s">
        <v>150</v>
      </c>
      <c r="K36" s="26">
        <f t="shared" si="2"/>
        <v>32000</v>
      </c>
      <c r="M36" s="26" t="str">
        <f t="shared" si="3"/>
        <v/>
      </c>
      <c r="O36" s="26" t="str">
        <f t="shared" si="4"/>
        <v/>
      </c>
      <c r="P36" s="1" t="s">
        <v>450</v>
      </c>
      <c r="Q36" s="24">
        <v>29400</v>
      </c>
      <c r="R36" s="8">
        <v>15</v>
      </c>
      <c r="S36" s="8"/>
      <c r="T36" s="1">
        <v>288</v>
      </c>
    </row>
    <row r="37" spans="1:20">
      <c r="A37" s="1">
        <f t="shared" si="1"/>
        <v>407</v>
      </c>
      <c r="B37" s="1">
        <v>4</v>
      </c>
      <c r="C37" s="1">
        <v>7</v>
      </c>
      <c r="D37" s="1" t="s">
        <v>150</v>
      </c>
      <c r="E37" s="1">
        <v>2400</v>
      </c>
      <c r="J37" s="1" t="s">
        <v>150</v>
      </c>
      <c r="K37" s="26">
        <f t="shared" si="2"/>
        <v>38400</v>
      </c>
      <c r="M37" s="26" t="str">
        <f t="shared" si="3"/>
        <v/>
      </c>
      <c r="O37" s="26" t="str">
        <f t="shared" si="4"/>
        <v/>
      </c>
      <c r="P37" s="1" t="s">
        <v>450</v>
      </c>
      <c r="Q37" s="24">
        <v>32160</v>
      </c>
      <c r="R37" s="8">
        <v>18</v>
      </c>
      <c r="S37" s="8"/>
      <c r="T37" s="1">
        <v>399</v>
      </c>
    </row>
    <row r="38" spans="1:20">
      <c r="A38" s="1">
        <f t="shared" si="1"/>
        <v>408</v>
      </c>
      <c r="B38" s="1">
        <v>4</v>
      </c>
      <c r="C38" s="1">
        <v>8</v>
      </c>
      <c r="D38" s="1" t="s">
        <v>150</v>
      </c>
      <c r="E38" s="1">
        <v>3000</v>
      </c>
      <c r="J38" s="1" t="s">
        <v>150</v>
      </c>
      <c r="K38" s="26">
        <f t="shared" si="2"/>
        <v>48000</v>
      </c>
      <c r="M38" s="26" t="str">
        <f t="shared" si="3"/>
        <v/>
      </c>
      <c r="O38" s="26" t="str">
        <f t="shared" si="4"/>
        <v/>
      </c>
      <c r="P38" s="1" t="s">
        <v>450</v>
      </c>
      <c r="Q38" s="24">
        <v>42120</v>
      </c>
      <c r="R38" s="8">
        <v>21</v>
      </c>
      <c r="S38" s="8"/>
      <c r="T38" s="1">
        <v>536</v>
      </c>
    </row>
    <row r="39" spans="1:20">
      <c r="A39" s="1">
        <f t="shared" si="1"/>
        <v>409</v>
      </c>
      <c r="B39" s="1">
        <v>4</v>
      </c>
      <c r="C39" s="1">
        <v>9</v>
      </c>
      <c r="D39" s="1" t="s">
        <v>150</v>
      </c>
      <c r="E39" s="1">
        <v>3500</v>
      </c>
      <c r="J39" s="1" t="s">
        <v>150</v>
      </c>
      <c r="K39" s="26">
        <f t="shared" si="2"/>
        <v>56000</v>
      </c>
      <c r="M39" s="26" t="str">
        <f t="shared" si="3"/>
        <v/>
      </c>
      <c r="O39" s="26" t="str">
        <f t="shared" si="4"/>
        <v/>
      </c>
      <c r="P39" s="1" t="s">
        <v>450</v>
      </c>
      <c r="Q39" s="24">
        <v>59400</v>
      </c>
      <c r="R39" s="8">
        <v>24</v>
      </c>
      <c r="S39" s="8"/>
      <c r="T39" s="1">
        <v>678</v>
      </c>
    </row>
    <row r="40" spans="1:20">
      <c r="A40" s="1">
        <f t="shared" si="1"/>
        <v>501</v>
      </c>
      <c r="B40" s="1">
        <v>5</v>
      </c>
      <c r="C40" s="1">
        <v>1</v>
      </c>
      <c r="D40" s="1" t="s">
        <v>147</v>
      </c>
      <c r="E40" s="1">
        <v>120</v>
      </c>
      <c r="F40" s="1" t="s">
        <v>148</v>
      </c>
      <c r="G40" s="1">
        <v>120</v>
      </c>
      <c r="H40" s="1" t="s">
        <v>149</v>
      </c>
      <c r="I40" s="1">
        <v>120</v>
      </c>
      <c r="J40" s="1" t="s">
        <v>147</v>
      </c>
      <c r="K40" s="26">
        <f t="shared" si="2"/>
        <v>1920</v>
      </c>
      <c r="L40" s="1" t="s">
        <v>148</v>
      </c>
      <c r="M40" s="26">
        <f t="shared" si="3"/>
        <v>1920</v>
      </c>
      <c r="N40" s="1" t="s">
        <v>149</v>
      </c>
      <c r="O40" s="26">
        <f t="shared" si="4"/>
        <v>1920</v>
      </c>
      <c r="P40" s="1" t="s">
        <v>451</v>
      </c>
      <c r="Q40" s="8">
        <v>1200</v>
      </c>
      <c r="R40" s="8">
        <v>1</v>
      </c>
      <c r="S40" s="8"/>
      <c r="T40" s="1">
        <v>3</v>
      </c>
    </row>
    <row r="41" spans="17:19">
      <c r="Q41" s="8"/>
      <c r="R41" s="8"/>
      <c r="S41" s="8"/>
    </row>
    <row r="42" spans="17:19">
      <c r="Q42" s="8"/>
      <c r="R42" s="8"/>
      <c r="S42" s="8"/>
    </row>
    <row r="43" spans="17:19">
      <c r="Q43" s="8"/>
      <c r="R43" s="8"/>
      <c r="S43" s="8"/>
    </row>
    <row r="44" spans="17:19">
      <c r="Q44" s="8"/>
      <c r="R44" s="8"/>
      <c r="S44" s="8"/>
    </row>
    <row r="45" spans="17:19">
      <c r="Q45" s="8"/>
      <c r="R45" s="8"/>
      <c r="S45" s="8"/>
    </row>
    <row r="46" spans="17:19">
      <c r="Q46" s="8"/>
      <c r="R46" s="8"/>
      <c r="S46" s="8"/>
    </row>
    <row r="47" spans="17:19">
      <c r="Q47" s="8"/>
      <c r="R47" s="8"/>
      <c r="S47" s="8"/>
    </row>
    <row r="48" spans="17:19">
      <c r="Q48" s="8"/>
      <c r="R48" s="8"/>
      <c r="S48" s="8"/>
    </row>
    <row r="49" spans="17:19">
      <c r="Q49" s="8"/>
      <c r="R49" s="8"/>
      <c r="S49" s="8"/>
    </row>
    <row r="50" spans="17:19">
      <c r="Q50" s="8"/>
      <c r="R50" s="8"/>
      <c r="S50" s="8"/>
    </row>
    <row r="51" spans="17:19">
      <c r="Q51" s="8"/>
      <c r="R51" s="8"/>
      <c r="S51" s="8"/>
    </row>
    <row r="52" spans="17:19">
      <c r="Q52" s="8"/>
      <c r="R52" s="8"/>
      <c r="S52" s="8"/>
    </row>
    <row r="53" spans="17:19">
      <c r="Q53" s="8"/>
      <c r="R53" s="8"/>
      <c r="S53" s="8"/>
    </row>
    <row r="54" spans="17:19">
      <c r="Q54" s="8"/>
      <c r="R54" s="8"/>
      <c r="S54" s="8"/>
    </row>
    <row r="55" spans="17:19">
      <c r="Q55" s="8"/>
      <c r="R55" s="8"/>
      <c r="S55" s="8"/>
    </row>
    <row r="56" spans="17:19">
      <c r="Q56" s="8"/>
      <c r="R56" s="8"/>
      <c r="S56" s="8"/>
    </row>
    <row r="57" spans="17:19">
      <c r="Q57" s="8"/>
      <c r="R57" s="8"/>
      <c r="S57" s="8"/>
    </row>
    <row r="58" spans="17:19">
      <c r="Q58" s="8"/>
      <c r="R58" s="8"/>
      <c r="S58" s="8"/>
    </row>
    <row r="59" spans="17:19">
      <c r="Q59" s="8"/>
      <c r="R59" s="8"/>
      <c r="S59" s="8"/>
    </row>
    <row r="60" spans="17:19">
      <c r="Q60" s="8"/>
      <c r="R60" s="8"/>
      <c r="S60" s="8"/>
    </row>
    <row r="61" spans="17:19">
      <c r="Q61" s="8"/>
      <c r="R61" s="8"/>
      <c r="S61" s="8"/>
    </row>
    <row r="62" spans="17:19">
      <c r="Q62" s="8"/>
      <c r="R62" s="8"/>
      <c r="S62" s="8"/>
    </row>
    <row r="63" spans="17:19">
      <c r="Q63" s="8"/>
      <c r="R63" s="8"/>
      <c r="S63" s="8"/>
    </row>
    <row r="64" spans="17:19">
      <c r="Q64" s="8"/>
      <c r="R64" s="8"/>
      <c r="S64" s="8"/>
    </row>
    <row r="65" spans="17:19">
      <c r="Q65" s="8"/>
      <c r="R65" s="8"/>
      <c r="S65" s="8"/>
    </row>
    <row r="66" spans="17:19">
      <c r="Q66" s="8"/>
      <c r="R66" s="8"/>
      <c r="S66" s="8"/>
    </row>
    <row r="67" spans="17:19">
      <c r="Q67" s="8"/>
      <c r="R67" s="8"/>
      <c r="S67" s="8"/>
    </row>
    <row r="68" spans="17:19">
      <c r="Q68" s="8"/>
      <c r="R68" s="8"/>
      <c r="S68" s="8"/>
    </row>
    <row r="69" spans="17:19">
      <c r="Q69" s="8"/>
      <c r="R69" s="8"/>
      <c r="S69" s="8"/>
    </row>
    <row r="70" spans="17:19">
      <c r="Q70" s="8"/>
      <c r="R70" s="8"/>
      <c r="S70" s="8"/>
    </row>
    <row r="71" spans="17:19">
      <c r="Q71" s="8"/>
      <c r="R71" s="8"/>
      <c r="S71" s="8"/>
    </row>
    <row r="72" spans="17:19">
      <c r="Q72" s="8"/>
      <c r="R72" s="8"/>
      <c r="S72" s="8"/>
    </row>
    <row r="73" spans="17:19">
      <c r="Q73" s="8"/>
      <c r="R73" s="8"/>
      <c r="S73" s="8"/>
    </row>
    <row r="74" spans="17:19">
      <c r="Q74" s="8"/>
      <c r="R74" s="8"/>
      <c r="S74" s="8"/>
    </row>
    <row r="75" spans="17:19">
      <c r="Q75" s="8"/>
      <c r="R75" s="8"/>
      <c r="S75" s="8"/>
    </row>
    <row r="76" spans="17:19">
      <c r="Q76" s="8"/>
      <c r="R76" s="8"/>
      <c r="S76" s="8"/>
    </row>
    <row r="77" spans="17:19">
      <c r="Q77" s="8"/>
      <c r="R77" s="8"/>
      <c r="S77" s="8"/>
    </row>
    <row r="78" spans="17:19">
      <c r="Q78" s="8"/>
      <c r="R78" s="8"/>
      <c r="S78" s="8"/>
    </row>
    <row r="79" spans="17:19">
      <c r="Q79" s="8"/>
      <c r="R79" s="8"/>
      <c r="S79" s="8"/>
    </row>
    <row r="80" spans="17:19">
      <c r="Q80" s="8"/>
      <c r="R80" s="8"/>
      <c r="S80" s="8"/>
    </row>
    <row r="81" spans="17:19">
      <c r="Q81" s="8"/>
      <c r="R81" s="8"/>
      <c r="S81" s="8"/>
    </row>
    <row r="82" spans="17:19">
      <c r="Q82" s="8"/>
      <c r="R82" s="8"/>
      <c r="S82" s="8"/>
    </row>
    <row r="83" spans="17:19">
      <c r="Q83" s="8"/>
      <c r="R83" s="8"/>
      <c r="S83" s="8"/>
    </row>
    <row r="84" spans="17:19">
      <c r="Q84" s="8"/>
      <c r="R84" s="8"/>
      <c r="S84" s="8"/>
    </row>
    <row r="85" spans="17:19">
      <c r="Q85" s="8"/>
      <c r="R85" s="8"/>
      <c r="S85" s="8"/>
    </row>
    <row r="86" spans="17:19">
      <c r="Q86" s="8"/>
      <c r="R86" s="8"/>
      <c r="S86" s="8"/>
    </row>
    <row r="87" spans="17:19">
      <c r="Q87" s="8"/>
      <c r="R87" s="8"/>
      <c r="S87" s="8"/>
    </row>
    <row r="88" spans="17:19">
      <c r="Q88" s="8"/>
      <c r="R88" s="8"/>
      <c r="S88" s="8"/>
    </row>
    <row r="89" spans="17:19">
      <c r="Q89" s="8"/>
      <c r="R89" s="8"/>
      <c r="S89" s="8"/>
    </row>
    <row r="90" spans="17:19">
      <c r="Q90" s="8"/>
      <c r="R90" s="8"/>
      <c r="S90" s="8"/>
    </row>
    <row r="91" spans="17:19">
      <c r="Q91" s="8"/>
      <c r="R91" s="8"/>
      <c r="S91" s="8"/>
    </row>
    <row r="92" spans="17:19">
      <c r="Q92" s="8"/>
      <c r="R92" s="8"/>
      <c r="S92" s="8"/>
    </row>
    <row r="93" spans="17:19">
      <c r="Q93" s="8"/>
      <c r="R93" s="8"/>
      <c r="S93" s="8"/>
    </row>
    <row r="94" spans="17:19">
      <c r="Q94" s="8"/>
      <c r="R94" s="8"/>
      <c r="S94" s="8"/>
    </row>
    <row r="95" spans="17:19">
      <c r="Q95" s="8"/>
      <c r="R95" s="8"/>
      <c r="S95" s="8"/>
    </row>
    <row r="96" spans="17:19">
      <c r="Q96" s="8"/>
      <c r="R96" s="8"/>
      <c r="S96" s="8"/>
    </row>
    <row r="97" spans="17:19">
      <c r="Q97" s="8"/>
      <c r="R97" s="8"/>
      <c r="S97" s="8"/>
    </row>
    <row r="98" spans="17:19">
      <c r="Q98" s="8"/>
      <c r="R98" s="8"/>
      <c r="S98" s="8"/>
    </row>
    <row r="99" spans="17:19">
      <c r="Q99" s="8"/>
      <c r="R99" s="8"/>
      <c r="S99" s="8"/>
    </row>
    <row r="100" spans="17:19">
      <c r="Q100" s="8"/>
      <c r="R100" s="8"/>
      <c r="S100" s="8"/>
    </row>
    <row r="101" spans="17:19">
      <c r="Q101" s="8"/>
      <c r="R101" s="8"/>
      <c r="S101" s="8"/>
    </row>
    <row r="102" spans="17:19">
      <c r="Q102" s="8"/>
      <c r="R102" s="8"/>
      <c r="S102" s="8"/>
    </row>
    <row r="103" spans="17:19">
      <c r="Q103" s="8"/>
      <c r="R103" s="8"/>
      <c r="S103" s="8"/>
    </row>
    <row r="104" spans="17:19">
      <c r="Q104" s="8"/>
      <c r="R104" s="8"/>
      <c r="S104" s="8"/>
    </row>
    <row r="105" spans="17:19">
      <c r="Q105" s="8"/>
      <c r="R105" s="8"/>
      <c r="S105" s="8"/>
    </row>
    <row r="106" spans="17:19">
      <c r="Q106" s="8"/>
      <c r="R106" s="8"/>
      <c r="S106" s="8"/>
    </row>
    <row r="107" spans="17:19">
      <c r="Q107" s="8"/>
      <c r="R107" s="8"/>
      <c r="S107" s="8"/>
    </row>
    <row r="108" spans="17:19">
      <c r="Q108" s="8"/>
      <c r="R108" s="8"/>
      <c r="S108" s="8"/>
    </row>
    <row r="109" spans="17:19">
      <c r="Q109" s="8"/>
      <c r="R109" s="8"/>
      <c r="S109" s="8"/>
    </row>
    <row r="110" spans="17:19">
      <c r="Q110" s="8"/>
      <c r="R110" s="8"/>
      <c r="S110" s="8"/>
    </row>
    <row r="111" spans="17:19">
      <c r="Q111" s="8"/>
      <c r="R111" s="8"/>
      <c r="S111" s="8"/>
    </row>
    <row r="112" spans="17:19">
      <c r="Q112" s="8"/>
      <c r="R112" s="8"/>
      <c r="S112" s="8"/>
    </row>
    <row r="113" spans="17:19">
      <c r="Q113" s="8"/>
      <c r="R113" s="8"/>
      <c r="S113" s="8"/>
    </row>
    <row r="114" spans="17:19">
      <c r="Q114" s="8"/>
      <c r="R114" s="8"/>
      <c r="S114" s="8"/>
    </row>
    <row r="115" spans="17:19">
      <c r="Q115" s="8"/>
      <c r="R115" s="8"/>
      <c r="S115" s="8"/>
    </row>
    <row r="116" spans="17:19">
      <c r="Q116" s="8"/>
      <c r="R116" s="8"/>
      <c r="S116" s="8"/>
    </row>
    <row r="117" spans="17:19">
      <c r="Q117" s="8"/>
      <c r="R117" s="8"/>
      <c r="S117" s="8"/>
    </row>
    <row r="118" spans="17:19">
      <c r="Q118" s="8"/>
      <c r="R118" s="8"/>
      <c r="S118" s="8"/>
    </row>
    <row r="119" spans="17:19">
      <c r="Q119" s="8"/>
      <c r="R119" s="8"/>
      <c r="S119" s="8"/>
    </row>
    <row r="120" spans="17:19">
      <c r="Q120" s="8"/>
      <c r="R120" s="8"/>
      <c r="S120" s="8"/>
    </row>
    <row r="121" spans="17:19">
      <c r="Q121" s="8"/>
      <c r="R121" s="8"/>
      <c r="S121" s="8"/>
    </row>
    <row r="122" spans="17:19">
      <c r="Q122" s="8"/>
      <c r="R122" s="8"/>
      <c r="S122" s="8"/>
    </row>
    <row r="123" spans="17:19">
      <c r="Q123" s="8"/>
      <c r="R123" s="8"/>
      <c r="S123" s="8"/>
    </row>
    <row r="124" spans="17:19">
      <c r="Q124" s="8"/>
      <c r="R124" s="8"/>
      <c r="S124" s="8"/>
    </row>
    <row r="125" spans="17:19">
      <c r="Q125" s="8"/>
      <c r="R125" s="8"/>
      <c r="S125" s="8"/>
    </row>
    <row r="126" spans="17:19">
      <c r="Q126" s="8"/>
      <c r="R126" s="8"/>
      <c r="S126" s="8"/>
    </row>
    <row r="127" spans="17:19">
      <c r="Q127" s="8"/>
      <c r="R127" s="8"/>
      <c r="S127" s="8"/>
    </row>
    <row r="128" spans="17:19">
      <c r="Q128" s="8"/>
      <c r="R128" s="8"/>
      <c r="S128" s="8"/>
    </row>
    <row r="129" spans="17:19">
      <c r="Q129" s="8"/>
      <c r="R129" s="8"/>
      <c r="S129" s="8"/>
    </row>
    <row r="130" spans="17:19">
      <c r="Q130" s="8"/>
      <c r="R130" s="8"/>
      <c r="S130" s="8"/>
    </row>
    <row r="131" spans="17:19">
      <c r="Q131" s="8"/>
      <c r="R131" s="8"/>
      <c r="S131" s="8"/>
    </row>
    <row r="132" spans="17:19">
      <c r="Q132" s="8"/>
      <c r="R132" s="8"/>
      <c r="S132" s="8"/>
    </row>
    <row r="133" spans="17:19">
      <c r="Q133" s="8"/>
      <c r="R133" s="8"/>
      <c r="S133" s="8"/>
    </row>
    <row r="134" spans="17:19">
      <c r="Q134" s="8"/>
      <c r="R134" s="8"/>
      <c r="S134" s="8"/>
    </row>
    <row r="135" spans="17:19">
      <c r="Q135" s="8"/>
      <c r="R135" s="8"/>
      <c r="S135" s="8"/>
    </row>
    <row r="136" spans="17:19">
      <c r="Q136" s="8"/>
      <c r="R136" s="8"/>
      <c r="S136" s="8"/>
    </row>
    <row r="137" spans="17:19">
      <c r="Q137" s="8"/>
      <c r="R137" s="8"/>
      <c r="S137" s="8"/>
    </row>
    <row r="138" spans="17:19">
      <c r="Q138" s="8"/>
      <c r="R138" s="8"/>
      <c r="S138" s="8"/>
    </row>
    <row r="139" spans="17:19">
      <c r="Q139" s="8"/>
      <c r="R139" s="8"/>
      <c r="S139" s="8"/>
    </row>
    <row r="140" spans="17:19">
      <c r="Q140" s="8"/>
      <c r="R140" s="8"/>
      <c r="S140" s="8"/>
    </row>
    <row r="141" spans="17:19">
      <c r="Q141" s="8"/>
      <c r="R141" s="8"/>
      <c r="S141" s="8"/>
    </row>
    <row r="142" spans="17:19">
      <c r="Q142" s="8"/>
      <c r="R142" s="8"/>
      <c r="S142" s="8"/>
    </row>
    <row r="143" spans="17:19">
      <c r="Q143" s="8"/>
      <c r="R143" s="8"/>
      <c r="S143" s="8"/>
    </row>
    <row r="144" spans="17:19">
      <c r="Q144" s="8"/>
      <c r="R144" s="8"/>
      <c r="S144" s="8"/>
    </row>
    <row r="145" spans="17:19">
      <c r="Q145" s="8"/>
      <c r="R145" s="8"/>
      <c r="S145" s="8"/>
    </row>
    <row r="146" spans="17:19">
      <c r="Q146" s="8"/>
      <c r="R146" s="8"/>
      <c r="S146" s="8"/>
    </row>
    <row r="147" spans="17:19">
      <c r="Q147" s="8"/>
      <c r="R147" s="8"/>
      <c r="S147" s="8"/>
    </row>
    <row r="148" spans="17:19">
      <c r="Q148" s="8"/>
      <c r="R148" s="8"/>
      <c r="S148" s="8"/>
    </row>
    <row r="149" spans="17:19">
      <c r="Q149" s="8"/>
      <c r="R149" s="8"/>
      <c r="S149" s="8"/>
    </row>
    <row r="150" spans="17:19">
      <c r="Q150" s="8"/>
      <c r="R150" s="8"/>
      <c r="S150" s="8"/>
    </row>
    <row r="151" spans="17:19">
      <c r="Q151" s="8"/>
      <c r="R151" s="8"/>
      <c r="S151" s="8"/>
    </row>
    <row r="152" spans="17:19">
      <c r="Q152" s="8"/>
      <c r="R152" s="8"/>
      <c r="S152" s="8"/>
    </row>
    <row r="153" spans="17:19">
      <c r="Q153" s="8"/>
      <c r="R153" s="8"/>
      <c r="S153" s="8"/>
    </row>
    <row r="154" spans="17:19">
      <c r="Q154" s="8"/>
      <c r="R154" s="8"/>
      <c r="S154" s="8"/>
    </row>
    <row r="155" spans="17:19">
      <c r="Q155" s="8"/>
      <c r="R155" s="8"/>
      <c r="S155" s="8"/>
    </row>
    <row r="156" spans="17:19">
      <c r="Q156" s="8"/>
      <c r="R156" s="8"/>
      <c r="S156" s="8"/>
    </row>
    <row r="157" spans="17:19">
      <c r="Q157" s="8"/>
      <c r="R157" s="8"/>
      <c r="S157" s="8"/>
    </row>
    <row r="158" spans="17:19">
      <c r="Q158" s="8"/>
      <c r="R158" s="8"/>
      <c r="S158" s="8"/>
    </row>
    <row r="159" spans="17:19">
      <c r="Q159" s="8"/>
      <c r="R159" s="8"/>
      <c r="S159" s="8"/>
    </row>
    <row r="160" spans="17:19">
      <c r="Q160" s="8"/>
      <c r="R160" s="8"/>
      <c r="S160" s="8"/>
    </row>
    <row r="161" spans="17:19">
      <c r="Q161" s="8"/>
      <c r="R161" s="8"/>
      <c r="S161" s="8"/>
    </row>
    <row r="162" spans="17:19">
      <c r="Q162" s="8"/>
      <c r="R162" s="8"/>
      <c r="S162" s="8"/>
    </row>
    <row r="163" spans="17:19">
      <c r="Q163" s="8"/>
      <c r="R163" s="8"/>
      <c r="S163" s="8"/>
    </row>
    <row r="164" spans="17:19">
      <c r="Q164" s="8"/>
      <c r="R164" s="8"/>
      <c r="S164" s="8"/>
    </row>
    <row r="165" spans="17:19">
      <c r="Q165" s="8"/>
      <c r="R165" s="8"/>
      <c r="S165" s="8"/>
    </row>
    <row r="166" spans="17:19">
      <c r="Q166" s="8"/>
      <c r="R166" s="8"/>
      <c r="S166" s="8"/>
    </row>
    <row r="167" spans="17:19">
      <c r="Q167" s="8"/>
      <c r="R167" s="8"/>
      <c r="S167" s="8"/>
    </row>
    <row r="168" spans="17:19">
      <c r="Q168" s="8"/>
      <c r="R168" s="8"/>
      <c r="S168" s="8"/>
    </row>
    <row r="169" spans="17:19">
      <c r="Q169" s="8"/>
      <c r="R169" s="8"/>
      <c r="S169" s="8"/>
    </row>
    <row r="170" spans="17:19">
      <c r="Q170" s="8"/>
      <c r="R170" s="8"/>
      <c r="S170" s="8"/>
    </row>
    <row r="171" spans="17:19">
      <c r="Q171" s="8"/>
      <c r="R171" s="8"/>
      <c r="S171" s="8"/>
    </row>
    <row r="172" spans="17:19">
      <c r="Q172" s="8"/>
      <c r="R172" s="8"/>
      <c r="S172" s="8"/>
    </row>
    <row r="173" spans="17:19">
      <c r="Q173" s="8"/>
      <c r="R173" s="8"/>
      <c r="S173" s="8"/>
    </row>
    <row r="174" spans="17:19">
      <c r="Q174" s="8"/>
      <c r="R174" s="8"/>
      <c r="S174" s="8"/>
    </row>
    <row r="175" spans="17:19">
      <c r="Q175" s="8"/>
      <c r="R175" s="8"/>
      <c r="S175" s="8"/>
    </row>
    <row r="176" spans="17:19">
      <c r="Q176" s="8"/>
      <c r="R176" s="8"/>
      <c r="S176" s="8"/>
    </row>
    <row r="177" spans="17:19">
      <c r="Q177" s="8"/>
      <c r="R177" s="8"/>
      <c r="S177" s="8"/>
    </row>
    <row r="178" spans="17:19">
      <c r="Q178" s="8"/>
      <c r="R178" s="8"/>
      <c r="S178" s="8"/>
    </row>
    <row r="179" spans="17:19">
      <c r="Q179" s="8"/>
      <c r="R179" s="8"/>
      <c r="S179" s="8"/>
    </row>
    <row r="180" spans="17:19">
      <c r="Q180" s="8"/>
      <c r="R180" s="8"/>
      <c r="S180" s="8"/>
    </row>
    <row r="181" spans="17:19">
      <c r="Q181" s="8"/>
      <c r="R181" s="8"/>
      <c r="S181" s="8"/>
    </row>
    <row r="182" spans="17:19">
      <c r="Q182" s="8"/>
      <c r="R182" s="8"/>
      <c r="S182" s="8"/>
    </row>
    <row r="183" spans="17:19">
      <c r="Q183" s="8"/>
      <c r="R183" s="8"/>
      <c r="S183" s="8"/>
    </row>
    <row r="184" spans="17:19">
      <c r="Q184" s="8"/>
      <c r="R184" s="8"/>
      <c r="S184" s="8"/>
    </row>
    <row r="185" spans="17:19">
      <c r="Q185" s="8"/>
      <c r="R185" s="8"/>
      <c r="S185" s="8"/>
    </row>
    <row r="186" spans="17:19">
      <c r="Q186" s="8"/>
      <c r="R186" s="8"/>
      <c r="S186" s="8"/>
    </row>
    <row r="187" spans="17:19">
      <c r="Q187" s="8"/>
      <c r="R187" s="8"/>
      <c r="S187" s="8"/>
    </row>
    <row r="188" spans="17:19">
      <c r="Q188" s="8"/>
      <c r="R188" s="8"/>
      <c r="S188" s="8"/>
    </row>
    <row r="189" spans="17:19">
      <c r="Q189" s="8"/>
      <c r="R189" s="8"/>
      <c r="S189" s="8"/>
    </row>
    <row r="190" spans="17:19">
      <c r="Q190" s="8"/>
      <c r="R190" s="8"/>
      <c r="S190" s="8"/>
    </row>
    <row r="191" spans="17:19">
      <c r="Q191" s="8"/>
      <c r="R191" s="8"/>
      <c r="S191" s="8"/>
    </row>
    <row r="192" spans="17:19">
      <c r="Q192" s="8"/>
      <c r="R192" s="8"/>
      <c r="S192" s="8"/>
    </row>
    <row r="193" spans="17:19">
      <c r="Q193" s="8"/>
      <c r="R193" s="8"/>
      <c r="S193" s="8"/>
    </row>
    <row r="194" spans="17:19">
      <c r="Q194" s="8"/>
      <c r="R194" s="8"/>
      <c r="S194" s="8"/>
    </row>
    <row r="195" spans="17:19">
      <c r="Q195" s="8"/>
      <c r="R195" s="8"/>
      <c r="S195" s="8"/>
    </row>
    <row r="196" spans="17:19">
      <c r="Q196" s="8"/>
      <c r="R196" s="8"/>
      <c r="S196" s="8"/>
    </row>
    <row r="197" spans="17:19">
      <c r="Q197" s="8"/>
      <c r="R197" s="8"/>
      <c r="S197" s="8"/>
    </row>
    <row r="198" spans="17:19">
      <c r="Q198" s="8"/>
      <c r="R198" s="8"/>
      <c r="S198" s="8"/>
    </row>
    <row r="199" spans="17:19">
      <c r="Q199" s="8"/>
      <c r="R199" s="8"/>
      <c r="S199" s="8"/>
    </row>
    <row r="200" spans="17:19">
      <c r="Q200" s="8"/>
      <c r="R200" s="8"/>
      <c r="S200" s="8"/>
    </row>
    <row r="201" spans="17:19">
      <c r="Q201" s="8"/>
      <c r="R201" s="8"/>
      <c r="S201" s="8"/>
    </row>
    <row r="202" spans="17:19">
      <c r="Q202" s="8"/>
      <c r="R202" s="8"/>
      <c r="S202" s="8"/>
    </row>
    <row r="203" spans="17:19">
      <c r="Q203" s="8"/>
      <c r="R203" s="8"/>
      <c r="S203" s="8"/>
    </row>
    <row r="204" spans="17:19">
      <c r="Q204" s="8"/>
      <c r="R204" s="8"/>
      <c r="S204" s="8"/>
    </row>
    <row r="205" spans="17:19">
      <c r="Q205" s="8"/>
      <c r="R205" s="8"/>
      <c r="S205" s="8"/>
    </row>
    <row r="206" spans="17:19">
      <c r="Q206" s="8"/>
      <c r="R206" s="8"/>
      <c r="S206" s="8"/>
    </row>
    <row r="207" spans="17:19">
      <c r="Q207" s="8"/>
      <c r="R207" s="8"/>
      <c r="S207" s="8"/>
    </row>
    <row r="208" spans="17:19">
      <c r="Q208" s="8"/>
      <c r="R208" s="8"/>
      <c r="S208" s="8"/>
    </row>
    <row r="209" spans="17:19">
      <c r="Q209" s="8"/>
      <c r="R209" s="8"/>
      <c r="S209" s="8"/>
    </row>
    <row r="210" spans="17:19">
      <c r="Q210" s="8"/>
      <c r="R210" s="8"/>
      <c r="S210" s="8"/>
    </row>
    <row r="211" spans="17:19">
      <c r="Q211" s="8"/>
      <c r="R211" s="8"/>
      <c r="S211" s="8"/>
    </row>
    <row r="212" spans="17:19">
      <c r="Q212" s="8"/>
      <c r="R212" s="8"/>
      <c r="S212" s="8"/>
    </row>
    <row r="213" spans="17:19">
      <c r="Q213" s="8"/>
      <c r="R213" s="8"/>
      <c r="S213" s="8"/>
    </row>
    <row r="214" spans="17:19">
      <c r="Q214" s="8"/>
      <c r="R214" s="8"/>
      <c r="S214" s="8"/>
    </row>
    <row r="215" spans="17:19">
      <c r="Q215" s="8"/>
      <c r="R215" s="8"/>
      <c r="S215" s="8"/>
    </row>
    <row r="216" spans="17:19">
      <c r="Q216" s="8"/>
      <c r="R216" s="8"/>
      <c r="S216" s="8"/>
    </row>
    <row r="217" spans="17:19">
      <c r="Q217" s="8"/>
      <c r="R217" s="8"/>
      <c r="S217" s="8"/>
    </row>
    <row r="218" spans="17:19">
      <c r="Q218" s="8"/>
      <c r="R218" s="8"/>
      <c r="S218" s="8"/>
    </row>
    <row r="219" spans="17:19">
      <c r="Q219" s="8"/>
      <c r="R219" s="8"/>
      <c r="S219" s="8"/>
    </row>
    <row r="220" spans="17:19">
      <c r="Q220" s="8"/>
      <c r="R220" s="8"/>
      <c r="S220" s="8"/>
    </row>
    <row r="221" spans="17:19">
      <c r="Q221" s="8"/>
      <c r="R221" s="8"/>
      <c r="S221" s="8"/>
    </row>
    <row r="222" spans="17:19">
      <c r="Q222" s="8"/>
      <c r="R222" s="8"/>
      <c r="S222" s="8"/>
    </row>
    <row r="223" spans="17:19">
      <c r="Q223" s="8"/>
      <c r="R223" s="8"/>
      <c r="S223" s="8"/>
    </row>
    <row r="224" spans="17:19">
      <c r="Q224" s="8"/>
      <c r="R224" s="8"/>
      <c r="S224" s="8"/>
    </row>
    <row r="225" spans="17:19">
      <c r="Q225" s="8"/>
      <c r="R225" s="8"/>
      <c r="S225" s="8"/>
    </row>
    <row r="226" spans="17:19">
      <c r="Q226" s="8"/>
      <c r="R226" s="8"/>
      <c r="S226" s="8"/>
    </row>
    <row r="227" spans="17:19">
      <c r="Q227" s="8"/>
      <c r="R227" s="8"/>
      <c r="S227" s="8"/>
    </row>
    <row r="228" spans="17:19">
      <c r="Q228" s="8"/>
      <c r="R228" s="8"/>
      <c r="S228" s="8"/>
    </row>
    <row r="229" spans="17:19">
      <c r="Q229" s="8"/>
      <c r="R229" s="8"/>
      <c r="S229" s="8"/>
    </row>
    <row r="230" spans="17:18">
      <c r="Q230" s="8"/>
      <c r="R230" s="8"/>
    </row>
    <row r="231" spans="17:18">
      <c r="Q231" s="8"/>
      <c r="R231" s="8"/>
    </row>
    <row r="232" spans="17:18">
      <c r="Q232" s="8"/>
      <c r="R232" s="8"/>
    </row>
    <row r="233" spans="17:18">
      <c r="Q233" s="8"/>
      <c r="R233" s="8"/>
    </row>
    <row r="234" spans="17:18">
      <c r="Q234" s="8"/>
      <c r="R234" s="8"/>
    </row>
    <row r="235" spans="17:18">
      <c r="Q235" s="8"/>
      <c r="R235" s="8"/>
    </row>
    <row r="236" spans="17:18">
      <c r="Q236" s="8"/>
      <c r="R236" s="8"/>
    </row>
    <row r="237" spans="17:18">
      <c r="Q237" s="8"/>
      <c r="R237" s="8"/>
    </row>
    <row r="238" spans="17:18">
      <c r="Q238" s="8"/>
      <c r="R238" s="8"/>
    </row>
    <row r="239" spans="17:18">
      <c r="Q239" s="8"/>
      <c r="R239" s="8"/>
    </row>
    <row r="240" spans="17:18">
      <c r="Q240" s="8"/>
      <c r="R240" s="8"/>
    </row>
    <row r="241" spans="17:18">
      <c r="Q241" s="8"/>
      <c r="R241" s="8"/>
    </row>
    <row r="242" spans="17:18">
      <c r="Q242" s="8"/>
      <c r="R242" s="8"/>
    </row>
    <row r="243" spans="17:18">
      <c r="Q243" s="8"/>
      <c r="R243" s="8"/>
    </row>
    <row r="244" spans="17:18">
      <c r="Q244" s="8"/>
      <c r="R244" s="8"/>
    </row>
    <row r="245" spans="17:18">
      <c r="Q245" s="8"/>
      <c r="R245" s="8"/>
    </row>
    <row r="246" spans="17:18">
      <c r="Q246" s="8"/>
      <c r="R246" s="8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1"/>
  <sheetViews>
    <sheetView workbookViewId="0">
      <selection activeCell="C19" sqref="C19"/>
    </sheetView>
  </sheetViews>
  <sheetFormatPr defaultColWidth="9" defaultRowHeight="16.5"/>
  <cols>
    <col min="1" max="1" width="9" style="1"/>
    <col min="2" max="2" width="13.375" style="1" customWidth="1"/>
    <col min="3" max="3" width="12.625" style="1" customWidth="1"/>
    <col min="4" max="4" width="11.375" style="1" customWidth="1"/>
    <col min="5" max="12" width="10.75" style="1" customWidth="1"/>
    <col min="13" max="18" width="12" style="1" customWidth="1"/>
    <col min="19" max="16384" width="9" style="1"/>
  </cols>
  <sheetData>
    <row r="1" s="2" customFormat="1" ht="15" spans="1:39">
      <c r="A1" s="2" t="s">
        <v>11</v>
      </c>
      <c r="B1" s="2" t="s">
        <v>18</v>
      </c>
      <c r="C1" s="2" t="s">
        <v>153</v>
      </c>
      <c r="D1" s="2" t="s">
        <v>452</v>
      </c>
      <c r="E1" s="2" t="s">
        <v>191</v>
      </c>
      <c r="F1" s="2" t="s">
        <v>314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6">
      <c r="A2" s="1" t="s">
        <v>60</v>
      </c>
      <c r="B2" s="1" t="s">
        <v>58</v>
      </c>
      <c r="C2" s="1" t="s">
        <v>172</v>
      </c>
      <c r="D2" s="1" t="s">
        <v>58</v>
      </c>
      <c r="E2" s="1" t="s">
        <v>59</v>
      </c>
      <c r="F2" s="1" t="s">
        <v>453</v>
      </c>
    </row>
    <row r="3" s="4" customFormat="1" ht="78" customHeight="1" spans="1:39">
      <c r="A3" s="4" t="s">
        <v>116</v>
      </c>
      <c r="B3" s="3" t="s">
        <v>454</v>
      </c>
      <c r="C3" s="3" t="s">
        <v>174</v>
      </c>
      <c r="D3" s="3" t="s">
        <v>455</v>
      </c>
      <c r="E3" s="4" t="s">
        <v>200</v>
      </c>
      <c r="F3" s="3" t="s">
        <v>368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6">
      <c r="A4" s="1">
        <v>1</v>
      </c>
      <c r="B4" s="1">
        <v>580090</v>
      </c>
      <c r="C4" s="1" t="s">
        <v>456</v>
      </c>
      <c r="D4" s="1">
        <v>1</v>
      </c>
      <c r="E4" s="1" t="str">
        <f>D4&amp;"级怪"</f>
        <v>1级怪</v>
      </c>
      <c r="F4" s="1">
        <v>30</v>
      </c>
    </row>
    <row r="5" spans="1:6">
      <c r="A5" s="1">
        <v>2</v>
      </c>
      <c r="B5" s="1">
        <v>580090</v>
      </c>
      <c r="C5" s="1" t="s">
        <v>456</v>
      </c>
      <c r="D5" s="1">
        <v>2</v>
      </c>
      <c r="E5" s="1" t="str">
        <f t="shared" ref="E5:E19" si="0">D5&amp;"级怪"</f>
        <v>2级怪</v>
      </c>
      <c r="F5" s="1">
        <v>30</v>
      </c>
    </row>
    <row r="6" spans="1:6">
      <c r="A6" s="1">
        <v>3</v>
      </c>
      <c r="B6" s="1">
        <v>580090</v>
      </c>
      <c r="C6" s="1" t="s">
        <v>456</v>
      </c>
      <c r="D6" s="1">
        <v>3</v>
      </c>
      <c r="E6" s="1" t="str">
        <f t="shared" si="0"/>
        <v>3级怪</v>
      </c>
      <c r="F6" s="1">
        <v>30</v>
      </c>
    </row>
    <row r="7" spans="1:6">
      <c r="A7" s="1">
        <v>4</v>
      </c>
      <c r="B7" s="1">
        <v>580090</v>
      </c>
      <c r="C7" s="1" t="s">
        <v>456</v>
      </c>
      <c r="D7" s="1">
        <v>4</v>
      </c>
      <c r="E7" s="1" t="str">
        <f t="shared" si="0"/>
        <v>4级怪</v>
      </c>
      <c r="F7" s="1">
        <v>30</v>
      </c>
    </row>
    <row r="8" spans="1:6">
      <c r="A8" s="1">
        <v>5</v>
      </c>
      <c r="B8" s="1">
        <v>580090</v>
      </c>
      <c r="C8" s="1" t="s">
        <v>456</v>
      </c>
      <c r="D8" s="1">
        <v>5</v>
      </c>
      <c r="E8" s="1" t="str">
        <f t="shared" si="0"/>
        <v>5级怪</v>
      </c>
      <c r="F8" s="1">
        <v>30</v>
      </c>
    </row>
    <row r="9" spans="1:6">
      <c r="A9" s="1">
        <v>6</v>
      </c>
      <c r="B9" s="1">
        <v>580090</v>
      </c>
      <c r="C9" s="1" t="s">
        <v>456</v>
      </c>
      <c r="D9" s="1">
        <v>6</v>
      </c>
      <c r="E9" s="1" t="str">
        <f t="shared" si="0"/>
        <v>6级怪</v>
      </c>
      <c r="F9" s="1">
        <v>30</v>
      </c>
    </row>
    <row r="10" spans="1:6">
      <c r="A10" s="1">
        <v>7</v>
      </c>
      <c r="B10" s="1">
        <v>580090</v>
      </c>
      <c r="C10" s="1" t="s">
        <v>456</v>
      </c>
      <c r="D10" s="1">
        <v>7</v>
      </c>
      <c r="E10" s="1" t="str">
        <f t="shared" si="0"/>
        <v>7级怪</v>
      </c>
      <c r="F10" s="1">
        <v>30</v>
      </c>
    </row>
    <row r="11" spans="1:6">
      <c r="A11" s="1">
        <v>8</v>
      </c>
      <c r="B11" s="1">
        <v>580090</v>
      </c>
      <c r="C11" s="1" t="s">
        <v>456</v>
      </c>
      <c r="D11" s="1">
        <v>8</v>
      </c>
      <c r="E11" s="1" t="str">
        <f t="shared" si="0"/>
        <v>8级怪</v>
      </c>
      <c r="F11" s="1">
        <v>30</v>
      </c>
    </row>
    <row r="12" spans="1:6">
      <c r="A12" s="1">
        <v>9</v>
      </c>
      <c r="B12" s="1">
        <v>770050</v>
      </c>
      <c r="C12" s="1" t="s">
        <v>456</v>
      </c>
      <c r="D12" s="1">
        <v>9</v>
      </c>
      <c r="E12" s="1" t="str">
        <f t="shared" si="0"/>
        <v>9级怪</v>
      </c>
      <c r="F12" s="1">
        <v>30</v>
      </c>
    </row>
    <row r="13" spans="1:6">
      <c r="A13" s="1">
        <v>10</v>
      </c>
      <c r="B13" s="1">
        <v>770050</v>
      </c>
      <c r="C13" s="1" t="s">
        <v>456</v>
      </c>
      <c r="D13" s="1">
        <v>10</v>
      </c>
      <c r="E13" s="1" t="str">
        <f t="shared" si="0"/>
        <v>10级怪</v>
      </c>
      <c r="F13" s="1">
        <v>30</v>
      </c>
    </row>
    <row r="14" spans="1:6">
      <c r="A14" s="1">
        <v>11</v>
      </c>
      <c r="B14" s="1">
        <v>770050</v>
      </c>
      <c r="C14" s="1" t="s">
        <v>456</v>
      </c>
      <c r="D14" s="1">
        <v>11</v>
      </c>
      <c r="E14" s="1" t="str">
        <f t="shared" si="0"/>
        <v>11级怪</v>
      </c>
      <c r="F14" s="1">
        <v>30</v>
      </c>
    </row>
    <row r="15" spans="1:6">
      <c r="A15" s="1">
        <v>12</v>
      </c>
      <c r="B15" s="1">
        <v>770050</v>
      </c>
      <c r="C15" s="1" t="s">
        <v>456</v>
      </c>
      <c r="D15" s="1">
        <v>12</v>
      </c>
      <c r="E15" s="1" t="str">
        <f t="shared" si="0"/>
        <v>12级怪</v>
      </c>
      <c r="F15" s="1">
        <v>30</v>
      </c>
    </row>
    <row r="16" spans="1:6">
      <c r="A16" s="1">
        <v>13</v>
      </c>
      <c r="B16" s="1">
        <v>770050</v>
      </c>
      <c r="C16" s="1" t="s">
        <v>456</v>
      </c>
      <c r="D16" s="1">
        <v>13</v>
      </c>
      <c r="E16" s="1" t="str">
        <f t="shared" si="0"/>
        <v>13级怪</v>
      </c>
      <c r="F16" s="1">
        <v>30</v>
      </c>
    </row>
    <row r="17" spans="1:6">
      <c r="A17" s="1">
        <v>14</v>
      </c>
      <c r="B17" s="1">
        <v>770050</v>
      </c>
      <c r="C17" s="1" t="s">
        <v>456</v>
      </c>
      <c r="D17" s="1">
        <v>14</v>
      </c>
      <c r="E17" s="1" t="str">
        <f t="shared" si="0"/>
        <v>14级怪</v>
      </c>
      <c r="F17" s="1">
        <v>30</v>
      </c>
    </row>
    <row r="18" spans="1:6">
      <c r="A18" s="1">
        <v>15</v>
      </c>
      <c r="B18" s="1">
        <v>770050</v>
      </c>
      <c r="C18" s="1" t="s">
        <v>456</v>
      </c>
      <c r="D18" s="1">
        <v>15</v>
      </c>
      <c r="E18" s="1" t="str">
        <f t="shared" si="0"/>
        <v>15级怪</v>
      </c>
      <c r="F18" s="1">
        <v>30</v>
      </c>
    </row>
    <row r="19" spans="1:6">
      <c r="A19" s="1">
        <v>16</v>
      </c>
      <c r="B19" s="1">
        <v>1140089</v>
      </c>
      <c r="C19" s="1" t="s">
        <v>456</v>
      </c>
      <c r="D19" s="1">
        <v>1</v>
      </c>
      <c r="E19" s="1" t="str">
        <f t="shared" si="0"/>
        <v>1级怪</v>
      </c>
      <c r="F19" s="1">
        <v>30</v>
      </c>
    </row>
    <row r="20" spans="1:6">
      <c r="A20" s="1">
        <v>17</v>
      </c>
      <c r="B20" s="1">
        <v>1140089</v>
      </c>
      <c r="C20" s="1" t="s">
        <v>456</v>
      </c>
      <c r="D20" s="1">
        <v>2</v>
      </c>
      <c r="E20" s="1" t="str">
        <f t="shared" ref="E20:E34" si="1">D20&amp;"级怪"</f>
        <v>2级怪</v>
      </c>
      <c r="F20" s="1">
        <v>30</v>
      </c>
    </row>
    <row r="21" spans="1:6">
      <c r="A21" s="1">
        <v>18</v>
      </c>
      <c r="B21" s="1">
        <v>1140089</v>
      </c>
      <c r="C21" s="1" t="s">
        <v>456</v>
      </c>
      <c r="D21" s="1">
        <v>3</v>
      </c>
      <c r="E21" s="1" t="str">
        <f t="shared" si="1"/>
        <v>3级怪</v>
      </c>
      <c r="F21" s="1">
        <v>30</v>
      </c>
    </row>
    <row r="22" spans="1:6">
      <c r="A22" s="1">
        <v>19</v>
      </c>
      <c r="B22" s="1">
        <v>1140089</v>
      </c>
      <c r="C22" s="1" t="s">
        <v>456</v>
      </c>
      <c r="D22" s="1">
        <v>4</v>
      </c>
      <c r="E22" s="1" t="str">
        <f t="shared" si="1"/>
        <v>4级怪</v>
      </c>
      <c r="F22" s="1">
        <v>30</v>
      </c>
    </row>
    <row r="23" spans="1:6">
      <c r="A23" s="1">
        <v>20</v>
      </c>
      <c r="B23" s="1">
        <v>1140089</v>
      </c>
      <c r="C23" s="1" t="s">
        <v>456</v>
      </c>
      <c r="D23" s="1">
        <v>5</v>
      </c>
      <c r="E23" s="1" t="str">
        <f t="shared" si="1"/>
        <v>5级怪</v>
      </c>
      <c r="F23" s="1">
        <v>30</v>
      </c>
    </row>
    <row r="24" spans="1:6">
      <c r="A24" s="1">
        <v>21</v>
      </c>
      <c r="B24" s="1">
        <v>1140089</v>
      </c>
      <c r="C24" s="1" t="s">
        <v>456</v>
      </c>
      <c r="D24" s="1">
        <v>6</v>
      </c>
      <c r="E24" s="1" t="str">
        <f t="shared" si="1"/>
        <v>6级怪</v>
      </c>
      <c r="F24" s="1">
        <v>30</v>
      </c>
    </row>
    <row r="25" spans="1:6">
      <c r="A25" s="1">
        <v>22</v>
      </c>
      <c r="B25" s="1">
        <v>1140089</v>
      </c>
      <c r="C25" s="1" t="s">
        <v>456</v>
      </c>
      <c r="D25" s="1">
        <v>7</v>
      </c>
      <c r="E25" s="1" t="str">
        <f t="shared" si="1"/>
        <v>7级怪</v>
      </c>
      <c r="F25" s="1">
        <v>30</v>
      </c>
    </row>
    <row r="26" spans="1:6">
      <c r="A26" s="1">
        <v>23</v>
      </c>
      <c r="B26" s="1">
        <v>1140089</v>
      </c>
      <c r="C26" s="1" t="s">
        <v>456</v>
      </c>
      <c r="D26" s="1">
        <v>8</v>
      </c>
      <c r="E26" s="1" t="str">
        <f t="shared" si="1"/>
        <v>8级怪</v>
      </c>
      <c r="F26" s="1">
        <v>30</v>
      </c>
    </row>
    <row r="27" spans="1:6">
      <c r="A27" s="1">
        <v>24</v>
      </c>
      <c r="B27" s="1">
        <v>540052</v>
      </c>
      <c r="C27" s="1" t="s">
        <v>456</v>
      </c>
      <c r="D27" s="1">
        <v>9</v>
      </c>
      <c r="E27" s="1" t="str">
        <f t="shared" si="1"/>
        <v>9级怪</v>
      </c>
      <c r="F27" s="1">
        <v>30</v>
      </c>
    </row>
    <row r="28" spans="1:6">
      <c r="A28" s="1">
        <v>25</v>
      </c>
      <c r="B28" s="1">
        <v>540052</v>
      </c>
      <c r="C28" s="1" t="s">
        <v>456</v>
      </c>
      <c r="D28" s="1">
        <v>10</v>
      </c>
      <c r="E28" s="1" t="str">
        <f t="shared" si="1"/>
        <v>10级怪</v>
      </c>
      <c r="F28" s="1">
        <v>30</v>
      </c>
    </row>
    <row r="29" spans="1:6">
      <c r="A29" s="1">
        <v>26</v>
      </c>
      <c r="B29" s="1">
        <v>540052</v>
      </c>
      <c r="C29" s="1" t="s">
        <v>456</v>
      </c>
      <c r="D29" s="1">
        <v>11</v>
      </c>
      <c r="E29" s="1" t="str">
        <f t="shared" si="1"/>
        <v>11级怪</v>
      </c>
      <c r="F29" s="1">
        <v>30</v>
      </c>
    </row>
    <row r="30" spans="1:6">
      <c r="A30" s="1">
        <v>27</v>
      </c>
      <c r="B30" s="1">
        <v>540052</v>
      </c>
      <c r="C30" s="1" t="s">
        <v>456</v>
      </c>
      <c r="D30" s="1">
        <v>12</v>
      </c>
      <c r="E30" s="1" t="str">
        <f t="shared" si="1"/>
        <v>12级怪</v>
      </c>
      <c r="F30" s="1">
        <v>30</v>
      </c>
    </row>
    <row r="31" spans="1:6">
      <c r="A31" s="1">
        <v>28</v>
      </c>
      <c r="B31" s="1">
        <v>540052</v>
      </c>
      <c r="C31" s="1" t="s">
        <v>456</v>
      </c>
      <c r="D31" s="1">
        <v>13</v>
      </c>
      <c r="E31" s="1" t="str">
        <f t="shared" si="1"/>
        <v>13级怪</v>
      </c>
      <c r="F31" s="1">
        <v>30</v>
      </c>
    </row>
    <row r="32" spans="1:6">
      <c r="A32" s="1">
        <v>29</v>
      </c>
      <c r="B32" s="1">
        <v>540052</v>
      </c>
      <c r="C32" s="1" t="s">
        <v>456</v>
      </c>
      <c r="D32" s="1">
        <v>14</v>
      </c>
      <c r="E32" s="1" t="str">
        <f t="shared" si="1"/>
        <v>14级怪</v>
      </c>
      <c r="F32" s="1">
        <v>30</v>
      </c>
    </row>
    <row r="33" spans="1:6">
      <c r="A33" s="1">
        <v>30</v>
      </c>
      <c r="B33" s="1">
        <v>540052</v>
      </c>
      <c r="C33" s="1" t="s">
        <v>456</v>
      </c>
      <c r="D33" s="1">
        <v>15</v>
      </c>
      <c r="E33" s="1" t="str">
        <f t="shared" si="1"/>
        <v>15级怪</v>
      </c>
      <c r="F33" s="1">
        <v>30</v>
      </c>
    </row>
    <row r="34" spans="2:2">
      <c r="B34" s="9"/>
    </row>
    <row r="35" spans="2:2">
      <c r="B35" s="9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9"/>
    </row>
    <row r="41" spans="2:2">
      <c r="B41" s="9"/>
    </row>
    <row r="42" spans="2:2">
      <c r="B42" s="9"/>
    </row>
    <row r="43" spans="2:2">
      <c r="B43" s="9"/>
    </row>
    <row r="44" spans="2:2">
      <c r="B44" s="9"/>
    </row>
    <row r="45" spans="2:2">
      <c r="B45" s="9"/>
    </row>
    <row r="46" spans="2:2">
      <c r="B46" s="9"/>
    </row>
    <row r="47" spans="2:2">
      <c r="B47" s="9"/>
    </row>
    <row r="48" spans="2:2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路径计算</vt:lpstr>
      <vt:lpstr>剿匪宝箱-废弃</vt:lpstr>
      <vt:lpstr>检索目录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2019-09-28T11:52:28Z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