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4C901807-1BE5-45F4-BC9E-FF24BD07597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NDEX" sheetId="25" r:id="rId1"/>
    <sheet name="章节表" sheetId="26" r:id="rId2"/>
    <sheet name="关卡表" sheetId="27" r:id="rId3"/>
    <sheet name="章节宝箱表" sheetId="28" r:id="rId4"/>
    <sheet name="关卡宝箱" sheetId="34" r:id="rId5"/>
    <sheet name="星级评分" sheetId="32" r:id="rId6"/>
    <sheet name="挂机派遣章节" sheetId="31" r:id="rId7"/>
    <sheet name="挂机派遣" sheetId="29" r:id="rId8"/>
    <sheet name="挂机派遣常量" sheetId="33" r:id="rId9"/>
  </sheets>
  <definedNames>
    <definedName name="_xlnm._FilterDatabase" localSheetId="2" hidden="1">关卡表!$A$3:$AU$606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31" l="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A183" i="34"/>
  <c r="A182" i="34"/>
  <c r="A181" i="34"/>
  <c r="A180" i="34"/>
  <c r="A179" i="34"/>
  <c r="A178" i="34"/>
  <c r="A177" i="34"/>
  <c r="A176" i="34"/>
  <c r="A175" i="34"/>
  <c r="A174" i="34"/>
  <c r="A173" i="34"/>
  <c r="A172" i="34"/>
  <c r="A171" i="34"/>
  <c r="A170" i="34"/>
  <c r="A169" i="34"/>
  <c r="A168" i="34"/>
  <c r="A167" i="34"/>
  <c r="A166" i="34"/>
  <c r="A165" i="34"/>
  <c r="A164" i="34"/>
  <c r="A163" i="34"/>
  <c r="A162" i="34"/>
  <c r="A161" i="34"/>
  <c r="A160" i="34"/>
  <c r="A159" i="34"/>
  <c r="A158" i="34"/>
  <c r="A157" i="34"/>
  <c r="A156" i="34"/>
  <c r="A155" i="34"/>
  <c r="A154" i="34"/>
  <c r="A153" i="34"/>
  <c r="A152" i="34"/>
  <c r="A151" i="34"/>
  <c r="A150" i="34"/>
  <c r="A149" i="34"/>
  <c r="A148" i="34"/>
  <c r="A147" i="34"/>
  <c r="A146" i="34"/>
  <c r="A145" i="34"/>
  <c r="A144" i="34"/>
  <c r="A143" i="34"/>
  <c r="A142" i="34"/>
  <c r="A141" i="34"/>
  <c r="A140" i="34"/>
  <c r="A139" i="34"/>
  <c r="A138" i="34"/>
  <c r="A137" i="34"/>
  <c r="A136" i="34"/>
  <c r="A135" i="34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BQ145" i="27"/>
  <c r="BQ140" i="27"/>
  <c r="AO140" i="27" s="1"/>
  <c r="BQ136" i="27"/>
  <c r="AO136" i="27" s="1"/>
  <c r="BQ132" i="27"/>
  <c r="AO132" i="27" s="1"/>
  <c r="C132" i="27"/>
  <c r="BQ128" i="27"/>
  <c r="AO128" i="27" s="1"/>
  <c r="BQ104" i="27"/>
  <c r="AO104" i="27" s="1"/>
  <c r="BQ100" i="27"/>
  <c r="AO100" i="27" s="1"/>
  <c r="BQ96" i="27"/>
  <c r="AO96" i="27" s="1"/>
  <c r="BQ92" i="27"/>
  <c r="AO92" i="27" s="1"/>
  <c r="BQ88" i="27"/>
  <c r="AO88" i="27" s="1"/>
  <c r="BQ64" i="27"/>
  <c r="AO64" i="27" s="1"/>
  <c r="BQ60" i="27"/>
  <c r="AO60" i="27" s="1"/>
  <c r="BQ54" i="27"/>
  <c r="AO54" i="27" s="1"/>
  <c r="BQ50" i="27"/>
  <c r="AO50" i="27" s="1"/>
  <c r="BQ26" i="27"/>
  <c r="AO26" i="27" s="1"/>
  <c r="BQ22" i="27"/>
  <c r="AO22" i="27" s="1"/>
  <c r="BQ18" i="27"/>
  <c r="AO18" i="27" s="1"/>
  <c r="BQ14" i="27"/>
  <c r="C14" i="27" s="1"/>
  <c r="BQ13" i="27"/>
  <c r="AO13" i="27" s="1"/>
  <c r="BQ9" i="27"/>
  <c r="AO9" i="27" s="1"/>
  <c r="J64" i="26"/>
  <c r="J63" i="26"/>
  <c r="J62" i="26"/>
  <c r="J61" i="26"/>
  <c r="J60" i="26"/>
  <c r="J59" i="26"/>
  <c r="J58" i="26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BQ142" i="27" s="1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BQ124" i="27" s="1"/>
  <c r="J14" i="26"/>
  <c r="J13" i="26"/>
  <c r="J12" i="26"/>
  <c r="J11" i="26"/>
  <c r="BQ84" i="27" s="1"/>
  <c r="J10" i="26"/>
  <c r="J9" i="26"/>
  <c r="J8" i="26"/>
  <c r="J7" i="26"/>
  <c r="BQ42" i="27" s="1"/>
  <c r="J6" i="26"/>
  <c r="J5" i="26"/>
  <c r="T142" i="27" l="1"/>
  <c r="E142" i="27"/>
  <c r="C142" i="27"/>
  <c r="A142" i="27" s="1"/>
  <c r="O143" i="27" s="1"/>
  <c r="V142" i="27"/>
  <c r="AO142" i="27"/>
  <c r="J142" i="27"/>
  <c r="B142" i="27"/>
  <c r="G142" i="27"/>
  <c r="AO42" i="27"/>
  <c r="E42" i="27"/>
  <c r="J42" i="27" s="1"/>
  <c r="C42" i="27"/>
  <c r="A42" i="27" s="1"/>
  <c r="O43" i="27" s="1"/>
  <c r="B42" i="27"/>
  <c r="G42" i="27"/>
  <c r="AO124" i="27"/>
  <c r="B124" i="27"/>
  <c r="V124" i="27"/>
  <c r="G124" i="27"/>
  <c r="T124" i="27"/>
  <c r="E124" i="27"/>
  <c r="J124" i="27" s="1"/>
  <c r="C124" i="27"/>
  <c r="A124" i="27" s="1"/>
  <c r="O125" i="27" s="1"/>
  <c r="A14" i="27"/>
  <c r="O15" i="27" s="1"/>
  <c r="AO84" i="27"/>
  <c r="B84" i="27"/>
  <c r="V84" i="27"/>
  <c r="T84" i="27"/>
  <c r="E84" i="27"/>
  <c r="G84" i="27" s="1"/>
  <c r="C84" i="27"/>
  <c r="A84" i="27" s="1"/>
  <c r="O85" i="27" s="1"/>
  <c r="AO145" i="27"/>
  <c r="B145" i="27"/>
  <c r="V145" i="27"/>
  <c r="T145" i="27"/>
  <c r="E145" i="27"/>
  <c r="G145" i="27" s="1"/>
  <c r="BQ30" i="27"/>
  <c r="BQ34" i="27"/>
  <c r="BQ46" i="27"/>
  <c r="C60" i="27"/>
  <c r="A60" i="27" s="1"/>
  <c r="O61" i="27" s="1"/>
  <c r="C64" i="27"/>
  <c r="BQ68" i="27"/>
  <c r="BQ72" i="27"/>
  <c r="BQ80" i="27"/>
  <c r="C92" i="27"/>
  <c r="C96" i="27"/>
  <c r="BQ108" i="27"/>
  <c r="BQ116" i="27"/>
  <c r="C136" i="27"/>
  <c r="B9" i="27"/>
  <c r="BQ10" i="27"/>
  <c r="B13" i="27"/>
  <c r="BQ15" i="27"/>
  <c r="B18" i="27"/>
  <c r="BQ19" i="27"/>
  <c r="B22" i="27"/>
  <c r="BQ23" i="27"/>
  <c r="B26" i="27"/>
  <c r="J26" i="27"/>
  <c r="BQ27" i="27"/>
  <c r="BQ31" i="27"/>
  <c r="BQ35" i="27"/>
  <c r="BQ39" i="27"/>
  <c r="BQ43" i="27"/>
  <c r="BQ47" i="27"/>
  <c r="B50" i="27"/>
  <c r="J50" i="27"/>
  <c r="BQ51" i="27"/>
  <c r="B54" i="27"/>
  <c r="BQ55" i="27"/>
  <c r="BQ59" i="27"/>
  <c r="E60" i="27"/>
  <c r="T60" i="27"/>
  <c r="BQ63" i="27"/>
  <c r="E64" i="27"/>
  <c r="T64" i="27"/>
  <c r="BQ67" i="27"/>
  <c r="BQ71" i="27"/>
  <c r="BQ75" i="27"/>
  <c r="BQ79" i="27"/>
  <c r="BQ83" i="27"/>
  <c r="BQ87" i="27"/>
  <c r="E88" i="27"/>
  <c r="T88" i="27"/>
  <c r="BQ91" i="27"/>
  <c r="E92" i="27"/>
  <c r="G92" i="27" s="1"/>
  <c r="T92" i="27"/>
  <c r="BQ95" i="27"/>
  <c r="E96" i="27"/>
  <c r="T96" i="27"/>
  <c r="BQ99" i="27"/>
  <c r="E100" i="27"/>
  <c r="T100" i="27"/>
  <c r="BQ103" i="27"/>
  <c r="E104" i="27"/>
  <c r="T104" i="27"/>
  <c r="BQ107" i="27"/>
  <c r="BQ111" i="27"/>
  <c r="BQ115" i="27"/>
  <c r="BQ119" i="27"/>
  <c r="BQ123" i="27"/>
  <c r="BQ127" i="27"/>
  <c r="E128" i="27"/>
  <c r="T128" i="27"/>
  <c r="BQ131" i="27"/>
  <c r="E132" i="27"/>
  <c r="A132" i="27" s="1"/>
  <c r="O133" i="27" s="1"/>
  <c r="T132" i="27"/>
  <c r="BQ135" i="27"/>
  <c r="E136" i="27"/>
  <c r="T136" i="27"/>
  <c r="BQ139" i="27"/>
  <c r="E140" i="27"/>
  <c r="T140" i="27"/>
  <c r="BQ143" i="27"/>
  <c r="E14" i="27"/>
  <c r="J14" i="27" s="1"/>
  <c r="G18" i="27"/>
  <c r="BQ38" i="27"/>
  <c r="G50" i="27"/>
  <c r="BQ76" i="27"/>
  <c r="C88" i="27"/>
  <c r="A88" i="27" s="1"/>
  <c r="O89" i="27" s="1"/>
  <c r="C100" i="27"/>
  <c r="A100" i="27" s="1"/>
  <c r="O101" i="27" s="1"/>
  <c r="C104" i="27"/>
  <c r="A104" i="27" s="1"/>
  <c r="O105" i="27" s="1"/>
  <c r="BQ112" i="27"/>
  <c r="C128" i="27"/>
  <c r="A128" i="27" s="1"/>
  <c r="O129" i="27" s="1"/>
  <c r="C140" i="27"/>
  <c r="A140" i="27" s="1"/>
  <c r="O141" i="27" s="1"/>
  <c r="BQ7" i="27"/>
  <c r="C9" i="27"/>
  <c r="BQ11" i="27"/>
  <c r="C13" i="27"/>
  <c r="B14" i="27"/>
  <c r="BQ16" i="27"/>
  <c r="C18" i="27"/>
  <c r="BQ20" i="27"/>
  <c r="C22" i="27"/>
  <c r="BQ24" i="27"/>
  <c r="C26" i="27"/>
  <c r="BQ28" i="27"/>
  <c r="BQ32" i="27"/>
  <c r="BQ36" i="27"/>
  <c r="BQ40" i="27"/>
  <c r="BQ44" i="27"/>
  <c r="BQ48" i="27"/>
  <c r="C50" i="27"/>
  <c r="BQ52" i="27"/>
  <c r="C54" i="27"/>
  <c r="A54" i="27" s="1"/>
  <c r="O55" i="27" s="1"/>
  <c r="BQ56" i="27"/>
  <c r="BQ58" i="27"/>
  <c r="G60" i="27"/>
  <c r="V60" i="27"/>
  <c r="BQ62" i="27"/>
  <c r="G64" i="27"/>
  <c r="V64" i="27"/>
  <c r="BQ66" i="27"/>
  <c r="BQ70" i="27"/>
  <c r="BQ74" i="27"/>
  <c r="BQ78" i="27"/>
  <c r="BQ82" i="27"/>
  <c r="BQ86" i="27"/>
  <c r="G88" i="27"/>
  <c r="V88" i="27"/>
  <c r="BQ90" i="27"/>
  <c r="V92" i="27"/>
  <c r="BQ94" i="27"/>
  <c r="G96" i="27"/>
  <c r="V96" i="27"/>
  <c r="BQ98" i="27"/>
  <c r="G100" i="27"/>
  <c r="V100" i="27"/>
  <c r="BQ102" i="27"/>
  <c r="G104" i="27"/>
  <c r="V104" i="27"/>
  <c r="BQ106" i="27"/>
  <c r="BQ110" i="27"/>
  <c r="BQ114" i="27"/>
  <c r="BQ118" i="27"/>
  <c r="BQ122" i="27"/>
  <c r="BQ126" i="27"/>
  <c r="G128" i="27"/>
  <c r="V128" i="27"/>
  <c r="BQ130" i="27"/>
  <c r="V132" i="27"/>
  <c r="BQ134" i="27"/>
  <c r="G136" i="27"/>
  <c r="V136" i="27"/>
  <c r="BQ138" i="27"/>
  <c r="G140" i="27"/>
  <c r="V140" i="27"/>
  <c r="C145" i="27"/>
  <c r="A145" i="27" s="1"/>
  <c r="O146" i="27" s="1"/>
  <c r="BQ120" i="27"/>
  <c r="BQ605" i="27"/>
  <c r="BQ603" i="27"/>
  <c r="BQ601" i="27"/>
  <c r="BQ599" i="27"/>
  <c r="BQ597" i="27"/>
  <c r="BQ595" i="27"/>
  <c r="BQ593" i="27"/>
  <c r="BQ591" i="27"/>
  <c r="BQ589" i="27"/>
  <c r="BQ587" i="27"/>
  <c r="BQ585" i="27"/>
  <c r="BQ583" i="27"/>
  <c r="BQ582" i="27"/>
  <c r="BQ604" i="27"/>
  <c r="BQ600" i="27"/>
  <c r="BQ596" i="27"/>
  <c r="BQ592" i="27"/>
  <c r="BQ588" i="27"/>
  <c r="BQ584" i="27"/>
  <c r="BQ577" i="27"/>
  <c r="BQ575" i="27"/>
  <c r="BQ602" i="27"/>
  <c r="BQ586" i="27"/>
  <c r="BQ576" i="27"/>
  <c r="BQ569" i="27"/>
  <c r="BQ568" i="27"/>
  <c r="BQ598" i="27"/>
  <c r="BQ579" i="27"/>
  <c r="BQ571" i="27"/>
  <c r="BQ570" i="27"/>
  <c r="BQ564" i="27"/>
  <c r="BQ562" i="27"/>
  <c r="BQ560" i="27"/>
  <c r="BQ558" i="27"/>
  <c r="BQ556" i="27"/>
  <c r="BQ554" i="27"/>
  <c r="BQ552" i="27"/>
  <c r="BQ550" i="27"/>
  <c r="BQ548" i="27"/>
  <c r="BQ546" i="27"/>
  <c r="BQ544" i="27"/>
  <c r="BQ542" i="27"/>
  <c r="BQ540" i="27"/>
  <c r="BQ538" i="27"/>
  <c r="BQ536" i="27"/>
  <c r="BQ534" i="27"/>
  <c r="BQ532" i="27"/>
  <c r="BQ530" i="27"/>
  <c r="BQ528" i="27"/>
  <c r="BQ526" i="27"/>
  <c r="BQ524" i="27"/>
  <c r="BQ522" i="27"/>
  <c r="BQ520" i="27"/>
  <c r="BQ594" i="27"/>
  <c r="BQ580" i="27"/>
  <c r="BQ578" i="27"/>
  <c r="BQ573" i="27"/>
  <c r="BQ572" i="27"/>
  <c r="BQ606" i="27"/>
  <c r="BQ581" i="27"/>
  <c r="BQ574" i="27"/>
  <c r="BQ559" i="27"/>
  <c r="BQ551" i="27"/>
  <c r="BQ543" i="27"/>
  <c r="BQ535" i="27"/>
  <c r="BQ527" i="27"/>
  <c r="BQ516" i="27"/>
  <c r="BQ590" i="27"/>
  <c r="BQ567" i="27"/>
  <c r="BQ565" i="27"/>
  <c r="BQ557" i="27"/>
  <c r="BQ549" i="27"/>
  <c r="BQ541" i="27"/>
  <c r="BQ533" i="27"/>
  <c r="BQ525" i="27"/>
  <c r="BQ519" i="27"/>
  <c r="BQ513" i="27"/>
  <c r="BQ511" i="27"/>
  <c r="BQ509" i="27"/>
  <c r="BQ507" i="27"/>
  <c r="BQ505" i="27"/>
  <c r="BQ503" i="27"/>
  <c r="BQ501" i="27"/>
  <c r="BQ499" i="27"/>
  <c r="BQ497" i="27"/>
  <c r="BQ495" i="27"/>
  <c r="BQ493" i="27"/>
  <c r="BQ491" i="27"/>
  <c r="BQ489" i="27"/>
  <c r="BQ487" i="27"/>
  <c r="BQ485" i="27"/>
  <c r="BQ483" i="27"/>
  <c r="BQ481" i="27"/>
  <c r="BQ479" i="27"/>
  <c r="BQ477" i="27"/>
  <c r="BQ475" i="27"/>
  <c r="BQ473" i="27"/>
  <c r="BQ471" i="27"/>
  <c r="BQ469" i="27"/>
  <c r="BQ467" i="27"/>
  <c r="BQ465" i="27"/>
  <c r="BQ463" i="27"/>
  <c r="BQ461" i="27"/>
  <c r="BQ459" i="27"/>
  <c r="BQ457" i="27"/>
  <c r="BQ455" i="27"/>
  <c r="BQ453" i="27"/>
  <c r="BQ451" i="27"/>
  <c r="BQ449" i="27"/>
  <c r="BQ447" i="27"/>
  <c r="BQ445" i="27"/>
  <c r="BQ443" i="27"/>
  <c r="BQ441" i="27"/>
  <c r="BQ439" i="27"/>
  <c r="BQ437" i="27"/>
  <c r="BQ435" i="27"/>
  <c r="BQ433" i="27"/>
  <c r="BQ431" i="27"/>
  <c r="BQ429" i="27"/>
  <c r="BQ427" i="27"/>
  <c r="BQ425" i="27"/>
  <c r="BQ423" i="27"/>
  <c r="BQ421" i="27"/>
  <c r="BQ419" i="27"/>
  <c r="BQ417" i="27"/>
  <c r="BQ415" i="27"/>
  <c r="BQ413" i="27"/>
  <c r="BQ411" i="27"/>
  <c r="BQ409" i="27"/>
  <c r="BQ407" i="27"/>
  <c r="BQ405" i="27"/>
  <c r="BQ563" i="27"/>
  <c r="BQ555" i="27"/>
  <c r="BQ547" i="27"/>
  <c r="BQ539" i="27"/>
  <c r="BQ531" i="27"/>
  <c r="BQ523" i="27"/>
  <c r="BQ518" i="27"/>
  <c r="BQ515" i="27"/>
  <c r="BQ561" i="27"/>
  <c r="BQ529" i="27"/>
  <c r="BQ510" i="27"/>
  <c r="BQ502" i="27"/>
  <c r="BQ494" i="27"/>
  <c r="BQ486" i="27"/>
  <c r="BQ478" i="27"/>
  <c r="BQ470" i="27"/>
  <c r="BQ462" i="27"/>
  <c r="BQ454" i="27"/>
  <c r="BQ446" i="27"/>
  <c r="BQ438" i="27"/>
  <c r="BQ430" i="27"/>
  <c r="BQ422" i="27"/>
  <c r="BQ414" i="27"/>
  <c r="BQ406" i="27"/>
  <c r="BQ402" i="27"/>
  <c r="BQ398" i="27"/>
  <c r="BQ396" i="27"/>
  <c r="BQ394" i="27"/>
  <c r="BQ392" i="27"/>
  <c r="BQ390" i="27"/>
  <c r="BQ388" i="27"/>
  <c r="BQ386" i="27"/>
  <c r="BQ384" i="27"/>
  <c r="BQ382" i="27"/>
  <c r="BQ380" i="27"/>
  <c r="BQ378" i="27"/>
  <c r="BQ376" i="27"/>
  <c r="BQ374" i="27"/>
  <c r="BQ372" i="27"/>
  <c r="BQ370" i="27"/>
  <c r="BQ368" i="27"/>
  <c r="BQ366" i="27"/>
  <c r="BQ364" i="27"/>
  <c r="BQ362" i="27"/>
  <c r="BQ360" i="27"/>
  <c r="BQ358" i="27"/>
  <c r="BQ356" i="27"/>
  <c r="BQ354" i="27"/>
  <c r="BQ352" i="27"/>
  <c r="BQ350" i="27"/>
  <c r="BQ348" i="27"/>
  <c r="BQ346" i="27"/>
  <c r="BQ344" i="27"/>
  <c r="BQ342" i="27"/>
  <c r="BQ340" i="27"/>
  <c r="BQ338" i="27"/>
  <c r="BQ336" i="27"/>
  <c r="BQ334" i="27"/>
  <c r="BQ332" i="27"/>
  <c r="BQ330" i="27"/>
  <c r="BQ328" i="27"/>
  <c r="BQ326" i="27"/>
  <c r="BQ324" i="27"/>
  <c r="BQ322" i="27"/>
  <c r="BQ320" i="27"/>
  <c r="BQ318" i="27"/>
  <c r="BQ316" i="27"/>
  <c r="BQ314" i="27"/>
  <c r="BQ312" i="27"/>
  <c r="BQ310" i="27"/>
  <c r="BQ308" i="27"/>
  <c r="BQ566" i="27"/>
  <c r="BQ553" i="27"/>
  <c r="BQ521" i="27"/>
  <c r="BQ517" i="27"/>
  <c r="BQ508" i="27"/>
  <c r="BQ500" i="27"/>
  <c r="BQ492" i="27"/>
  <c r="BQ484" i="27"/>
  <c r="BQ476" i="27"/>
  <c r="BQ468" i="27"/>
  <c r="BQ460" i="27"/>
  <c r="BQ452" i="27"/>
  <c r="BQ444" i="27"/>
  <c r="BQ436" i="27"/>
  <c r="BQ428" i="27"/>
  <c r="BQ420" i="27"/>
  <c r="BQ412" i="27"/>
  <c r="BQ401" i="27"/>
  <c r="BQ304" i="27"/>
  <c r="BQ300" i="27"/>
  <c r="BQ545" i="27"/>
  <c r="BQ514" i="27"/>
  <c r="BQ506" i="27"/>
  <c r="BQ498" i="27"/>
  <c r="BQ490" i="27"/>
  <c r="BQ482" i="27"/>
  <c r="BQ474" i="27"/>
  <c r="BQ466" i="27"/>
  <c r="BQ458" i="27"/>
  <c r="BQ450" i="27"/>
  <c r="BQ442" i="27"/>
  <c r="BQ434" i="27"/>
  <c r="BQ426" i="27"/>
  <c r="BQ418" i="27"/>
  <c r="BQ410" i="27"/>
  <c r="BQ404" i="27"/>
  <c r="BQ400" i="27"/>
  <c r="BQ397" i="27"/>
  <c r="BQ395" i="27"/>
  <c r="BQ393" i="27"/>
  <c r="BQ391" i="27"/>
  <c r="BQ389" i="27"/>
  <c r="BQ387" i="27"/>
  <c r="BQ385" i="27"/>
  <c r="BQ383" i="27"/>
  <c r="BQ381" i="27"/>
  <c r="BQ379" i="27"/>
  <c r="BQ377" i="27"/>
  <c r="BQ375" i="27"/>
  <c r="BQ373" i="27"/>
  <c r="BQ371" i="27"/>
  <c r="BQ369" i="27"/>
  <c r="BQ367" i="27"/>
  <c r="BQ365" i="27"/>
  <c r="BQ363" i="27"/>
  <c r="BQ361" i="27"/>
  <c r="BQ359" i="27"/>
  <c r="BQ357" i="27"/>
  <c r="BQ355" i="27"/>
  <c r="BQ353" i="27"/>
  <c r="BQ351" i="27"/>
  <c r="BQ349" i="27"/>
  <c r="BQ347" i="27"/>
  <c r="BQ345" i="27"/>
  <c r="BQ343" i="27"/>
  <c r="BQ341" i="27"/>
  <c r="BQ339" i="27"/>
  <c r="BQ337" i="27"/>
  <c r="BQ335" i="27"/>
  <c r="BQ333" i="27"/>
  <c r="BQ331" i="27"/>
  <c r="BQ329" i="27"/>
  <c r="BQ327" i="27"/>
  <c r="BQ325" i="27"/>
  <c r="BQ323" i="27"/>
  <c r="BQ321" i="27"/>
  <c r="BQ319" i="27"/>
  <c r="BQ317" i="27"/>
  <c r="BQ315" i="27"/>
  <c r="BQ313" i="27"/>
  <c r="BQ311" i="27"/>
  <c r="BQ309" i="27"/>
  <c r="BQ504" i="27"/>
  <c r="BQ472" i="27"/>
  <c r="BQ440" i="27"/>
  <c r="BQ408" i="27"/>
  <c r="BQ403" i="27"/>
  <c r="BQ306" i="27"/>
  <c r="BQ305" i="27"/>
  <c r="BQ294" i="27"/>
  <c r="BQ290" i="27"/>
  <c r="BQ286" i="27"/>
  <c r="BQ282" i="27"/>
  <c r="BQ278" i="27"/>
  <c r="BQ274" i="27"/>
  <c r="BQ270" i="27"/>
  <c r="BQ266" i="27"/>
  <c r="BQ262" i="27"/>
  <c r="BQ258" i="27"/>
  <c r="BQ254" i="27"/>
  <c r="BQ250" i="27"/>
  <c r="BQ246" i="27"/>
  <c r="BQ242" i="27"/>
  <c r="BQ238" i="27"/>
  <c r="BQ234" i="27"/>
  <c r="BQ230" i="27"/>
  <c r="BQ226" i="27"/>
  <c r="BQ222" i="27"/>
  <c r="BQ218" i="27"/>
  <c r="BQ214" i="27"/>
  <c r="BQ210" i="27"/>
  <c r="BQ537" i="27"/>
  <c r="BQ496" i="27"/>
  <c r="BQ464" i="27"/>
  <c r="BQ432" i="27"/>
  <c r="BQ399" i="27"/>
  <c r="BQ307" i="27"/>
  <c r="BQ303" i="27"/>
  <c r="BQ302" i="27"/>
  <c r="BQ301" i="27"/>
  <c r="BQ295" i="27"/>
  <c r="BQ291" i="27"/>
  <c r="BQ287" i="27"/>
  <c r="BQ283" i="27"/>
  <c r="BQ279" i="27"/>
  <c r="BQ275" i="27"/>
  <c r="BQ271" i="27"/>
  <c r="BQ267" i="27"/>
  <c r="BQ263" i="27"/>
  <c r="BQ259" i="27"/>
  <c r="BQ255" i="27"/>
  <c r="BQ251" i="27"/>
  <c r="BQ247" i="27"/>
  <c r="BQ243" i="27"/>
  <c r="BQ239" i="27"/>
  <c r="BQ235" i="27"/>
  <c r="BQ231" i="27"/>
  <c r="BQ227" i="27"/>
  <c r="BQ223" i="27"/>
  <c r="BQ219" i="27"/>
  <c r="BQ215" i="27"/>
  <c r="BQ211" i="27"/>
  <c r="BQ488" i="27"/>
  <c r="BQ456" i="27"/>
  <c r="BQ424" i="27"/>
  <c r="BQ299" i="27"/>
  <c r="BQ298" i="27"/>
  <c r="BQ296" i="27"/>
  <c r="BQ292" i="27"/>
  <c r="BQ288" i="27"/>
  <c r="BQ284" i="27"/>
  <c r="BQ280" i="27"/>
  <c r="BQ276" i="27"/>
  <c r="BQ272" i="27"/>
  <c r="BQ268" i="27"/>
  <c r="BQ264" i="27"/>
  <c r="BQ260" i="27"/>
  <c r="BQ256" i="27"/>
  <c r="BQ252" i="27"/>
  <c r="BQ248" i="27"/>
  <c r="BQ244" i="27"/>
  <c r="BQ240" i="27"/>
  <c r="BQ236" i="27"/>
  <c r="BQ232" i="27"/>
  <c r="BQ228" i="27"/>
  <c r="BQ224" i="27"/>
  <c r="BQ220" i="27"/>
  <c r="BQ216" i="27"/>
  <c r="BQ212" i="27"/>
  <c r="BQ448" i="27"/>
  <c r="BQ285" i="27"/>
  <c r="BQ269" i="27"/>
  <c r="BQ253" i="27"/>
  <c r="BQ237" i="27"/>
  <c r="BQ221" i="27"/>
  <c r="BQ208" i="27"/>
  <c r="BQ204" i="27"/>
  <c r="BQ416" i="27"/>
  <c r="BQ289" i="27"/>
  <c r="BQ273" i="27"/>
  <c r="BQ257" i="27"/>
  <c r="BQ241" i="27"/>
  <c r="BQ225" i="27"/>
  <c r="BQ512" i="27"/>
  <c r="BQ293" i="27"/>
  <c r="BQ277" i="27"/>
  <c r="BQ261" i="27"/>
  <c r="BQ245" i="27"/>
  <c r="BQ229" i="27"/>
  <c r="BQ213" i="27"/>
  <c r="BQ206" i="27"/>
  <c r="BQ480" i="27"/>
  <c r="BQ297" i="27"/>
  <c r="BQ281" i="27"/>
  <c r="BQ265" i="27"/>
  <c r="BQ249" i="27"/>
  <c r="BQ233" i="27"/>
  <c r="BQ217" i="27"/>
  <c r="BQ205" i="27"/>
  <c r="BQ202" i="27"/>
  <c r="BQ198" i="27"/>
  <c r="BQ194" i="27"/>
  <c r="BQ190" i="27"/>
  <c r="BQ186" i="27"/>
  <c r="BQ182" i="27"/>
  <c r="BQ178" i="27"/>
  <c r="BQ174" i="27"/>
  <c r="BQ170" i="27"/>
  <c r="BQ166" i="27"/>
  <c r="BQ162" i="27"/>
  <c r="BQ158" i="27"/>
  <c r="BQ154" i="27"/>
  <c r="BQ150" i="27"/>
  <c r="BQ146" i="27"/>
  <c r="BQ207" i="27"/>
  <c r="BQ203" i="27"/>
  <c r="BQ199" i="27"/>
  <c r="BQ195" i="27"/>
  <c r="BQ191" i="27"/>
  <c r="BQ187" i="27"/>
  <c r="BQ183" i="27"/>
  <c r="BQ179" i="27"/>
  <c r="BQ175" i="27"/>
  <c r="BQ171" i="27"/>
  <c r="BQ167" i="27"/>
  <c r="BQ163" i="27"/>
  <c r="BQ159" i="27"/>
  <c r="BQ155" i="27"/>
  <c r="BQ151" i="27"/>
  <c r="BQ147" i="27"/>
  <c r="BQ209" i="27"/>
  <c r="BQ200" i="27"/>
  <c r="BQ196" i="27"/>
  <c r="BQ192" i="27"/>
  <c r="BQ188" i="27"/>
  <c r="BQ184" i="27"/>
  <c r="BQ180" i="27"/>
  <c r="BQ176" i="27"/>
  <c r="BQ172" i="27"/>
  <c r="BQ168" i="27"/>
  <c r="BQ164" i="27"/>
  <c r="BQ160" i="27"/>
  <c r="BQ156" i="27"/>
  <c r="BQ152" i="27"/>
  <c r="BQ148" i="27"/>
  <c r="BQ144" i="27"/>
  <c r="BQ201" i="27"/>
  <c r="BQ197" i="27"/>
  <c r="BQ193" i="27"/>
  <c r="BQ189" i="27"/>
  <c r="BQ185" i="27"/>
  <c r="BQ181" i="27"/>
  <c r="BQ177" i="27"/>
  <c r="BQ173" i="27"/>
  <c r="BQ169" i="27"/>
  <c r="BQ165" i="27"/>
  <c r="BQ161" i="27"/>
  <c r="BQ157" i="27"/>
  <c r="BQ153" i="27"/>
  <c r="BQ149" i="27"/>
  <c r="BQ8" i="27"/>
  <c r="E9" i="27"/>
  <c r="G9" i="27" s="1"/>
  <c r="BQ12" i="27"/>
  <c r="E13" i="27"/>
  <c r="J13" i="27" s="1"/>
  <c r="BQ17" i="27"/>
  <c r="E18" i="27"/>
  <c r="J18" i="27" s="1"/>
  <c r="BQ21" i="27"/>
  <c r="E22" i="27"/>
  <c r="J22" i="27" s="1"/>
  <c r="BQ25" i="27"/>
  <c r="E26" i="27"/>
  <c r="G26" i="27" s="1"/>
  <c r="BQ29" i="27"/>
  <c r="BQ33" i="27"/>
  <c r="BQ37" i="27"/>
  <c r="BQ41" i="27"/>
  <c r="BQ45" i="27"/>
  <c r="BQ49" i="27"/>
  <c r="E50" i="27"/>
  <c r="BQ53" i="27"/>
  <c r="E54" i="27"/>
  <c r="G54" i="27" s="1"/>
  <c r="BQ57" i="27"/>
  <c r="B60" i="27"/>
  <c r="J60" i="27"/>
  <c r="BQ61" i="27"/>
  <c r="B64" i="27"/>
  <c r="J64" i="27"/>
  <c r="BQ65" i="27"/>
  <c r="BQ69" i="27"/>
  <c r="BQ73" i="27"/>
  <c r="BQ77" i="27"/>
  <c r="BQ81" i="27"/>
  <c r="BQ85" i="27"/>
  <c r="B88" i="27"/>
  <c r="J88" i="27"/>
  <c r="BQ89" i="27"/>
  <c r="B92" i="27"/>
  <c r="J92" i="27"/>
  <c r="BQ93" i="27"/>
  <c r="B96" i="27"/>
  <c r="J96" i="27"/>
  <c r="BQ97" i="27"/>
  <c r="B100" i="27"/>
  <c r="J100" i="27"/>
  <c r="BQ101" i="27"/>
  <c r="B104" i="27"/>
  <c r="J104" i="27"/>
  <c r="BQ105" i="27"/>
  <c r="BQ109" i="27"/>
  <c r="BQ113" i="27"/>
  <c r="BQ117" i="27"/>
  <c r="BQ121" i="27"/>
  <c r="BQ125" i="27"/>
  <c r="B128" i="27"/>
  <c r="J128" i="27"/>
  <c r="BQ129" i="27"/>
  <c r="B132" i="27"/>
  <c r="J132" i="27"/>
  <c r="BQ133" i="27"/>
  <c r="B136" i="27"/>
  <c r="J136" i="27"/>
  <c r="BQ137" i="27"/>
  <c r="B140" i="27"/>
  <c r="J140" i="27"/>
  <c r="BQ141" i="27"/>
  <c r="BA116" i="29"/>
  <c r="BA112" i="29"/>
  <c r="BA108" i="29"/>
  <c r="BA104" i="29"/>
  <c r="BA100" i="29"/>
  <c r="BA96" i="29"/>
  <c r="BA92" i="29"/>
  <c r="BA88" i="29"/>
  <c r="BA84" i="29"/>
  <c r="BA119" i="29"/>
  <c r="BA109" i="29"/>
  <c r="BA106" i="29"/>
  <c r="BA103" i="29"/>
  <c r="BA93" i="29"/>
  <c r="BA90" i="29"/>
  <c r="BA87" i="29"/>
  <c r="BA79" i="29"/>
  <c r="BA75" i="29"/>
  <c r="BA71" i="29"/>
  <c r="BA113" i="29"/>
  <c r="BA110" i="29"/>
  <c r="BA107" i="29"/>
  <c r="BA97" i="29"/>
  <c r="BA94" i="29"/>
  <c r="BA91" i="29"/>
  <c r="BA78" i="29"/>
  <c r="BA74" i="29"/>
  <c r="BA114" i="29"/>
  <c r="BA101" i="29"/>
  <c r="BA95" i="29"/>
  <c r="BA82" i="29"/>
  <c r="BA81" i="29"/>
  <c r="BA73" i="29"/>
  <c r="BA68" i="29"/>
  <c r="BA64" i="29"/>
  <c r="BA60" i="29"/>
  <c r="BA56" i="29"/>
  <c r="BA52" i="29"/>
  <c r="BA48" i="29"/>
  <c r="BA44" i="29"/>
  <c r="BA40" i="29"/>
  <c r="BA36" i="29"/>
  <c r="BA32" i="29"/>
  <c r="BA28" i="29"/>
  <c r="BA24" i="29"/>
  <c r="BA20" i="29"/>
  <c r="BA16" i="29"/>
  <c r="BA115" i="29"/>
  <c r="BA102" i="29"/>
  <c r="BA89" i="29"/>
  <c r="BA83" i="29"/>
  <c r="BA80" i="29"/>
  <c r="BA72" i="29"/>
  <c r="BA67" i="29"/>
  <c r="BA63" i="29"/>
  <c r="BA59" i="29"/>
  <c r="BA55" i="29"/>
  <c r="BA51" i="29"/>
  <c r="BA47" i="29"/>
  <c r="BA43" i="29"/>
  <c r="BA39" i="29"/>
  <c r="BA35" i="29"/>
  <c r="BA31" i="29"/>
  <c r="BA27" i="29"/>
  <c r="BA23" i="29"/>
  <c r="BA19" i="29"/>
  <c r="BA15" i="29"/>
  <c r="BA111" i="29"/>
  <c r="BA85" i="29"/>
  <c r="BA77" i="29"/>
  <c r="BA66" i="29"/>
  <c r="BA58" i="29"/>
  <c r="BA50" i="29"/>
  <c r="BA42" i="29"/>
  <c r="BA34" i="29"/>
  <c r="BA26" i="29"/>
  <c r="BA18" i="29"/>
  <c r="BA12" i="29"/>
  <c r="BA8" i="29"/>
  <c r="BA4" i="29"/>
  <c r="BA118" i="29"/>
  <c r="BA99" i="29"/>
  <c r="BA65" i="29"/>
  <c r="BA57" i="29"/>
  <c r="BA49" i="29"/>
  <c r="BA41" i="29"/>
  <c r="BA33" i="29"/>
  <c r="BA25" i="29"/>
  <c r="BA17" i="29"/>
  <c r="BA11" i="29"/>
  <c r="BA7" i="29"/>
  <c r="BA117" i="29"/>
  <c r="BA98" i="29"/>
  <c r="BA62" i="29"/>
  <c r="BA46" i="29"/>
  <c r="BA30" i="29"/>
  <c r="BA10" i="29"/>
  <c r="BA105" i="29"/>
  <c r="BA86" i="29"/>
  <c r="BA69" i="29"/>
  <c r="BA53" i="29"/>
  <c r="BA37" i="29"/>
  <c r="BA21" i="29"/>
  <c r="BA9" i="29"/>
  <c r="BA70" i="29"/>
  <c r="BA54" i="29"/>
  <c r="BA38" i="29"/>
  <c r="BA22" i="29"/>
  <c r="BA14" i="29"/>
  <c r="BA6" i="29"/>
  <c r="BA61" i="29"/>
  <c r="BA13" i="29"/>
  <c r="BA76" i="29"/>
  <c r="BA45" i="29"/>
  <c r="BA5" i="29"/>
  <c r="BA29" i="29"/>
  <c r="C14" i="29" l="1"/>
  <c r="BB14" i="29"/>
  <c r="F14" i="29" s="1"/>
  <c r="M14" i="29"/>
  <c r="AC14" i="29" s="1"/>
  <c r="H14" i="29"/>
  <c r="C10" i="29"/>
  <c r="BB10" i="29"/>
  <c r="F10" i="29" s="1"/>
  <c r="M10" i="29"/>
  <c r="AC10" i="29" s="1"/>
  <c r="H10" i="29"/>
  <c r="F49" i="29"/>
  <c r="C49" i="29"/>
  <c r="BB49" i="29"/>
  <c r="M49" i="29"/>
  <c r="AC49" i="29" s="1"/>
  <c r="H49" i="29"/>
  <c r="C50" i="29"/>
  <c r="BB50" i="29"/>
  <c r="M50" i="29"/>
  <c r="AC50" i="29" s="1"/>
  <c r="H50" i="29"/>
  <c r="F50" i="29"/>
  <c r="BB39" i="29"/>
  <c r="M39" i="29"/>
  <c r="AC39" i="29" s="1"/>
  <c r="H39" i="29"/>
  <c r="F39" i="29"/>
  <c r="C39" i="29"/>
  <c r="C102" i="29"/>
  <c r="M102" i="29"/>
  <c r="AC102" i="29" s="1"/>
  <c r="BB102" i="29"/>
  <c r="F102" i="29" s="1"/>
  <c r="H102" i="29"/>
  <c r="C73" i="29"/>
  <c r="BB73" i="29"/>
  <c r="F73" i="29" s="1"/>
  <c r="M73" i="29"/>
  <c r="AC73" i="29" s="1"/>
  <c r="H73" i="29"/>
  <c r="C110" i="29"/>
  <c r="BB110" i="29"/>
  <c r="H110" i="29"/>
  <c r="F110" i="29"/>
  <c r="M110" i="29"/>
  <c r="AC110" i="29" s="1"/>
  <c r="H84" i="29"/>
  <c r="BB84" i="29"/>
  <c r="F84" i="29"/>
  <c r="C84" i="29"/>
  <c r="M84" i="29"/>
  <c r="AC84" i="29" s="1"/>
  <c r="AO33" i="27"/>
  <c r="E33" i="27"/>
  <c r="J33" i="27" s="1"/>
  <c r="B33" i="27"/>
  <c r="C33" i="27"/>
  <c r="AO149" i="27"/>
  <c r="B149" i="27"/>
  <c r="V149" i="27"/>
  <c r="G149" i="27"/>
  <c r="T149" i="27"/>
  <c r="E149" i="27"/>
  <c r="J149" i="27" s="1"/>
  <c r="C149" i="27"/>
  <c r="A149" i="27" s="1"/>
  <c r="O150" i="27" s="1"/>
  <c r="AO197" i="27"/>
  <c r="B197" i="27"/>
  <c r="V197" i="27"/>
  <c r="G197" i="27"/>
  <c r="T197" i="27"/>
  <c r="E197" i="27"/>
  <c r="J197" i="27" s="1"/>
  <c r="C197" i="27"/>
  <c r="A197" i="27" s="1"/>
  <c r="O198" i="27" s="1"/>
  <c r="V184" i="27"/>
  <c r="T184" i="27"/>
  <c r="E184" i="27"/>
  <c r="G184" i="27" s="1"/>
  <c r="C184" i="27"/>
  <c r="A184" i="27" s="1"/>
  <c r="O185" i="27" s="1"/>
  <c r="AO184" i="27"/>
  <c r="B184" i="27"/>
  <c r="T171" i="27"/>
  <c r="E171" i="27"/>
  <c r="C171" i="27"/>
  <c r="A171" i="27" s="1"/>
  <c r="O172" i="27" s="1"/>
  <c r="AO171" i="27"/>
  <c r="J171" i="27"/>
  <c r="B171" i="27"/>
  <c r="V171" i="27"/>
  <c r="G171" i="27"/>
  <c r="C154" i="27"/>
  <c r="A154" i="27" s="1"/>
  <c r="O155" i="27" s="1"/>
  <c r="AO154" i="27"/>
  <c r="B154" i="27"/>
  <c r="V154" i="27"/>
  <c r="T154" i="27"/>
  <c r="E154" i="27"/>
  <c r="G154" i="27" s="1"/>
  <c r="C202" i="27"/>
  <c r="A202" i="27" s="1"/>
  <c r="O203" i="27" s="1"/>
  <c r="AO202" i="27"/>
  <c r="B202" i="27"/>
  <c r="V202" i="27"/>
  <c r="T202" i="27"/>
  <c r="E202" i="27"/>
  <c r="G202" i="27" s="1"/>
  <c r="AO245" i="27"/>
  <c r="B245" i="27"/>
  <c r="V245" i="27"/>
  <c r="G245" i="27"/>
  <c r="T245" i="27"/>
  <c r="E245" i="27"/>
  <c r="J245" i="27" s="1"/>
  <c r="C245" i="27"/>
  <c r="A245" i="27" s="1"/>
  <c r="O246" i="27" s="1"/>
  <c r="C208" i="27"/>
  <c r="A208" i="27" s="1"/>
  <c r="O209" i="27" s="1"/>
  <c r="V208" i="27"/>
  <c r="AO208" i="27"/>
  <c r="B208" i="27"/>
  <c r="T208" i="27"/>
  <c r="E208" i="27"/>
  <c r="G208" i="27" s="1"/>
  <c r="V216" i="27"/>
  <c r="T216" i="27"/>
  <c r="E216" i="27"/>
  <c r="G216" i="27" s="1"/>
  <c r="C216" i="27"/>
  <c r="A216" i="27" s="1"/>
  <c r="O217" i="27" s="1"/>
  <c r="B216" i="27"/>
  <c r="AO216" i="27"/>
  <c r="J216" i="27"/>
  <c r="V264" i="27"/>
  <c r="T264" i="27"/>
  <c r="E264" i="27"/>
  <c r="G264" i="27" s="1"/>
  <c r="C264" i="27"/>
  <c r="A264" i="27" s="1"/>
  <c r="O265" i="27" s="1"/>
  <c r="B264" i="27"/>
  <c r="AO264" i="27"/>
  <c r="J264" i="27"/>
  <c r="AO456" i="27"/>
  <c r="V456" i="27"/>
  <c r="E456" i="27"/>
  <c r="G456" i="27" s="1"/>
  <c r="C456" i="27"/>
  <c r="A456" i="27" s="1"/>
  <c r="O457" i="27" s="1"/>
  <c r="B456" i="27"/>
  <c r="T235" i="27"/>
  <c r="E235" i="27"/>
  <c r="G235" i="27" s="1"/>
  <c r="C235" i="27"/>
  <c r="AO235" i="27"/>
  <c r="B235" i="27"/>
  <c r="V235" i="27"/>
  <c r="T283" i="27"/>
  <c r="E283" i="27"/>
  <c r="G283" i="27" s="1"/>
  <c r="C283" i="27"/>
  <c r="AO283" i="27"/>
  <c r="B283" i="27"/>
  <c r="V283" i="27"/>
  <c r="AO537" i="27"/>
  <c r="G537" i="27"/>
  <c r="V537" i="27"/>
  <c r="E537" i="27"/>
  <c r="C537" i="27"/>
  <c r="A537" i="27" s="1"/>
  <c r="O538" i="27" s="1"/>
  <c r="J537" i="27"/>
  <c r="B537" i="27"/>
  <c r="C254" i="27"/>
  <c r="A254" i="27" s="1"/>
  <c r="O255" i="27" s="1"/>
  <c r="AO254" i="27"/>
  <c r="J254" i="27"/>
  <c r="B254" i="27"/>
  <c r="V254" i="27"/>
  <c r="G254" i="27"/>
  <c r="T254" i="27"/>
  <c r="E254" i="27"/>
  <c r="V306" i="27"/>
  <c r="G306" i="27"/>
  <c r="J306" i="27"/>
  <c r="AO306" i="27"/>
  <c r="E306" i="27"/>
  <c r="T306" i="27"/>
  <c r="C306" i="27"/>
  <c r="A306" i="27" s="1"/>
  <c r="B306" i="27"/>
  <c r="V321" i="27"/>
  <c r="E321" i="27"/>
  <c r="J321" i="27" s="1"/>
  <c r="C321" i="27"/>
  <c r="A321" i="27" s="1"/>
  <c r="O322" i="27" s="1"/>
  <c r="B321" i="27"/>
  <c r="AO321" i="27"/>
  <c r="G321" i="27"/>
  <c r="V345" i="27"/>
  <c r="E345" i="27"/>
  <c r="C345" i="27"/>
  <c r="A345" i="27" s="1"/>
  <c r="O346" i="27" s="1"/>
  <c r="J345" i="27"/>
  <c r="B345" i="27"/>
  <c r="AO345" i="27"/>
  <c r="G345" i="27"/>
  <c r="V369" i="27"/>
  <c r="E369" i="27"/>
  <c r="C369" i="27"/>
  <c r="A369" i="27" s="1"/>
  <c r="O370" i="27" s="1"/>
  <c r="J369" i="27"/>
  <c r="B369" i="27"/>
  <c r="AO369" i="27"/>
  <c r="G369" i="27"/>
  <c r="AO404" i="27"/>
  <c r="G404" i="27"/>
  <c r="C404" i="27"/>
  <c r="E404" i="27"/>
  <c r="J404" i="27" s="1"/>
  <c r="B404" i="27"/>
  <c r="V404" i="27"/>
  <c r="AO498" i="27"/>
  <c r="G498" i="27"/>
  <c r="V498" i="27"/>
  <c r="E498" i="27"/>
  <c r="C498" i="27"/>
  <c r="A498" i="27" s="1"/>
  <c r="O499" i="27" s="1"/>
  <c r="B498" i="27"/>
  <c r="J498" i="27"/>
  <c r="AO452" i="27"/>
  <c r="V452" i="27"/>
  <c r="E452" i="27"/>
  <c r="G452" i="27" s="1"/>
  <c r="C452" i="27"/>
  <c r="B452" i="27"/>
  <c r="AO308" i="27"/>
  <c r="B308" i="27"/>
  <c r="E308" i="27"/>
  <c r="G308" i="27" s="1"/>
  <c r="V308" i="27"/>
  <c r="C308" i="27"/>
  <c r="B324" i="27"/>
  <c r="AO324" i="27"/>
  <c r="V324" i="27"/>
  <c r="E324" i="27"/>
  <c r="G324" i="27" s="1"/>
  <c r="C324" i="27"/>
  <c r="B348" i="27"/>
  <c r="AO348" i="27"/>
  <c r="V348" i="27"/>
  <c r="E348" i="27"/>
  <c r="G348" i="27" s="1"/>
  <c r="C348" i="27"/>
  <c r="A348" i="27" s="1"/>
  <c r="O349" i="27" s="1"/>
  <c r="B372" i="27"/>
  <c r="AO372" i="27"/>
  <c r="G372" i="27"/>
  <c r="V372" i="27"/>
  <c r="E372" i="27"/>
  <c r="J372" i="27" s="1"/>
  <c r="C372" i="27"/>
  <c r="A372" i="27" s="1"/>
  <c r="O373" i="27" s="1"/>
  <c r="J396" i="27"/>
  <c r="B396" i="27"/>
  <c r="AO396" i="27"/>
  <c r="G396" i="27"/>
  <c r="V396" i="27"/>
  <c r="E396" i="27"/>
  <c r="C396" i="27"/>
  <c r="A396" i="27" s="1"/>
  <c r="O397" i="27" s="1"/>
  <c r="AO478" i="27"/>
  <c r="G478" i="27"/>
  <c r="V478" i="27"/>
  <c r="E478" i="27"/>
  <c r="C478" i="27"/>
  <c r="A478" i="27" s="1"/>
  <c r="O479" i="27" s="1"/>
  <c r="J478" i="27"/>
  <c r="B478" i="27"/>
  <c r="AO547" i="27"/>
  <c r="G547" i="27"/>
  <c r="V547" i="27"/>
  <c r="E547" i="27"/>
  <c r="C547" i="27"/>
  <c r="A547" i="27" s="1"/>
  <c r="O548" i="27" s="1"/>
  <c r="B547" i="27"/>
  <c r="J547" i="27"/>
  <c r="C423" i="27"/>
  <c r="B423" i="27"/>
  <c r="AO423" i="27"/>
  <c r="V423" i="27"/>
  <c r="E423" i="27"/>
  <c r="G423" i="27" s="1"/>
  <c r="C447" i="27"/>
  <c r="A447" i="27" s="1"/>
  <c r="O448" i="27" s="1"/>
  <c r="B447" i="27"/>
  <c r="AO447" i="27"/>
  <c r="G447" i="27"/>
  <c r="V447" i="27"/>
  <c r="E447" i="27"/>
  <c r="J447" i="27" s="1"/>
  <c r="C479" i="27"/>
  <c r="A479" i="27" s="1"/>
  <c r="O480" i="27" s="1"/>
  <c r="J479" i="27"/>
  <c r="B479" i="27"/>
  <c r="AO479" i="27"/>
  <c r="G479" i="27"/>
  <c r="V479" i="27"/>
  <c r="E479" i="27"/>
  <c r="C503" i="27"/>
  <c r="B503" i="27"/>
  <c r="AO503" i="27"/>
  <c r="V503" i="27"/>
  <c r="E503" i="27"/>
  <c r="G503" i="27" s="1"/>
  <c r="AO565" i="27"/>
  <c r="V565" i="27"/>
  <c r="E565" i="27"/>
  <c r="G565" i="27" s="1"/>
  <c r="C565" i="27"/>
  <c r="B565" i="27"/>
  <c r="AO572" i="27"/>
  <c r="B572" i="27"/>
  <c r="E572" i="27"/>
  <c r="G572" i="27" s="1"/>
  <c r="V572" i="27"/>
  <c r="C572" i="27"/>
  <c r="C534" i="27"/>
  <c r="B534" i="27"/>
  <c r="AO534" i="27"/>
  <c r="E534" i="27"/>
  <c r="G534" i="27" s="1"/>
  <c r="V534" i="27"/>
  <c r="C558" i="27"/>
  <c r="B558" i="27"/>
  <c r="AO558" i="27"/>
  <c r="E558" i="27"/>
  <c r="G558" i="27" s="1"/>
  <c r="V558" i="27"/>
  <c r="AO602" i="27"/>
  <c r="V602" i="27"/>
  <c r="E602" i="27"/>
  <c r="J602" i="27" s="1"/>
  <c r="C602" i="27"/>
  <c r="B602" i="27"/>
  <c r="AO604" i="27"/>
  <c r="V604" i="27"/>
  <c r="E604" i="27"/>
  <c r="G604" i="27" s="1"/>
  <c r="C604" i="27"/>
  <c r="A604" i="27" s="1"/>
  <c r="O605" i="27" s="1"/>
  <c r="B604" i="27"/>
  <c r="C603" i="27"/>
  <c r="J603" i="27"/>
  <c r="B603" i="27"/>
  <c r="E603" i="27"/>
  <c r="G603" i="27" s="1"/>
  <c r="AO603" i="27"/>
  <c r="V603" i="27"/>
  <c r="T130" i="27"/>
  <c r="E130" i="27"/>
  <c r="G130" i="27" s="1"/>
  <c r="C130" i="27"/>
  <c r="A130" i="27" s="1"/>
  <c r="O131" i="27" s="1"/>
  <c r="V130" i="27"/>
  <c r="AO130" i="27"/>
  <c r="J130" i="27"/>
  <c r="B130" i="27"/>
  <c r="T106" i="27"/>
  <c r="E106" i="27"/>
  <c r="G106" i="27" s="1"/>
  <c r="C106" i="27"/>
  <c r="A106" i="27" s="1"/>
  <c r="O107" i="27" s="1"/>
  <c r="AO106" i="27"/>
  <c r="J106" i="27"/>
  <c r="B106" i="27"/>
  <c r="V106" i="27"/>
  <c r="T82" i="27"/>
  <c r="E82" i="27"/>
  <c r="G82" i="27" s="1"/>
  <c r="C82" i="27"/>
  <c r="A82" i="27" s="1"/>
  <c r="O83" i="27" s="1"/>
  <c r="V82" i="27"/>
  <c r="AO82" i="27"/>
  <c r="J82" i="27"/>
  <c r="B82" i="27"/>
  <c r="B44" i="27"/>
  <c r="G44" i="27"/>
  <c r="C44" i="27"/>
  <c r="AO44" i="27"/>
  <c r="E44" i="27"/>
  <c r="J44" i="27" s="1"/>
  <c r="J7" i="27"/>
  <c r="B7" i="27"/>
  <c r="G7" i="27"/>
  <c r="C7" i="27"/>
  <c r="A7" i="27" s="1"/>
  <c r="O8" i="27" s="1"/>
  <c r="AO7" i="27"/>
  <c r="E7" i="27"/>
  <c r="O7" i="27" s="1"/>
  <c r="V111" i="27"/>
  <c r="AO111" i="27"/>
  <c r="B111" i="27"/>
  <c r="T111" i="27"/>
  <c r="E111" i="27"/>
  <c r="J111" i="27" s="1"/>
  <c r="C111" i="27"/>
  <c r="A111" i="27" s="1"/>
  <c r="O112" i="27" s="1"/>
  <c r="V71" i="27"/>
  <c r="G71" i="27"/>
  <c r="T71" i="27"/>
  <c r="E71" i="27"/>
  <c r="J71" i="27"/>
  <c r="B71" i="27"/>
  <c r="C71" i="27"/>
  <c r="A71" i="27" s="1"/>
  <c r="O72" i="27" s="1"/>
  <c r="AO71" i="27"/>
  <c r="AO116" i="27"/>
  <c r="J116" i="27"/>
  <c r="B116" i="27"/>
  <c r="C116" i="27"/>
  <c r="V116" i="27"/>
  <c r="G116" i="27"/>
  <c r="T116" i="27"/>
  <c r="E116" i="27"/>
  <c r="C29" i="29"/>
  <c r="M29" i="29"/>
  <c r="AC29" i="29" s="1"/>
  <c r="H29" i="29"/>
  <c r="BB29" i="29"/>
  <c r="F29" i="29" s="1"/>
  <c r="C13" i="29"/>
  <c r="M13" i="29"/>
  <c r="AC13" i="29" s="1"/>
  <c r="H13" i="29"/>
  <c r="BB13" i="29"/>
  <c r="F13" i="29" s="1"/>
  <c r="C22" i="29"/>
  <c r="BB22" i="29"/>
  <c r="M22" i="29"/>
  <c r="AC22" i="29" s="1"/>
  <c r="H22" i="29"/>
  <c r="F22" i="29"/>
  <c r="C9" i="29"/>
  <c r="BB9" i="29"/>
  <c r="F9" i="29" s="1"/>
  <c r="M9" i="29"/>
  <c r="AC9" i="29" s="1"/>
  <c r="H9" i="29"/>
  <c r="C69" i="29"/>
  <c r="M69" i="29"/>
  <c r="AC69" i="29" s="1"/>
  <c r="H69" i="29"/>
  <c r="BB69" i="29"/>
  <c r="F69" i="29" s="1"/>
  <c r="C30" i="29"/>
  <c r="BB30" i="29"/>
  <c r="F30" i="29" s="1"/>
  <c r="M30" i="29"/>
  <c r="AC30" i="29" s="1"/>
  <c r="H30" i="29"/>
  <c r="F117" i="29"/>
  <c r="M117" i="29"/>
  <c r="AC117" i="29" s="1"/>
  <c r="BB117" i="29"/>
  <c r="C117" i="29"/>
  <c r="F25" i="29"/>
  <c r="C25" i="29"/>
  <c r="BB25" i="29"/>
  <c r="M25" i="29"/>
  <c r="AC25" i="29" s="1"/>
  <c r="H25" i="29"/>
  <c r="C57" i="29"/>
  <c r="BB57" i="29"/>
  <c r="F57" i="29" s="1"/>
  <c r="M57" i="29"/>
  <c r="AC57" i="29" s="1"/>
  <c r="H57" i="29"/>
  <c r="H4" i="29"/>
  <c r="F4" i="29"/>
  <c r="M4" i="29"/>
  <c r="AC4" i="29" s="1"/>
  <c r="C4" i="29"/>
  <c r="BB4" i="29"/>
  <c r="C26" i="29"/>
  <c r="BB26" i="29"/>
  <c r="F26" i="29" s="1"/>
  <c r="M26" i="29"/>
  <c r="AC26" i="29" s="1"/>
  <c r="H26" i="29"/>
  <c r="C58" i="29"/>
  <c r="BB58" i="29"/>
  <c r="M58" i="29"/>
  <c r="AC58" i="29" s="1"/>
  <c r="H58" i="29"/>
  <c r="F58" i="29"/>
  <c r="BB111" i="29"/>
  <c r="M111" i="29"/>
  <c r="AC111" i="29" s="1"/>
  <c r="H111" i="29"/>
  <c r="F111" i="29"/>
  <c r="C111" i="29"/>
  <c r="BB27" i="29"/>
  <c r="F27" i="29" s="1"/>
  <c r="M27" i="29"/>
  <c r="AC27" i="29" s="1"/>
  <c r="H27" i="29"/>
  <c r="C27" i="29"/>
  <c r="BB43" i="29"/>
  <c r="F43" i="29" s="1"/>
  <c r="M43" i="29"/>
  <c r="AC43" i="29" s="1"/>
  <c r="H43" i="29"/>
  <c r="C43" i="29"/>
  <c r="BB59" i="29"/>
  <c r="F59" i="29" s="1"/>
  <c r="M59" i="29"/>
  <c r="AC59" i="29" s="1"/>
  <c r="H59" i="29"/>
  <c r="C59" i="29"/>
  <c r="C80" i="29"/>
  <c r="BB80" i="29"/>
  <c r="F80" i="29" s="1"/>
  <c r="M80" i="29"/>
  <c r="AC80" i="29" s="1"/>
  <c r="H80" i="29"/>
  <c r="BB115" i="29"/>
  <c r="M115" i="29"/>
  <c r="AC115" i="29" s="1"/>
  <c r="C115" i="29"/>
  <c r="H115" i="29"/>
  <c r="H116" i="29" s="1"/>
  <c r="H117" i="29" s="1"/>
  <c r="H118" i="29" s="1"/>
  <c r="H119" i="29" s="1"/>
  <c r="F115" i="29"/>
  <c r="H28" i="29"/>
  <c r="F28" i="29"/>
  <c r="M28" i="29"/>
  <c r="AC28" i="29" s="1"/>
  <c r="BB28" i="29"/>
  <c r="C28" i="29"/>
  <c r="H44" i="29"/>
  <c r="M44" i="29"/>
  <c r="AC44" i="29" s="1"/>
  <c r="BB44" i="29"/>
  <c r="F44" i="29" s="1"/>
  <c r="C44" i="29"/>
  <c r="H60" i="29"/>
  <c r="M60" i="29"/>
  <c r="AC60" i="29" s="1"/>
  <c r="BB60" i="29"/>
  <c r="F60" i="29" s="1"/>
  <c r="C60" i="29"/>
  <c r="C81" i="29"/>
  <c r="BB81" i="29"/>
  <c r="F81" i="29" s="1"/>
  <c r="M81" i="29"/>
  <c r="AC81" i="29" s="1"/>
  <c r="H81" i="29"/>
  <c r="C114" i="29"/>
  <c r="M114" i="29"/>
  <c r="AC114" i="29" s="1"/>
  <c r="BB114" i="29"/>
  <c r="H114" i="29"/>
  <c r="F114" i="29"/>
  <c r="C94" i="29"/>
  <c r="BB94" i="29"/>
  <c r="H94" i="29"/>
  <c r="F94" i="29"/>
  <c r="M94" i="29"/>
  <c r="AC94" i="29" s="1"/>
  <c r="BB113" i="29"/>
  <c r="F113" i="29" s="1"/>
  <c r="H113" i="29"/>
  <c r="C113" i="29"/>
  <c r="M113" i="29"/>
  <c r="AC113" i="29" s="1"/>
  <c r="BB87" i="29"/>
  <c r="M87" i="29"/>
  <c r="AC87" i="29" s="1"/>
  <c r="F87" i="29"/>
  <c r="C87" i="29"/>
  <c r="H87" i="29"/>
  <c r="C106" i="29"/>
  <c r="F106" i="29"/>
  <c r="M106" i="29"/>
  <c r="AC106" i="29" s="1"/>
  <c r="H106" i="29"/>
  <c r="BB106" i="29"/>
  <c r="H88" i="29"/>
  <c r="M88" i="29"/>
  <c r="AC88" i="29" s="1"/>
  <c r="BB88" i="29"/>
  <c r="F88" i="29"/>
  <c r="C88" i="29"/>
  <c r="H104" i="29"/>
  <c r="M104" i="29"/>
  <c r="AC104" i="29" s="1"/>
  <c r="BB104" i="29"/>
  <c r="F104" i="29"/>
  <c r="C104" i="29"/>
  <c r="C141" i="27"/>
  <c r="AO141" i="27"/>
  <c r="J141" i="27"/>
  <c r="B141" i="27"/>
  <c r="E141" i="27"/>
  <c r="V141" i="27"/>
  <c r="G141" i="27"/>
  <c r="T141" i="27"/>
  <c r="C125" i="27"/>
  <c r="A125" i="27" s="1"/>
  <c r="O126" i="27" s="1"/>
  <c r="T125" i="27"/>
  <c r="AO125" i="27"/>
  <c r="B125" i="27"/>
  <c r="V125" i="27"/>
  <c r="G125" i="27"/>
  <c r="E125" i="27"/>
  <c r="J125" i="27" s="1"/>
  <c r="C109" i="27"/>
  <c r="E109" i="27"/>
  <c r="J109" i="27" s="1"/>
  <c r="AO109" i="27"/>
  <c r="B109" i="27"/>
  <c r="V109" i="27"/>
  <c r="G109" i="27"/>
  <c r="T109" i="27"/>
  <c r="C101" i="27"/>
  <c r="AO101" i="27"/>
  <c r="J101" i="27"/>
  <c r="B101" i="27"/>
  <c r="E101" i="27"/>
  <c r="V101" i="27"/>
  <c r="G101" i="27"/>
  <c r="T101" i="27"/>
  <c r="C85" i="27"/>
  <c r="A85" i="27" s="1"/>
  <c r="O86" i="27" s="1"/>
  <c r="AO85" i="27"/>
  <c r="J85" i="27"/>
  <c r="B85" i="27"/>
  <c r="T85" i="27"/>
  <c r="V85" i="27"/>
  <c r="G85" i="27"/>
  <c r="E85" i="27"/>
  <c r="C69" i="27"/>
  <c r="AO69" i="27"/>
  <c r="J69" i="27"/>
  <c r="B69" i="27"/>
  <c r="E69" i="27"/>
  <c r="V69" i="27"/>
  <c r="G69" i="27"/>
  <c r="T69" i="27"/>
  <c r="C61" i="27"/>
  <c r="A61" i="27" s="1"/>
  <c r="O62" i="27" s="1"/>
  <c r="AO61" i="27"/>
  <c r="J61" i="27"/>
  <c r="B61" i="27"/>
  <c r="T61" i="27"/>
  <c r="V61" i="27"/>
  <c r="G61" i="27"/>
  <c r="E61" i="27"/>
  <c r="AO45" i="27"/>
  <c r="E45" i="27"/>
  <c r="J45" i="27" s="1"/>
  <c r="C45" i="27"/>
  <c r="B45" i="27"/>
  <c r="G29" i="27"/>
  <c r="AO29" i="27"/>
  <c r="E29" i="27"/>
  <c r="J29" i="27" s="1"/>
  <c r="B29" i="27"/>
  <c r="C29" i="27"/>
  <c r="A29" i="27" s="1"/>
  <c r="O30" i="27" s="1"/>
  <c r="AO21" i="27"/>
  <c r="E21" i="27"/>
  <c r="G21" i="27" s="1"/>
  <c r="B21" i="27"/>
  <c r="C21" i="27"/>
  <c r="G12" i="27"/>
  <c r="AO12" i="27"/>
  <c r="E12" i="27"/>
  <c r="J12" i="27" s="1"/>
  <c r="B12" i="27"/>
  <c r="C12" i="27"/>
  <c r="A12" i="27" s="1"/>
  <c r="O13" i="27" s="1"/>
  <c r="AO153" i="27"/>
  <c r="B153" i="27"/>
  <c r="V153" i="27"/>
  <c r="T153" i="27"/>
  <c r="E153" i="27"/>
  <c r="G153" i="27" s="1"/>
  <c r="C153" i="27"/>
  <c r="AO169" i="27"/>
  <c r="B169" i="27"/>
  <c r="V169" i="27"/>
  <c r="T169" i="27"/>
  <c r="E169" i="27"/>
  <c r="G169" i="27" s="1"/>
  <c r="C169" i="27"/>
  <c r="AO185" i="27"/>
  <c r="B185" i="27"/>
  <c r="V185" i="27"/>
  <c r="T185" i="27"/>
  <c r="E185" i="27"/>
  <c r="G185" i="27" s="1"/>
  <c r="C185" i="27"/>
  <c r="AO201" i="27"/>
  <c r="B201" i="27"/>
  <c r="V201" i="27"/>
  <c r="T201" i="27"/>
  <c r="E201" i="27"/>
  <c r="G201" i="27" s="1"/>
  <c r="C201" i="27"/>
  <c r="V156" i="27"/>
  <c r="G156" i="27"/>
  <c r="T156" i="27"/>
  <c r="E156" i="27"/>
  <c r="C156" i="27"/>
  <c r="A156" i="27" s="1"/>
  <c r="O157" i="27" s="1"/>
  <c r="AO156" i="27"/>
  <c r="J156" i="27"/>
  <c r="B156" i="27"/>
  <c r="V172" i="27"/>
  <c r="G172" i="27"/>
  <c r="T172" i="27"/>
  <c r="E172" i="27"/>
  <c r="C172" i="27"/>
  <c r="A172" i="27" s="1"/>
  <c r="O173" i="27" s="1"/>
  <c r="AO172" i="27"/>
  <c r="J172" i="27"/>
  <c r="B172" i="27"/>
  <c r="V188" i="27"/>
  <c r="G188" i="27"/>
  <c r="T188" i="27"/>
  <c r="E188" i="27"/>
  <c r="C188" i="27"/>
  <c r="A188" i="27" s="1"/>
  <c r="O189" i="27" s="1"/>
  <c r="AO188" i="27"/>
  <c r="J188" i="27"/>
  <c r="B188" i="27"/>
  <c r="T209" i="27"/>
  <c r="E209" i="27"/>
  <c r="J209" i="27" s="1"/>
  <c r="AO209" i="27"/>
  <c r="B209" i="27"/>
  <c r="G209" i="27"/>
  <c r="C209" i="27"/>
  <c r="A209" i="27" s="1"/>
  <c r="O210" i="27" s="1"/>
  <c r="V209" i="27"/>
  <c r="T159" i="27"/>
  <c r="E159" i="27"/>
  <c r="G159" i="27" s="1"/>
  <c r="C159" i="27"/>
  <c r="A159" i="27" s="1"/>
  <c r="O160" i="27" s="1"/>
  <c r="AO159" i="27"/>
  <c r="B159" i="27"/>
  <c r="V159" i="27"/>
  <c r="T175" i="27"/>
  <c r="E175" i="27"/>
  <c r="G175" i="27" s="1"/>
  <c r="C175" i="27"/>
  <c r="A175" i="27" s="1"/>
  <c r="O176" i="27" s="1"/>
  <c r="AO175" i="27"/>
  <c r="B175" i="27"/>
  <c r="V175" i="27"/>
  <c r="T191" i="27"/>
  <c r="E191" i="27"/>
  <c r="G191" i="27" s="1"/>
  <c r="C191" i="27"/>
  <c r="A191" i="27" s="1"/>
  <c r="O192" i="27" s="1"/>
  <c r="AO191" i="27"/>
  <c r="B191" i="27"/>
  <c r="V191" i="27"/>
  <c r="AO207" i="27"/>
  <c r="J207" i="27"/>
  <c r="B207" i="27"/>
  <c r="T207" i="27"/>
  <c r="E207" i="27"/>
  <c r="G207" i="27"/>
  <c r="C207" i="27"/>
  <c r="A207" i="27" s="1"/>
  <c r="O208" i="27" s="1"/>
  <c r="V207" i="27"/>
  <c r="C158" i="27"/>
  <c r="A158" i="27" s="1"/>
  <c r="O159" i="27" s="1"/>
  <c r="AO158" i="27"/>
  <c r="J158" i="27"/>
  <c r="B158" i="27"/>
  <c r="V158" i="27"/>
  <c r="G158" i="27"/>
  <c r="T158" i="27"/>
  <c r="E158" i="27"/>
  <c r="C174" i="27"/>
  <c r="A174" i="27" s="1"/>
  <c r="O175" i="27" s="1"/>
  <c r="AO174" i="27"/>
  <c r="J174" i="27"/>
  <c r="B174" i="27"/>
  <c r="V174" i="27"/>
  <c r="G174" i="27"/>
  <c r="T174" i="27"/>
  <c r="E174" i="27"/>
  <c r="C190" i="27"/>
  <c r="A190" i="27" s="1"/>
  <c r="O191" i="27" s="1"/>
  <c r="AO190" i="27"/>
  <c r="J190" i="27"/>
  <c r="B190" i="27"/>
  <c r="V190" i="27"/>
  <c r="G190" i="27"/>
  <c r="T190" i="27"/>
  <c r="E190" i="27"/>
  <c r="T205" i="27"/>
  <c r="E205" i="27"/>
  <c r="J205" i="27" s="1"/>
  <c r="AO205" i="27"/>
  <c r="C205" i="27"/>
  <c r="V205" i="27"/>
  <c r="B205" i="27"/>
  <c r="AO265" i="27"/>
  <c r="B265" i="27"/>
  <c r="V265" i="27"/>
  <c r="T265" i="27"/>
  <c r="E265" i="27"/>
  <c r="G265" i="27" s="1"/>
  <c r="C265" i="27"/>
  <c r="V206" i="27"/>
  <c r="C206" i="27"/>
  <c r="A206" i="27" s="1"/>
  <c r="O207" i="27" s="1"/>
  <c r="T206" i="27"/>
  <c r="E206" i="27"/>
  <c r="J206" i="27" s="1"/>
  <c r="AO206" i="27"/>
  <c r="B206" i="27"/>
  <c r="AO261" i="27"/>
  <c r="B261" i="27"/>
  <c r="V261" i="27"/>
  <c r="T261" i="27"/>
  <c r="E261" i="27"/>
  <c r="G261" i="27" s="1"/>
  <c r="C261" i="27"/>
  <c r="AO225" i="27"/>
  <c r="B225" i="27"/>
  <c r="V225" i="27"/>
  <c r="T225" i="27"/>
  <c r="E225" i="27"/>
  <c r="G225" i="27" s="1"/>
  <c r="C225" i="27"/>
  <c r="AO289" i="27"/>
  <c r="B289" i="27"/>
  <c r="V289" i="27"/>
  <c r="T289" i="27"/>
  <c r="E289" i="27"/>
  <c r="G289" i="27" s="1"/>
  <c r="C289" i="27"/>
  <c r="AO221" i="27"/>
  <c r="B221" i="27"/>
  <c r="V221" i="27"/>
  <c r="T221" i="27"/>
  <c r="E221" i="27"/>
  <c r="G221" i="27" s="1"/>
  <c r="C221" i="27"/>
  <c r="AO285" i="27"/>
  <c r="B285" i="27"/>
  <c r="V285" i="27"/>
  <c r="T285" i="27"/>
  <c r="E285" i="27"/>
  <c r="G285" i="27" s="1"/>
  <c r="C285" i="27"/>
  <c r="V220" i="27"/>
  <c r="G220" i="27"/>
  <c r="T220" i="27"/>
  <c r="E220" i="27"/>
  <c r="C220" i="27"/>
  <c r="A220" i="27" s="1"/>
  <c r="O221" i="27" s="1"/>
  <c r="J220" i="27"/>
  <c r="B220" i="27"/>
  <c r="AO220" i="27"/>
  <c r="V236" i="27"/>
  <c r="G236" i="27"/>
  <c r="T236" i="27"/>
  <c r="E236" i="27"/>
  <c r="C236" i="27"/>
  <c r="A236" i="27" s="1"/>
  <c r="O237" i="27" s="1"/>
  <c r="J236" i="27"/>
  <c r="B236" i="27"/>
  <c r="AO236" i="27"/>
  <c r="V252" i="27"/>
  <c r="G252" i="27"/>
  <c r="T252" i="27"/>
  <c r="E252" i="27"/>
  <c r="C252" i="27"/>
  <c r="A252" i="27" s="1"/>
  <c r="O253" i="27" s="1"/>
  <c r="J252" i="27"/>
  <c r="B252" i="27"/>
  <c r="AO252" i="27"/>
  <c r="V268" i="27"/>
  <c r="G268" i="27"/>
  <c r="T268" i="27"/>
  <c r="E268" i="27"/>
  <c r="C268" i="27"/>
  <c r="A268" i="27" s="1"/>
  <c r="O269" i="27" s="1"/>
  <c r="J268" i="27"/>
  <c r="B268" i="27"/>
  <c r="AO268" i="27"/>
  <c r="V284" i="27"/>
  <c r="G284" i="27"/>
  <c r="T284" i="27"/>
  <c r="E284" i="27"/>
  <c r="C284" i="27"/>
  <c r="A284" i="27" s="1"/>
  <c r="O285" i="27" s="1"/>
  <c r="J284" i="27"/>
  <c r="B284" i="27"/>
  <c r="AO284" i="27"/>
  <c r="V298" i="27"/>
  <c r="G298" i="27"/>
  <c r="T298" i="27"/>
  <c r="C298" i="27"/>
  <c r="B298" i="27"/>
  <c r="J298" i="27"/>
  <c r="AO298" i="27"/>
  <c r="E298" i="27"/>
  <c r="AO488" i="27"/>
  <c r="G488" i="27"/>
  <c r="V488" i="27"/>
  <c r="E488" i="27"/>
  <c r="C488" i="27"/>
  <c r="A488" i="27" s="1"/>
  <c r="O489" i="27" s="1"/>
  <c r="J488" i="27"/>
  <c r="B488" i="27"/>
  <c r="T223" i="27"/>
  <c r="E223" i="27"/>
  <c r="J223" i="27" s="1"/>
  <c r="C223" i="27"/>
  <c r="A223" i="27" s="1"/>
  <c r="O224" i="27" s="1"/>
  <c r="AO223" i="27"/>
  <c r="B223" i="27"/>
  <c r="G223" i="27"/>
  <c r="V223" i="27"/>
  <c r="T239" i="27"/>
  <c r="E239" i="27"/>
  <c r="J239" i="27" s="1"/>
  <c r="C239" i="27"/>
  <c r="A239" i="27" s="1"/>
  <c r="O240" i="27" s="1"/>
  <c r="AO239" i="27"/>
  <c r="B239" i="27"/>
  <c r="G239" i="27"/>
  <c r="V239" i="27"/>
  <c r="T255" i="27"/>
  <c r="E255" i="27"/>
  <c r="J255" i="27" s="1"/>
  <c r="C255" i="27"/>
  <c r="A255" i="27" s="1"/>
  <c r="O256" i="27" s="1"/>
  <c r="AO255" i="27"/>
  <c r="B255" i="27"/>
  <c r="G255" i="27"/>
  <c r="V255" i="27"/>
  <c r="T271" i="27"/>
  <c r="E271" i="27"/>
  <c r="J271" i="27" s="1"/>
  <c r="C271" i="27"/>
  <c r="A271" i="27" s="1"/>
  <c r="O272" i="27" s="1"/>
  <c r="AO271" i="27"/>
  <c r="B271" i="27"/>
  <c r="G271" i="27"/>
  <c r="V271" i="27"/>
  <c r="T287" i="27"/>
  <c r="E287" i="27"/>
  <c r="J287" i="27" s="1"/>
  <c r="C287" i="27"/>
  <c r="A287" i="27" s="1"/>
  <c r="O288" i="27" s="1"/>
  <c r="AO287" i="27"/>
  <c r="B287" i="27"/>
  <c r="G287" i="27"/>
  <c r="V287" i="27"/>
  <c r="V302" i="27"/>
  <c r="B302" i="27"/>
  <c r="J302" i="27"/>
  <c r="AO302" i="27"/>
  <c r="E302" i="27"/>
  <c r="G302" i="27" s="1"/>
  <c r="T302" i="27"/>
  <c r="C302" i="27"/>
  <c r="A302" i="27" s="1"/>
  <c r="O303" i="27" s="1"/>
  <c r="AO432" i="27"/>
  <c r="V432" i="27"/>
  <c r="E432" i="27"/>
  <c r="G432" i="27" s="1"/>
  <c r="C432" i="27"/>
  <c r="B432" i="27"/>
  <c r="AO210" i="27"/>
  <c r="V210" i="27"/>
  <c r="G210" i="27"/>
  <c r="C210" i="27"/>
  <c r="A210" i="27" s="1"/>
  <c r="O211" i="27" s="1"/>
  <c r="E210" i="27"/>
  <c r="J210" i="27" s="1"/>
  <c r="B210" i="27"/>
  <c r="T210" i="27"/>
  <c r="C226" i="27"/>
  <c r="A226" i="27" s="1"/>
  <c r="O227" i="27" s="1"/>
  <c r="AO226" i="27"/>
  <c r="B226" i="27"/>
  <c r="V226" i="27"/>
  <c r="E226" i="27"/>
  <c r="G226" i="27" s="1"/>
  <c r="T226" i="27"/>
  <c r="C242" i="27"/>
  <c r="A242" i="27" s="1"/>
  <c r="O243" i="27" s="1"/>
  <c r="AO242" i="27"/>
  <c r="B242" i="27"/>
  <c r="V242" i="27"/>
  <c r="E242" i="27"/>
  <c r="G242" i="27" s="1"/>
  <c r="T242" i="27"/>
  <c r="C258" i="27"/>
  <c r="A258" i="27" s="1"/>
  <c r="O259" i="27" s="1"/>
  <c r="AO258" i="27"/>
  <c r="B258" i="27"/>
  <c r="V258" i="27"/>
  <c r="E258" i="27"/>
  <c r="G258" i="27" s="1"/>
  <c r="T258" i="27"/>
  <c r="C274" i="27"/>
  <c r="A274" i="27" s="1"/>
  <c r="O275" i="27" s="1"/>
  <c r="AO274" i="27"/>
  <c r="B274" i="27"/>
  <c r="V274" i="27"/>
  <c r="E274" i="27"/>
  <c r="G274" i="27" s="1"/>
  <c r="T274" i="27"/>
  <c r="C290" i="27"/>
  <c r="A290" i="27" s="1"/>
  <c r="O291" i="27" s="1"/>
  <c r="AO290" i="27"/>
  <c r="B290" i="27"/>
  <c r="V290" i="27"/>
  <c r="E290" i="27"/>
  <c r="G290" i="27" s="1"/>
  <c r="T290" i="27"/>
  <c r="C403" i="27"/>
  <c r="A403" i="27" s="1"/>
  <c r="O404" i="27" s="1"/>
  <c r="AO403" i="27"/>
  <c r="G403" i="27"/>
  <c r="V403" i="27"/>
  <c r="J403" i="27"/>
  <c r="E403" i="27"/>
  <c r="B403" i="27"/>
  <c r="AO504" i="27"/>
  <c r="G504" i="27"/>
  <c r="V504" i="27"/>
  <c r="E504" i="27"/>
  <c r="C504" i="27"/>
  <c r="A504" i="27" s="1"/>
  <c r="O505" i="27" s="1"/>
  <c r="J504" i="27"/>
  <c r="B504" i="27"/>
  <c r="V315" i="27"/>
  <c r="E315" i="27"/>
  <c r="J315" i="27" s="1"/>
  <c r="C315" i="27"/>
  <c r="A315" i="27" s="1"/>
  <c r="O316" i="27" s="1"/>
  <c r="B315" i="27"/>
  <c r="AO315" i="27"/>
  <c r="G315" i="27"/>
  <c r="V323" i="27"/>
  <c r="E323" i="27"/>
  <c r="C323" i="27"/>
  <c r="A323" i="27" s="1"/>
  <c r="O324" i="27" s="1"/>
  <c r="J323" i="27"/>
  <c r="B323" i="27"/>
  <c r="AO323" i="27"/>
  <c r="G323" i="27"/>
  <c r="V331" i="27"/>
  <c r="E331" i="27"/>
  <c r="C331" i="27"/>
  <c r="A331" i="27" s="1"/>
  <c r="O332" i="27" s="1"/>
  <c r="J331" i="27"/>
  <c r="B331" i="27"/>
  <c r="AO331" i="27"/>
  <c r="G331" i="27"/>
  <c r="V339" i="27"/>
  <c r="E339" i="27"/>
  <c r="G339" i="27" s="1"/>
  <c r="C339" i="27"/>
  <c r="B339" i="27"/>
  <c r="AO339" i="27"/>
  <c r="V347" i="27"/>
  <c r="E347" i="27"/>
  <c r="J347" i="27" s="1"/>
  <c r="C347" i="27"/>
  <c r="A347" i="27" s="1"/>
  <c r="O348" i="27" s="1"/>
  <c r="B347" i="27"/>
  <c r="AO347" i="27"/>
  <c r="G347" i="27"/>
  <c r="V355" i="27"/>
  <c r="E355" i="27"/>
  <c r="C355" i="27"/>
  <c r="A355" i="27" s="1"/>
  <c r="O356" i="27" s="1"/>
  <c r="J355" i="27"/>
  <c r="B355" i="27"/>
  <c r="AO355" i="27"/>
  <c r="G355" i="27"/>
  <c r="V363" i="27"/>
  <c r="E363" i="27"/>
  <c r="C363" i="27"/>
  <c r="A363" i="27" s="1"/>
  <c r="O364" i="27" s="1"/>
  <c r="J363" i="27"/>
  <c r="B363" i="27"/>
  <c r="AO363" i="27"/>
  <c r="G363" i="27"/>
  <c r="V371" i="27"/>
  <c r="E371" i="27"/>
  <c r="G371" i="27" s="1"/>
  <c r="C371" i="27"/>
  <c r="B371" i="27"/>
  <c r="AO371" i="27"/>
  <c r="V379" i="27"/>
  <c r="E379" i="27"/>
  <c r="J379" i="27" s="1"/>
  <c r="C379" i="27"/>
  <c r="A379" i="27" s="1"/>
  <c r="O380" i="27" s="1"/>
  <c r="B379" i="27"/>
  <c r="AO379" i="27"/>
  <c r="G379" i="27"/>
  <c r="V387" i="27"/>
  <c r="E387" i="27"/>
  <c r="C387" i="27"/>
  <c r="A387" i="27" s="1"/>
  <c r="O388" i="27" s="1"/>
  <c r="J387" i="27"/>
  <c r="B387" i="27"/>
  <c r="AO387" i="27"/>
  <c r="G387" i="27"/>
  <c r="V395" i="27"/>
  <c r="E395" i="27"/>
  <c r="C395" i="27"/>
  <c r="A395" i="27" s="1"/>
  <c r="O396" i="27" s="1"/>
  <c r="J395" i="27"/>
  <c r="B395" i="27"/>
  <c r="AO395" i="27"/>
  <c r="G395" i="27"/>
  <c r="AO410" i="27"/>
  <c r="G410" i="27"/>
  <c r="V410" i="27"/>
  <c r="E410" i="27"/>
  <c r="J410" i="27" s="1"/>
  <c r="C410" i="27"/>
  <c r="A410" i="27" s="1"/>
  <c r="O411" i="27" s="1"/>
  <c r="B410" i="27"/>
  <c r="AO442" i="27"/>
  <c r="G442" i="27"/>
  <c r="V442" i="27"/>
  <c r="E442" i="27"/>
  <c r="C442" i="27"/>
  <c r="A442" i="27" s="1"/>
  <c r="O443" i="27" s="1"/>
  <c r="B442" i="27"/>
  <c r="J442" i="27"/>
  <c r="AO474" i="27"/>
  <c r="V474" i="27"/>
  <c r="E474" i="27"/>
  <c r="G474" i="27" s="1"/>
  <c r="C474" i="27"/>
  <c r="B474" i="27"/>
  <c r="AO506" i="27"/>
  <c r="V506" i="27"/>
  <c r="E506" i="27"/>
  <c r="G506" i="27" s="1"/>
  <c r="C506" i="27"/>
  <c r="A506" i="27" s="1"/>
  <c r="O507" i="27" s="1"/>
  <c r="B506" i="27"/>
  <c r="C304" i="27"/>
  <c r="AO304" i="27"/>
  <c r="V304" i="27"/>
  <c r="E304" i="27"/>
  <c r="G304" i="27" s="1"/>
  <c r="T304" i="27"/>
  <c r="B304" i="27"/>
  <c r="AO428" i="27"/>
  <c r="G428" i="27"/>
  <c r="V428" i="27"/>
  <c r="E428" i="27"/>
  <c r="C428" i="27"/>
  <c r="A428" i="27" s="1"/>
  <c r="O429" i="27" s="1"/>
  <c r="J428" i="27"/>
  <c r="B428" i="27"/>
  <c r="AO460" i="27"/>
  <c r="G460" i="27"/>
  <c r="V460" i="27"/>
  <c r="E460" i="27"/>
  <c r="C460" i="27"/>
  <c r="A460" i="27" s="1"/>
  <c r="O461" i="27" s="1"/>
  <c r="J460" i="27"/>
  <c r="B460" i="27"/>
  <c r="AO492" i="27"/>
  <c r="V492" i="27"/>
  <c r="E492" i="27"/>
  <c r="G492" i="27" s="1"/>
  <c r="C492" i="27"/>
  <c r="B492" i="27"/>
  <c r="AO521" i="27"/>
  <c r="V521" i="27"/>
  <c r="E521" i="27"/>
  <c r="G521" i="27" s="1"/>
  <c r="C521" i="27"/>
  <c r="A521" i="27" s="1"/>
  <c r="O522" i="27" s="1"/>
  <c r="B521" i="27"/>
  <c r="B310" i="27"/>
  <c r="AO310" i="27"/>
  <c r="V310" i="27"/>
  <c r="E310" i="27"/>
  <c r="G310" i="27" s="1"/>
  <c r="C310" i="27"/>
  <c r="B318" i="27"/>
  <c r="AO318" i="27"/>
  <c r="V318" i="27"/>
  <c r="E318" i="27"/>
  <c r="G318" i="27" s="1"/>
  <c r="C318" i="27"/>
  <c r="A318" i="27" s="1"/>
  <c r="O319" i="27" s="1"/>
  <c r="B326" i="27"/>
  <c r="AO326" i="27"/>
  <c r="G326" i="27"/>
  <c r="V326" i="27"/>
  <c r="E326" i="27"/>
  <c r="J326" i="27" s="1"/>
  <c r="C326" i="27"/>
  <c r="A326" i="27" s="1"/>
  <c r="O327" i="27" s="1"/>
  <c r="J334" i="27"/>
  <c r="B334" i="27"/>
  <c r="AO334" i="27"/>
  <c r="G334" i="27"/>
  <c r="V334" i="27"/>
  <c r="E334" i="27"/>
  <c r="C334" i="27"/>
  <c r="A334" i="27" s="1"/>
  <c r="O335" i="27" s="1"/>
  <c r="B342" i="27"/>
  <c r="AO342" i="27"/>
  <c r="V342" i="27"/>
  <c r="E342" i="27"/>
  <c r="G342" i="27" s="1"/>
  <c r="C342" i="27"/>
  <c r="B350" i="27"/>
  <c r="AO350" i="27"/>
  <c r="V350" i="27"/>
  <c r="E350" i="27"/>
  <c r="G350" i="27" s="1"/>
  <c r="C350" i="27"/>
  <c r="A350" i="27" s="1"/>
  <c r="O351" i="27" s="1"/>
  <c r="B358" i="27"/>
  <c r="AO358" i="27"/>
  <c r="G358" i="27"/>
  <c r="V358" i="27"/>
  <c r="E358" i="27"/>
  <c r="J358" i="27" s="1"/>
  <c r="C358" i="27"/>
  <c r="A358" i="27" s="1"/>
  <c r="O359" i="27" s="1"/>
  <c r="J366" i="27"/>
  <c r="B366" i="27"/>
  <c r="AO366" i="27"/>
  <c r="G366" i="27"/>
  <c r="V366" i="27"/>
  <c r="E366" i="27"/>
  <c r="C366" i="27"/>
  <c r="A366" i="27" s="1"/>
  <c r="O367" i="27" s="1"/>
  <c r="B374" i="27"/>
  <c r="AO374" i="27"/>
  <c r="V374" i="27"/>
  <c r="E374" i="27"/>
  <c r="G374" i="27" s="1"/>
  <c r="C374" i="27"/>
  <c r="B382" i="27"/>
  <c r="AO382" i="27"/>
  <c r="V382" i="27"/>
  <c r="E382" i="27"/>
  <c r="G382" i="27" s="1"/>
  <c r="C382" i="27"/>
  <c r="A382" i="27" s="1"/>
  <c r="O383" i="27" s="1"/>
  <c r="B390" i="27"/>
  <c r="AO390" i="27"/>
  <c r="G390" i="27"/>
  <c r="V390" i="27"/>
  <c r="E390" i="27"/>
  <c r="J390" i="27" s="1"/>
  <c r="C390" i="27"/>
  <c r="A390" i="27" s="1"/>
  <c r="O391" i="27" s="1"/>
  <c r="AO398" i="27"/>
  <c r="C398" i="27"/>
  <c r="B398" i="27"/>
  <c r="V398" i="27"/>
  <c r="E398" i="27"/>
  <c r="G398" i="27" s="1"/>
  <c r="AO422" i="27"/>
  <c r="G422" i="27"/>
  <c r="V422" i="27"/>
  <c r="E422" i="27"/>
  <c r="C422" i="27"/>
  <c r="A422" i="27" s="1"/>
  <c r="O423" i="27" s="1"/>
  <c r="J422" i="27"/>
  <c r="B422" i="27"/>
  <c r="AO454" i="27"/>
  <c r="G454" i="27"/>
  <c r="V454" i="27"/>
  <c r="E454" i="27"/>
  <c r="C454" i="27"/>
  <c r="A454" i="27" s="1"/>
  <c r="O455" i="27" s="1"/>
  <c r="J454" i="27"/>
  <c r="B454" i="27"/>
  <c r="AO486" i="27"/>
  <c r="V486" i="27"/>
  <c r="E486" i="27"/>
  <c r="G486" i="27" s="1"/>
  <c r="C486" i="27"/>
  <c r="B486" i="27"/>
  <c r="AO529" i="27"/>
  <c r="V529" i="27"/>
  <c r="E529" i="27"/>
  <c r="G529" i="27" s="1"/>
  <c r="C529" i="27"/>
  <c r="A529" i="27" s="1"/>
  <c r="O530" i="27" s="1"/>
  <c r="B529" i="27"/>
  <c r="AO523" i="27"/>
  <c r="G523" i="27"/>
  <c r="V523" i="27"/>
  <c r="E523" i="27"/>
  <c r="J523" i="27" s="1"/>
  <c r="C523" i="27"/>
  <c r="A523" i="27" s="1"/>
  <c r="O524" i="27" s="1"/>
  <c r="B523" i="27"/>
  <c r="AO555" i="27"/>
  <c r="G555" i="27"/>
  <c r="V555" i="27"/>
  <c r="E555" i="27"/>
  <c r="C555" i="27"/>
  <c r="A555" i="27" s="1"/>
  <c r="O556" i="27" s="1"/>
  <c r="B555" i="27"/>
  <c r="J555" i="27"/>
  <c r="C409" i="27"/>
  <c r="B409" i="27"/>
  <c r="AO409" i="27"/>
  <c r="V409" i="27"/>
  <c r="E409" i="27"/>
  <c r="G409" i="27" s="1"/>
  <c r="C417" i="27"/>
  <c r="A417" i="27" s="1"/>
  <c r="O418" i="27" s="1"/>
  <c r="B417" i="27"/>
  <c r="AO417" i="27"/>
  <c r="G417" i="27"/>
  <c r="V417" i="27"/>
  <c r="E417" i="27"/>
  <c r="J417" i="27" s="1"/>
  <c r="C425" i="27"/>
  <c r="A425" i="27" s="1"/>
  <c r="O426" i="27" s="1"/>
  <c r="J425" i="27"/>
  <c r="B425" i="27"/>
  <c r="AO425" i="27"/>
  <c r="G425" i="27"/>
  <c r="V425" i="27"/>
  <c r="E425" i="27"/>
  <c r="C433" i="27"/>
  <c r="B433" i="27"/>
  <c r="AO433" i="27"/>
  <c r="V433" i="27"/>
  <c r="E433" i="27"/>
  <c r="G433" i="27" s="1"/>
  <c r="C441" i="27"/>
  <c r="B441" i="27"/>
  <c r="AO441" i="27"/>
  <c r="V441" i="27"/>
  <c r="E441" i="27"/>
  <c r="G441" i="27" s="1"/>
  <c r="C449" i="27"/>
  <c r="A449" i="27" s="1"/>
  <c r="O450" i="27" s="1"/>
  <c r="B449" i="27"/>
  <c r="AO449" i="27"/>
  <c r="G449" i="27"/>
  <c r="V449" i="27"/>
  <c r="E449" i="27"/>
  <c r="J449" i="27" s="1"/>
  <c r="C457" i="27"/>
  <c r="A457" i="27" s="1"/>
  <c r="O458" i="27" s="1"/>
  <c r="J457" i="27"/>
  <c r="B457" i="27"/>
  <c r="AO457" i="27"/>
  <c r="G457" i="27"/>
  <c r="V457" i="27"/>
  <c r="E457" i="27"/>
  <c r="C465" i="27"/>
  <c r="B465" i="27"/>
  <c r="AO465" i="27"/>
  <c r="V465" i="27"/>
  <c r="E465" i="27"/>
  <c r="G465" i="27" s="1"/>
  <c r="C473" i="27"/>
  <c r="B473" i="27"/>
  <c r="AO473" i="27"/>
  <c r="V473" i="27"/>
  <c r="E473" i="27"/>
  <c r="G473" i="27" s="1"/>
  <c r="C481" i="27"/>
  <c r="A481" i="27" s="1"/>
  <c r="O482" i="27" s="1"/>
  <c r="B481" i="27"/>
  <c r="AO481" i="27"/>
  <c r="G481" i="27"/>
  <c r="V481" i="27"/>
  <c r="E481" i="27"/>
  <c r="J481" i="27" s="1"/>
  <c r="C489" i="27"/>
  <c r="A489" i="27" s="1"/>
  <c r="O490" i="27" s="1"/>
  <c r="J489" i="27"/>
  <c r="B489" i="27"/>
  <c r="AO489" i="27"/>
  <c r="G489" i="27"/>
  <c r="V489" i="27"/>
  <c r="E489" i="27"/>
  <c r="C497" i="27"/>
  <c r="B497" i="27"/>
  <c r="AO497" i="27"/>
  <c r="V497" i="27"/>
  <c r="E497" i="27"/>
  <c r="G497" i="27" s="1"/>
  <c r="C505" i="27"/>
  <c r="B505" i="27"/>
  <c r="AO505" i="27"/>
  <c r="V505" i="27"/>
  <c r="E505" i="27"/>
  <c r="G505" i="27" s="1"/>
  <c r="C513" i="27"/>
  <c r="A513" i="27" s="1"/>
  <c r="O514" i="27" s="1"/>
  <c r="B513" i="27"/>
  <c r="AO513" i="27"/>
  <c r="G513" i="27"/>
  <c r="V513" i="27"/>
  <c r="E513" i="27"/>
  <c r="J513" i="27" s="1"/>
  <c r="AO541" i="27"/>
  <c r="G541" i="27"/>
  <c r="V541" i="27"/>
  <c r="E541" i="27"/>
  <c r="C541" i="27"/>
  <c r="A541" i="27" s="1"/>
  <c r="O542" i="27" s="1"/>
  <c r="J541" i="27"/>
  <c r="B541" i="27"/>
  <c r="C567" i="27"/>
  <c r="AO567" i="27"/>
  <c r="E567" i="27"/>
  <c r="J567" i="27" s="1"/>
  <c r="V567" i="27"/>
  <c r="B567" i="27"/>
  <c r="G567" i="27"/>
  <c r="AO535" i="27"/>
  <c r="V535" i="27"/>
  <c r="E535" i="27"/>
  <c r="G535" i="27" s="1"/>
  <c r="C535" i="27"/>
  <c r="B535" i="27"/>
  <c r="AO574" i="27"/>
  <c r="V574" i="27"/>
  <c r="C574" i="27"/>
  <c r="A574" i="27" s="1"/>
  <c r="O575" i="27" s="1"/>
  <c r="B574" i="27"/>
  <c r="E574" i="27"/>
  <c r="G574" i="27" s="1"/>
  <c r="C573" i="27"/>
  <c r="A573" i="27" s="1"/>
  <c r="O574" i="27" s="1"/>
  <c r="V573" i="27"/>
  <c r="B573" i="27"/>
  <c r="J573" i="27"/>
  <c r="G573" i="27"/>
  <c r="AO573" i="27"/>
  <c r="E573" i="27"/>
  <c r="C520" i="27"/>
  <c r="AO520" i="27"/>
  <c r="B520" i="27"/>
  <c r="V520" i="27"/>
  <c r="E520" i="27"/>
  <c r="G520" i="27" s="1"/>
  <c r="C528" i="27"/>
  <c r="B528" i="27"/>
  <c r="AO528" i="27"/>
  <c r="V528" i="27"/>
  <c r="E528" i="27"/>
  <c r="G528" i="27" s="1"/>
  <c r="C536" i="27"/>
  <c r="A536" i="27" s="1"/>
  <c r="O537" i="27" s="1"/>
  <c r="B536" i="27"/>
  <c r="AO536" i="27"/>
  <c r="G536" i="27"/>
  <c r="V536" i="27"/>
  <c r="E536" i="27"/>
  <c r="J536" i="27" s="1"/>
  <c r="C544" i="27"/>
  <c r="A544" i="27" s="1"/>
  <c r="O545" i="27" s="1"/>
  <c r="J544" i="27"/>
  <c r="B544" i="27"/>
  <c r="AO544" i="27"/>
  <c r="G544" i="27"/>
  <c r="V544" i="27"/>
  <c r="E544" i="27"/>
  <c r="C552" i="27"/>
  <c r="B552" i="27"/>
  <c r="AO552" i="27"/>
  <c r="V552" i="27"/>
  <c r="E552" i="27"/>
  <c r="G552" i="27" s="1"/>
  <c r="C560" i="27"/>
  <c r="B560" i="27"/>
  <c r="AO560" i="27"/>
  <c r="V560" i="27"/>
  <c r="E560" i="27"/>
  <c r="G560" i="27" s="1"/>
  <c r="C571" i="27"/>
  <c r="AO571" i="27"/>
  <c r="E571" i="27"/>
  <c r="J571" i="27" s="1"/>
  <c r="V571" i="27"/>
  <c r="B571" i="27"/>
  <c r="C569" i="27"/>
  <c r="A569" i="27" s="1"/>
  <c r="O570" i="27" s="1"/>
  <c r="G569" i="27"/>
  <c r="AO569" i="27"/>
  <c r="E569" i="27"/>
  <c r="J569" i="27" s="1"/>
  <c r="V569" i="27"/>
  <c r="B569" i="27"/>
  <c r="C575" i="27"/>
  <c r="E575" i="27"/>
  <c r="J575" i="27" s="1"/>
  <c r="AO575" i="27"/>
  <c r="B575" i="27"/>
  <c r="V575" i="27"/>
  <c r="G575" i="27"/>
  <c r="AO592" i="27"/>
  <c r="V592" i="27"/>
  <c r="E592" i="27"/>
  <c r="G592" i="27" s="1"/>
  <c r="C592" i="27"/>
  <c r="B592" i="27"/>
  <c r="AO582" i="27"/>
  <c r="E582" i="27"/>
  <c r="G582" i="27" s="1"/>
  <c r="V582" i="27"/>
  <c r="C582" i="27"/>
  <c r="A582" i="27" s="1"/>
  <c r="O583" i="27" s="1"/>
  <c r="B582" i="27"/>
  <c r="J582" i="27"/>
  <c r="C589" i="27"/>
  <c r="A589" i="27" s="1"/>
  <c r="O590" i="27" s="1"/>
  <c r="J589" i="27"/>
  <c r="B589" i="27"/>
  <c r="AO589" i="27"/>
  <c r="V589" i="27"/>
  <c r="G589" i="27"/>
  <c r="E589" i="27"/>
  <c r="C597" i="27"/>
  <c r="B597" i="27"/>
  <c r="AO597" i="27"/>
  <c r="V597" i="27"/>
  <c r="E597" i="27"/>
  <c r="J597" i="27" s="1"/>
  <c r="C605" i="27"/>
  <c r="B605" i="27"/>
  <c r="AO605" i="27"/>
  <c r="V605" i="27"/>
  <c r="E605" i="27"/>
  <c r="J605" i="27" s="1"/>
  <c r="T134" i="27"/>
  <c r="E134" i="27"/>
  <c r="C134" i="27"/>
  <c r="A134" i="27" s="1"/>
  <c r="O135" i="27" s="1"/>
  <c r="AO134" i="27"/>
  <c r="J134" i="27"/>
  <c r="B134" i="27"/>
  <c r="V134" i="27"/>
  <c r="G134" i="27"/>
  <c r="T118" i="27"/>
  <c r="E118" i="27"/>
  <c r="C118" i="27"/>
  <c r="A118" i="27" s="1"/>
  <c r="O119" i="27" s="1"/>
  <c r="V118" i="27"/>
  <c r="AO118" i="27"/>
  <c r="J118" i="27"/>
  <c r="B118" i="27"/>
  <c r="G118" i="27"/>
  <c r="T94" i="27"/>
  <c r="E94" i="27"/>
  <c r="C94" i="27"/>
  <c r="A94" i="27" s="1"/>
  <c r="O95" i="27" s="1"/>
  <c r="V94" i="27"/>
  <c r="AO94" i="27"/>
  <c r="J94" i="27"/>
  <c r="B94" i="27"/>
  <c r="G94" i="27"/>
  <c r="T78" i="27"/>
  <c r="E78" i="27"/>
  <c r="C78" i="27"/>
  <c r="A78" i="27" s="1"/>
  <c r="O79" i="27" s="1"/>
  <c r="G78" i="27"/>
  <c r="AO78" i="27"/>
  <c r="J78" i="27"/>
  <c r="B78" i="27"/>
  <c r="V78" i="27"/>
  <c r="B52" i="27"/>
  <c r="AO52" i="27"/>
  <c r="E52" i="27"/>
  <c r="G52" i="27" s="1"/>
  <c r="C52" i="27"/>
  <c r="B40" i="27"/>
  <c r="G40" i="27"/>
  <c r="AO40" i="27"/>
  <c r="E40" i="27"/>
  <c r="J40" i="27" s="1"/>
  <c r="C40" i="27"/>
  <c r="A40" i="27" s="1"/>
  <c r="O41" i="27" s="1"/>
  <c r="A26" i="27"/>
  <c r="O27" i="27" s="1"/>
  <c r="A18" i="27"/>
  <c r="O19" i="27" s="1"/>
  <c r="A13" i="27"/>
  <c r="O14" i="27" s="1"/>
  <c r="AO38" i="27"/>
  <c r="E38" i="27"/>
  <c r="J38" i="27" s="1"/>
  <c r="C38" i="27"/>
  <c r="B38" i="27"/>
  <c r="G38" i="27"/>
  <c r="V131" i="27"/>
  <c r="G131" i="27"/>
  <c r="J131" i="27"/>
  <c r="T131" i="27"/>
  <c r="E131" i="27"/>
  <c r="AO131" i="27"/>
  <c r="C131" i="27"/>
  <c r="A131" i="27" s="1"/>
  <c r="O132" i="27" s="1"/>
  <c r="B131" i="27"/>
  <c r="V123" i="27"/>
  <c r="T123" i="27"/>
  <c r="E123" i="27"/>
  <c r="G123" i="27" s="1"/>
  <c r="AO123" i="27"/>
  <c r="C123" i="27"/>
  <c r="B123" i="27"/>
  <c r="V107" i="27"/>
  <c r="AO107" i="27"/>
  <c r="B107" i="27"/>
  <c r="T107" i="27"/>
  <c r="E107" i="27"/>
  <c r="G107" i="27" s="1"/>
  <c r="J107" i="27"/>
  <c r="C107" i="27"/>
  <c r="A107" i="27" s="1"/>
  <c r="O108" i="27" s="1"/>
  <c r="V91" i="27"/>
  <c r="T91" i="27"/>
  <c r="E91" i="27"/>
  <c r="G91" i="27" s="1"/>
  <c r="C91" i="27"/>
  <c r="AO91" i="27"/>
  <c r="B91" i="27"/>
  <c r="V83" i="27"/>
  <c r="T83" i="27"/>
  <c r="E83" i="27"/>
  <c r="J83" i="27" s="1"/>
  <c r="C83" i="27"/>
  <c r="AO83" i="27"/>
  <c r="B83" i="27"/>
  <c r="V67" i="27"/>
  <c r="T67" i="27"/>
  <c r="E67" i="27"/>
  <c r="G67" i="27" s="1"/>
  <c r="AO67" i="27"/>
  <c r="B67" i="27"/>
  <c r="C67" i="27"/>
  <c r="J67" i="27"/>
  <c r="J54" i="27"/>
  <c r="C35" i="27"/>
  <c r="A35" i="27" s="1"/>
  <c r="O36" i="27" s="1"/>
  <c r="J35" i="27"/>
  <c r="B35" i="27"/>
  <c r="E35" i="27"/>
  <c r="G35" i="27"/>
  <c r="AO35" i="27"/>
  <c r="C19" i="27"/>
  <c r="A19" i="27" s="1"/>
  <c r="O20" i="27" s="1"/>
  <c r="B19" i="27"/>
  <c r="E19" i="27"/>
  <c r="J19" i="27" s="1"/>
  <c r="G19" i="27"/>
  <c r="AO19" i="27"/>
  <c r="G14" i="27"/>
  <c r="J9" i="27"/>
  <c r="AO108" i="27"/>
  <c r="B108" i="27"/>
  <c r="C108" i="27"/>
  <c r="V108" i="27"/>
  <c r="T108" i="27"/>
  <c r="E108" i="27"/>
  <c r="J108" i="27" s="1"/>
  <c r="AO72" i="27"/>
  <c r="B72" i="27"/>
  <c r="V72" i="27"/>
  <c r="G72" i="27"/>
  <c r="C72" i="27"/>
  <c r="T72" i="27"/>
  <c r="E72" i="27"/>
  <c r="J72" i="27" s="1"/>
  <c r="C76" i="29"/>
  <c r="M76" i="29"/>
  <c r="AC76" i="29" s="1"/>
  <c r="H76" i="29"/>
  <c r="BB76" i="29"/>
  <c r="F76" i="29" s="1"/>
  <c r="C53" i="29"/>
  <c r="M53" i="29"/>
  <c r="AC53" i="29" s="1"/>
  <c r="H53" i="29"/>
  <c r="BB53" i="29"/>
  <c r="F53" i="29" s="1"/>
  <c r="C17" i="29"/>
  <c r="BB17" i="29"/>
  <c r="F17" i="29" s="1"/>
  <c r="M17" i="29"/>
  <c r="AC17" i="29" s="1"/>
  <c r="H17" i="29"/>
  <c r="C18" i="29"/>
  <c r="BB18" i="29"/>
  <c r="F18" i="29" s="1"/>
  <c r="M18" i="29"/>
  <c r="AC18" i="29" s="1"/>
  <c r="H18" i="29"/>
  <c r="BB23" i="29"/>
  <c r="F23" i="29" s="1"/>
  <c r="M23" i="29"/>
  <c r="AC23" i="29" s="1"/>
  <c r="H23" i="29"/>
  <c r="C23" i="29"/>
  <c r="BB72" i="29"/>
  <c r="F72" i="29" s="1"/>
  <c r="H72" i="29"/>
  <c r="C72" i="29"/>
  <c r="M72" i="29"/>
  <c r="AC72" i="29" s="1"/>
  <c r="H40" i="29"/>
  <c r="F40" i="29"/>
  <c r="C40" i="29"/>
  <c r="BB40" i="29"/>
  <c r="M40" i="29"/>
  <c r="AC40" i="29" s="1"/>
  <c r="F101" i="29"/>
  <c r="M101" i="29"/>
  <c r="AC101" i="29" s="1"/>
  <c r="BB101" i="29"/>
  <c r="H101" i="29"/>
  <c r="C101" i="29"/>
  <c r="H79" i="29"/>
  <c r="C79" i="29"/>
  <c r="BB79" i="29"/>
  <c r="F79" i="29" s="1"/>
  <c r="M79" i="29"/>
  <c r="AC79" i="29" s="1"/>
  <c r="H100" i="29"/>
  <c r="BB100" i="29"/>
  <c r="F100" i="29"/>
  <c r="C100" i="29"/>
  <c r="M100" i="29"/>
  <c r="AC100" i="29" s="1"/>
  <c r="C137" i="27"/>
  <c r="A137" i="27" s="1"/>
  <c r="O138" i="27" s="1"/>
  <c r="AO137" i="27"/>
  <c r="J137" i="27"/>
  <c r="B137" i="27"/>
  <c r="T137" i="27"/>
  <c r="V137" i="27"/>
  <c r="G137" i="27"/>
  <c r="E137" i="27"/>
  <c r="C97" i="27"/>
  <c r="A97" i="27" s="1"/>
  <c r="O98" i="27" s="1"/>
  <c r="AO97" i="27"/>
  <c r="J97" i="27"/>
  <c r="B97" i="27"/>
  <c r="T97" i="27"/>
  <c r="V97" i="27"/>
  <c r="G97" i="27"/>
  <c r="E97" i="27"/>
  <c r="C73" i="27"/>
  <c r="AO73" i="27"/>
  <c r="J73" i="27"/>
  <c r="B73" i="27"/>
  <c r="E73" i="27"/>
  <c r="V73" i="27"/>
  <c r="G73" i="27"/>
  <c r="T73" i="27"/>
  <c r="AO49" i="27"/>
  <c r="E49" i="27"/>
  <c r="J49" i="27" s="1"/>
  <c r="B49" i="27"/>
  <c r="C49" i="27"/>
  <c r="AO181" i="27"/>
  <c r="B181" i="27"/>
  <c r="V181" i="27"/>
  <c r="G181" i="27"/>
  <c r="T181" i="27"/>
  <c r="E181" i="27"/>
  <c r="J181" i="27" s="1"/>
  <c r="C181" i="27"/>
  <c r="A181" i="27" s="1"/>
  <c r="O182" i="27" s="1"/>
  <c r="V168" i="27"/>
  <c r="T168" i="27"/>
  <c r="E168" i="27"/>
  <c r="G168" i="27" s="1"/>
  <c r="C168" i="27"/>
  <c r="A168" i="27" s="1"/>
  <c r="O169" i="27" s="1"/>
  <c r="AO168" i="27"/>
  <c r="B168" i="27"/>
  <c r="T155" i="27"/>
  <c r="E155" i="27"/>
  <c r="C155" i="27"/>
  <c r="A155" i="27" s="1"/>
  <c r="O156" i="27" s="1"/>
  <c r="AO155" i="27"/>
  <c r="J155" i="27"/>
  <c r="B155" i="27"/>
  <c r="V155" i="27"/>
  <c r="G155" i="27"/>
  <c r="T203" i="27"/>
  <c r="E203" i="27"/>
  <c r="C203" i="27"/>
  <c r="A203" i="27" s="1"/>
  <c r="O204" i="27" s="1"/>
  <c r="AO203" i="27"/>
  <c r="J203" i="27"/>
  <c r="B203" i="27"/>
  <c r="V203" i="27"/>
  <c r="G203" i="27"/>
  <c r="C186" i="27"/>
  <c r="A186" i="27" s="1"/>
  <c r="O187" i="27" s="1"/>
  <c r="AO186" i="27"/>
  <c r="B186" i="27"/>
  <c r="V186" i="27"/>
  <c r="T186" i="27"/>
  <c r="E186" i="27"/>
  <c r="G186" i="27" s="1"/>
  <c r="AO249" i="27"/>
  <c r="B249" i="27"/>
  <c r="V249" i="27"/>
  <c r="G249" i="27"/>
  <c r="T249" i="27"/>
  <c r="E249" i="27"/>
  <c r="J249" i="27" s="1"/>
  <c r="C249" i="27"/>
  <c r="A249" i="27" s="1"/>
  <c r="O250" i="27" s="1"/>
  <c r="AO512" i="27"/>
  <c r="V512" i="27"/>
  <c r="E512" i="27"/>
  <c r="G512" i="27" s="1"/>
  <c r="C512" i="27"/>
  <c r="A512" i="27" s="1"/>
  <c r="O513" i="27" s="1"/>
  <c r="B512" i="27"/>
  <c r="AO269" i="27"/>
  <c r="J269" i="27"/>
  <c r="B269" i="27"/>
  <c r="V269" i="27"/>
  <c r="G269" i="27"/>
  <c r="T269" i="27"/>
  <c r="E269" i="27"/>
  <c r="C269" i="27"/>
  <c r="A269" i="27" s="1"/>
  <c r="O270" i="27" s="1"/>
  <c r="V248" i="27"/>
  <c r="G248" i="27"/>
  <c r="T248" i="27"/>
  <c r="E248" i="27"/>
  <c r="C248" i="27"/>
  <c r="A248" i="27" s="1"/>
  <c r="O249" i="27" s="1"/>
  <c r="B248" i="27"/>
  <c r="AO248" i="27"/>
  <c r="J248" i="27"/>
  <c r="V296" i="27"/>
  <c r="G296" i="27"/>
  <c r="T296" i="27"/>
  <c r="E296" i="27"/>
  <c r="C296" i="27"/>
  <c r="A296" i="27" s="1"/>
  <c r="O297" i="27" s="1"/>
  <c r="B296" i="27"/>
  <c r="AO296" i="27"/>
  <c r="J296" i="27"/>
  <c r="T251" i="27"/>
  <c r="E251" i="27"/>
  <c r="G251" i="27" s="1"/>
  <c r="C251" i="27"/>
  <c r="AO251" i="27"/>
  <c r="B251" i="27"/>
  <c r="V251" i="27"/>
  <c r="T301" i="27"/>
  <c r="E301" i="27"/>
  <c r="J301" i="27" s="1"/>
  <c r="B301" i="27"/>
  <c r="AO301" i="27"/>
  <c r="G301" i="27"/>
  <c r="C301" i="27"/>
  <c r="V301" i="27"/>
  <c r="C222" i="27"/>
  <c r="A222" i="27" s="1"/>
  <c r="O223" i="27" s="1"/>
  <c r="AO222" i="27"/>
  <c r="B222" i="27"/>
  <c r="V222" i="27"/>
  <c r="G222" i="27"/>
  <c r="T222" i="27"/>
  <c r="E222" i="27"/>
  <c r="J222" i="27" s="1"/>
  <c r="C270" i="27"/>
  <c r="A270" i="27" s="1"/>
  <c r="O271" i="27" s="1"/>
  <c r="AO270" i="27"/>
  <c r="B270" i="27"/>
  <c r="V270" i="27"/>
  <c r="G270" i="27"/>
  <c r="T270" i="27"/>
  <c r="E270" i="27"/>
  <c r="J270" i="27" s="1"/>
  <c r="AO472" i="27"/>
  <c r="G472" i="27"/>
  <c r="V472" i="27"/>
  <c r="E472" i="27"/>
  <c r="C472" i="27"/>
  <c r="A472" i="27" s="1"/>
  <c r="O473" i="27" s="1"/>
  <c r="J472" i="27"/>
  <c r="B472" i="27"/>
  <c r="V329" i="27"/>
  <c r="E329" i="27"/>
  <c r="J329" i="27" s="1"/>
  <c r="C329" i="27"/>
  <c r="A329" i="27" s="1"/>
  <c r="O330" i="27" s="1"/>
  <c r="B329" i="27"/>
  <c r="AO329" i="27"/>
  <c r="G329" i="27"/>
  <c r="V353" i="27"/>
  <c r="E353" i="27"/>
  <c r="C353" i="27"/>
  <c r="A353" i="27" s="1"/>
  <c r="O354" i="27" s="1"/>
  <c r="J353" i="27"/>
  <c r="B353" i="27"/>
  <c r="AO353" i="27"/>
  <c r="G353" i="27"/>
  <c r="V385" i="27"/>
  <c r="E385" i="27"/>
  <c r="C385" i="27"/>
  <c r="A385" i="27" s="1"/>
  <c r="O386" i="27" s="1"/>
  <c r="J385" i="27"/>
  <c r="B385" i="27"/>
  <c r="AO385" i="27"/>
  <c r="G385" i="27"/>
  <c r="AO434" i="27"/>
  <c r="G434" i="27"/>
  <c r="V434" i="27"/>
  <c r="E434" i="27"/>
  <c r="J434" i="27" s="1"/>
  <c r="C434" i="27"/>
  <c r="A434" i="27" s="1"/>
  <c r="O435" i="27" s="1"/>
  <c r="B434" i="27"/>
  <c r="C300" i="27"/>
  <c r="A300" i="27" s="1"/>
  <c r="O301" i="27" s="1"/>
  <c r="T300" i="27"/>
  <c r="B300" i="27"/>
  <c r="AO300" i="27"/>
  <c r="G300" i="27"/>
  <c r="V300" i="27"/>
  <c r="E300" i="27"/>
  <c r="J300" i="27" s="1"/>
  <c r="AO484" i="27"/>
  <c r="G484" i="27"/>
  <c r="V484" i="27"/>
  <c r="E484" i="27"/>
  <c r="C484" i="27"/>
  <c r="A484" i="27" s="1"/>
  <c r="O485" i="27" s="1"/>
  <c r="J484" i="27"/>
  <c r="B484" i="27"/>
  <c r="B316" i="27"/>
  <c r="AO316" i="27"/>
  <c r="G316" i="27"/>
  <c r="V316" i="27"/>
  <c r="E316" i="27"/>
  <c r="J316" i="27" s="1"/>
  <c r="C316" i="27"/>
  <c r="A316" i="27" s="1"/>
  <c r="O317" i="27" s="1"/>
  <c r="J340" i="27"/>
  <c r="B340" i="27"/>
  <c r="AO340" i="27"/>
  <c r="G340" i="27"/>
  <c r="V340" i="27"/>
  <c r="E340" i="27"/>
  <c r="C340" i="27"/>
  <c r="A340" i="27" s="1"/>
  <c r="O341" i="27" s="1"/>
  <c r="B364" i="27"/>
  <c r="AO364" i="27"/>
  <c r="V364" i="27"/>
  <c r="E364" i="27"/>
  <c r="G364" i="27" s="1"/>
  <c r="C364" i="27"/>
  <c r="B388" i="27"/>
  <c r="AO388" i="27"/>
  <c r="V388" i="27"/>
  <c r="E388" i="27"/>
  <c r="G388" i="27" s="1"/>
  <c r="C388" i="27"/>
  <c r="A388" i="27" s="1"/>
  <c r="O389" i="27" s="1"/>
  <c r="AO446" i="27"/>
  <c r="V446" i="27"/>
  <c r="E446" i="27"/>
  <c r="G446" i="27" s="1"/>
  <c r="C446" i="27"/>
  <c r="B446" i="27"/>
  <c r="C518" i="27"/>
  <c r="AO518" i="27"/>
  <c r="E518" i="27"/>
  <c r="G518" i="27" s="1"/>
  <c r="B518" i="27"/>
  <c r="V518" i="27"/>
  <c r="C415" i="27"/>
  <c r="A415" i="27" s="1"/>
  <c r="O416" i="27" s="1"/>
  <c r="J415" i="27"/>
  <c r="B415" i="27"/>
  <c r="AO415" i="27"/>
  <c r="G415" i="27"/>
  <c r="V415" i="27"/>
  <c r="E415" i="27"/>
  <c r="C439" i="27"/>
  <c r="B439" i="27"/>
  <c r="AO439" i="27"/>
  <c r="V439" i="27"/>
  <c r="E439" i="27"/>
  <c r="G439" i="27" s="1"/>
  <c r="C463" i="27"/>
  <c r="B463" i="27"/>
  <c r="AO463" i="27"/>
  <c r="V463" i="27"/>
  <c r="E463" i="27"/>
  <c r="G463" i="27" s="1"/>
  <c r="C487" i="27"/>
  <c r="A487" i="27" s="1"/>
  <c r="O488" i="27" s="1"/>
  <c r="B487" i="27"/>
  <c r="AO487" i="27"/>
  <c r="G487" i="27"/>
  <c r="V487" i="27"/>
  <c r="E487" i="27"/>
  <c r="J487" i="27" s="1"/>
  <c r="C511" i="27"/>
  <c r="A511" i="27" s="1"/>
  <c r="O512" i="27" s="1"/>
  <c r="J511" i="27"/>
  <c r="B511" i="27"/>
  <c r="AO511" i="27"/>
  <c r="G511" i="27"/>
  <c r="V511" i="27"/>
  <c r="E511" i="27"/>
  <c r="AO527" i="27"/>
  <c r="G527" i="27"/>
  <c r="V527" i="27"/>
  <c r="E527" i="27"/>
  <c r="C527" i="27"/>
  <c r="A527" i="27" s="1"/>
  <c r="O528" i="27" s="1"/>
  <c r="J527" i="27"/>
  <c r="B527" i="27"/>
  <c r="AO594" i="27"/>
  <c r="V594" i="27"/>
  <c r="E594" i="27"/>
  <c r="J594" i="27" s="1"/>
  <c r="C594" i="27"/>
  <c r="B594" i="27"/>
  <c r="C542" i="27"/>
  <c r="A542" i="27" s="1"/>
  <c r="O543" i="27" s="1"/>
  <c r="B542" i="27"/>
  <c r="AO542" i="27"/>
  <c r="G542" i="27"/>
  <c r="E542" i="27"/>
  <c r="J542" i="27" s="1"/>
  <c r="V542" i="27"/>
  <c r="AO570" i="27"/>
  <c r="G570" i="27"/>
  <c r="E570" i="27"/>
  <c r="J570" i="27" s="1"/>
  <c r="V570" i="27"/>
  <c r="C570" i="27"/>
  <c r="A570" i="27" s="1"/>
  <c r="O571" i="27" s="1"/>
  <c r="B570" i="27"/>
  <c r="AO588" i="27"/>
  <c r="G588" i="27"/>
  <c r="V588" i="27"/>
  <c r="E588" i="27"/>
  <c r="C588" i="27"/>
  <c r="A588" i="27" s="1"/>
  <c r="O589" i="27" s="1"/>
  <c r="B588" i="27"/>
  <c r="J588" i="27"/>
  <c r="C595" i="27"/>
  <c r="J595" i="27"/>
  <c r="B595" i="27"/>
  <c r="G595" i="27"/>
  <c r="E595" i="27"/>
  <c r="AO595" i="27"/>
  <c r="V595" i="27"/>
  <c r="T122" i="27"/>
  <c r="E122" i="27"/>
  <c r="C122" i="27"/>
  <c r="A122" i="27" s="1"/>
  <c r="O123" i="27" s="1"/>
  <c r="V122" i="27"/>
  <c r="AO122" i="27"/>
  <c r="J122" i="27"/>
  <c r="B122" i="27"/>
  <c r="G122" i="27"/>
  <c r="T90" i="27"/>
  <c r="E90" i="27"/>
  <c r="C90" i="27"/>
  <c r="A90" i="27" s="1"/>
  <c r="O91" i="27" s="1"/>
  <c r="V90" i="27"/>
  <c r="AO90" i="27"/>
  <c r="J90" i="27"/>
  <c r="B90" i="27"/>
  <c r="G90" i="27"/>
  <c r="T66" i="27"/>
  <c r="E66" i="27"/>
  <c r="C66" i="27"/>
  <c r="A66" i="27" s="1"/>
  <c r="O67" i="27" s="1"/>
  <c r="V66" i="27"/>
  <c r="AO66" i="27"/>
  <c r="J66" i="27"/>
  <c r="B66" i="27"/>
  <c r="G66" i="27"/>
  <c r="J20" i="27"/>
  <c r="B20" i="27"/>
  <c r="G20" i="27"/>
  <c r="C20" i="27"/>
  <c r="A20" i="27" s="1"/>
  <c r="O21" i="27" s="1"/>
  <c r="AO20" i="27"/>
  <c r="E20" i="27"/>
  <c r="V103" i="27"/>
  <c r="G103" i="27"/>
  <c r="T103" i="27"/>
  <c r="E103" i="27"/>
  <c r="AO103" i="27"/>
  <c r="J103" i="27"/>
  <c r="C103" i="27"/>
  <c r="A103" i="27" s="1"/>
  <c r="O104" i="27" s="1"/>
  <c r="B103" i="27"/>
  <c r="C15" i="27"/>
  <c r="B15" i="27"/>
  <c r="AO15" i="27"/>
  <c r="E15" i="27"/>
  <c r="G15" i="27" s="1"/>
  <c r="AO80" i="27"/>
  <c r="B80" i="27"/>
  <c r="V80" i="27"/>
  <c r="G80" i="27"/>
  <c r="C80" i="27"/>
  <c r="T80" i="27"/>
  <c r="E80" i="27"/>
  <c r="J80" i="27" s="1"/>
  <c r="C38" i="29"/>
  <c r="BB38" i="29"/>
  <c r="M38" i="29"/>
  <c r="AC38" i="29" s="1"/>
  <c r="H38" i="29"/>
  <c r="F38" i="29"/>
  <c r="C86" i="29"/>
  <c r="M86" i="29"/>
  <c r="AC86" i="29" s="1"/>
  <c r="H86" i="29"/>
  <c r="F86" i="29"/>
  <c r="BB86" i="29"/>
  <c r="BB7" i="29"/>
  <c r="F7" i="29" s="1"/>
  <c r="M7" i="29"/>
  <c r="AC7" i="29" s="1"/>
  <c r="H7" i="29"/>
  <c r="C7" i="29"/>
  <c r="F65" i="29"/>
  <c r="C65" i="29"/>
  <c r="BB65" i="29"/>
  <c r="M65" i="29"/>
  <c r="AC65" i="29" s="1"/>
  <c r="H65" i="29"/>
  <c r="H8" i="29"/>
  <c r="C8" i="29"/>
  <c r="BB8" i="29"/>
  <c r="F8" i="29" s="1"/>
  <c r="M8" i="29"/>
  <c r="AC8" i="29" s="1"/>
  <c r="C34" i="29"/>
  <c r="BB34" i="29"/>
  <c r="F34" i="29" s="1"/>
  <c r="M34" i="29"/>
  <c r="AC34" i="29" s="1"/>
  <c r="H34" i="29"/>
  <c r="C66" i="29"/>
  <c r="BB66" i="29"/>
  <c r="F66" i="29" s="1"/>
  <c r="M66" i="29"/>
  <c r="AC66" i="29" s="1"/>
  <c r="H66" i="29"/>
  <c r="BB31" i="29"/>
  <c r="F31" i="29" s="1"/>
  <c r="M31" i="29"/>
  <c r="AC31" i="29" s="1"/>
  <c r="H31" i="29"/>
  <c r="C31" i="29"/>
  <c r="BB47" i="29"/>
  <c r="F47" i="29" s="1"/>
  <c r="M47" i="29"/>
  <c r="AC47" i="29" s="1"/>
  <c r="H47" i="29"/>
  <c r="C47" i="29"/>
  <c r="BB63" i="29"/>
  <c r="M63" i="29"/>
  <c r="AC63" i="29" s="1"/>
  <c r="H63" i="29"/>
  <c r="F63" i="29"/>
  <c r="C63" i="29"/>
  <c r="BB83" i="29"/>
  <c r="M83" i="29"/>
  <c r="AC83" i="29" s="1"/>
  <c r="C83" i="29"/>
  <c r="H83" i="29"/>
  <c r="F83" i="29"/>
  <c r="H16" i="29"/>
  <c r="F16" i="29"/>
  <c r="C16" i="29"/>
  <c r="BB16" i="29"/>
  <c r="M16" i="29"/>
  <c r="AC16" i="29" s="1"/>
  <c r="H32" i="29"/>
  <c r="C32" i="29"/>
  <c r="BB32" i="29"/>
  <c r="F32" i="29" s="1"/>
  <c r="M32" i="29"/>
  <c r="AC32" i="29" s="1"/>
  <c r="H48" i="29"/>
  <c r="C48" i="29"/>
  <c r="BB48" i="29"/>
  <c r="F48" i="29" s="1"/>
  <c r="M48" i="29"/>
  <c r="AC48" i="29" s="1"/>
  <c r="H64" i="29"/>
  <c r="F64" i="29"/>
  <c r="C64" i="29"/>
  <c r="BB64" i="29"/>
  <c r="M64" i="29"/>
  <c r="AC64" i="29" s="1"/>
  <c r="M82" i="29"/>
  <c r="AC82" i="29" s="1"/>
  <c r="BB82" i="29"/>
  <c r="F82" i="29" s="1"/>
  <c r="H82" i="29"/>
  <c r="C82" i="29"/>
  <c r="BB74" i="29"/>
  <c r="F74" i="29" s="1"/>
  <c r="M74" i="29"/>
  <c r="AC74" i="29" s="1"/>
  <c r="H74" i="29"/>
  <c r="C74" i="29"/>
  <c r="BB97" i="29"/>
  <c r="F97" i="29" s="1"/>
  <c r="H97" i="29"/>
  <c r="C97" i="29"/>
  <c r="M97" i="29"/>
  <c r="AC97" i="29" s="1"/>
  <c r="H71" i="29"/>
  <c r="C71" i="29"/>
  <c r="M71" i="29"/>
  <c r="AC71" i="29" s="1"/>
  <c r="BB71" i="29"/>
  <c r="F71" i="29" s="1"/>
  <c r="C90" i="29"/>
  <c r="F90" i="29"/>
  <c r="BB90" i="29"/>
  <c r="M90" i="29"/>
  <c r="AC90" i="29" s="1"/>
  <c r="H90" i="29"/>
  <c r="F109" i="29"/>
  <c r="C109" i="29"/>
  <c r="BB109" i="29"/>
  <c r="M109" i="29"/>
  <c r="AC109" i="29" s="1"/>
  <c r="H109" i="29"/>
  <c r="H92" i="29"/>
  <c r="M92" i="29"/>
  <c r="AC92" i="29" s="1"/>
  <c r="F92" i="29"/>
  <c r="C92" i="29"/>
  <c r="BB92" i="29"/>
  <c r="H108" i="29"/>
  <c r="M108" i="29"/>
  <c r="AC108" i="29" s="1"/>
  <c r="BB108" i="29"/>
  <c r="F108" i="29" s="1"/>
  <c r="C108" i="29"/>
  <c r="C129" i="27"/>
  <c r="AO129" i="27"/>
  <c r="B129" i="27"/>
  <c r="E129" i="27"/>
  <c r="J129" i="27" s="1"/>
  <c r="V129" i="27"/>
  <c r="T129" i="27"/>
  <c r="C121" i="27"/>
  <c r="AO121" i="27"/>
  <c r="B121" i="27"/>
  <c r="E121" i="27"/>
  <c r="J121" i="27" s="1"/>
  <c r="V121" i="27"/>
  <c r="T121" i="27"/>
  <c r="C105" i="27"/>
  <c r="E105" i="27"/>
  <c r="J105" i="27" s="1"/>
  <c r="AO105" i="27"/>
  <c r="B105" i="27"/>
  <c r="T105" i="27"/>
  <c r="V105" i="27"/>
  <c r="C89" i="27"/>
  <c r="AO89" i="27"/>
  <c r="B89" i="27"/>
  <c r="E89" i="27"/>
  <c r="J89" i="27" s="1"/>
  <c r="V89" i="27"/>
  <c r="T89" i="27"/>
  <c r="C81" i="27"/>
  <c r="AO81" i="27"/>
  <c r="B81" i="27"/>
  <c r="E81" i="27"/>
  <c r="J81" i="27" s="1"/>
  <c r="V81" i="27"/>
  <c r="T81" i="27"/>
  <c r="C65" i="27"/>
  <c r="A65" i="27" s="1"/>
  <c r="O66" i="27" s="1"/>
  <c r="AO65" i="27"/>
  <c r="B65" i="27"/>
  <c r="T65" i="27"/>
  <c r="V65" i="27"/>
  <c r="E65" i="27"/>
  <c r="J65" i="27" s="1"/>
  <c r="G53" i="27"/>
  <c r="AO53" i="27"/>
  <c r="E53" i="27"/>
  <c r="C53" i="27"/>
  <c r="A53" i="27" s="1"/>
  <c r="O54" i="27" s="1"/>
  <c r="J53" i="27"/>
  <c r="B53" i="27"/>
  <c r="AO41" i="27"/>
  <c r="E41" i="27"/>
  <c r="G41" i="27" s="1"/>
  <c r="J41" i="27"/>
  <c r="C41" i="27"/>
  <c r="B41" i="27"/>
  <c r="AO157" i="27"/>
  <c r="J157" i="27"/>
  <c r="B157" i="27"/>
  <c r="V157" i="27"/>
  <c r="G157" i="27"/>
  <c r="T157" i="27"/>
  <c r="E157" i="27"/>
  <c r="C157" i="27"/>
  <c r="A157" i="27" s="1"/>
  <c r="O158" i="27" s="1"/>
  <c r="AO173" i="27"/>
  <c r="J173" i="27"/>
  <c r="B173" i="27"/>
  <c r="V173" i="27"/>
  <c r="G173" i="27"/>
  <c r="T173" i="27"/>
  <c r="E173" i="27"/>
  <c r="C173" i="27"/>
  <c r="A173" i="27" s="1"/>
  <c r="O174" i="27" s="1"/>
  <c r="AO189" i="27"/>
  <c r="J189" i="27"/>
  <c r="B189" i="27"/>
  <c r="V189" i="27"/>
  <c r="G189" i="27"/>
  <c r="T189" i="27"/>
  <c r="E189" i="27"/>
  <c r="C189" i="27"/>
  <c r="A189" i="27" s="1"/>
  <c r="O190" i="27" s="1"/>
  <c r="V144" i="27"/>
  <c r="T144" i="27"/>
  <c r="B144" i="27"/>
  <c r="C144" i="27"/>
  <c r="A144" i="27" s="1"/>
  <c r="O145" i="27" s="1"/>
  <c r="G144" i="27"/>
  <c r="AO144" i="27"/>
  <c r="E144" i="27"/>
  <c r="J144" i="27" s="1"/>
  <c r="V160" i="27"/>
  <c r="G160" i="27"/>
  <c r="T160" i="27"/>
  <c r="E160" i="27"/>
  <c r="J160" i="27" s="1"/>
  <c r="C160" i="27"/>
  <c r="A160" i="27" s="1"/>
  <c r="O161" i="27" s="1"/>
  <c r="AO160" i="27"/>
  <c r="B160" i="27"/>
  <c r="V176" i="27"/>
  <c r="G176" i="27"/>
  <c r="T176" i="27"/>
  <c r="E176" i="27"/>
  <c r="J176" i="27" s="1"/>
  <c r="C176" i="27"/>
  <c r="A176" i="27" s="1"/>
  <c r="O177" i="27" s="1"/>
  <c r="AO176" i="27"/>
  <c r="B176" i="27"/>
  <c r="V192" i="27"/>
  <c r="G192" i="27"/>
  <c r="T192" i="27"/>
  <c r="E192" i="27"/>
  <c r="J192" i="27" s="1"/>
  <c r="C192" i="27"/>
  <c r="A192" i="27" s="1"/>
  <c r="O193" i="27" s="1"/>
  <c r="AO192" i="27"/>
  <c r="B192" i="27"/>
  <c r="T147" i="27"/>
  <c r="E147" i="27"/>
  <c r="G147" i="27" s="1"/>
  <c r="C147" i="27"/>
  <c r="AO147" i="27"/>
  <c r="B147" i="27"/>
  <c r="V147" i="27"/>
  <c r="T163" i="27"/>
  <c r="E163" i="27"/>
  <c r="G163" i="27" s="1"/>
  <c r="C163" i="27"/>
  <c r="AO163" i="27"/>
  <c r="B163" i="27"/>
  <c r="V163" i="27"/>
  <c r="T179" i="27"/>
  <c r="E179" i="27"/>
  <c r="G179" i="27" s="1"/>
  <c r="C179" i="27"/>
  <c r="AO179" i="27"/>
  <c r="B179" i="27"/>
  <c r="V179" i="27"/>
  <c r="T195" i="27"/>
  <c r="E195" i="27"/>
  <c r="G195" i="27" s="1"/>
  <c r="C195" i="27"/>
  <c r="AO195" i="27"/>
  <c r="B195" i="27"/>
  <c r="V195" i="27"/>
  <c r="C146" i="27"/>
  <c r="A146" i="27" s="1"/>
  <c r="O147" i="27" s="1"/>
  <c r="AO146" i="27"/>
  <c r="B146" i="27"/>
  <c r="V146" i="27"/>
  <c r="G146" i="27"/>
  <c r="T146" i="27"/>
  <c r="E146" i="27"/>
  <c r="J146" i="27" s="1"/>
  <c r="C162" i="27"/>
  <c r="A162" i="27" s="1"/>
  <c r="O163" i="27" s="1"/>
  <c r="AO162" i="27"/>
  <c r="B162" i="27"/>
  <c r="V162" i="27"/>
  <c r="G162" i="27"/>
  <c r="T162" i="27"/>
  <c r="E162" i="27"/>
  <c r="J162" i="27" s="1"/>
  <c r="C178" i="27"/>
  <c r="A178" i="27" s="1"/>
  <c r="O179" i="27" s="1"/>
  <c r="AO178" i="27"/>
  <c r="B178" i="27"/>
  <c r="V178" i="27"/>
  <c r="G178" i="27"/>
  <c r="T178" i="27"/>
  <c r="E178" i="27"/>
  <c r="J178" i="27" s="1"/>
  <c r="C194" i="27"/>
  <c r="A194" i="27" s="1"/>
  <c r="O195" i="27" s="1"/>
  <c r="AO194" i="27"/>
  <c r="B194" i="27"/>
  <c r="V194" i="27"/>
  <c r="G194" i="27"/>
  <c r="T194" i="27"/>
  <c r="E194" i="27"/>
  <c r="J194" i="27" s="1"/>
  <c r="AO217" i="27"/>
  <c r="J217" i="27"/>
  <c r="B217" i="27"/>
  <c r="V217" i="27"/>
  <c r="G217" i="27"/>
  <c r="T217" i="27"/>
  <c r="E217" i="27"/>
  <c r="C217" i="27"/>
  <c r="A217" i="27" s="1"/>
  <c r="O218" i="27" s="1"/>
  <c r="AO281" i="27"/>
  <c r="J281" i="27"/>
  <c r="B281" i="27"/>
  <c r="V281" i="27"/>
  <c r="G281" i="27"/>
  <c r="T281" i="27"/>
  <c r="E281" i="27"/>
  <c r="C281" i="27"/>
  <c r="A281" i="27" s="1"/>
  <c r="O282" i="27" s="1"/>
  <c r="AO213" i="27"/>
  <c r="J213" i="27"/>
  <c r="B213" i="27"/>
  <c r="V213" i="27"/>
  <c r="G213" i="27"/>
  <c r="T213" i="27"/>
  <c r="E213" i="27"/>
  <c r="C213" i="27"/>
  <c r="A213" i="27" s="1"/>
  <c r="O214" i="27" s="1"/>
  <c r="AO277" i="27"/>
  <c r="J277" i="27"/>
  <c r="B277" i="27"/>
  <c r="V277" i="27"/>
  <c r="G277" i="27"/>
  <c r="T277" i="27"/>
  <c r="E277" i="27"/>
  <c r="C277" i="27"/>
  <c r="A277" i="27" s="1"/>
  <c r="O278" i="27" s="1"/>
  <c r="AO241" i="27"/>
  <c r="J241" i="27"/>
  <c r="B241" i="27"/>
  <c r="V241" i="27"/>
  <c r="G241" i="27"/>
  <c r="T241" i="27"/>
  <c r="E241" i="27"/>
  <c r="C241" i="27"/>
  <c r="A241" i="27" s="1"/>
  <c r="O242" i="27" s="1"/>
  <c r="AO416" i="27"/>
  <c r="G416" i="27"/>
  <c r="V416" i="27"/>
  <c r="E416" i="27"/>
  <c r="C416" i="27"/>
  <c r="A416" i="27" s="1"/>
  <c r="O417" i="27" s="1"/>
  <c r="J416" i="27"/>
  <c r="B416" i="27"/>
  <c r="AO237" i="27"/>
  <c r="B237" i="27"/>
  <c r="V237" i="27"/>
  <c r="T237" i="27"/>
  <c r="E237" i="27"/>
  <c r="G237" i="27" s="1"/>
  <c r="C237" i="27"/>
  <c r="AO448" i="27"/>
  <c r="G448" i="27"/>
  <c r="V448" i="27"/>
  <c r="E448" i="27"/>
  <c r="C448" i="27"/>
  <c r="A448" i="27" s="1"/>
  <c r="O449" i="27" s="1"/>
  <c r="J448" i="27"/>
  <c r="B448" i="27"/>
  <c r="V224" i="27"/>
  <c r="T224" i="27"/>
  <c r="E224" i="27"/>
  <c r="G224" i="27" s="1"/>
  <c r="C224" i="27"/>
  <c r="AO224" i="27"/>
  <c r="B224" i="27"/>
  <c r="V240" i="27"/>
  <c r="T240" i="27"/>
  <c r="E240" i="27"/>
  <c r="G240" i="27" s="1"/>
  <c r="C240" i="27"/>
  <c r="AO240" i="27"/>
  <c r="B240" i="27"/>
  <c r="V256" i="27"/>
  <c r="T256" i="27"/>
  <c r="E256" i="27"/>
  <c r="G256" i="27" s="1"/>
  <c r="C256" i="27"/>
  <c r="AO256" i="27"/>
  <c r="B256" i="27"/>
  <c r="V272" i="27"/>
  <c r="T272" i="27"/>
  <c r="E272" i="27"/>
  <c r="G272" i="27" s="1"/>
  <c r="C272" i="27"/>
  <c r="AO272" i="27"/>
  <c r="B272" i="27"/>
  <c r="V288" i="27"/>
  <c r="T288" i="27"/>
  <c r="E288" i="27"/>
  <c r="G288" i="27" s="1"/>
  <c r="C288" i="27"/>
  <c r="AO288" i="27"/>
  <c r="B288" i="27"/>
  <c r="AO299" i="27"/>
  <c r="B299" i="27"/>
  <c r="T299" i="27"/>
  <c r="C299" i="27"/>
  <c r="E299" i="27"/>
  <c r="J299" i="27" s="1"/>
  <c r="V299" i="27"/>
  <c r="T211" i="27"/>
  <c r="E211" i="27"/>
  <c r="J211" i="27" s="1"/>
  <c r="C211" i="27"/>
  <c r="A211" i="27" s="1"/>
  <c r="O212" i="27" s="1"/>
  <c r="AO211" i="27"/>
  <c r="B211" i="27"/>
  <c r="V211" i="27"/>
  <c r="G211" i="27"/>
  <c r="T227" i="27"/>
  <c r="E227" i="27"/>
  <c r="J227" i="27" s="1"/>
  <c r="C227" i="27"/>
  <c r="A227" i="27" s="1"/>
  <c r="O228" i="27" s="1"/>
  <c r="AO227" i="27"/>
  <c r="B227" i="27"/>
  <c r="V227" i="27"/>
  <c r="G227" i="27"/>
  <c r="T243" i="27"/>
  <c r="E243" i="27"/>
  <c r="J243" i="27" s="1"/>
  <c r="C243" i="27"/>
  <c r="A243" i="27" s="1"/>
  <c r="O244" i="27" s="1"/>
  <c r="AO243" i="27"/>
  <c r="B243" i="27"/>
  <c r="V243" i="27"/>
  <c r="G243" i="27"/>
  <c r="T259" i="27"/>
  <c r="E259" i="27"/>
  <c r="J259" i="27" s="1"/>
  <c r="C259" i="27"/>
  <c r="A259" i="27" s="1"/>
  <c r="O260" i="27" s="1"/>
  <c r="AO259" i="27"/>
  <c r="B259" i="27"/>
  <c r="V259" i="27"/>
  <c r="G259" i="27"/>
  <c r="T275" i="27"/>
  <c r="E275" i="27"/>
  <c r="J275" i="27" s="1"/>
  <c r="C275" i="27"/>
  <c r="A275" i="27" s="1"/>
  <c r="O276" i="27" s="1"/>
  <c r="AO275" i="27"/>
  <c r="B275" i="27"/>
  <c r="V275" i="27"/>
  <c r="G275" i="27"/>
  <c r="T291" i="27"/>
  <c r="E291" i="27"/>
  <c r="J291" i="27" s="1"/>
  <c r="C291" i="27"/>
  <c r="A291" i="27" s="1"/>
  <c r="O292" i="27" s="1"/>
  <c r="AO291" i="27"/>
  <c r="B291" i="27"/>
  <c r="V291" i="27"/>
  <c r="G291" i="27"/>
  <c r="AO303" i="27"/>
  <c r="B303" i="27"/>
  <c r="G303" i="27"/>
  <c r="V303" i="27"/>
  <c r="E303" i="27"/>
  <c r="J303" i="27" s="1"/>
  <c r="C303" i="27"/>
  <c r="A303" i="27" s="1"/>
  <c r="O304" i="27" s="1"/>
  <c r="T303" i="27"/>
  <c r="AO464" i="27"/>
  <c r="V464" i="27"/>
  <c r="E464" i="27"/>
  <c r="G464" i="27" s="1"/>
  <c r="C464" i="27"/>
  <c r="B464" i="27"/>
  <c r="C214" i="27"/>
  <c r="A214" i="27" s="1"/>
  <c r="O215" i="27" s="1"/>
  <c r="AO214" i="27"/>
  <c r="B214" i="27"/>
  <c r="V214" i="27"/>
  <c r="T214" i="27"/>
  <c r="E214" i="27"/>
  <c r="G214" i="27" s="1"/>
  <c r="C230" i="27"/>
  <c r="A230" i="27" s="1"/>
  <c r="O231" i="27" s="1"/>
  <c r="AO230" i="27"/>
  <c r="B230" i="27"/>
  <c r="V230" i="27"/>
  <c r="T230" i="27"/>
  <c r="E230" i="27"/>
  <c r="G230" i="27" s="1"/>
  <c r="C246" i="27"/>
  <c r="A246" i="27" s="1"/>
  <c r="O247" i="27" s="1"/>
  <c r="AO246" i="27"/>
  <c r="B246" i="27"/>
  <c r="V246" i="27"/>
  <c r="T246" i="27"/>
  <c r="E246" i="27"/>
  <c r="G246" i="27" s="1"/>
  <c r="C262" i="27"/>
  <c r="A262" i="27" s="1"/>
  <c r="O263" i="27" s="1"/>
  <c r="AO262" i="27"/>
  <c r="B262" i="27"/>
  <c r="V262" i="27"/>
  <c r="T262" i="27"/>
  <c r="E262" i="27"/>
  <c r="G262" i="27" s="1"/>
  <c r="C278" i="27"/>
  <c r="A278" i="27" s="1"/>
  <c r="O279" i="27" s="1"/>
  <c r="AO278" i="27"/>
  <c r="B278" i="27"/>
  <c r="V278" i="27"/>
  <c r="T278" i="27"/>
  <c r="E278" i="27"/>
  <c r="G278" i="27" s="1"/>
  <c r="C294" i="27"/>
  <c r="A294" i="27" s="1"/>
  <c r="O295" i="27" s="1"/>
  <c r="AO294" i="27"/>
  <c r="B294" i="27"/>
  <c r="V294" i="27"/>
  <c r="T294" i="27"/>
  <c r="E294" i="27"/>
  <c r="G294" i="27" s="1"/>
  <c r="AO408" i="27"/>
  <c r="V408" i="27"/>
  <c r="E408" i="27"/>
  <c r="G408" i="27" s="1"/>
  <c r="C408" i="27"/>
  <c r="A408" i="27" s="1"/>
  <c r="O409" i="27" s="1"/>
  <c r="B408" i="27"/>
  <c r="V309" i="27"/>
  <c r="E309" i="27"/>
  <c r="G309" i="27" s="1"/>
  <c r="C309" i="27"/>
  <c r="B309" i="27"/>
  <c r="AO309" i="27"/>
  <c r="V317" i="27"/>
  <c r="E317" i="27"/>
  <c r="J317" i="27" s="1"/>
  <c r="C317" i="27"/>
  <c r="A317" i="27" s="1"/>
  <c r="O318" i="27" s="1"/>
  <c r="B317" i="27"/>
  <c r="AO317" i="27"/>
  <c r="G317" i="27"/>
  <c r="V325" i="27"/>
  <c r="E325" i="27"/>
  <c r="C325" i="27"/>
  <c r="A325" i="27" s="1"/>
  <c r="O326" i="27" s="1"/>
  <c r="J325" i="27"/>
  <c r="B325" i="27"/>
  <c r="AO325" i="27"/>
  <c r="G325" i="27"/>
  <c r="V333" i="27"/>
  <c r="E333" i="27"/>
  <c r="C333" i="27"/>
  <c r="A333" i="27" s="1"/>
  <c r="O334" i="27" s="1"/>
  <c r="J333" i="27"/>
  <c r="B333" i="27"/>
  <c r="AO333" i="27"/>
  <c r="G333" i="27"/>
  <c r="V341" i="27"/>
  <c r="E341" i="27"/>
  <c r="G341" i="27" s="1"/>
  <c r="C341" i="27"/>
  <c r="B341" i="27"/>
  <c r="AO341" i="27"/>
  <c r="V349" i="27"/>
  <c r="E349" i="27"/>
  <c r="J349" i="27" s="1"/>
  <c r="C349" i="27"/>
  <c r="A349" i="27" s="1"/>
  <c r="O350" i="27" s="1"/>
  <c r="B349" i="27"/>
  <c r="AO349" i="27"/>
  <c r="G349" i="27"/>
  <c r="V357" i="27"/>
  <c r="E357" i="27"/>
  <c r="C357" i="27"/>
  <c r="A357" i="27" s="1"/>
  <c r="O358" i="27" s="1"/>
  <c r="J357" i="27"/>
  <c r="B357" i="27"/>
  <c r="AO357" i="27"/>
  <c r="G357" i="27"/>
  <c r="V365" i="27"/>
  <c r="E365" i="27"/>
  <c r="C365" i="27"/>
  <c r="A365" i="27" s="1"/>
  <c r="O366" i="27" s="1"/>
  <c r="J365" i="27"/>
  <c r="B365" i="27"/>
  <c r="AO365" i="27"/>
  <c r="G365" i="27"/>
  <c r="V373" i="27"/>
  <c r="E373" i="27"/>
  <c r="G373" i="27" s="1"/>
  <c r="C373" i="27"/>
  <c r="B373" i="27"/>
  <c r="AO373" i="27"/>
  <c r="V381" i="27"/>
  <c r="E381" i="27"/>
  <c r="J381" i="27" s="1"/>
  <c r="C381" i="27"/>
  <c r="A381" i="27" s="1"/>
  <c r="O382" i="27" s="1"/>
  <c r="B381" i="27"/>
  <c r="AO381" i="27"/>
  <c r="G381" i="27"/>
  <c r="V389" i="27"/>
  <c r="E389" i="27"/>
  <c r="C389" i="27"/>
  <c r="A389" i="27" s="1"/>
  <c r="O390" i="27" s="1"/>
  <c r="J389" i="27"/>
  <c r="B389" i="27"/>
  <c r="AO389" i="27"/>
  <c r="G389" i="27"/>
  <c r="V397" i="27"/>
  <c r="E397" i="27"/>
  <c r="C397" i="27"/>
  <c r="A397" i="27" s="1"/>
  <c r="O398" i="27" s="1"/>
  <c r="J397" i="27"/>
  <c r="B397" i="27"/>
  <c r="AO397" i="27"/>
  <c r="G397" i="27"/>
  <c r="AO418" i="27"/>
  <c r="G418" i="27"/>
  <c r="V418" i="27"/>
  <c r="E418" i="27"/>
  <c r="J418" i="27" s="1"/>
  <c r="C418" i="27"/>
  <c r="A418" i="27" s="1"/>
  <c r="O419" i="27" s="1"/>
  <c r="B418" i="27"/>
  <c r="AO450" i="27"/>
  <c r="G450" i="27"/>
  <c r="V450" i="27"/>
  <c r="E450" i="27"/>
  <c r="C450" i="27"/>
  <c r="A450" i="27" s="1"/>
  <c r="O451" i="27" s="1"/>
  <c r="B450" i="27"/>
  <c r="J450" i="27"/>
  <c r="AO482" i="27"/>
  <c r="V482" i="27"/>
  <c r="E482" i="27"/>
  <c r="G482" i="27" s="1"/>
  <c r="C482" i="27"/>
  <c r="B482" i="27"/>
  <c r="AO514" i="27"/>
  <c r="V514" i="27"/>
  <c r="E514" i="27"/>
  <c r="G514" i="27" s="1"/>
  <c r="C514" i="27"/>
  <c r="A514" i="27" s="1"/>
  <c r="O515" i="27" s="1"/>
  <c r="B514" i="27"/>
  <c r="C401" i="27"/>
  <c r="A401" i="27" s="1"/>
  <c r="O402" i="27" s="1"/>
  <c r="AO401" i="27"/>
  <c r="E401" i="27"/>
  <c r="G401" i="27" s="1"/>
  <c r="B401" i="27"/>
  <c r="V401" i="27"/>
  <c r="AO436" i="27"/>
  <c r="G436" i="27"/>
  <c r="V436" i="27"/>
  <c r="E436" i="27"/>
  <c r="C436" i="27"/>
  <c r="A436" i="27" s="1"/>
  <c r="O437" i="27" s="1"/>
  <c r="J436" i="27"/>
  <c r="B436" i="27"/>
  <c r="AO468" i="27"/>
  <c r="V468" i="27"/>
  <c r="E468" i="27"/>
  <c r="G468" i="27" s="1"/>
  <c r="C468" i="27"/>
  <c r="B468" i="27"/>
  <c r="AO500" i="27"/>
  <c r="V500" i="27"/>
  <c r="E500" i="27"/>
  <c r="G500" i="27" s="1"/>
  <c r="C500" i="27"/>
  <c r="A500" i="27" s="1"/>
  <c r="O501" i="27" s="1"/>
  <c r="B500" i="27"/>
  <c r="AO553" i="27"/>
  <c r="G553" i="27"/>
  <c r="V553" i="27"/>
  <c r="E553" i="27"/>
  <c r="C553" i="27"/>
  <c r="A553" i="27" s="1"/>
  <c r="O554" i="27" s="1"/>
  <c r="J553" i="27"/>
  <c r="B553" i="27"/>
  <c r="B312" i="27"/>
  <c r="AO312" i="27"/>
  <c r="V312" i="27"/>
  <c r="E312" i="27"/>
  <c r="G312" i="27" s="1"/>
  <c r="C312" i="27"/>
  <c r="A312" i="27" s="1"/>
  <c r="O313" i="27" s="1"/>
  <c r="B320" i="27"/>
  <c r="AO320" i="27"/>
  <c r="G320" i="27"/>
  <c r="V320" i="27"/>
  <c r="E320" i="27"/>
  <c r="J320" i="27" s="1"/>
  <c r="C320" i="27"/>
  <c r="A320" i="27" s="1"/>
  <c r="O321" i="27" s="1"/>
  <c r="J328" i="27"/>
  <c r="B328" i="27"/>
  <c r="AO328" i="27"/>
  <c r="G328" i="27"/>
  <c r="V328" i="27"/>
  <c r="E328" i="27"/>
  <c r="C328" i="27"/>
  <c r="A328" i="27" s="1"/>
  <c r="O329" i="27" s="1"/>
  <c r="B336" i="27"/>
  <c r="AO336" i="27"/>
  <c r="V336" i="27"/>
  <c r="E336" i="27"/>
  <c r="G336" i="27" s="1"/>
  <c r="C336" i="27"/>
  <c r="B344" i="27"/>
  <c r="AO344" i="27"/>
  <c r="V344" i="27"/>
  <c r="E344" i="27"/>
  <c r="G344" i="27" s="1"/>
  <c r="C344" i="27"/>
  <c r="A344" i="27" s="1"/>
  <c r="O345" i="27" s="1"/>
  <c r="B352" i="27"/>
  <c r="AO352" i="27"/>
  <c r="G352" i="27"/>
  <c r="V352" i="27"/>
  <c r="E352" i="27"/>
  <c r="J352" i="27" s="1"/>
  <c r="C352" i="27"/>
  <c r="A352" i="27" s="1"/>
  <c r="O353" i="27" s="1"/>
  <c r="J360" i="27"/>
  <c r="B360" i="27"/>
  <c r="AO360" i="27"/>
  <c r="G360" i="27"/>
  <c r="V360" i="27"/>
  <c r="E360" i="27"/>
  <c r="C360" i="27"/>
  <c r="A360" i="27" s="1"/>
  <c r="O361" i="27" s="1"/>
  <c r="B368" i="27"/>
  <c r="AO368" i="27"/>
  <c r="V368" i="27"/>
  <c r="E368" i="27"/>
  <c r="G368" i="27" s="1"/>
  <c r="C368" i="27"/>
  <c r="B376" i="27"/>
  <c r="AO376" i="27"/>
  <c r="V376" i="27"/>
  <c r="E376" i="27"/>
  <c r="G376" i="27" s="1"/>
  <c r="C376" i="27"/>
  <c r="A376" i="27" s="1"/>
  <c r="O377" i="27" s="1"/>
  <c r="B384" i="27"/>
  <c r="AO384" i="27"/>
  <c r="G384" i="27"/>
  <c r="V384" i="27"/>
  <c r="E384" i="27"/>
  <c r="J384" i="27" s="1"/>
  <c r="C384" i="27"/>
  <c r="A384" i="27" s="1"/>
  <c r="O385" i="27" s="1"/>
  <c r="J392" i="27"/>
  <c r="B392" i="27"/>
  <c r="AO392" i="27"/>
  <c r="G392" i="27"/>
  <c r="V392" i="27"/>
  <c r="E392" i="27"/>
  <c r="C392" i="27"/>
  <c r="A392" i="27" s="1"/>
  <c r="O393" i="27" s="1"/>
  <c r="AO402" i="27"/>
  <c r="G402" i="27"/>
  <c r="C402" i="27"/>
  <c r="B402" i="27"/>
  <c r="V402" i="27"/>
  <c r="J402" i="27"/>
  <c r="E402" i="27"/>
  <c r="AO430" i="27"/>
  <c r="G430" i="27"/>
  <c r="V430" i="27"/>
  <c r="E430" i="27"/>
  <c r="C430" i="27"/>
  <c r="A430" i="27" s="1"/>
  <c r="O431" i="27" s="1"/>
  <c r="J430" i="27"/>
  <c r="B430" i="27"/>
  <c r="AO462" i="27"/>
  <c r="V462" i="27"/>
  <c r="E462" i="27"/>
  <c r="G462" i="27" s="1"/>
  <c r="C462" i="27"/>
  <c r="B462" i="27"/>
  <c r="AO494" i="27"/>
  <c r="V494" i="27"/>
  <c r="E494" i="27"/>
  <c r="G494" i="27" s="1"/>
  <c r="C494" i="27"/>
  <c r="A494" i="27" s="1"/>
  <c r="O495" i="27" s="1"/>
  <c r="B494" i="27"/>
  <c r="AO561" i="27"/>
  <c r="G561" i="27"/>
  <c r="V561" i="27"/>
  <c r="E561" i="27"/>
  <c r="C561" i="27"/>
  <c r="A561" i="27" s="1"/>
  <c r="O562" i="27" s="1"/>
  <c r="J561" i="27"/>
  <c r="B561" i="27"/>
  <c r="AO531" i="27"/>
  <c r="G531" i="27"/>
  <c r="V531" i="27"/>
  <c r="E531" i="27"/>
  <c r="C531" i="27"/>
  <c r="A531" i="27" s="1"/>
  <c r="O532" i="27" s="1"/>
  <c r="B531" i="27"/>
  <c r="J531" i="27"/>
  <c r="AO563" i="27"/>
  <c r="V563" i="27"/>
  <c r="E563" i="27"/>
  <c r="G563" i="27" s="1"/>
  <c r="C563" i="27"/>
  <c r="B563" i="27"/>
  <c r="C411" i="27"/>
  <c r="A411" i="27" s="1"/>
  <c r="O412" i="27" s="1"/>
  <c r="B411" i="27"/>
  <c r="AO411" i="27"/>
  <c r="G411" i="27"/>
  <c r="V411" i="27"/>
  <c r="E411" i="27"/>
  <c r="J411" i="27" s="1"/>
  <c r="C419" i="27"/>
  <c r="A419" i="27" s="1"/>
  <c r="O420" i="27" s="1"/>
  <c r="J419" i="27"/>
  <c r="B419" i="27"/>
  <c r="AO419" i="27"/>
  <c r="G419" i="27"/>
  <c r="V419" i="27"/>
  <c r="E419" i="27"/>
  <c r="C427" i="27"/>
  <c r="B427" i="27"/>
  <c r="AO427" i="27"/>
  <c r="V427" i="27"/>
  <c r="E427" i="27"/>
  <c r="G427" i="27" s="1"/>
  <c r="C435" i="27"/>
  <c r="B435" i="27"/>
  <c r="AO435" i="27"/>
  <c r="V435" i="27"/>
  <c r="E435" i="27"/>
  <c r="G435" i="27" s="1"/>
  <c r="C443" i="27"/>
  <c r="A443" i="27" s="1"/>
  <c r="O444" i="27" s="1"/>
  <c r="B443" i="27"/>
  <c r="AO443" i="27"/>
  <c r="G443" i="27"/>
  <c r="V443" i="27"/>
  <c r="E443" i="27"/>
  <c r="J443" i="27" s="1"/>
  <c r="C451" i="27"/>
  <c r="A451" i="27" s="1"/>
  <c r="O452" i="27" s="1"/>
  <c r="J451" i="27"/>
  <c r="B451" i="27"/>
  <c r="AO451" i="27"/>
  <c r="G451" i="27"/>
  <c r="V451" i="27"/>
  <c r="E451" i="27"/>
  <c r="C459" i="27"/>
  <c r="B459" i="27"/>
  <c r="AO459" i="27"/>
  <c r="V459" i="27"/>
  <c r="E459" i="27"/>
  <c r="G459" i="27" s="1"/>
  <c r="C467" i="27"/>
  <c r="B467" i="27"/>
  <c r="AO467" i="27"/>
  <c r="V467" i="27"/>
  <c r="E467" i="27"/>
  <c r="G467" i="27" s="1"/>
  <c r="C475" i="27"/>
  <c r="A475" i="27" s="1"/>
  <c r="O476" i="27" s="1"/>
  <c r="B475" i="27"/>
  <c r="AO475" i="27"/>
  <c r="G475" i="27"/>
  <c r="V475" i="27"/>
  <c r="E475" i="27"/>
  <c r="J475" i="27" s="1"/>
  <c r="C483" i="27"/>
  <c r="A483" i="27" s="1"/>
  <c r="O484" i="27" s="1"/>
  <c r="J483" i="27"/>
  <c r="B483" i="27"/>
  <c r="AO483" i="27"/>
  <c r="G483" i="27"/>
  <c r="V483" i="27"/>
  <c r="E483" i="27"/>
  <c r="C491" i="27"/>
  <c r="B491" i="27"/>
  <c r="AO491" i="27"/>
  <c r="V491" i="27"/>
  <c r="E491" i="27"/>
  <c r="G491" i="27" s="1"/>
  <c r="C499" i="27"/>
  <c r="B499" i="27"/>
  <c r="AO499" i="27"/>
  <c r="V499" i="27"/>
  <c r="E499" i="27"/>
  <c r="G499" i="27" s="1"/>
  <c r="C507" i="27"/>
  <c r="A507" i="27" s="1"/>
  <c r="O508" i="27" s="1"/>
  <c r="B507" i="27"/>
  <c r="AO507" i="27"/>
  <c r="G507" i="27"/>
  <c r="V507" i="27"/>
  <c r="E507" i="27"/>
  <c r="J507" i="27" s="1"/>
  <c r="AO519" i="27"/>
  <c r="G519" i="27"/>
  <c r="C519" i="27"/>
  <c r="E519" i="27"/>
  <c r="J519" i="27" s="1"/>
  <c r="B519" i="27"/>
  <c r="V519" i="27"/>
  <c r="AO549" i="27"/>
  <c r="G549" i="27"/>
  <c r="V549" i="27"/>
  <c r="E549" i="27"/>
  <c r="C549" i="27"/>
  <c r="A549" i="27" s="1"/>
  <c r="O550" i="27" s="1"/>
  <c r="J549" i="27"/>
  <c r="B549" i="27"/>
  <c r="AO590" i="27"/>
  <c r="V590" i="27"/>
  <c r="E590" i="27"/>
  <c r="J590" i="27" s="1"/>
  <c r="C590" i="27"/>
  <c r="B590" i="27"/>
  <c r="AO543" i="27"/>
  <c r="V543" i="27"/>
  <c r="E543" i="27"/>
  <c r="G543" i="27" s="1"/>
  <c r="C543" i="27"/>
  <c r="A543" i="27" s="1"/>
  <c r="O544" i="27" s="1"/>
  <c r="B543" i="27"/>
  <c r="C581" i="27"/>
  <c r="A581" i="27" s="1"/>
  <c r="O582" i="27" s="1"/>
  <c r="AO581" i="27"/>
  <c r="E581" i="27"/>
  <c r="V581" i="27"/>
  <c r="B581" i="27"/>
  <c r="J581" i="27"/>
  <c r="G581" i="27"/>
  <c r="AO578" i="27"/>
  <c r="G578" i="27"/>
  <c r="V578" i="27"/>
  <c r="E578" i="27"/>
  <c r="J578" i="27"/>
  <c r="C578" i="27"/>
  <c r="A578" i="27" s="1"/>
  <c r="O579" i="27" s="1"/>
  <c r="B578" i="27"/>
  <c r="C522" i="27"/>
  <c r="B522" i="27"/>
  <c r="AO522" i="27"/>
  <c r="V522" i="27"/>
  <c r="E522" i="27"/>
  <c r="G522" i="27" s="1"/>
  <c r="C530" i="27"/>
  <c r="A530" i="27" s="1"/>
  <c r="O531" i="27" s="1"/>
  <c r="B530" i="27"/>
  <c r="AO530" i="27"/>
  <c r="G530" i="27"/>
  <c r="V530" i="27"/>
  <c r="E530" i="27"/>
  <c r="J530" i="27" s="1"/>
  <c r="C538" i="27"/>
  <c r="A538" i="27" s="1"/>
  <c r="O539" i="27" s="1"/>
  <c r="J538" i="27"/>
  <c r="B538" i="27"/>
  <c r="AO538" i="27"/>
  <c r="G538" i="27"/>
  <c r="V538" i="27"/>
  <c r="E538" i="27"/>
  <c r="C546" i="27"/>
  <c r="B546" i="27"/>
  <c r="AO546" i="27"/>
  <c r="V546" i="27"/>
  <c r="E546" i="27"/>
  <c r="G546" i="27" s="1"/>
  <c r="C554" i="27"/>
  <c r="B554" i="27"/>
  <c r="AO554" i="27"/>
  <c r="V554" i="27"/>
  <c r="E554" i="27"/>
  <c r="G554" i="27" s="1"/>
  <c r="C562" i="27"/>
  <c r="A562" i="27" s="1"/>
  <c r="O563" i="27" s="1"/>
  <c r="B562" i="27"/>
  <c r="AO562" i="27"/>
  <c r="G562" i="27"/>
  <c r="V562" i="27"/>
  <c r="E562" i="27"/>
  <c r="J562" i="27" s="1"/>
  <c r="V579" i="27"/>
  <c r="C579" i="27"/>
  <c r="A579" i="27" s="1"/>
  <c r="O580" i="27" s="1"/>
  <c r="B579" i="27"/>
  <c r="E579" i="27"/>
  <c r="J579" i="27" s="1"/>
  <c r="AO579" i="27"/>
  <c r="AO576" i="27"/>
  <c r="G576" i="27"/>
  <c r="V576" i="27"/>
  <c r="E576" i="27"/>
  <c r="B576" i="27"/>
  <c r="J576" i="27"/>
  <c r="C576" i="27"/>
  <c r="A576" i="27" s="1"/>
  <c r="O577" i="27" s="1"/>
  <c r="C577" i="27"/>
  <c r="B577" i="27"/>
  <c r="V577" i="27"/>
  <c r="E577" i="27"/>
  <c r="G577" i="27" s="1"/>
  <c r="AO577" i="27"/>
  <c r="AO596" i="27"/>
  <c r="V596" i="27"/>
  <c r="E596" i="27"/>
  <c r="G596" i="27" s="1"/>
  <c r="C596" i="27"/>
  <c r="A596" i="27" s="1"/>
  <c r="O597" i="27" s="1"/>
  <c r="B596" i="27"/>
  <c r="C583" i="27"/>
  <c r="A583" i="27" s="1"/>
  <c r="O584" i="27" s="1"/>
  <c r="J583" i="27"/>
  <c r="E583" i="27"/>
  <c r="G583" i="27" s="1"/>
  <c r="AO583" i="27"/>
  <c r="B583" i="27"/>
  <c r="V583" i="27"/>
  <c r="C591" i="27"/>
  <c r="J591" i="27"/>
  <c r="B591" i="27"/>
  <c r="E591" i="27"/>
  <c r="G591" i="27" s="1"/>
  <c r="AO591" i="27"/>
  <c r="V591" i="27"/>
  <c r="C599" i="27"/>
  <c r="J599" i="27"/>
  <c r="B599" i="27"/>
  <c r="G599" i="27"/>
  <c r="E599" i="27"/>
  <c r="AO599" i="27"/>
  <c r="V599" i="27"/>
  <c r="AO120" i="27"/>
  <c r="B120" i="27"/>
  <c r="V120" i="27"/>
  <c r="G120" i="27"/>
  <c r="C120" i="27"/>
  <c r="T120" i="27"/>
  <c r="E120" i="27"/>
  <c r="J120" i="27" s="1"/>
  <c r="T138" i="27"/>
  <c r="E138" i="27"/>
  <c r="C138" i="27"/>
  <c r="A138" i="27" s="1"/>
  <c r="O139" i="27" s="1"/>
  <c r="G138" i="27"/>
  <c r="AO138" i="27"/>
  <c r="J138" i="27"/>
  <c r="B138" i="27"/>
  <c r="V138" i="27"/>
  <c r="T114" i="27"/>
  <c r="E114" i="27"/>
  <c r="C114" i="27"/>
  <c r="A114" i="27" s="1"/>
  <c r="O115" i="27" s="1"/>
  <c r="V114" i="27"/>
  <c r="AO114" i="27"/>
  <c r="J114" i="27"/>
  <c r="B114" i="27"/>
  <c r="G114" i="27"/>
  <c r="T98" i="27"/>
  <c r="E98" i="27"/>
  <c r="C98" i="27"/>
  <c r="A98" i="27" s="1"/>
  <c r="O99" i="27" s="1"/>
  <c r="V98" i="27"/>
  <c r="G98" i="27"/>
  <c r="AO98" i="27"/>
  <c r="J98" i="27"/>
  <c r="B98" i="27"/>
  <c r="T74" i="27"/>
  <c r="E74" i="27"/>
  <c r="C74" i="27"/>
  <c r="A74" i="27" s="1"/>
  <c r="O75" i="27" s="1"/>
  <c r="G74" i="27"/>
  <c r="AO74" i="27"/>
  <c r="J74" i="27"/>
  <c r="B74" i="27"/>
  <c r="V74" i="27"/>
  <c r="T58" i="27"/>
  <c r="E58" i="27"/>
  <c r="C58" i="27"/>
  <c r="A58" i="27" s="1"/>
  <c r="O59" i="27" s="1"/>
  <c r="AO58" i="27"/>
  <c r="J58" i="27"/>
  <c r="B58" i="27"/>
  <c r="V58" i="27"/>
  <c r="G58" i="27"/>
  <c r="A50" i="27"/>
  <c r="O51" i="27" s="1"/>
  <c r="B36" i="27"/>
  <c r="G36" i="27"/>
  <c r="C36" i="27"/>
  <c r="A36" i="27" s="1"/>
  <c r="O37" i="27" s="1"/>
  <c r="AO36" i="27"/>
  <c r="E36" i="27"/>
  <c r="J36" i="27" s="1"/>
  <c r="B24" i="27"/>
  <c r="AO24" i="27"/>
  <c r="E24" i="27"/>
  <c r="G24" i="27" s="1"/>
  <c r="C24" i="27"/>
  <c r="A24" i="27" s="1"/>
  <c r="O25" i="27" s="1"/>
  <c r="B16" i="27"/>
  <c r="G16" i="27"/>
  <c r="AO16" i="27"/>
  <c r="E16" i="27"/>
  <c r="J16" i="27" s="1"/>
  <c r="C16" i="27"/>
  <c r="A16" i="27" s="1"/>
  <c r="O17" i="27" s="1"/>
  <c r="B11" i="27"/>
  <c r="C11" i="27"/>
  <c r="AO11" i="27"/>
  <c r="E11" i="27"/>
  <c r="G11" i="27" s="1"/>
  <c r="G13" i="27"/>
  <c r="V135" i="27"/>
  <c r="G135" i="27"/>
  <c r="T135" i="27"/>
  <c r="E135" i="27"/>
  <c r="C135" i="27"/>
  <c r="A135" i="27" s="1"/>
  <c r="O136" i="27" s="1"/>
  <c r="AO135" i="27"/>
  <c r="J135" i="27"/>
  <c r="B135" i="27"/>
  <c r="V119" i="27"/>
  <c r="G119" i="27"/>
  <c r="T119" i="27"/>
  <c r="E119" i="27"/>
  <c r="J119" i="27"/>
  <c r="C119" i="27"/>
  <c r="A119" i="27" s="1"/>
  <c r="O120" i="27" s="1"/>
  <c r="AO119" i="27"/>
  <c r="B119" i="27"/>
  <c r="V95" i="27"/>
  <c r="G95" i="27"/>
  <c r="T95" i="27"/>
  <c r="E95" i="27"/>
  <c r="C95" i="27"/>
  <c r="A95" i="27" s="1"/>
  <c r="O96" i="27" s="1"/>
  <c r="AO95" i="27"/>
  <c r="J95" i="27"/>
  <c r="B95" i="27"/>
  <c r="V79" i="27"/>
  <c r="G79" i="27"/>
  <c r="T79" i="27"/>
  <c r="E79" i="27"/>
  <c r="AO79" i="27"/>
  <c r="B79" i="27"/>
  <c r="C79" i="27"/>
  <c r="A79" i="27" s="1"/>
  <c r="O80" i="27" s="1"/>
  <c r="J79" i="27"/>
  <c r="C47" i="27"/>
  <c r="A47" i="27" s="1"/>
  <c r="O48" i="27" s="1"/>
  <c r="J47" i="27"/>
  <c r="B47" i="27"/>
  <c r="E47" i="27"/>
  <c r="G47" i="27"/>
  <c r="AO47" i="27"/>
  <c r="C31" i="27"/>
  <c r="A31" i="27" s="1"/>
  <c r="O32" i="27" s="1"/>
  <c r="B31" i="27"/>
  <c r="E31" i="27"/>
  <c r="J31" i="27" s="1"/>
  <c r="G31" i="27"/>
  <c r="AO31" i="27"/>
  <c r="C23" i="27"/>
  <c r="A23" i="27" s="1"/>
  <c r="O24" i="27" s="1"/>
  <c r="J23" i="27"/>
  <c r="B23" i="27"/>
  <c r="E23" i="27"/>
  <c r="G23" i="27"/>
  <c r="AO23" i="27"/>
  <c r="A96" i="27"/>
  <c r="O97" i="27" s="1"/>
  <c r="AO68" i="27"/>
  <c r="B68" i="27"/>
  <c r="V68" i="27"/>
  <c r="C68" i="27"/>
  <c r="T68" i="27"/>
  <c r="E68" i="27"/>
  <c r="G68" i="27" s="1"/>
  <c r="AO46" i="27"/>
  <c r="E46" i="27"/>
  <c r="J46" i="27" s="1"/>
  <c r="C46" i="27"/>
  <c r="A46" i="27" s="1"/>
  <c r="O47" i="27" s="1"/>
  <c r="G46" i="27"/>
  <c r="B46" i="27"/>
  <c r="J145" i="27"/>
  <c r="J84" i="27"/>
  <c r="BB70" i="29"/>
  <c r="C70" i="29"/>
  <c r="M70" i="29"/>
  <c r="AC70" i="29" s="1"/>
  <c r="H70" i="29"/>
  <c r="F70" i="29"/>
  <c r="C98" i="29"/>
  <c r="M98" i="29"/>
  <c r="AC98" i="29" s="1"/>
  <c r="BB98" i="29"/>
  <c r="F98" i="29" s="1"/>
  <c r="H98" i="29"/>
  <c r="C118" i="29"/>
  <c r="M118" i="29"/>
  <c r="AC118" i="29" s="1"/>
  <c r="BB118" i="29"/>
  <c r="F118" i="29" s="1"/>
  <c r="F85" i="29"/>
  <c r="M85" i="29"/>
  <c r="AC85" i="29" s="1"/>
  <c r="BB85" i="29"/>
  <c r="H85" i="29"/>
  <c r="C85" i="29"/>
  <c r="BB55" i="29"/>
  <c r="F55" i="29" s="1"/>
  <c r="M55" i="29"/>
  <c r="AC55" i="29" s="1"/>
  <c r="H55" i="29"/>
  <c r="C55" i="29"/>
  <c r="H24" i="29"/>
  <c r="C24" i="29"/>
  <c r="BB24" i="29"/>
  <c r="F24" i="29" s="1"/>
  <c r="M24" i="29"/>
  <c r="AC24" i="29" s="1"/>
  <c r="H56" i="29"/>
  <c r="F56" i="29"/>
  <c r="C56" i="29"/>
  <c r="BB56" i="29"/>
  <c r="M56" i="29"/>
  <c r="AC56" i="29" s="1"/>
  <c r="BB91" i="29"/>
  <c r="F91" i="29" s="1"/>
  <c r="M91" i="29"/>
  <c r="AC91" i="29" s="1"/>
  <c r="H91" i="29"/>
  <c r="C91" i="29"/>
  <c r="BB103" i="29"/>
  <c r="F103" i="29" s="1"/>
  <c r="M103" i="29"/>
  <c r="AC103" i="29" s="1"/>
  <c r="C103" i="29"/>
  <c r="H103" i="29"/>
  <c r="BB116" i="29"/>
  <c r="F116" i="29"/>
  <c r="C116" i="29"/>
  <c r="M116" i="29"/>
  <c r="AC116" i="29" s="1"/>
  <c r="C113" i="27"/>
  <c r="T113" i="27"/>
  <c r="AO113" i="27"/>
  <c r="B113" i="27"/>
  <c r="V113" i="27"/>
  <c r="E113" i="27"/>
  <c r="J113" i="27" s="1"/>
  <c r="AO57" i="27"/>
  <c r="E57" i="27"/>
  <c r="G57" i="27" s="1"/>
  <c r="B57" i="27"/>
  <c r="C57" i="27"/>
  <c r="AO165" i="27"/>
  <c r="J165" i="27"/>
  <c r="B165" i="27"/>
  <c r="V165" i="27"/>
  <c r="G165" i="27"/>
  <c r="T165" i="27"/>
  <c r="E165" i="27"/>
  <c r="C165" i="27"/>
  <c r="A165" i="27" s="1"/>
  <c r="O166" i="27" s="1"/>
  <c r="V152" i="27"/>
  <c r="G152" i="27"/>
  <c r="T152" i="27"/>
  <c r="E152" i="27"/>
  <c r="J152" i="27" s="1"/>
  <c r="C152" i="27"/>
  <c r="A152" i="27" s="1"/>
  <c r="O153" i="27" s="1"/>
  <c r="AO152" i="27"/>
  <c r="B152" i="27"/>
  <c r="V200" i="27"/>
  <c r="G200" i="27"/>
  <c r="T200" i="27"/>
  <c r="E200" i="27"/>
  <c r="J200" i="27" s="1"/>
  <c r="C200" i="27"/>
  <c r="A200" i="27" s="1"/>
  <c r="O201" i="27" s="1"/>
  <c r="AO200" i="27"/>
  <c r="B200" i="27"/>
  <c r="T187" i="27"/>
  <c r="E187" i="27"/>
  <c r="G187" i="27" s="1"/>
  <c r="C187" i="27"/>
  <c r="AO187" i="27"/>
  <c r="B187" i="27"/>
  <c r="V187" i="27"/>
  <c r="C170" i="27"/>
  <c r="A170" i="27" s="1"/>
  <c r="O171" i="27" s="1"/>
  <c r="AO170" i="27"/>
  <c r="B170" i="27"/>
  <c r="V170" i="27"/>
  <c r="G170" i="27"/>
  <c r="T170" i="27"/>
  <c r="E170" i="27"/>
  <c r="J170" i="27" s="1"/>
  <c r="AO480" i="27"/>
  <c r="G480" i="27"/>
  <c r="V480" i="27"/>
  <c r="E480" i="27"/>
  <c r="C480" i="27"/>
  <c r="A480" i="27" s="1"/>
  <c r="O481" i="27" s="1"/>
  <c r="J480" i="27"/>
  <c r="B480" i="27"/>
  <c r="AO273" i="27"/>
  <c r="B273" i="27"/>
  <c r="V273" i="27"/>
  <c r="T273" i="27"/>
  <c r="E273" i="27"/>
  <c r="G273" i="27" s="1"/>
  <c r="C273" i="27"/>
  <c r="V232" i="27"/>
  <c r="G232" i="27"/>
  <c r="T232" i="27"/>
  <c r="E232" i="27"/>
  <c r="C232" i="27"/>
  <c r="A232" i="27" s="1"/>
  <c r="O233" i="27" s="1"/>
  <c r="B232" i="27"/>
  <c r="AO232" i="27"/>
  <c r="J232" i="27"/>
  <c r="V280" i="27"/>
  <c r="G280" i="27"/>
  <c r="T280" i="27"/>
  <c r="E280" i="27"/>
  <c r="C280" i="27"/>
  <c r="A280" i="27" s="1"/>
  <c r="O281" i="27" s="1"/>
  <c r="B280" i="27"/>
  <c r="AO280" i="27"/>
  <c r="J280" i="27"/>
  <c r="T219" i="27"/>
  <c r="E219" i="27"/>
  <c r="G219" i="27" s="1"/>
  <c r="C219" i="27"/>
  <c r="A219" i="27" s="1"/>
  <c r="O220" i="27" s="1"/>
  <c r="AO219" i="27"/>
  <c r="B219" i="27"/>
  <c r="V219" i="27"/>
  <c r="T267" i="27"/>
  <c r="E267" i="27"/>
  <c r="G267" i="27" s="1"/>
  <c r="C267" i="27"/>
  <c r="A267" i="27" s="1"/>
  <c r="O268" i="27" s="1"/>
  <c r="AO267" i="27"/>
  <c r="B267" i="27"/>
  <c r="V267" i="27"/>
  <c r="C399" i="27"/>
  <c r="AO399" i="27"/>
  <c r="G399" i="27"/>
  <c r="V399" i="27"/>
  <c r="E399" i="27"/>
  <c r="J399" i="27" s="1"/>
  <c r="B399" i="27"/>
  <c r="C238" i="27"/>
  <c r="AO238" i="27"/>
  <c r="B238" i="27"/>
  <c r="V238" i="27"/>
  <c r="T238" i="27"/>
  <c r="E238" i="27"/>
  <c r="G238" i="27" s="1"/>
  <c r="C286" i="27"/>
  <c r="AO286" i="27"/>
  <c r="B286" i="27"/>
  <c r="V286" i="27"/>
  <c r="T286" i="27"/>
  <c r="E286" i="27"/>
  <c r="G286" i="27" s="1"/>
  <c r="V313" i="27"/>
  <c r="E313" i="27"/>
  <c r="C313" i="27"/>
  <c r="A313" i="27" s="1"/>
  <c r="O314" i="27" s="1"/>
  <c r="J313" i="27"/>
  <c r="B313" i="27"/>
  <c r="AO313" i="27"/>
  <c r="G313" i="27"/>
  <c r="V337" i="27"/>
  <c r="E337" i="27"/>
  <c r="C337" i="27"/>
  <c r="A337" i="27" s="1"/>
  <c r="O338" i="27" s="1"/>
  <c r="J337" i="27"/>
  <c r="B337" i="27"/>
  <c r="AO337" i="27"/>
  <c r="G337" i="27"/>
  <c r="V361" i="27"/>
  <c r="E361" i="27"/>
  <c r="G361" i="27" s="1"/>
  <c r="C361" i="27"/>
  <c r="B361" i="27"/>
  <c r="AO361" i="27"/>
  <c r="V377" i="27"/>
  <c r="E377" i="27"/>
  <c r="J377" i="27" s="1"/>
  <c r="C377" i="27"/>
  <c r="A377" i="27" s="1"/>
  <c r="O378" i="27" s="1"/>
  <c r="B377" i="27"/>
  <c r="AO377" i="27"/>
  <c r="G377" i="27"/>
  <c r="V393" i="27"/>
  <c r="E393" i="27"/>
  <c r="C393" i="27"/>
  <c r="A393" i="27" s="1"/>
  <c r="O394" i="27" s="1"/>
  <c r="J393" i="27"/>
  <c r="B393" i="27"/>
  <c r="AO393" i="27"/>
  <c r="G393" i="27"/>
  <c r="AO466" i="27"/>
  <c r="V466" i="27"/>
  <c r="E466" i="27"/>
  <c r="G466" i="27" s="1"/>
  <c r="C466" i="27"/>
  <c r="A466" i="27" s="1"/>
  <c r="O467" i="27" s="1"/>
  <c r="B466" i="27"/>
  <c r="AO420" i="27"/>
  <c r="G420" i="27"/>
  <c r="V420" i="27"/>
  <c r="E420" i="27"/>
  <c r="C420" i="27"/>
  <c r="A420" i="27" s="1"/>
  <c r="O421" i="27" s="1"/>
  <c r="J420" i="27"/>
  <c r="B420" i="27"/>
  <c r="AO517" i="27"/>
  <c r="C517" i="27"/>
  <c r="A517" i="27" s="1"/>
  <c r="O518" i="27" s="1"/>
  <c r="V517" i="27"/>
  <c r="E517" i="27"/>
  <c r="J517" i="27" s="1"/>
  <c r="B517" i="27"/>
  <c r="B332" i="27"/>
  <c r="AO332" i="27"/>
  <c r="G332" i="27"/>
  <c r="V332" i="27"/>
  <c r="E332" i="27"/>
  <c r="J332" i="27" s="1"/>
  <c r="C332" i="27"/>
  <c r="A332" i="27" s="1"/>
  <c r="O333" i="27" s="1"/>
  <c r="J356" i="27"/>
  <c r="B356" i="27"/>
  <c r="AO356" i="27"/>
  <c r="G356" i="27"/>
  <c r="V356" i="27"/>
  <c r="E356" i="27"/>
  <c r="C356" i="27"/>
  <c r="A356" i="27" s="1"/>
  <c r="O357" i="27" s="1"/>
  <c r="B380" i="27"/>
  <c r="AO380" i="27"/>
  <c r="V380" i="27"/>
  <c r="E380" i="27"/>
  <c r="G380" i="27" s="1"/>
  <c r="C380" i="27"/>
  <c r="AO414" i="27"/>
  <c r="G414" i="27"/>
  <c r="V414" i="27"/>
  <c r="E414" i="27"/>
  <c r="C414" i="27"/>
  <c r="A414" i="27" s="1"/>
  <c r="O415" i="27" s="1"/>
  <c r="J414" i="27"/>
  <c r="B414" i="27"/>
  <c r="AO510" i="27"/>
  <c r="V510" i="27"/>
  <c r="E510" i="27"/>
  <c r="G510" i="27" s="1"/>
  <c r="C510" i="27"/>
  <c r="B510" i="27"/>
  <c r="C407" i="27"/>
  <c r="A407" i="27" s="1"/>
  <c r="O408" i="27" s="1"/>
  <c r="B407" i="27"/>
  <c r="AO407" i="27"/>
  <c r="G407" i="27"/>
  <c r="V407" i="27"/>
  <c r="E407" i="27"/>
  <c r="J407" i="27" s="1"/>
  <c r="C431" i="27"/>
  <c r="A431" i="27" s="1"/>
  <c r="O432" i="27" s="1"/>
  <c r="J431" i="27"/>
  <c r="B431" i="27"/>
  <c r="AO431" i="27"/>
  <c r="G431" i="27"/>
  <c r="V431" i="27"/>
  <c r="E431" i="27"/>
  <c r="C455" i="27"/>
  <c r="B455" i="27"/>
  <c r="AO455" i="27"/>
  <c r="V455" i="27"/>
  <c r="E455" i="27"/>
  <c r="G455" i="27" s="1"/>
  <c r="C471" i="27"/>
  <c r="B471" i="27"/>
  <c r="AO471" i="27"/>
  <c r="V471" i="27"/>
  <c r="E471" i="27"/>
  <c r="G471" i="27" s="1"/>
  <c r="C495" i="27"/>
  <c r="A495" i="27" s="1"/>
  <c r="O496" i="27" s="1"/>
  <c r="B495" i="27"/>
  <c r="AO495" i="27"/>
  <c r="G495" i="27"/>
  <c r="V495" i="27"/>
  <c r="E495" i="27"/>
  <c r="J495" i="27" s="1"/>
  <c r="AO533" i="27"/>
  <c r="G533" i="27"/>
  <c r="V533" i="27"/>
  <c r="E533" i="27"/>
  <c r="C533" i="27"/>
  <c r="A533" i="27" s="1"/>
  <c r="O534" i="27" s="1"/>
  <c r="J533" i="27"/>
  <c r="B533" i="27"/>
  <c r="AO559" i="27"/>
  <c r="G559" i="27"/>
  <c r="V559" i="27"/>
  <c r="E559" i="27"/>
  <c r="C559" i="27"/>
  <c r="A559" i="27" s="1"/>
  <c r="O560" i="27" s="1"/>
  <c r="J559" i="27"/>
  <c r="B559" i="27"/>
  <c r="C526" i="27"/>
  <c r="B526" i="27"/>
  <c r="AO526" i="27"/>
  <c r="E526" i="27"/>
  <c r="G526" i="27" s="1"/>
  <c r="V526" i="27"/>
  <c r="C550" i="27"/>
  <c r="A550" i="27" s="1"/>
  <c r="O551" i="27" s="1"/>
  <c r="B550" i="27"/>
  <c r="AO550" i="27"/>
  <c r="G550" i="27"/>
  <c r="E550" i="27"/>
  <c r="J550" i="27" s="1"/>
  <c r="V550" i="27"/>
  <c r="AO568" i="27"/>
  <c r="G568" i="27"/>
  <c r="E568" i="27"/>
  <c r="V568" i="27"/>
  <c r="C568" i="27"/>
  <c r="A568" i="27" s="1"/>
  <c r="O569" i="27" s="1"/>
  <c r="B568" i="27"/>
  <c r="J568" i="27"/>
  <c r="C587" i="27"/>
  <c r="J587" i="27"/>
  <c r="B587" i="27"/>
  <c r="E587" i="27"/>
  <c r="G587" i="27" s="1"/>
  <c r="AO587" i="27"/>
  <c r="V587" i="27"/>
  <c r="B28" i="27"/>
  <c r="G28" i="27"/>
  <c r="C28" i="27"/>
  <c r="A28" i="27" s="1"/>
  <c r="O29" i="27" s="1"/>
  <c r="AO28" i="27"/>
  <c r="E28" i="27"/>
  <c r="J28" i="27" s="1"/>
  <c r="V143" i="27"/>
  <c r="G143" i="27"/>
  <c r="B143" i="27"/>
  <c r="T143" i="27"/>
  <c r="E143" i="27"/>
  <c r="J143" i="27" s="1"/>
  <c r="AO143" i="27"/>
  <c r="C143" i="27"/>
  <c r="V127" i="27"/>
  <c r="G127" i="27"/>
  <c r="AO127" i="27"/>
  <c r="T127" i="27"/>
  <c r="E127" i="27"/>
  <c r="J127" i="27"/>
  <c r="C127" i="27"/>
  <c r="B127" i="27"/>
  <c r="V87" i="27"/>
  <c r="G87" i="27"/>
  <c r="T87" i="27"/>
  <c r="E87" i="27"/>
  <c r="AO87" i="27"/>
  <c r="B87" i="27"/>
  <c r="C87" i="27"/>
  <c r="J87" i="27"/>
  <c r="V63" i="27"/>
  <c r="G63" i="27"/>
  <c r="T63" i="27"/>
  <c r="E63" i="27"/>
  <c r="B63" i="27"/>
  <c r="C63" i="27"/>
  <c r="A63" i="27" s="1"/>
  <c r="O64" i="27" s="1"/>
  <c r="AO63" i="27"/>
  <c r="J63" i="27"/>
  <c r="C55" i="27"/>
  <c r="B55" i="27"/>
  <c r="AO55" i="27"/>
  <c r="E55" i="27"/>
  <c r="G55" i="27" s="1"/>
  <c r="C39" i="27"/>
  <c r="B39" i="27"/>
  <c r="AO39" i="27"/>
  <c r="E39" i="27"/>
  <c r="G39" i="27" s="1"/>
  <c r="C10" i="27"/>
  <c r="A10" i="27" s="1"/>
  <c r="O11" i="27" s="1"/>
  <c r="J10" i="27"/>
  <c r="B10" i="27"/>
  <c r="E10" i="27"/>
  <c r="G10" i="27"/>
  <c r="AO10" i="27"/>
  <c r="AO30" i="27"/>
  <c r="E30" i="27"/>
  <c r="J30" i="27" s="1"/>
  <c r="C30" i="27"/>
  <c r="A30" i="27" s="1"/>
  <c r="O31" i="27" s="1"/>
  <c r="G30" i="27"/>
  <c r="B30" i="27"/>
  <c r="C5" i="29"/>
  <c r="M5" i="29"/>
  <c r="AC5" i="29" s="1"/>
  <c r="H5" i="29"/>
  <c r="BB5" i="29"/>
  <c r="F5" i="29" s="1"/>
  <c r="C61" i="29"/>
  <c r="M61" i="29"/>
  <c r="AC61" i="29" s="1"/>
  <c r="H61" i="29"/>
  <c r="BB61" i="29"/>
  <c r="F61" i="29" s="1"/>
  <c r="C21" i="29"/>
  <c r="M21" i="29"/>
  <c r="AC21" i="29" s="1"/>
  <c r="H21" i="29"/>
  <c r="BB21" i="29"/>
  <c r="F21" i="29" s="1"/>
  <c r="C46" i="29"/>
  <c r="BB46" i="29"/>
  <c r="F46" i="29" s="1"/>
  <c r="M46" i="29"/>
  <c r="AC46" i="29" s="1"/>
  <c r="H46" i="29"/>
  <c r="F33" i="29"/>
  <c r="C33" i="29"/>
  <c r="BB33" i="29"/>
  <c r="M33" i="29"/>
  <c r="AC33" i="29" s="1"/>
  <c r="H33" i="29"/>
  <c r="BB15" i="29"/>
  <c r="F15" i="29" s="1"/>
  <c r="M15" i="29"/>
  <c r="AC15" i="29" s="1"/>
  <c r="H15" i="29"/>
  <c r="C15" i="29"/>
  <c r="C45" i="29"/>
  <c r="M45" i="29"/>
  <c r="AC45" i="29" s="1"/>
  <c r="H45" i="29"/>
  <c r="BB45" i="29"/>
  <c r="F45" i="29" s="1"/>
  <c r="C6" i="29"/>
  <c r="BB6" i="29"/>
  <c r="F6" i="29" s="1"/>
  <c r="M6" i="29"/>
  <c r="AC6" i="29" s="1"/>
  <c r="H6" i="29"/>
  <c r="C54" i="29"/>
  <c r="BB54" i="29"/>
  <c r="F54" i="29" s="1"/>
  <c r="M54" i="29"/>
  <c r="AC54" i="29" s="1"/>
  <c r="H54" i="29"/>
  <c r="C37" i="29"/>
  <c r="M37" i="29"/>
  <c r="AC37" i="29" s="1"/>
  <c r="H37" i="29"/>
  <c r="BB37" i="29"/>
  <c r="F37" i="29" s="1"/>
  <c r="M105" i="29"/>
  <c r="AC105" i="29" s="1"/>
  <c r="H105" i="29"/>
  <c r="C105" i="29"/>
  <c r="BB105" i="29"/>
  <c r="F105" i="29" s="1"/>
  <c r="C62" i="29"/>
  <c r="BB62" i="29"/>
  <c r="F62" i="29" s="1"/>
  <c r="M62" i="29"/>
  <c r="AC62" i="29" s="1"/>
  <c r="H62" i="29"/>
  <c r="BB11" i="29"/>
  <c r="F11" i="29" s="1"/>
  <c r="M11" i="29"/>
  <c r="AC11" i="29" s="1"/>
  <c r="H11" i="29"/>
  <c r="C11" i="29"/>
  <c r="F41" i="29"/>
  <c r="C41" i="29"/>
  <c r="BB41" i="29"/>
  <c r="M41" i="29"/>
  <c r="AC41" i="29" s="1"/>
  <c r="H41" i="29"/>
  <c r="BB99" i="29"/>
  <c r="M99" i="29"/>
  <c r="AC99" i="29" s="1"/>
  <c r="C99" i="29"/>
  <c r="H99" i="29"/>
  <c r="F99" i="29"/>
  <c r="H12" i="29"/>
  <c r="F12" i="29"/>
  <c r="M12" i="29"/>
  <c r="AC12" i="29" s="1"/>
  <c r="C12" i="29"/>
  <c r="BB12" i="29"/>
  <c r="C42" i="29"/>
  <c r="BB42" i="29"/>
  <c r="F42" i="29" s="1"/>
  <c r="M42" i="29"/>
  <c r="AC42" i="29" s="1"/>
  <c r="H42" i="29"/>
  <c r="C77" i="29"/>
  <c r="BB77" i="29"/>
  <c r="M77" i="29"/>
  <c r="AC77" i="29" s="1"/>
  <c r="H77" i="29"/>
  <c r="F77" i="29"/>
  <c r="BB19" i="29"/>
  <c r="M19" i="29"/>
  <c r="AC19" i="29" s="1"/>
  <c r="H19" i="29"/>
  <c r="F19" i="29"/>
  <c r="C19" i="29"/>
  <c r="BB35" i="29"/>
  <c r="F35" i="29" s="1"/>
  <c r="M35" i="29"/>
  <c r="AC35" i="29" s="1"/>
  <c r="H35" i="29"/>
  <c r="C35" i="29"/>
  <c r="BB51" i="29"/>
  <c r="F51" i="29" s="1"/>
  <c r="M51" i="29"/>
  <c r="AC51" i="29" s="1"/>
  <c r="H51" i="29"/>
  <c r="C51" i="29"/>
  <c r="BB67" i="29"/>
  <c r="F67" i="29" s="1"/>
  <c r="M67" i="29"/>
  <c r="AC67" i="29" s="1"/>
  <c r="H67" i="29"/>
  <c r="C67" i="29"/>
  <c r="M89" i="29"/>
  <c r="AC89" i="29" s="1"/>
  <c r="BB89" i="29"/>
  <c r="F89" i="29" s="1"/>
  <c r="H89" i="29"/>
  <c r="C89" i="29"/>
  <c r="H20" i="29"/>
  <c r="F20" i="29"/>
  <c r="M20" i="29"/>
  <c r="AC20" i="29" s="1"/>
  <c r="C20" i="29"/>
  <c r="BB20" i="29"/>
  <c r="H36" i="29"/>
  <c r="F36" i="29"/>
  <c r="M36" i="29"/>
  <c r="AC36" i="29" s="1"/>
  <c r="C36" i="29"/>
  <c r="BB36" i="29"/>
  <c r="H52" i="29"/>
  <c r="M52" i="29"/>
  <c r="AC52" i="29" s="1"/>
  <c r="C52" i="29"/>
  <c r="BB52" i="29"/>
  <c r="F52" i="29" s="1"/>
  <c r="H68" i="29"/>
  <c r="F68" i="29"/>
  <c r="M68" i="29"/>
  <c r="AC68" i="29" s="1"/>
  <c r="C68" i="29"/>
  <c r="BB68" i="29"/>
  <c r="BB95" i="29"/>
  <c r="F95" i="29" s="1"/>
  <c r="M95" i="29"/>
  <c r="AC95" i="29" s="1"/>
  <c r="H95" i="29"/>
  <c r="C95" i="29"/>
  <c r="BB78" i="29"/>
  <c r="F78" i="29" s="1"/>
  <c r="M78" i="29"/>
  <c r="AC78" i="29" s="1"/>
  <c r="H78" i="29"/>
  <c r="C78" i="29"/>
  <c r="BB107" i="29"/>
  <c r="F107" i="29" s="1"/>
  <c r="M107" i="29"/>
  <c r="AC107" i="29" s="1"/>
  <c r="H107" i="29"/>
  <c r="C107" i="29"/>
  <c r="H75" i="29"/>
  <c r="M75" i="29"/>
  <c r="AC75" i="29" s="1"/>
  <c r="BB75" i="29"/>
  <c r="F75" i="29" s="1"/>
  <c r="C75" i="29"/>
  <c r="C93" i="29"/>
  <c r="M93" i="29"/>
  <c r="AC93" i="29" s="1"/>
  <c r="H93" i="29"/>
  <c r="BB93" i="29"/>
  <c r="F93" i="29" s="1"/>
  <c r="BB119" i="29"/>
  <c r="F119" i="29" s="1"/>
  <c r="M119" i="29"/>
  <c r="AC119" i="29" s="1"/>
  <c r="C119" i="29"/>
  <c r="H96" i="29"/>
  <c r="C96" i="29"/>
  <c r="BB96" i="29"/>
  <c r="M96" i="29"/>
  <c r="AC96" i="29" s="1"/>
  <c r="F96" i="29"/>
  <c r="H112" i="29"/>
  <c r="C112" i="29"/>
  <c r="M112" i="29"/>
  <c r="AC112" i="29" s="1"/>
  <c r="BB112" i="29"/>
  <c r="F112" i="29" s="1"/>
  <c r="C133" i="27"/>
  <c r="AO133" i="27"/>
  <c r="B133" i="27"/>
  <c r="V133" i="27"/>
  <c r="T133" i="27"/>
  <c r="E133" i="27"/>
  <c r="J133" i="27" s="1"/>
  <c r="C117" i="27"/>
  <c r="AO117" i="27"/>
  <c r="B117" i="27"/>
  <c r="T117" i="27"/>
  <c r="V117" i="27"/>
  <c r="E117" i="27"/>
  <c r="G117" i="27" s="1"/>
  <c r="C93" i="27"/>
  <c r="AO93" i="27"/>
  <c r="B93" i="27"/>
  <c r="T93" i="27"/>
  <c r="V93" i="27"/>
  <c r="E93" i="27"/>
  <c r="G93" i="27" s="1"/>
  <c r="C77" i="27"/>
  <c r="AO77" i="27"/>
  <c r="B77" i="27"/>
  <c r="T77" i="27"/>
  <c r="V77" i="27"/>
  <c r="E77" i="27"/>
  <c r="G77" i="27" s="1"/>
  <c r="AO37" i="27"/>
  <c r="E37" i="27"/>
  <c r="G37" i="27" s="1"/>
  <c r="B37" i="27"/>
  <c r="C37" i="27"/>
  <c r="G25" i="27"/>
  <c r="AO25" i="27"/>
  <c r="E25" i="27"/>
  <c r="J25" i="27"/>
  <c r="C25" i="27"/>
  <c r="A25" i="27" s="1"/>
  <c r="O26" i="27" s="1"/>
  <c r="B25" i="27"/>
  <c r="AO17" i="27"/>
  <c r="E17" i="27"/>
  <c r="G17" i="27" s="1"/>
  <c r="J17" i="27"/>
  <c r="C17" i="27"/>
  <c r="B17" i="27"/>
  <c r="G8" i="27"/>
  <c r="AO8" i="27"/>
  <c r="E8" i="27"/>
  <c r="J8" i="27"/>
  <c r="C8" i="27"/>
  <c r="A8" i="27" s="1"/>
  <c r="O9" i="27" s="1"/>
  <c r="B8" i="27"/>
  <c r="AO161" i="27"/>
  <c r="B161" i="27"/>
  <c r="V161" i="27"/>
  <c r="T161" i="27"/>
  <c r="E161" i="27"/>
  <c r="G161" i="27" s="1"/>
  <c r="C161" i="27"/>
  <c r="A161" i="27" s="1"/>
  <c r="O162" i="27" s="1"/>
  <c r="AO177" i="27"/>
  <c r="B177" i="27"/>
  <c r="V177" i="27"/>
  <c r="T177" i="27"/>
  <c r="E177" i="27"/>
  <c r="G177" i="27" s="1"/>
  <c r="C177" i="27"/>
  <c r="A177" i="27" s="1"/>
  <c r="O178" i="27" s="1"/>
  <c r="AO193" i="27"/>
  <c r="B193" i="27"/>
  <c r="V193" i="27"/>
  <c r="T193" i="27"/>
  <c r="E193" i="27"/>
  <c r="G193" i="27" s="1"/>
  <c r="C193" i="27"/>
  <c r="A193" i="27" s="1"/>
  <c r="O194" i="27" s="1"/>
  <c r="V148" i="27"/>
  <c r="T148" i="27"/>
  <c r="E148" i="27"/>
  <c r="G148" i="27" s="1"/>
  <c r="C148" i="27"/>
  <c r="AO148" i="27"/>
  <c r="B148" i="27"/>
  <c r="V164" i="27"/>
  <c r="T164" i="27"/>
  <c r="E164" i="27"/>
  <c r="J164" i="27" s="1"/>
  <c r="C164" i="27"/>
  <c r="AO164" i="27"/>
  <c r="B164" i="27"/>
  <c r="V180" i="27"/>
  <c r="T180" i="27"/>
  <c r="E180" i="27"/>
  <c r="G180" i="27" s="1"/>
  <c r="C180" i="27"/>
  <c r="AO180" i="27"/>
  <c r="B180" i="27"/>
  <c r="V196" i="27"/>
  <c r="T196" i="27"/>
  <c r="E196" i="27"/>
  <c r="G196" i="27" s="1"/>
  <c r="C196" i="27"/>
  <c r="AO196" i="27"/>
  <c r="B196" i="27"/>
  <c r="T151" i="27"/>
  <c r="E151" i="27"/>
  <c r="J151" i="27" s="1"/>
  <c r="C151" i="27"/>
  <c r="A151" i="27" s="1"/>
  <c r="O152" i="27" s="1"/>
  <c r="AO151" i="27"/>
  <c r="B151" i="27"/>
  <c r="V151" i="27"/>
  <c r="G151" i="27"/>
  <c r="T167" i="27"/>
  <c r="E167" i="27"/>
  <c r="J167" i="27" s="1"/>
  <c r="C167" i="27"/>
  <c r="A167" i="27" s="1"/>
  <c r="O168" i="27" s="1"/>
  <c r="AO167" i="27"/>
  <c r="B167" i="27"/>
  <c r="V167" i="27"/>
  <c r="G167" i="27"/>
  <c r="T183" i="27"/>
  <c r="E183" i="27"/>
  <c r="J183" i="27" s="1"/>
  <c r="C183" i="27"/>
  <c r="A183" i="27" s="1"/>
  <c r="O184" i="27" s="1"/>
  <c r="AO183" i="27"/>
  <c r="B183" i="27"/>
  <c r="V183" i="27"/>
  <c r="G183" i="27"/>
  <c r="T199" i="27"/>
  <c r="E199" i="27"/>
  <c r="J199" i="27" s="1"/>
  <c r="C199" i="27"/>
  <c r="A199" i="27" s="1"/>
  <c r="O200" i="27" s="1"/>
  <c r="AO199" i="27"/>
  <c r="B199" i="27"/>
  <c r="V199" i="27"/>
  <c r="G199" i="27"/>
  <c r="C150" i="27"/>
  <c r="AO150" i="27"/>
  <c r="B150" i="27"/>
  <c r="V150" i="27"/>
  <c r="T150" i="27"/>
  <c r="E150" i="27"/>
  <c r="G150" i="27" s="1"/>
  <c r="C166" i="27"/>
  <c r="AO166" i="27"/>
  <c r="B166" i="27"/>
  <c r="V166" i="27"/>
  <c r="T166" i="27"/>
  <c r="E166" i="27"/>
  <c r="J166" i="27" s="1"/>
  <c r="C182" i="27"/>
  <c r="AO182" i="27"/>
  <c r="B182" i="27"/>
  <c r="V182" i="27"/>
  <c r="T182" i="27"/>
  <c r="E182" i="27"/>
  <c r="G182" i="27" s="1"/>
  <c r="C198" i="27"/>
  <c r="AO198" i="27"/>
  <c r="B198" i="27"/>
  <c r="V198" i="27"/>
  <c r="T198" i="27"/>
  <c r="E198" i="27"/>
  <c r="G198" i="27" s="1"/>
  <c r="AO233" i="27"/>
  <c r="B233" i="27"/>
  <c r="V233" i="27"/>
  <c r="T233" i="27"/>
  <c r="E233" i="27"/>
  <c r="G233" i="27" s="1"/>
  <c r="C233" i="27"/>
  <c r="A233" i="27" s="1"/>
  <c r="O234" i="27" s="1"/>
  <c r="AO297" i="27"/>
  <c r="B297" i="27"/>
  <c r="V297" i="27"/>
  <c r="T297" i="27"/>
  <c r="E297" i="27"/>
  <c r="G297" i="27" s="1"/>
  <c r="C297" i="27"/>
  <c r="A297" i="27" s="1"/>
  <c r="O298" i="27" s="1"/>
  <c r="AO229" i="27"/>
  <c r="B229" i="27"/>
  <c r="V229" i="27"/>
  <c r="T229" i="27"/>
  <c r="E229" i="27"/>
  <c r="G229" i="27" s="1"/>
  <c r="C229" i="27"/>
  <c r="A229" i="27" s="1"/>
  <c r="O230" i="27" s="1"/>
  <c r="AO293" i="27"/>
  <c r="B293" i="27"/>
  <c r="V293" i="27"/>
  <c r="T293" i="27"/>
  <c r="E293" i="27"/>
  <c r="G293" i="27" s="1"/>
  <c r="C293" i="27"/>
  <c r="A293" i="27" s="1"/>
  <c r="O294" i="27" s="1"/>
  <c r="AO257" i="27"/>
  <c r="B257" i="27"/>
  <c r="V257" i="27"/>
  <c r="T257" i="27"/>
  <c r="E257" i="27"/>
  <c r="G257" i="27" s="1"/>
  <c r="C257" i="27"/>
  <c r="A257" i="27" s="1"/>
  <c r="O258" i="27" s="1"/>
  <c r="V204" i="27"/>
  <c r="T204" i="27"/>
  <c r="E204" i="27"/>
  <c r="J204" i="27" s="1"/>
  <c r="C204" i="27"/>
  <c r="AO204" i="27"/>
  <c r="B204" i="27"/>
  <c r="AO253" i="27"/>
  <c r="B253" i="27"/>
  <c r="V253" i="27"/>
  <c r="T253" i="27"/>
  <c r="E253" i="27"/>
  <c r="G253" i="27" s="1"/>
  <c r="C253" i="27"/>
  <c r="A253" i="27" s="1"/>
  <c r="O254" i="27" s="1"/>
  <c r="V212" i="27"/>
  <c r="T212" i="27"/>
  <c r="E212" i="27"/>
  <c r="G212" i="27" s="1"/>
  <c r="C212" i="27"/>
  <c r="AO212" i="27"/>
  <c r="B212" i="27"/>
  <c r="V228" i="27"/>
  <c r="T228" i="27"/>
  <c r="E228" i="27"/>
  <c r="G228" i="27" s="1"/>
  <c r="C228" i="27"/>
  <c r="AO228" i="27"/>
  <c r="B228" i="27"/>
  <c r="V244" i="27"/>
  <c r="T244" i="27"/>
  <c r="E244" i="27"/>
  <c r="J244" i="27" s="1"/>
  <c r="C244" i="27"/>
  <c r="AO244" i="27"/>
  <c r="B244" i="27"/>
  <c r="V260" i="27"/>
  <c r="T260" i="27"/>
  <c r="E260" i="27"/>
  <c r="J260" i="27" s="1"/>
  <c r="C260" i="27"/>
  <c r="AO260" i="27"/>
  <c r="B260" i="27"/>
  <c r="V276" i="27"/>
  <c r="T276" i="27"/>
  <c r="E276" i="27"/>
  <c r="G276" i="27" s="1"/>
  <c r="C276" i="27"/>
  <c r="AO276" i="27"/>
  <c r="B276" i="27"/>
  <c r="V292" i="27"/>
  <c r="T292" i="27"/>
  <c r="E292" i="27"/>
  <c r="G292" i="27" s="1"/>
  <c r="C292" i="27"/>
  <c r="AO292" i="27"/>
  <c r="B292" i="27"/>
  <c r="AO424" i="27"/>
  <c r="V424" i="27"/>
  <c r="E424" i="27"/>
  <c r="G424" i="27" s="1"/>
  <c r="C424" i="27"/>
  <c r="B424" i="27"/>
  <c r="T215" i="27"/>
  <c r="E215" i="27"/>
  <c r="C215" i="27"/>
  <c r="A215" i="27" s="1"/>
  <c r="O216" i="27" s="1"/>
  <c r="AO215" i="27"/>
  <c r="J215" i="27"/>
  <c r="B215" i="27"/>
  <c r="V215" i="27"/>
  <c r="G215" i="27"/>
  <c r="T231" i="27"/>
  <c r="E231" i="27"/>
  <c r="C231" i="27"/>
  <c r="A231" i="27" s="1"/>
  <c r="O232" i="27" s="1"/>
  <c r="AO231" i="27"/>
  <c r="J231" i="27"/>
  <c r="B231" i="27"/>
  <c r="V231" i="27"/>
  <c r="G231" i="27"/>
  <c r="T247" i="27"/>
  <c r="E247" i="27"/>
  <c r="C247" i="27"/>
  <c r="A247" i="27" s="1"/>
  <c r="O248" i="27" s="1"/>
  <c r="AO247" i="27"/>
  <c r="J247" i="27"/>
  <c r="B247" i="27"/>
  <c r="V247" i="27"/>
  <c r="G247" i="27"/>
  <c r="T263" i="27"/>
  <c r="E263" i="27"/>
  <c r="C263" i="27"/>
  <c r="A263" i="27" s="1"/>
  <c r="O264" i="27" s="1"/>
  <c r="AO263" i="27"/>
  <c r="J263" i="27"/>
  <c r="B263" i="27"/>
  <c r="V263" i="27"/>
  <c r="G263" i="27"/>
  <c r="T279" i="27"/>
  <c r="E279" i="27"/>
  <c r="C279" i="27"/>
  <c r="A279" i="27" s="1"/>
  <c r="O280" i="27" s="1"/>
  <c r="AO279" i="27"/>
  <c r="J279" i="27"/>
  <c r="B279" i="27"/>
  <c r="V279" i="27"/>
  <c r="G279" i="27"/>
  <c r="T295" i="27"/>
  <c r="E295" i="27"/>
  <c r="C295" i="27"/>
  <c r="A295" i="27" s="1"/>
  <c r="O296" i="27" s="1"/>
  <c r="AO295" i="27"/>
  <c r="J295" i="27"/>
  <c r="B295" i="27"/>
  <c r="V295" i="27"/>
  <c r="G295" i="27"/>
  <c r="J307" i="27"/>
  <c r="B307" i="27"/>
  <c r="E307" i="27"/>
  <c r="G307" i="27" s="1"/>
  <c r="AO307" i="27"/>
  <c r="C307" i="27"/>
  <c r="V307" i="27"/>
  <c r="AO496" i="27"/>
  <c r="G496" i="27"/>
  <c r="V496" i="27"/>
  <c r="E496" i="27"/>
  <c r="C496" i="27"/>
  <c r="A496" i="27" s="1"/>
  <c r="O497" i="27" s="1"/>
  <c r="J496" i="27"/>
  <c r="B496" i="27"/>
  <c r="C218" i="27"/>
  <c r="A218" i="27" s="1"/>
  <c r="O219" i="27" s="1"/>
  <c r="AO218" i="27"/>
  <c r="J218" i="27"/>
  <c r="B218" i="27"/>
  <c r="V218" i="27"/>
  <c r="G218" i="27"/>
  <c r="T218" i="27"/>
  <c r="E218" i="27"/>
  <c r="C234" i="27"/>
  <c r="A234" i="27" s="1"/>
  <c r="O235" i="27" s="1"/>
  <c r="AO234" i="27"/>
  <c r="J234" i="27"/>
  <c r="B234" i="27"/>
  <c r="V234" i="27"/>
  <c r="G234" i="27"/>
  <c r="T234" i="27"/>
  <c r="E234" i="27"/>
  <c r="C250" i="27"/>
  <c r="A250" i="27" s="1"/>
  <c r="O251" i="27" s="1"/>
  <c r="AO250" i="27"/>
  <c r="J250" i="27"/>
  <c r="B250" i="27"/>
  <c r="V250" i="27"/>
  <c r="G250" i="27"/>
  <c r="T250" i="27"/>
  <c r="E250" i="27"/>
  <c r="C266" i="27"/>
  <c r="A266" i="27" s="1"/>
  <c r="O267" i="27" s="1"/>
  <c r="AO266" i="27"/>
  <c r="J266" i="27"/>
  <c r="B266" i="27"/>
  <c r="V266" i="27"/>
  <c r="G266" i="27"/>
  <c r="T266" i="27"/>
  <c r="E266" i="27"/>
  <c r="C282" i="27"/>
  <c r="A282" i="27" s="1"/>
  <c r="O283" i="27" s="1"/>
  <c r="AO282" i="27"/>
  <c r="J282" i="27"/>
  <c r="B282" i="27"/>
  <c r="V282" i="27"/>
  <c r="G282" i="27"/>
  <c r="T282" i="27"/>
  <c r="E282" i="27"/>
  <c r="T305" i="27"/>
  <c r="E305" i="27"/>
  <c r="G305" i="27" s="1"/>
  <c r="J305" i="27"/>
  <c r="AO305" i="27"/>
  <c r="V305" i="27"/>
  <c r="C305" i="27"/>
  <c r="A305" i="27" s="1"/>
  <c r="O306" i="27" s="1"/>
  <c r="B305" i="27"/>
  <c r="AO440" i="27"/>
  <c r="G440" i="27"/>
  <c r="V440" i="27"/>
  <c r="E440" i="27"/>
  <c r="C440" i="27"/>
  <c r="A440" i="27" s="1"/>
  <c r="O441" i="27" s="1"/>
  <c r="J440" i="27"/>
  <c r="B440" i="27"/>
  <c r="V311" i="27"/>
  <c r="E311" i="27"/>
  <c r="C311" i="27"/>
  <c r="A311" i="27" s="1"/>
  <c r="O312" i="27" s="1"/>
  <c r="J311" i="27"/>
  <c r="B311" i="27"/>
  <c r="G311" i="27"/>
  <c r="AO311" i="27"/>
  <c r="V319" i="27"/>
  <c r="E319" i="27"/>
  <c r="C319" i="27"/>
  <c r="A319" i="27" s="1"/>
  <c r="O320" i="27" s="1"/>
  <c r="J319" i="27"/>
  <c r="B319" i="27"/>
  <c r="G319" i="27"/>
  <c r="AO319" i="27"/>
  <c r="V327" i="27"/>
  <c r="E327" i="27"/>
  <c r="J327" i="27" s="1"/>
  <c r="C327" i="27"/>
  <c r="B327" i="27"/>
  <c r="G327" i="27"/>
  <c r="AO327" i="27"/>
  <c r="V335" i="27"/>
  <c r="E335" i="27"/>
  <c r="J335" i="27" s="1"/>
  <c r="C335" i="27"/>
  <c r="A335" i="27" s="1"/>
  <c r="O336" i="27" s="1"/>
  <c r="B335" i="27"/>
  <c r="AO335" i="27"/>
  <c r="V343" i="27"/>
  <c r="E343" i="27"/>
  <c r="G343" i="27" s="1"/>
  <c r="C343" i="27"/>
  <c r="A343" i="27" s="1"/>
  <c r="O344" i="27" s="1"/>
  <c r="J343" i="27"/>
  <c r="B343" i="27"/>
  <c r="AO343" i="27"/>
  <c r="V351" i="27"/>
  <c r="E351" i="27"/>
  <c r="C351" i="27"/>
  <c r="A351" i="27" s="1"/>
  <c r="O352" i="27" s="1"/>
  <c r="J351" i="27"/>
  <c r="B351" i="27"/>
  <c r="G351" i="27"/>
  <c r="AO351" i="27"/>
  <c r="V359" i="27"/>
  <c r="E359" i="27"/>
  <c r="J359" i="27" s="1"/>
  <c r="C359" i="27"/>
  <c r="B359" i="27"/>
  <c r="AO359" i="27"/>
  <c r="V367" i="27"/>
  <c r="E367" i="27"/>
  <c r="J367" i="27" s="1"/>
  <c r="C367" i="27"/>
  <c r="A367" i="27" s="1"/>
  <c r="O368" i="27" s="1"/>
  <c r="B367" i="27"/>
  <c r="AO367" i="27"/>
  <c r="V375" i="27"/>
  <c r="E375" i="27"/>
  <c r="G375" i="27" s="1"/>
  <c r="C375" i="27"/>
  <c r="A375" i="27" s="1"/>
  <c r="O376" i="27" s="1"/>
  <c r="J375" i="27"/>
  <c r="B375" i="27"/>
  <c r="AO375" i="27"/>
  <c r="V383" i="27"/>
  <c r="E383" i="27"/>
  <c r="C383" i="27"/>
  <c r="A383" i="27" s="1"/>
  <c r="O384" i="27" s="1"/>
  <c r="J383" i="27"/>
  <c r="B383" i="27"/>
  <c r="G383" i="27"/>
  <c r="AO383" i="27"/>
  <c r="V391" i="27"/>
  <c r="E391" i="27"/>
  <c r="J391" i="27" s="1"/>
  <c r="C391" i="27"/>
  <c r="B391" i="27"/>
  <c r="AO391" i="27"/>
  <c r="AO400" i="27"/>
  <c r="G400" i="27"/>
  <c r="C400" i="27"/>
  <c r="A400" i="27" s="1"/>
  <c r="O401" i="27" s="1"/>
  <c r="E400" i="27"/>
  <c r="J400" i="27" s="1"/>
  <c r="B400" i="27"/>
  <c r="V400" i="27"/>
  <c r="AO426" i="27"/>
  <c r="V426" i="27"/>
  <c r="E426" i="27"/>
  <c r="G426" i="27" s="1"/>
  <c r="C426" i="27"/>
  <c r="B426" i="27"/>
  <c r="AO458" i="27"/>
  <c r="V458" i="27"/>
  <c r="E458" i="27"/>
  <c r="G458" i="27" s="1"/>
  <c r="C458" i="27"/>
  <c r="A458" i="27" s="1"/>
  <c r="O459" i="27" s="1"/>
  <c r="B458" i="27"/>
  <c r="AO490" i="27"/>
  <c r="G490" i="27"/>
  <c r="V490" i="27"/>
  <c r="E490" i="27"/>
  <c r="J490" i="27" s="1"/>
  <c r="C490" i="27"/>
  <c r="A490" i="27" s="1"/>
  <c r="O491" i="27" s="1"/>
  <c r="B490" i="27"/>
  <c r="AO545" i="27"/>
  <c r="G545" i="27"/>
  <c r="V545" i="27"/>
  <c r="E545" i="27"/>
  <c r="C545" i="27"/>
  <c r="A545" i="27" s="1"/>
  <c r="O546" i="27" s="1"/>
  <c r="J545" i="27"/>
  <c r="B545" i="27"/>
  <c r="AO412" i="27"/>
  <c r="V412" i="27"/>
  <c r="E412" i="27"/>
  <c r="G412" i="27" s="1"/>
  <c r="C412" i="27"/>
  <c r="B412" i="27"/>
  <c r="AO444" i="27"/>
  <c r="V444" i="27"/>
  <c r="E444" i="27"/>
  <c r="G444" i="27" s="1"/>
  <c r="C444" i="27"/>
  <c r="A444" i="27" s="1"/>
  <c r="O445" i="27" s="1"/>
  <c r="B444" i="27"/>
  <c r="AO476" i="27"/>
  <c r="G476" i="27"/>
  <c r="V476" i="27"/>
  <c r="E476" i="27"/>
  <c r="C476" i="27"/>
  <c r="A476" i="27" s="1"/>
  <c r="O477" i="27" s="1"/>
  <c r="J476" i="27"/>
  <c r="B476" i="27"/>
  <c r="AO508" i="27"/>
  <c r="G508" i="27"/>
  <c r="V508" i="27"/>
  <c r="E508" i="27"/>
  <c r="C508" i="27"/>
  <c r="A508" i="27" s="1"/>
  <c r="O509" i="27" s="1"/>
  <c r="J508" i="27"/>
  <c r="B508" i="27"/>
  <c r="AO566" i="27"/>
  <c r="V566" i="27"/>
  <c r="C566" i="27"/>
  <c r="A566" i="27" s="1"/>
  <c r="O567" i="27" s="1"/>
  <c r="B566" i="27"/>
  <c r="E566" i="27"/>
  <c r="G566" i="27" s="1"/>
  <c r="J314" i="27"/>
  <c r="B314" i="27"/>
  <c r="AO314" i="27"/>
  <c r="G314" i="27"/>
  <c r="V314" i="27"/>
  <c r="E314" i="27"/>
  <c r="C314" i="27"/>
  <c r="A314" i="27" s="1"/>
  <c r="O315" i="27" s="1"/>
  <c r="B322" i="27"/>
  <c r="AO322" i="27"/>
  <c r="V322" i="27"/>
  <c r="E322" i="27"/>
  <c r="G322" i="27" s="1"/>
  <c r="C322" i="27"/>
  <c r="B330" i="27"/>
  <c r="AO330" i="27"/>
  <c r="V330" i="27"/>
  <c r="E330" i="27"/>
  <c r="G330" i="27" s="1"/>
  <c r="C330" i="27"/>
  <c r="A330" i="27" s="1"/>
  <c r="O331" i="27" s="1"/>
  <c r="B338" i="27"/>
  <c r="AO338" i="27"/>
  <c r="G338" i="27"/>
  <c r="V338" i="27"/>
  <c r="E338" i="27"/>
  <c r="J338" i="27" s="1"/>
  <c r="C338" i="27"/>
  <c r="A338" i="27" s="1"/>
  <c r="O339" i="27" s="1"/>
  <c r="J346" i="27"/>
  <c r="B346" i="27"/>
  <c r="AO346" i="27"/>
  <c r="G346" i="27"/>
  <c r="V346" i="27"/>
  <c r="E346" i="27"/>
  <c r="C346" i="27"/>
  <c r="A346" i="27" s="1"/>
  <c r="O347" i="27" s="1"/>
  <c r="B354" i="27"/>
  <c r="AO354" i="27"/>
  <c r="V354" i="27"/>
  <c r="E354" i="27"/>
  <c r="G354" i="27" s="1"/>
  <c r="C354" i="27"/>
  <c r="B362" i="27"/>
  <c r="AO362" i="27"/>
  <c r="V362" i="27"/>
  <c r="E362" i="27"/>
  <c r="G362" i="27" s="1"/>
  <c r="C362" i="27"/>
  <c r="A362" i="27" s="1"/>
  <c r="O363" i="27" s="1"/>
  <c r="B370" i="27"/>
  <c r="AO370" i="27"/>
  <c r="G370" i="27"/>
  <c r="V370" i="27"/>
  <c r="E370" i="27"/>
  <c r="J370" i="27" s="1"/>
  <c r="C370" i="27"/>
  <c r="A370" i="27" s="1"/>
  <c r="O371" i="27" s="1"/>
  <c r="J378" i="27"/>
  <c r="B378" i="27"/>
  <c r="AO378" i="27"/>
  <c r="G378" i="27"/>
  <c r="V378" i="27"/>
  <c r="E378" i="27"/>
  <c r="C378" i="27"/>
  <c r="A378" i="27" s="1"/>
  <c r="O379" i="27" s="1"/>
  <c r="B386" i="27"/>
  <c r="AO386" i="27"/>
  <c r="V386" i="27"/>
  <c r="E386" i="27"/>
  <c r="G386" i="27" s="1"/>
  <c r="C386" i="27"/>
  <c r="B394" i="27"/>
  <c r="AO394" i="27"/>
  <c r="V394" i="27"/>
  <c r="E394" i="27"/>
  <c r="G394" i="27" s="1"/>
  <c r="C394" i="27"/>
  <c r="A394" i="27" s="1"/>
  <c r="O395" i="27" s="1"/>
  <c r="AO406" i="27"/>
  <c r="V406" i="27"/>
  <c r="E406" i="27"/>
  <c r="J406" i="27" s="1"/>
  <c r="C406" i="27"/>
  <c r="B406" i="27"/>
  <c r="AO438" i="27"/>
  <c r="V438" i="27"/>
  <c r="E438" i="27"/>
  <c r="G438" i="27" s="1"/>
  <c r="C438" i="27"/>
  <c r="A438" i="27" s="1"/>
  <c r="O439" i="27" s="1"/>
  <c r="B438" i="27"/>
  <c r="AO470" i="27"/>
  <c r="G470" i="27"/>
  <c r="V470" i="27"/>
  <c r="E470" i="27"/>
  <c r="C470" i="27"/>
  <c r="A470" i="27" s="1"/>
  <c r="O471" i="27" s="1"/>
  <c r="J470" i="27"/>
  <c r="B470" i="27"/>
  <c r="AO502" i="27"/>
  <c r="G502" i="27"/>
  <c r="V502" i="27"/>
  <c r="E502" i="27"/>
  <c r="C502" i="27"/>
  <c r="A502" i="27" s="1"/>
  <c r="O503" i="27" s="1"/>
  <c r="J502" i="27"/>
  <c r="B502" i="27"/>
  <c r="AO515" i="27"/>
  <c r="C515" i="27"/>
  <c r="B515" i="27"/>
  <c r="V515" i="27"/>
  <c r="E515" i="27"/>
  <c r="G515" i="27" s="1"/>
  <c r="AO539" i="27"/>
  <c r="V539" i="27"/>
  <c r="E539" i="27"/>
  <c r="G539" i="27" s="1"/>
  <c r="C539" i="27"/>
  <c r="A539" i="27" s="1"/>
  <c r="O540" i="27" s="1"/>
  <c r="B539" i="27"/>
  <c r="C405" i="27"/>
  <c r="J405" i="27"/>
  <c r="AO405" i="27"/>
  <c r="E405" i="27"/>
  <c r="G405" i="27" s="1"/>
  <c r="B405" i="27"/>
  <c r="V405" i="27"/>
  <c r="C413" i="27"/>
  <c r="B413" i="27"/>
  <c r="AO413" i="27"/>
  <c r="E413" i="27"/>
  <c r="G413" i="27" s="1"/>
  <c r="V413" i="27"/>
  <c r="C421" i="27"/>
  <c r="B421" i="27"/>
  <c r="AO421" i="27"/>
  <c r="E421" i="27"/>
  <c r="G421" i="27" s="1"/>
  <c r="V421" i="27"/>
  <c r="C429" i="27"/>
  <c r="A429" i="27" s="1"/>
  <c r="O430" i="27" s="1"/>
  <c r="B429" i="27"/>
  <c r="AO429" i="27"/>
  <c r="G429" i="27"/>
  <c r="E429" i="27"/>
  <c r="J429" i="27" s="1"/>
  <c r="V429" i="27"/>
  <c r="C437" i="27"/>
  <c r="B437" i="27"/>
  <c r="AO437" i="27"/>
  <c r="E437" i="27"/>
  <c r="J437" i="27" s="1"/>
  <c r="V437" i="27"/>
  <c r="C445" i="27"/>
  <c r="B445" i="27"/>
  <c r="AO445" i="27"/>
  <c r="E445" i="27"/>
  <c r="G445" i="27" s="1"/>
  <c r="V445" i="27"/>
  <c r="C453" i="27"/>
  <c r="B453" i="27"/>
  <c r="AO453" i="27"/>
  <c r="E453" i="27"/>
  <c r="G453" i="27" s="1"/>
  <c r="V453" i="27"/>
  <c r="C461" i="27"/>
  <c r="A461" i="27" s="1"/>
  <c r="O462" i="27" s="1"/>
  <c r="B461" i="27"/>
  <c r="AO461" i="27"/>
  <c r="G461" i="27"/>
  <c r="E461" i="27"/>
  <c r="J461" i="27" s="1"/>
  <c r="V461" i="27"/>
  <c r="C469" i="27"/>
  <c r="B469" i="27"/>
  <c r="AO469" i="27"/>
  <c r="E469" i="27"/>
  <c r="G469" i="27" s="1"/>
  <c r="V469" i="27"/>
  <c r="C477" i="27"/>
  <c r="B477" i="27"/>
  <c r="AO477" i="27"/>
  <c r="E477" i="27"/>
  <c r="G477" i="27" s="1"/>
  <c r="V477" i="27"/>
  <c r="C485" i="27"/>
  <c r="B485" i="27"/>
  <c r="AO485" i="27"/>
  <c r="E485" i="27"/>
  <c r="G485" i="27" s="1"/>
  <c r="V485" i="27"/>
  <c r="C493" i="27"/>
  <c r="A493" i="27" s="1"/>
  <c r="O494" i="27" s="1"/>
  <c r="B493" i="27"/>
  <c r="AO493" i="27"/>
  <c r="G493" i="27"/>
  <c r="E493" i="27"/>
  <c r="J493" i="27" s="1"/>
  <c r="V493" i="27"/>
  <c r="C501" i="27"/>
  <c r="B501" i="27"/>
  <c r="AO501" i="27"/>
  <c r="E501" i="27"/>
  <c r="J501" i="27" s="1"/>
  <c r="V501" i="27"/>
  <c r="C509" i="27"/>
  <c r="B509" i="27"/>
  <c r="AO509" i="27"/>
  <c r="E509" i="27"/>
  <c r="J509" i="27" s="1"/>
  <c r="V509" i="27"/>
  <c r="AO525" i="27"/>
  <c r="V525" i="27"/>
  <c r="E525" i="27"/>
  <c r="J525" i="27" s="1"/>
  <c r="C525" i="27"/>
  <c r="B525" i="27"/>
  <c r="AO557" i="27"/>
  <c r="V557" i="27"/>
  <c r="E557" i="27"/>
  <c r="G557" i="27" s="1"/>
  <c r="C557" i="27"/>
  <c r="A557" i="27" s="1"/>
  <c r="O558" i="27" s="1"/>
  <c r="B557" i="27"/>
  <c r="C516" i="27"/>
  <c r="A516" i="27" s="1"/>
  <c r="O517" i="27" s="1"/>
  <c r="AO516" i="27"/>
  <c r="B516" i="27"/>
  <c r="V516" i="27"/>
  <c r="J516" i="27"/>
  <c r="E516" i="27"/>
  <c r="G516" i="27" s="1"/>
  <c r="AO551" i="27"/>
  <c r="G551" i="27"/>
  <c r="V551" i="27"/>
  <c r="E551" i="27"/>
  <c r="C551" i="27"/>
  <c r="A551" i="27" s="1"/>
  <c r="O552" i="27" s="1"/>
  <c r="J551" i="27"/>
  <c r="B551" i="27"/>
  <c r="AO606" i="27"/>
  <c r="V606" i="27"/>
  <c r="E606" i="27"/>
  <c r="J606" i="27" s="1"/>
  <c r="C606" i="27"/>
  <c r="B606" i="27"/>
  <c r="AO580" i="27"/>
  <c r="V580" i="27"/>
  <c r="C580" i="27"/>
  <c r="A580" i="27" s="1"/>
  <c r="O581" i="27" s="1"/>
  <c r="B580" i="27"/>
  <c r="E580" i="27"/>
  <c r="G580" i="27" s="1"/>
  <c r="J580" i="27"/>
  <c r="C524" i="27"/>
  <c r="A524" i="27" s="1"/>
  <c r="O525" i="27" s="1"/>
  <c r="J524" i="27"/>
  <c r="B524" i="27"/>
  <c r="AO524" i="27"/>
  <c r="G524" i="27"/>
  <c r="V524" i="27"/>
  <c r="E524" i="27"/>
  <c r="C532" i="27"/>
  <c r="B532" i="27"/>
  <c r="AO532" i="27"/>
  <c r="V532" i="27"/>
  <c r="E532" i="27"/>
  <c r="G532" i="27" s="1"/>
  <c r="C540" i="27"/>
  <c r="B540" i="27"/>
  <c r="AO540" i="27"/>
  <c r="V540" i="27"/>
  <c r="E540" i="27"/>
  <c r="G540" i="27" s="1"/>
  <c r="C548" i="27"/>
  <c r="A548" i="27" s="1"/>
  <c r="O549" i="27" s="1"/>
  <c r="B548" i="27"/>
  <c r="AO548" i="27"/>
  <c r="G548" i="27"/>
  <c r="V548" i="27"/>
  <c r="E548" i="27"/>
  <c r="J548" i="27" s="1"/>
  <c r="C556" i="27"/>
  <c r="A556" i="27" s="1"/>
  <c r="O557" i="27" s="1"/>
  <c r="J556" i="27"/>
  <c r="B556" i="27"/>
  <c r="AO556" i="27"/>
  <c r="G556" i="27"/>
  <c r="V556" i="27"/>
  <c r="E556" i="27"/>
  <c r="C564" i="27"/>
  <c r="B564" i="27"/>
  <c r="AO564" i="27"/>
  <c r="V564" i="27"/>
  <c r="E564" i="27"/>
  <c r="J564" i="27" s="1"/>
  <c r="AO598" i="27"/>
  <c r="V598" i="27"/>
  <c r="E598" i="27"/>
  <c r="J598" i="27" s="1"/>
  <c r="C598" i="27"/>
  <c r="B598" i="27"/>
  <c r="AO586" i="27"/>
  <c r="V586" i="27"/>
  <c r="E586" i="27"/>
  <c r="G586" i="27" s="1"/>
  <c r="J586" i="27"/>
  <c r="C586" i="27"/>
  <c r="B586" i="27"/>
  <c r="AO584" i="27"/>
  <c r="G584" i="27"/>
  <c r="V584" i="27"/>
  <c r="E584" i="27"/>
  <c r="J584" i="27" s="1"/>
  <c r="C584" i="27"/>
  <c r="A584" i="27" s="1"/>
  <c r="O585" i="27" s="1"/>
  <c r="B584" i="27"/>
  <c r="AO600" i="27"/>
  <c r="G600" i="27"/>
  <c r="V600" i="27"/>
  <c r="E600" i="27"/>
  <c r="C600" i="27"/>
  <c r="A600" i="27" s="1"/>
  <c r="O601" i="27" s="1"/>
  <c r="B600" i="27"/>
  <c r="J600" i="27"/>
  <c r="C585" i="27"/>
  <c r="B585" i="27"/>
  <c r="AO585" i="27"/>
  <c r="V585" i="27"/>
  <c r="E585" i="27"/>
  <c r="J585" i="27" s="1"/>
  <c r="C593" i="27"/>
  <c r="A593" i="27" s="1"/>
  <c r="O594" i="27" s="1"/>
  <c r="B593" i="27"/>
  <c r="AO593" i="27"/>
  <c r="V593" i="27"/>
  <c r="E593" i="27"/>
  <c r="J593" i="27" s="1"/>
  <c r="C601" i="27"/>
  <c r="A601" i="27" s="1"/>
  <c r="O602" i="27" s="1"/>
  <c r="J601" i="27"/>
  <c r="B601" i="27"/>
  <c r="AO601" i="27"/>
  <c r="V601" i="27"/>
  <c r="G601" i="27"/>
  <c r="E601" i="27"/>
  <c r="G132" i="27"/>
  <c r="T126" i="27"/>
  <c r="E126" i="27"/>
  <c r="G126" i="27" s="1"/>
  <c r="V126" i="27"/>
  <c r="C126" i="27"/>
  <c r="AO126" i="27"/>
  <c r="J126" i="27"/>
  <c r="B126" i="27"/>
  <c r="T110" i="27"/>
  <c r="E110" i="27"/>
  <c r="G110" i="27" s="1"/>
  <c r="C110" i="27"/>
  <c r="AO110" i="27"/>
  <c r="B110" i="27"/>
  <c r="V110" i="27"/>
  <c r="T102" i="27"/>
  <c r="E102" i="27"/>
  <c r="G102" i="27" s="1"/>
  <c r="C102" i="27"/>
  <c r="V102" i="27"/>
  <c r="AO102" i="27"/>
  <c r="B102" i="27"/>
  <c r="T86" i="27"/>
  <c r="E86" i="27"/>
  <c r="J86" i="27" s="1"/>
  <c r="C86" i="27"/>
  <c r="V86" i="27"/>
  <c r="AO86" i="27"/>
  <c r="B86" i="27"/>
  <c r="T70" i="27"/>
  <c r="E70" i="27"/>
  <c r="G70" i="27" s="1"/>
  <c r="C70" i="27"/>
  <c r="AO70" i="27"/>
  <c r="B70" i="27"/>
  <c r="V70" i="27"/>
  <c r="T62" i="27"/>
  <c r="E62" i="27"/>
  <c r="J62" i="27" s="1"/>
  <c r="C62" i="27"/>
  <c r="AO62" i="27"/>
  <c r="B62" i="27"/>
  <c r="V62" i="27"/>
  <c r="B56" i="27"/>
  <c r="AO56" i="27"/>
  <c r="E56" i="27"/>
  <c r="G56" i="27" s="1"/>
  <c r="C56" i="27"/>
  <c r="A56" i="27" s="1"/>
  <c r="O57" i="27" s="1"/>
  <c r="B48" i="27"/>
  <c r="G48" i="27"/>
  <c r="C48" i="27"/>
  <c r="A48" i="27" s="1"/>
  <c r="O49" i="27" s="1"/>
  <c r="AO48" i="27"/>
  <c r="E48" i="27"/>
  <c r="J48" i="27" s="1"/>
  <c r="B32" i="27"/>
  <c r="C32" i="27"/>
  <c r="AO32" i="27"/>
  <c r="E32" i="27"/>
  <c r="G32" i="27" s="1"/>
  <c r="A22" i="27"/>
  <c r="O23" i="27" s="1"/>
  <c r="A9" i="27"/>
  <c r="O10" i="27" s="1"/>
  <c r="AO112" i="27"/>
  <c r="J112" i="27"/>
  <c r="B112" i="27"/>
  <c r="V112" i="27"/>
  <c r="G112" i="27"/>
  <c r="T112" i="27"/>
  <c r="E112" i="27"/>
  <c r="C112" i="27"/>
  <c r="A112" i="27" s="1"/>
  <c r="O113" i="27" s="1"/>
  <c r="AO76" i="27"/>
  <c r="J76" i="27"/>
  <c r="B76" i="27"/>
  <c r="V76" i="27"/>
  <c r="G76" i="27"/>
  <c r="T76" i="27"/>
  <c r="E76" i="27"/>
  <c r="C76" i="27"/>
  <c r="A76" i="27" s="1"/>
  <c r="O77" i="27" s="1"/>
  <c r="G22" i="27"/>
  <c r="V139" i="27"/>
  <c r="T139" i="27"/>
  <c r="E139" i="27"/>
  <c r="G139" i="27" s="1"/>
  <c r="B139" i="27"/>
  <c r="C139" i="27"/>
  <c r="AO139" i="27"/>
  <c r="J139" i="27"/>
  <c r="V115" i="27"/>
  <c r="B115" i="27"/>
  <c r="T115" i="27"/>
  <c r="E115" i="27"/>
  <c r="G115" i="27" s="1"/>
  <c r="AO115" i="27"/>
  <c r="C115" i="27"/>
  <c r="V99" i="27"/>
  <c r="T99" i="27"/>
  <c r="E99" i="27"/>
  <c r="G99" i="27" s="1"/>
  <c r="J99" i="27"/>
  <c r="C99" i="27"/>
  <c r="AO99" i="27"/>
  <c r="B99" i="27"/>
  <c r="V75" i="27"/>
  <c r="T75" i="27"/>
  <c r="E75" i="27"/>
  <c r="G75" i="27" s="1"/>
  <c r="J75" i="27"/>
  <c r="C75" i="27"/>
  <c r="AO75" i="27"/>
  <c r="B75" i="27"/>
  <c r="V59" i="27"/>
  <c r="T59" i="27"/>
  <c r="E59" i="27"/>
  <c r="G59" i="27" s="1"/>
  <c r="B59" i="27"/>
  <c r="C59" i="27"/>
  <c r="AO59" i="27"/>
  <c r="C51" i="27"/>
  <c r="A51" i="27" s="1"/>
  <c r="O52" i="27" s="1"/>
  <c r="B51" i="27"/>
  <c r="AO51" i="27"/>
  <c r="G51" i="27"/>
  <c r="E51" i="27"/>
  <c r="J51" i="27" s="1"/>
  <c r="C43" i="27"/>
  <c r="B43" i="27"/>
  <c r="AO43" i="27"/>
  <c r="E43" i="27"/>
  <c r="G43" i="27" s="1"/>
  <c r="C27" i="27"/>
  <c r="A27" i="27" s="1"/>
  <c r="O28" i="27" s="1"/>
  <c r="B27" i="27"/>
  <c r="E27" i="27"/>
  <c r="J27" i="27" s="1"/>
  <c r="G27" i="27"/>
  <c r="AO27" i="27"/>
  <c r="A136" i="27"/>
  <c r="O137" i="27" s="1"/>
  <c r="A92" i="27"/>
  <c r="O93" i="27" s="1"/>
  <c r="A64" i="27"/>
  <c r="O65" i="27" s="1"/>
  <c r="AO34" i="27"/>
  <c r="E34" i="27"/>
  <c r="J34" i="27" s="1"/>
  <c r="C34" i="27"/>
  <c r="A34" i="27" s="1"/>
  <c r="O35" i="27" s="1"/>
  <c r="G34" i="27"/>
  <c r="B34" i="27"/>
  <c r="G391" i="27" l="1"/>
  <c r="J55" i="27"/>
  <c r="V92" i="29"/>
  <c r="A92" i="29"/>
  <c r="A97" i="29"/>
  <c r="V97" i="29"/>
  <c r="A74" i="29"/>
  <c r="V74" i="29"/>
  <c r="A64" i="29"/>
  <c r="V64" i="29"/>
  <c r="A83" i="29"/>
  <c r="V83" i="29"/>
  <c r="A47" i="29"/>
  <c r="V47" i="29"/>
  <c r="V65" i="29"/>
  <c r="A65" i="29"/>
  <c r="V38" i="29"/>
  <c r="A38" i="29"/>
  <c r="A518" i="27"/>
  <c r="O519" i="27" s="1"/>
  <c r="V100" i="29"/>
  <c r="A100" i="29"/>
  <c r="A40" i="29"/>
  <c r="V40" i="29"/>
  <c r="V72" i="29"/>
  <c r="A72" i="29"/>
  <c r="A23" i="29"/>
  <c r="V23" i="29"/>
  <c r="J52" i="27"/>
  <c r="A571" i="27"/>
  <c r="O572" i="27" s="1"/>
  <c r="J304" i="27"/>
  <c r="V88" i="29"/>
  <c r="A88" i="29"/>
  <c r="V113" i="29"/>
  <c r="A113" i="29"/>
  <c r="V94" i="29"/>
  <c r="A94" i="29"/>
  <c r="V44" i="29"/>
  <c r="A44" i="29"/>
  <c r="A115" i="29"/>
  <c r="V115" i="29"/>
  <c r="A59" i="29"/>
  <c r="V59" i="29"/>
  <c r="V58" i="29"/>
  <c r="A58" i="29"/>
  <c r="V22" i="29"/>
  <c r="A22" i="29"/>
  <c r="V13" i="29"/>
  <c r="A13" i="29"/>
  <c r="J534" i="27"/>
  <c r="A84" i="29"/>
  <c r="V84" i="29"/>
  <c r="V110" i="29"/>
  <c r="A110" i="29"/>
  <c r="V50" i="29"/>
  <c r="A50" i="29"/>
  <c r="V49" i="29"/>
  <c r="A49" i="29"/>
  <c r="G359" i="27"/>
  <c r="A67" i="29"/>
  <c r="V67" i="29"/>
  <c r="V5" i="29"/>
  <c r="A5" i="29"/>
  <c r="J59" i="27"/>
  <c r="G501" i="27"/>
  <c r="J477" i="27"/>
  <c r="G437" i="27"/>
  <c r="J413" i="27"/>
  <c r="J515" i="27"/>
  <c r="J354" i="27"/>
  <c r="G367" i="27"/>
  <c r="J182" i="27"/>
  <c r="J150" i="27"/>
  <c r="J77" i="27"/>
  <c r="J93" i="27"/>
  <c r="J117" i="27"/>
  <c r="V93" i="29"/>
  <c r="A93" i="29"/>
  <c r="V42" i="29"/>
  <c r="A42" i="29"/>
  <c r="A55" i="27"/>
  <c r="O56" i="27" s="1"/>
  <c r="J380" i="27"/>
  <c r="G517" i="27"/>
  <c r="J286" i="27"/>
  <c r="J238" i="27"/>
  <c r="J273" i="27"/>
  <c r="J187" i="27"/>
  <c r="G113" i="27"/>
  <c r="A116" i="29"/>
  <c r="V116" i="29"/>
  <c r="A103" i="29"/>
  <c r="V103" i="29"/>
  <c r="A91" i="29"/>
  <c r="V91" i="29"/>
  <c r="A24" i="29"/>
  <c r="V24" i="29"/>
  <c r="A85" i="29"/>
  <c r="V85" i="29"/>
  <c r="V118" i="29"/>
  <c r="A118" i="29"/>
  <c r="J11" i="27"/>
  <c r="J24" i="27"/>
  <c r="J546" i="27"/>
  <c r="J491" i="27"/>
  <c r="J459" i="27"/>
  <c r="J427" i="27"/>
  <c r="J563" i="27"/>
  <c r="J368" i="27"/>
  <c r="J336" i="27"/>
  <c r="J482" i="27"/>
  <c r="J288" i="27"/>
  <c r="J272" i="27"/>
  <c r="J256" i="27"/>
  <c r="J240" i="27"/>
  <c r="J224" i="27"/>
  <c r="J237" i="27"/>
  <c r="J195" i="27"/>
  <c r="J179" i="27"/>
  <c r="J163" i="27"/>
  <c r="J147" i="27"/>
  <c r="A81" i="27"/>
  <c r="O82" i="27" s="1"/>
  <c r="A89" i="27"/>
  <c r="O90" i="27" s="1"/>
  <c r="A105" i="27"/>
  <c r="O106" i="27" s="1"/>
  <c r="A121" i="27"/>
  <c r="O122" i="27" s="1"/>
  <c r="A129" i="27"/>
  <c r="O130" i="27" s="1"/>
  <c r="V90" i="29"/>
  <c r="A90" i="29"/>
  <c r="V71" i="29"/>
  <c r="A71" i="29"/>
  <c r="V82" i="29"/>
  <c r="A82" i="29"/>
  <c r="A48" i="29"/>
  <c r="V48" i="29"/>
  <c r="A31" i="29"/>
  <c r="V31" i="29"/>
  <c r="J15" i="27"/>
  <c r="J439" i="27"/>
  <c r="J518" i="27"/>
  <c r="J364" i="27"/>
  <c r="J251" i="27"/>
  <c r="A49" i="27"/>
  <c r="O50" i="27" s="1"/>
  <c r="V101" i="29"/>
  <c r="A101" i="29"/>
  <c r="V18" i="29"/>
  <c r="A18" i="29"/>
  <c r="V17" i="29"/>
  <c r="A17" i="29"/>
  <c r="A108" i="27"/>
  <c r="O109" i="27" s="1"/>
  <c r="A67" i="27"/>
  <c r="O68" i="27" s="1"/>
  <c r="J91" i="27"/>
  <c r="A123" i="27"/>
  <c r="O124" i="27" s="1"/>
  <c r="G597" i="27"/>
  <c r="J592" i="27"/>
  <c r="J552" i="27"/>
  <c r="J520" i="27"/>
  <c r="J497" i="27"/>
  <c r="J465" i="27"/>
  <c r="J433" i="27"/>
  <c r="J374" i="27"/>
  <c r="J342" i="27"/>
  <c r="J310" i="27"/>
  <c r="A304" i="27"/>
  <c r="O305" i="27" s="1"/>
  <c r="J474" i="27"/>
  <c r="J285" i="27"/>
  <c r="J221" i="27"/>
  <c r="J289" i="27"/>
  <c r="J225" i="27"/>
  <c r="J261" i="27"/>
  <c r="G206" i="27"/>
  <c r="J265" i="27"/>
  <c r="J201" i="27"/>
  <c r="J185" i="27"/>
  <c r="J169" i="27"/>
  <c r="J153" i="27"/>
  <c r="J21" i="27"/>
  <c r="V106" i="29"/>
  <c r="A106" i="29"/>
  <c r="V114" i="29"/>
  <c r="A114" i="29"/>
  <c r="V28" i="29"/>
  <c r="A28" i="29"/>
  <c r="A43" i="29"/>
  <c r="V43" i="29"/>
  <c r="V26" i="29"/>
  <c r="A26" i="29"/>
  <c r="A117" i="29"/>
  <c r="V117" i="29"/>
  <c r="V30" i="29"/>
  <c r="A30" i="29"/>
  <c r="V69" i="29"/>
  <c r="A69" i="29"/>
  <c r="V29" i="29"/>
  <c r="A29" i="29"/>
  <c r="G111" i="27"/>
  <c r="A603" i="27"/>
  <c r="O604" i="27" s="1"/>
  <c r="J558" i="27"/>
  <c r="A534" i="27"/>
  <c r="O535" i="27" s="1"/>
  <c r="J572" i="27"/>
  <c r="J503" i="27"/>
  <c r="J324" i="27"/>
  <c r="J308" i="27"/>
  <c r="J283" i="27"/>
  <c r="J235" i="27"/>
  <c r="A33" i="27"/>
  <c r="O34" i="27" s="1"/>
  <c r="V73" i="29"/>
  <c r="A73" i="29"/>
  <c r="J70" i="27"/>
  <c r="J469" i="27"/>
  <c r="A107" i="29"/>
  <c r="V107" i="29"/>
  <c r="V68" i="29"/>
  <c r="A68" i="29"/>
  <c r="V105" i="29"/>
  <c r="A105" i="29"/>
  <c r="A15" i="29"/>
  <c r="V15" i="29"/>
  <c r="V33" i="29"/>
  <c r="A33" i="29"/>
  <c r="A56" i="29"/>
  <c r="V56" i="29"/>
  <c r="A55" i="29"/>
  <c r="V55" i="29"/>
  <c r="J43" i="27"/>
  <c r="A115" i="27"/>
  <c r="O116" i="27" s="1"/>
  <c r="J110" i="27"/>
  <c r="A501" i="27"/>
  <c r="O502" i="27" s="1"/>
  <c r="A469" i="27"/>
  <c r="O470" i="27" s="1"/>
  <c r="J445" i="27"/>
  <c r="A405" i="27"/>
  <c r="O406" i="27" s="1"/>
  <c r="J386" i="27"/>
  <c r="J426" i="27"/>
  <c r="J292" i="27"/>
  <c r="J276" i="27"/>
  <c r="J228" i="27"/>
  <c r="J212" i="27"/>
  <c r="J198" i="27"/>
  <c r="J196" i="27"/>
  <c r="J180" i="27"/>
  <c r="J148" i="27"/>
  <c r="J455" i="27"/>
  <c r="G62" i="27"/>
  <c r="G86" i="27"/>
  <c r="A126" i="27"/>
  <c r="O127" i="27" s="1"/>
  <c r="G585" i="27"/>
  <c r="G598" i="27"/>
  <c r="G564" i="27"/>
  <c r="A532" i="27"/>
  <c r="O533" i="27" s="1"/>
  <c r="G525" i="27"/>
  <c r="G509" i="27"/>
  <c r="J485" i="27"/>
  <c r="A445" i="27"/>
  <c r="O446" i="27" s="1"/>
  <c r="J421" i="27"/>
  <c r="A515" i="27"/>
  <c r="O516" i="27" s="1"/>
  <c r="G406" i="27"/>
  <c r="J362" i="27"/>
  <c r="J412" i="27"/>
  <c r="J424" i="27"/>
  <c r="G260" i="27"/>
  <c r="G244" i="27"/>
  <c r="J253" i="27"/>
  <c r="G204" i="27"/>
  <c r="J257" i="27"/>
  <c r="J293" i="27"/>
  <c r="J229" i="27"/>
  <c r="J297" i="27"/>
  <c r="J233" i="27"/>
  <c r="G166" i="27"/>
  <c r="G164" i="27"/>
  <c r="J193" i="27"/>
  <c r="J177" i="27"/>
  <c r="J161" i="27"/>
  <c r="J37" i="27"/>
  <c r="G133" i="27"/>
  <c r="A119" i="29"/>
  <c r="V119" i="29"/>
  <c r="A95" i="29"/>
  <c r="V95" i="29"/>
  <c r="V36" i="29"/>
  <c r="A36" i="29"/>
  <c r="A35" i="29"/>
  <c r="V35" i="29"/>
  <c r="V62" i="29"/>
  <c r="A62" i="29"/>
  <c r="V6" i="29"/>
  <c r="A6" i="29"/>
  <c r="V45" i="29"/>
  <c r="A45" i="29"/>
  <c r="V46" i="29"/>
  <c r="A46" i="29"/>
  <c r="V21" i="29"/>
  <c r="A21" i="29"/>
  <c r="J39" i="27"/>
  <c r="A587" i="27"/>
  <c r="O588" i="27" s="1"/>
  <c r="J526" i="27"/>
  <c r="J471" i="27"/>
  <c r="A455" i="27"/>
  <c r="O456" i="27" s="1"/>
  <c r="J510" i="27"/>
  <c r="J466" i="27"/>
  <c r="J361" i="27"/>
  <c r="A399" i="27"/>
  <c r="O400" i="27" s="1"/>
  <c r="J267" i="27"/>
  <c r="J219" i="27"/>
  <c r="J57" i="27"/>
  <c r="V98" i="29"/>
  <c r="A98" i="29"/>
  <c r="V70" i="29"/>
  <c r="A70" i="29"/>
  <c r="A68" i="27"/>
  <c r="O69" i="27" s="1"/>
  <c r="J68" i="27"/>
  <c r="A11" i="27"/>
  <c r="O12" i="27" s="1"/>
  <c r="A591" i="27"/>
  <c r="O592" i="27" s="1"/>
  <c r="J596" i="27"/>
  <c r="J577" i="27"/>
  <c r="J554" i="27"/>
  <c r="A546" i="27"/>
  <c r="O547" i="27" s="1"/>
  <c r="J522" i="27"/>
  <c r="A590" i="27"/>
  <c r="O591" i="27" s="1"/>
  <c r="G590" i="27"/>
  <c r="J499" i="27"/>
  <c r="A491" i="27"/>
  <c r="O492" i="27" s="1"/>
  <c r="J467" i="27"/>
  <c r="A459" i="27"/>
  <c r="O460" i="27" s="1"/>
  <c r="J435" i="27"/>
  <c r="A427" i="27"/>
  <c r="O428" i="27" s="1"/>
  <c r="J462" i="27"/>
  <c r="J376" i="27"/>
  <c r="J344" i="27"/>
  <c r="J312" i="27"/>
  <c r="J468" i="27"/>
  <c r="J514" i="27"/>
  <c r="J373" i="27"/>
  <c r="J341" i="27"/>
  <c r="J309" i="27"/>
  <c r="J294" i="27"/>
  <c r="J278" i="27"/>
  <c r="J262" i="27"/>
  <c r="J246" i="27"/>
  <c r="J230" i="27"/>
  <c r="J214" i="27"/>
  <c r="J464" i="27"/>
  <c r="G299" i="27"/>
  <c r="G105" i="27"/>
  <c r="V108" i="29"/>
  <c r="A108" i="29"/>
  <c r="A32" i="29"/>
  <c r="V32" i="29"/>
  <c r="V66" i="29"/>
  <c r="A66" i="29"/>
  <c r="A8" i="29"/>
  <c r="V8" i="29"/>
  <c r="A7" i="29"/>
  <c r="V7" i="29"/>
  <c r="A15" i="27"/>
  <c r="O16" i="27" s="1"/>
  <c r="A594" i="27"/>
  <c r="O595" i="27" s="1"/>
  <c r="G594" i="27"/>
  <c r="J463" i="27"/>
  <c r="A439" i="27"/>
  <c r="O440" i="27" s="1"/>
  <c r="J446" i="27"/>
  <c r="J388" i="27"/>
  <c r="J186" i="27"/>
  <c r="J168" i="27"/>
  <c r="G49" i="27"/>
  <c r="A73" i="27"/>
  <c r="O74" i="27" s="1"/>
  <c r="A79" i="29"/>
  <c r="V79" i="29"/>
  <c r="V53" i="29"/>
  <c r="A53" i="29"/>
  <c r="A83" i="27"/>
  <c r="O84" i="27" s="1"/>
  <c r="G83" i="27"/>
  <c r="J123" i="27"/>
  <c r="G605" i="27"/>
  <c r="A597" i="27"/>
  <c r="O598" i="27" s="1"/>
  <c r="A575" i="27"/>
  <c r="O576" i="27" s="1"/>
  <c r="G571" i="27"/>
  <c r="J560" i="27"/>
  <c r="A552" i="27"/>
  <c r="O553" i="27" s="1"/>
  <c r="J528" i="27"/>
  <c r="A520" i="27"/>
  <c r="O521" i="27" s="1"/>
  <c r="J535" i="27"/>
  <c r="A567" i="27"/>
  <c r="O568" i="27" s="1"/>
  <c r="J505" i="27"/>
  <c r="A497" i="27"/>
  <c r="O498" i="27" s="1"/>
  <c r="J473" i="27"/>
  <c r="A465" i="27"/>
  <c r="O466" i="27" s="1"/>
  <c r="J441" i="27"/>
  <c r="A433" i="27"/>
  <c r="O434" i="27" s="1"/>
  <c r="J409" i="27"/>
  <c r="J486" i="27"/>
  <c r="A398" i="27"/>
  <c r="O399" i="27" s="1"/>
  <c r="J382" i="27"/>
  <c r="J350" i="27"/>
  <c r="J318" i="27"/>
  <c r="J492" i="27"/>
  <c r="J506" i="27"/>
  <c r="J371" i="27"/>
  <c r="J339" i="27"/>
  <c r="J290" i="27"/>
  <c r="J274" i="27"/>
  <c r="J258" i="27"/>
  <c r="J242" i="27"/>
  <c r="J226" i="27"/>
  <c r="J432" i="27"/>
  <c r="A205" i="27"/>
  <c r="O206" i="27" s="1"/>
  <c r="J191" i="27"/>
  <c r="J175" i="27"/>
  <c r="J159" i="27"/>
  <c r="A21" i="27"/>
  <c r="O22" i="27" s="1"/>
  <c r="A45" i="27"/>
  <c r="O46" i="27" s="1"/>
  <c r="G45" i="27"/>
  <c r="A69" i="27"/>
  <c r="O70" i="27" s="1"/>
  <c r="A101" i="27"/>
  <c r="O102" i="27" s="1"/>
  <c r="A109" i="27"/>
  <c r="O110" i="27" s="1"/>
  <c r="A141" i="27"/>
  <c r="O142" i="27" s="1"/>
  <c r="V81" i="29"/>
  <c r="A81" i="29"/>
  <c r="V80" i="29"/>
  <c r="A80" i="29"/>
  <c r="A27" i="29"/>
  <c r="V27" i="29"/>
  <c r="V57" i="29"/>
  <c r="A57" i="29"/>
  <c r="V9" i="29"/>
  <c r="A9" i="29"/>
  <c r="J604" i="27"/>
  <c r="A602" i="27"/>
  <c r="O603" i="27" s="1"/>
  <c r="G602" i="27"/>
  <c r="A558" i="27"/>
  <c r="O559" i="27" s="1"/>
  <c r="A572" i="27"/>
  <c r="O573" i="27" s="1"/>
  <c r="J565" i="27"/>
  <c r="A503" i="27"/>
  <c r="O504" i="27" s="1"/>
  <c r="J423" i="27"/>
  <c r="J348" i="27"/>
  <c r="A308" i="27"/>
  <c r="O309" i="27" s="1"/>
  <c r="J452" i="27"/>
  <c r="J208" i="27"/>
  <c r="J202" i="27"/>
  <c r="J154" i="27"/>
  <c r="J184" i="27"/>
  <c r="G33" i="27"/>
  <c r="V102" i="29"/>
  <c r="A102" i="29"/>
  <c r="V10" i="29"/>
  <c r="A10" i="29"/>
  <c r="J102" i="27"/>
  <c r="V96" i="29"/>
  <c r="A96" i="29"/>
  <c r="V77" i="29"/>
  <c r="A77" i="29"/>
  <c r="J32" i="27"/>
  <c r="J56" i="27"/>
  <c r="J532" i="27"/>
  <c r="A437" i="27"/>
  <c r="O438" i="27" s="1"/>
  <c r="J322" i="27"/>
  <c r="G335" i="27"/>
  <c r="A78" i="29"/>
  <c r="V78" i="29"/>
  <c r="V52" i="29"/>
  <c r="A52" i="29"/>
  <c r="A51" i="29"/>
  <c r="V51" i="29"/>
  <c r="A99" i="29"/>
  <c r="V99" i="29"/>
  <c r="A11" i="29"/>
  <c r="V11" i="29"/>
  <c r="V54" i="29"/>
  <c r="A54" i="29"/>
  <c r="A43" i="27"/>
  <c r="O44" i="27" s="1"/>
  <c r="J115" i="27"/>
  <c r="A32" i="27"/>
  <c r="O33" i="27" s="1"/>
  <c r="A598" i="27"/>
  <c r="O599" i="27" s="1"/>
  <c r="A564" i="27"/>
  <c r="O565" i="27" s="1"/>
  <c r="J540" i="27"/>
  <c r="A606" i="27"/>
  <c r="G606" i="27"/>
  <c r="A509" i="27"/>
  <c r="O510" i="27" s="1"/>
  <c r="A477" i="27"/>
  <c r="O478" i="27" s="1"/>
  <c r="J453" i="27"/>
  <c r="A413" i="27"/>
  <c r="O414" i="27" s="1"/>
  <c r="J539" i="27"/>
  <c r="J394" i="27"/>
  <c r="J330" i="27"/>
  <c r="J566" i="27"/>
  <c r="J458" i="27"/>
  <c r="A59" i="27"/>
  <c r="O60" i="27" s="1"/>
  <c r="A75" i="27"/>
  <c r="O76" i="27" s="1"/>
  <c r="A99" i="27"/>
  <c r="O100" i="27" s="1"/>
  <c r="A139" i="27"/>
  <c r="O140" i="27" s="1"/>
  <c r="A62" i="27"/>
  <c r="O63" i="27" s="1"/>
  <c r="A70" i="27"/>
  <c r="O71" i="27" s="1"/>
  <c r="A86" i="27"/>
  <c r="O87" i="27" s="1"/>
  <c r="A102" i="27"/>
  <c r="O103" i="27" s="1"/>
  <c r="A110" i="27"/>
  <c r="O111" i="27" s="1"/>
  <c r="G593" i="27"/>
  <c r="A585" i="27"/>
  <c r="O586" i="27" s="1"/>
  <c r="A586" i="27"/>
  <c r="O587" i="27" s="1"/>
  <c r="A540" i="27"/>
  <c r="O541" i="27" s="1"/>
  <c r="J557" i="27"/>
  <c r="A525" i="27"/>
  <c r="O526" i="27" s="1"/>
  <c r="A485" i="27"/>
  <c r="O486" i="27" s="1"/>
  <c r="A453" i="27"/>
  <c r="O454" i="27" s="1"/>
  <c r="A421" i="27"/>
  <c r="O422" i="27" s="1"/>
  <c r="J438" i="27"/>
  <c r="A406" i="27"/>
  <c r="O407" i="27" s="1"/>
  <c r="A386" i="27"/>
  <c r="O387" i="27" s="1"/>
  <c r="A354" i="27"/>
  <c r="O355" i="27" s="1"/>
  <c r="A322" i="27"/>
  <c r="O323" i="27" s="1"/>
  <c r="J444" i="27"/>
  <c r="A412" i="27"/>
  <c r="O413" i="27" s="1"/>
  <c r="A426" i="27"/>
  <c r="O427" i="27" s="1"/>
  <c r="A391" i="27"/>
  <c r="O392" i="27" s="1"/>
  <c r="A359" i="27"/>
  <c r="O360" i="27" s="1"/>
  <c r="A327" i="27"/>
  <c r="O328" i="27" s="1"/>
  <c r="A307" i="27"/>
  <c r="O308" i="27" s="1"/>
  <c r="A424" i="27"/>
  <c r="O425" i="27" s="1"/>
  <c r="A292" i="27"/>
  <c r="O293" i="27" s="1"/>
  <c r="A276" i="27"/>
  <c r="O277" i="27" s="1"/>
  <c r="A260" i="27"/>
  <c r="O261" i="27" s="1"/>
  <c r="A244" i="27"/>
  <c r="O245" i="27" s="1"/>
  <c r="A228" i="27"/>
  <c r="O229" i="27" s="1"/>
  <c r="A212" i="27"/>
  <c r="O213" i="27" s="1"/>
  <c r="A204" i="27"/>
  <c r="O205" i="27" s="1"/>
  <c r="A198" i="27"/>
  <c r="O199" i="27" s="1"/>
  <c r="A182" i="27"/>
  <c r="O183" i="27" s="1"/>
  <c r="A166" i="27"/>
  <c r="O167" i="27" s="1"/>
  <c r="A150" i="27"/>
  <c r="O151" i="27" s="1"/>
  <c r="A196" i="27"/>
  <c r="O197" i="27" s="1"/>
  <c r="A180" i="27"/>
  <c r="O181" i="27" s="1"/>
  <c r="A164" i="27"/>
  <c r="O165" i="27" s="1"/>
  <c r="A148" i="27"/>
  <c r="O149" i="27" s="1"/>
  <c r="A17" i="27"/>
  <c r="O18" i="27" s="1"/>
  <c r="A37" i="27"/>
  <c r="O38" i="27" s="1"/>
  <c r="A77" i="27"/>
  <c r="O78" i="27" s="1"/>
  <c r="A93" i="27"/>
  <c r="O94" i="27" s="1"/>
  <c r="A117" i="27"/>
  <c r="O118" i="27" s="1"/>
  <c r="A133" i="27"/>
  <c r="O134" i="27" s="1"/>
  <c r="V112" i="29"/>
  <c r="A112" i="29"/>
  <c r="V75" i="29"/>
  <c r="A75" i="29"/>
  <c r="V20" i="29"/>
  <c r="A20" i="29"/>
  <c r="V89" i="29"/>
  <c r="A89" i="29"/>
  <c r="A19" i="29"/>
  <c r="V19" i="29"/>
  <c r="V12" i="29"/>
  <c r="A12" i="29"/>
  <c r="V41" i="29"/>
  <c r="A41" i="29"/>
  <c r="V37" i="29"/>
  <c r="A37" i="29"/>
  <c r="V61" i="29"/>
  <c r="A61" i="29"/>
  <c r="A39" i="27"/>
  <c r="O40" i="27" s="1"/>
  <c r="A87" i="27"/>
  <c r="O88" i="27" s="1"/>
  <c r="A127" i="27"/>
  <c r="O128" i="27" s="1"/>
  <c r="A143" i="27"/>
  <c r="O144" i="27" s="1"/>
  <c r="A526" i="27"/>
  <c r="O527" i="27" s="1"/>
  <c r="A471" i="27"/>
  <c r="O472" i="27" s="1"/>
  <c r="A510" i="27"/>
  <c r="O511" i="27" s="1"/>
  <c r="A380" i="27"/>
  <c r="O381" i="27" s="1"/>
  <c r="A361" i="27"/>
  <c r="O362" i="27" s="1"/>
  <c r="A286" i="27"/>
  <c r="O287" i="27" s="1"/>
  <c r="A238" i="27"/>
  <c r="O239" i="27" s="1"/>
  <c r="A273" i="27"/>
  <c r="O274" i="27" s="1"/>
  <c r="A187" i="27"/>
  <c r="O188" i="27" s="1"/>
  <c r="A57" i="27"/>
  <c r="O58" i="27" s="1"/>
  <c r="A113" i="27"/>
  <c r="O114" i="27" s="1"/>
  <c r="A120" i="27"/>
  <c r="O121" i="27" s="1"/>
  <c r="A599" i="27"/>
  <c r="O600" i="27" s="1"/>
  <c r="A577" i="27"/>
  <c r="O578" i="27" s="1"/>
  <c r="G579" i="27"/>
  <c r="A554" i="27"/>
  <c r="O555" i="27" s="1"/>
  <c r="A522" i="27"/>
  <c r="O523" i="27" s="1"/>
  <c r="J543" i="27"/>
  <c r="A519" i="27"/>
  <c r="O520" i="27" s="1"/>
  <c r="A499" i="27"/>
  <c r="O500" i="27" s="1"/>
  <c r="A467" i="27"/>
  <c r="O468" i="27" s="1"/>
  <c r="A435" i="27"/>
  <c r="O436" i="27" s="1"/>
  <c r="A563" i="27"/>
  <c r="O564" i="27" s="1"/>
  <c r="J494" i="27"/>
  <c r="A462" i="27"/>
  <c r="O463" i="27" s="1"/>
  <c r="A402" i="27"/>
  <c r="O403" i="27" s="1"/>
  <c r="A368" i="27"/>
  <c r="O369" i="27" s="1"/>
  <c r="A336" i="27"/>
  <c r="O337" i="27" s="1"/>
  <c r="J500" i="27"/>
  <c r="A468" i="27"/>
  <c r="O469" i="27" s="1"/>
  <c r="J401" i="27"/>
  <c r="A482" i="27"/>
  <c r="O483" i="27" s="1"/>
  <c r="A373" i="27"/>
  <c r="O374" i="27" s="1"/>
  <c r="A341" i="27"/>
  <c r="O342" i="27" s="1"/>
  <c r="A309" i="27"/>
  <c r="O310" i="27" s="1"/>
  <c r="J408" i="27"/>
  <c r="A464" i="27"/>
  <c r="O465" i="27" s="1"/>
  <c r="A299" i="27"/>
  <c r="O300" i="27" s="1"/>
  <c r="A288" i="27"/>
  <c r="O289" i="27" s="1"/>
  <c r="A272" i="27"/>
  <c r="O273" i="27" s="1"/>
  <c r="A256" i="27"/>
  <c r="O257" i="27" s="1"/>
  <c r="A240" i="27"/>
  <c r="O241" i="27" s="1"/>
  <c r="A224" i="27"/>
  <c r="O225" i="27" s="1"/>
  <c r="A237" i="27"/>
  <c r="O238" i="27" s="1"/>
  <c r="A195" i="27"/>
  <c r="O196" i="27" s="1"/>
  <c r="A179" i="27"/>
  <c r="O180" i="27" s="1"/>
  <c r="A163" i="27"/>
  <c r="O164" i="27" s="1"/>
  <c r="A147" i="27"/>
  <c r="O148" i="27" s="1"/>
  <c r="A41" i="27"/>
  <c r="O42" i="27" s="1"/>
  <c r="G65" i="27"/>
  <c r="G81" i="27"/>
  <c r="G89" i="27"/>
  <c r="G121" i="27"/>
  <c r="G129" i="27"/>
  <c r="V109" i="29"/>
  <c r="A109" i="29"/>
  <c r="A16" i="29"/>
  <c r="V16" i="29"/>
  <c r="A63" i="29"/>
  <c r="V63" i="29"/>
  <c r="V34" i="29"/>
  <c r="A34" i="29"/>
  <c r="V86" i="29"/>
  <c r="A86" i="29"/>
  <c r="A80" i="27"/>
  <c r="O81" i="27" s="1"/>
  <c r="A595" i="27"/>
  <c r="O596" i="27" s="1"/>
  <c r="A463" i="27"/>
  <c r="O464" i="27" s="1"/>
  <c r="A446" i="27"/>
  <c r="O447" i="27" s="1"/>
  <c r="A364" i="27"/>
  <c r="O365" i="27" s="1"/>
  <c r="A301" i="27"/>
  <c r="O302" i="27" s="1"/>
  <c r="A251" i="27"/>
  <c r="O252" i="27" s="1"/>
  <c r="J512" i="27"/>
  <c r="V76" i="29"/>
  <c r="A76" i="29"/>
  <c r="A72" i="27"/>
  <c r="O73" i="27" s="1"/>
  <c r="G108" i="27"/>
  <c r="A91" i="27"/>
  <c r="O92" i="27" s="1"/>
  <c r="A38" i="27"/>
  <c r="O39" i="27" s="1"/>
  <c r="A52" i="27"/>
  <c r="O53" i="27" s="1"/>
  <c r="A605" i="27"/>
  <c r="O606" i="27" s="1"/>
  <c r="A592" i="27"/>
  <c r="O593" i="27" s="1"/>
  <c r="A560" i="27"/>
  <c r="O561" i="27" s="1"/>
  <c r="A528" i="27"/>
  <c r="O529" i="27" s="1"/>
  <c r="J574" i="27"/>
  <c r="A535" i="27"/>
  <c r="O536" i="27" s="1"/>
  <c r="A505" i="27"/>
  <c r="O506" i="27" s="1"/>
  <c r="A473" i="27"/>
  <c r="O474" i="27" s="1"/>
  <c r="A441" i="27"/>
  <c r="O442" i="27" s="1"/>
  <c r="A409" i="27"/>
  <c r="O410" i="27" s="1"/>
  <c r="J529" i="27"/>
  <c r="A486" i="27"/>
  <c r="O487" i="27" s="1"/>
  <c r="J398" i="27"/>
  <c r="A374" i="27"/>
  <c r="O375" i="27" s="1"/>
  <c r="A342" i="27"/>
  <c r="O343" i="27" s="1"/>
  <c r="A310" i="27"/>
  <c r="O311" i="27" s="1"/>
  <c r="J521" i="27"/>
  <c r="A492" i="27"/>
  <c r="O493" i="27" s="1"/>
  <c r="A474" i="27"/>
  <c r="O475" i="27" s="1"/>
  <c r="A371" i="27"/>
  <c r="O372" i="27" s="1"/>
  <c r="A339" i="27"/>
  <c r="O340" i="27" s="1"/>
  <c r="A432" i="27"/>
  <c r="O433" i="27" s="1"/>
  <c r="A298" i="27"/>
  <c r="O299" i="27" s="1"/>
  <c r="A285" i="27"/>
  <c r="O286" i="27" s="1"/>
  <c r="A221" i="27"/>
  <c r="O222" i="27" s="1"/>
  <c r="A289" i="27"/>
  <c r="O290" i="27" s="1"/>
  <c r="A225" i="27"/>
  <c r="O226" i="27" s="1"/>
  <c r="A261" i="27"/>
  <c r="O262" i="27" s="1"/>
  <c r="A265" i="27"/>
  <c r="O266" i="27" s="1"/>
  <c r="G205" i="27"/>
  <c r="A201" i="27"/>
  <c r="O202" i="27" s="1"/>
  <c r="A185" i="27"/>
  <c r="O186" i="27" s="1"/>
  <c r="A169" i="27"/>
  <c r="O170" i="27" s="1"/>
  <c r="A153" i="27"/>
  <c r="O154" i="27" s="1"/>
  <c r="A104" i="29"/>
  <c r="V104" i="29"/>
  <c r="A87" i="29"/>
  <c r="V87" i="29"/>
  <c r="V60" i="29"/>
  <c r="A60" i="29"/>
  <c r="A111" i="29"/>
  <c r="V111" i="29"/>
  <c r="V4" i="29"/>
  <c r="A4" i="29"/>
  <c r="V25" i="29"/>
  <c r="A25" i="29"/>
  <c r="A116" i="27"/>
  <c r="O117" i="27" s="1"/>
  <c r="A44" i="27"/>
  <c r="O45" i="27" s="1"/>
  <c r="A565" i="27"/>
  <c r="O566" i="27" s="1"/>
  <c r="A423" i="27"/>
  <c r="O424" i="27" s="1"/>
  <c r="A324" i="27"/>
  <c r="O325" i="27" s="1"/>
  <c r="A452" i="27"/>
  <c r="O453" i="27" s="1"/>
  <c r="A404" i="27"/>
  <c r="O405" i="27" s="1"/>
  <c r="A283" i="27"/>
  <c r="O284" i="27" s="1"/>
  <c r="A235" i="27"/>
  <c r="O236" i="27" s="1"/>
  <c r="J456" i="27"/>
  <c r="A39" i="29"/>
  <c r="V39" i="29"/>
  <c r="V14" i="29"/>
  <c r="A14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L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<sst xmlns="http://schemas.openxmlformats.org/spreadsheetml/2006/main" count="10545" uniqueCount="3431">
  <si>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</si>
  <si>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</si>
  <si>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</si>
  <si>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</si>
  <si>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</si>
  <si>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</si>
  <si>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</si>
  <si>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章节表</t>
  </si>
  <si>
    <t>level.lua</t>
  </si>
  <si>
    <t>Difficult,ChaId</t>
  </si>
  <si>
    <t>章节名称表</t>
  </si>
  <si>
    <t>chapter.txt</t>
  </si>
  <si>
    <t>ID</t>
  </si>
  <si>
    <t>章节宝箱表</t>
  </si>
  <si>
    <t>Difficult,ChaId,HelpCol,Star</t>
  </si>
  <si>
    <t>chapter_box.txt</t>
  </si>
  <si>
    <t>Id</t>
  </si>
  <si>
    <t>关卡宝箱</t>
  </si>
  <si>
    <t>Difficult,ChaId,HelpCol,Id</t>
  </si>
  <si>
    <t>chapter_ext_box.txt</t>
  </si>
  <si>
    <t>关卡表</t>
  </si>
  <si>
    <t>章节关卡表</t>
  </si>
  <si>
    <t>level.txt</t>
  </si>
  <si>
    <t>星级评分</t>
  </si>
  <si>
    <t>star_rule.lua</t>
  </si>
  <si>
    <t>客户端星级评分的表</t>
  </si>
  <si>
    <t>star_rule.txt</t>
  </si>
  <si>
    <t>挂机派遣章节</t>
  </si>
  <si>
    <t>hang_up_chapter.lua</t>
  </si>
  <si>
    <t>ChaId</t>
  </si>
  <si>
    <t>hang_up_chapter.txt</t>
  </si>
  <si>
    <t>挂机派遣</t>
  </si>
  <si>
    <t>hang_up_level.lua</t>
  </si>
  <si>
    <t>HelpCol,Loc,Id</t>
  </si>
  <si>
    <t>派遣章节关卡表</t>
  </si>
  <si>
    <t>hang_up_level.txt</t>
  </si>
  <si>
    <t>挂机派遣常量</t>
  </si>
  <si>
    <t>hang_up_constant.lua</t>
  </si>
  <si>
    <t>派遣章节关卡常量表</t>
  </si>
  <si>
    <t>hang_up_constant.txt</t>
  </si>
  <si>
    <t>hangup.lua</t>
  </si>
  <si>
    <t>派遣挂机表</t>
  </si>
  <si>
    <t>ChaId,HelpCol,Loc</t>
  </si>
  <si>
    <t>#note</t>
  </si>
  <si>
    <t>Name</t>
  </si>
  <si>
    <t>Difficult</t>
  </si>
  <si>
    <t>Scene</t>
  </si>
  <si>
    <t>DrillPortal</t>
  </si>
  <si>
    <t>Res</t>
  </si>
  <si>
    <t>Sum</t>
  </si>
  <si>
    <t>LvLimit</t>
  </si>
  <si>
    <t>Exp</t>
  </si>
  <si>
    <t>Coin</t>
  </si>
  <si>
    <t>Golst</t>
  </si>
  <si>
    <t>int:&gt;</t>
  </si>
  <si>
    <t>int:&lt;&gt;</t>
  </si>
  <si>
    <t>string:&lt;&gt;</t>
  </si>
  <si>
    <t>cstring:&lt;&gt;</t>
  </si>
  <si>
    <t>string:e&lt;</t>
  </si>
  <si>
    <t>level_id:e&lt;</t>
  </si>
  <si>
    <t>int:e&lt;</t>
  </si>
  <si>
    <t>行ID</t>
  </si>
  <si>
    <t>章节ID</t>
  </si>
  <si>
    <t>备注</t>
  </si>
  <si>
    <t>名字</t>
  </si>
  <si>
    <t>难度
1普通，2困难，3序章</t>
  </si>
  <si>
    <t>场景名</t>
  </si>
  <si>
    <t>集训营传送门</t>
  </si>
  <si>
    <t>章节预设名称</t>
  </si>
  <si>
    <t>序章</t>
  </si>
  <si>
    <t>Chapters01</t>
  </si>
  <si>
    <t>罗刹街1</t>
  </si>
  <si>
    <t>普通1章</t>
  </si>
  <si>
    <t>罗刹街2</t>
  </si>
  <si>
    <t>大战黄巾</t>
  </si>
  <si>
    <t>普通2章</t>
  </si>
  <si>
    <t>Chapters02</t>
  </si>
  <si>
    <t>罗刹街3</t>
  </si>
  <si>
    <t>力战虎牢</t>
  </si>
  <si>
    <t>普通3章</t>
  </si>
  <si>
    <t>北落师门1</t>
  </si>
  <si>
    <t>乱武天下</t>
  </si>
  <si>
    <t>普通4章</t>
  </si>
  <si>
    <t>北落师门2</t>
  </si>
  <si>
    <t>孙坚之死</t>
  </si>
  <si>
    <t>普通5章</t>
  </si>
  <si>
    <t>北落师门3</t>
  </si>
  <si>
    <t>讨伐董卓</t>
  </si>
  <si>
    <t>普通6章</t>
  </si>
  <si>
    <t>风花雪月1</t>
  </si>
  <si>
    <t>徐州之战</t>
  </si>
  <si>
    <t>普通7章</t>
  </si>
  <si>
    <t>风花雪月2</t>
  </si>
  <si>
    <t>帝林许都</t>
  </si>
  <si>
    <t>普通8章</t>
  </si>
  <si>
    <t>风花雪月3</t>
  </si>
  <si>
    <t>战宛城</t>
  </si>
  <si>
    <t>普通9章</t>
  </si>
  <si>
    <t>芦花古楼1</t>
  </si>
  <si>
    <t>水淹下邳</t>
  </si>
  <si>
    <t>普通10章</t>
  </si>
  <si>
    <t>芦花古楼2</t>
  </si>
  <si>
    <t>青梅煮酒</t>
  </si>
  <si>
    <t>普通11章</t>
  </si>
  <si>
    <t>芦花古楼3</t>
  </si>
  <si>
    <t>袁术之死</t>
  </si>
  <si>
    <t>普通12章</t>
  </si>
  <si>
    <t>风雷天武1</t>
  </si>
  <si>
    <t>黎阳之战</t>
  </si>
  <si>
    <t>普通13章</t>
  </si>
  <si>
    <t>风雷天武2</t>
  </si>
  <si>
    <t>白马之围</t>
  </si>
  <si>
    <t>普通14章</t>
  </si>
  <si>
    <t>风雷天武3</t>
  </si>
  <si>
    <t>千里单骑</t>
  </si>
  <si>
    <t>普通15章</t>
  </si>
  <si>
    <t>孙策之死</t>
  </si>
  <si>
    <t>普通16章</t>
  </si>
  <si>
    <t>官渡之战</t>
  </si>
  <si>
    <t>普通17章</t>
  </si>
  <si>
    <t>水淹冀州</t>
  </si>
  <si>
    <t>普通18章</t>
  </si>
  <si>
    <t>马跃檀溪</t>
  </si>
  <si>
    <t>普通19章</t>
  </si>
  <si>
    <t>八门金锁</t>
  </si>
  <si>
    <t>普通20章</t>
  </si>
  <si>
    <t>火烧新野</t>
  </si>
  <si>
    <t>普通21章</t>
  </si>
  <si>
    <t>三顾茅庐</t>
  </si>
  <si>
    <t>普通22章</t>
  </si>
  <si>
    <t>讨伐黄祖</t>
  </si>
  <si>
    <t>普通23章</t>
  </si>
  <si>
    <t>火烧博望坡</t>
  </si>
  <si>
    <t>普通24章</t>
  </si>
  <si>
    <t>板桥怒吼</t>
  </si>
  <si>
    <t>普通25章</t>
  </si>
  <si>
    <t>舌战群儒</t>
  </si>
  <si>
    <t>普通26章</t>
  </si>
  <si>
    <t>蒋干盗书</t>
  </si>
  <si>
    <t>普通27章</t>
  </si>
  <si>
    <t>草船借箭</t>
  </si>
  <si>
    <t>普通28章</t>
  </si>
  <si>
    <t>苦肉计</t>
  </si>
  <si>
    <t>普通29章</t>
  </si>
  <si>
    <t>火烧赤壁</t>
  </si>
  <si>
    <t>普通30章</t>
  </si>
  <si>
    <t>华容道</t>
  </si>
  <si>
    <t>困难1章</t>
  </si>
  <si>
    <t>困难2章</t>
  </si>
  <si>
    <t>困难3章</t>
  </si>
  <si>
    <t>困难4章</t>
  </si>
  <si>
    <t>困难5章</t>
  </si>
  <si>
    <t>困难6章</t>
  </si>
  <si>
    <t>困难7章</t>
  </si>
  <si>
    <t>困难8章</t>
  </si>
  <si>
    <t>困难9章</t>
  </si>
  <si>
    <t>困难10章</t>
  </si>
  <si>
    <t>困难11章</t>
  </si>
  <si>
    <t>困难12章</t>
  </si>
  <si>
    <t>困难13章</t>
  </si>
  <si>
    <t>困难14章</t>
  </si>
  <si>
    <t>困难15章</t>
  </si>
  <si>
    <t>困难16章</t>
  </si>
  <si>
    <t>困难17章</t>
  </si>
  <si>
    <t>困难18章</t>
  </si>
  <si>
    <t>困难19章</t>
  </si>
  <si>
    <t>困难20章</t>
  </si>
  <si>
    <t>困难21章</t>
  </si>
  <si>
    <t>困难22章</t>
  </si>
  <si>
    <t>困难23章</t>
  </si>
  <si>
    <t>困难24章</t>
  </si>
  <si>
    <t>困难25章</t>
  </si>
  <si>
    <t>困难26章</t>
  </si>
  <si>
    <t>困难27章</t>
  </si>
  <si>
    <t>困难28章</t>
  </si>
  <si>
    <t>困难29章</t>
  </si>
  <si>
    <t>困难30章</t>
  </si>
  <si>
    <t>HelpCol</t>
  </si>
  <si>
    <t>Loc</t>
  </si>
  <si>
    <t>Pos</t>
  </si>
  <si>
    <t>StoryId[1]</t>
  </si>
  <si>
    <t>StoryId[2]</t>
  </si>
  <si>
    <t>Modle</t>
  </si>
  <si>
    <t>DrillLv</t>
  </si>
  <si>
    <t>Type</t>
  </si>
  <si>
    <t>FormType</t>
  </si>
  <si>
    <t>LastId</t>
  </si>
  <si>
    <t>FirstExp</t>
  </si>
  <si>
    <t>EveryExp</t>
  </si>
  <si>
    <t>LvBoxId</t>
  </si>
  <si>
    <t>FDAward[1].Id</t>
  </si>
  <si>
    <t>FDAward[1].Val</t>
  </si>
  <si>
    <t>FDAward[2].Id</t>
  </si>
  <si>
    <t>FDAward[2].Val</t>
  </si>
  <si>
    <t>FDAward[3].Id</t>
  </si>
  <si>
    <t>FDAward[3].Val</t>
  </si>
  <si>
    <t>FDAward[4].Id</t>
  </si>
  <si>
    <t>FDAward[4].Val</t>
  </si>
  <si>
    <t>FDAward[5].Id</t>
  </si>
  <si>
    <t>FDAward[5].Val</t>
  </si>
  <si>
    <t>DropShow[1]</t>
  </si>
  <si>
    <t>DropShow[2]</t>
  </si>
  <si>
    <t>DropShow[3]</t>
  </si>
  <si>
    <t>DropShow[4]</t>
  </si>
  <si>
    <t>DropShow[5]</t>
  </si>
  <si>
    <t>DropId</t>
  </si>
  <si>
    <t>CostStamina</t>
  </si>
  <si>
    <t>CostStaminaFail</t>
  </si>
  <si>
    <t>StageIcon</t>
  </si>
  <si>
    <t>SceneName</t>
  </si>
  <si>
    <t>MapPosId</t>
  </si>
  <si>
    <t>FirstAtk</t>
  </si>
  <si>
    <t>NeedLv</t>
  </si>
  <si>
    <t>Bs</t>
  </si>
  <si>
    <t>Monsters[1]</t>
  </si>
  <si>
    <t>Monsters[2]</t>
  </si>
  <si>
    <t>Monsters[3]</t>
  </si>
  <si>
    <t>StarRating</t>
  </si>
  <si>
    <t>StoryDes</t>
  </si>
  <si>
    <t>CrystallSpecial</t>
  </si>
  <si>
    <t>CrystallRcvFirst[1]</t>
  </si>
  <si>
    <t>CrystallRcvFirst[2]</t>
  </si>
  <si>
    <t>CrystallRcvFirst[3]</t>
  </si>
  <si>
    <t>CrystallRcvFirst[4]</t>
  </si>
  <si>
    <t>CrystallRcv[1]</t>
  </si>
  <si>
    <t>CrystallRcv[2]</t>
  </si>
  <si>
    <t>CrystallRcv[3]</t>
  </si>
  <si>
    <t>CrystallRcv[4]</t>
  </si>
  <si>
    <t>CrystallRcvFirstOur[1]</t>
  </si>
  <si>
    <t>CrystallRcvFirstOur[2]</t>
  </si>
  <si>
    <t>CrystallRcvFirstOur[3]</t>
  </si>
  <si>
    <t>CrystallRcvFirstOur[4]</t>
  </si>
  <si>
    <t>CrystallRcvOur[1]</t>
  </si>
  <si>
    <t>CrystallRcvOur[2]</t>
  </si>
  <si>
    <t>CrystallRcvOur[3]</t>
  </si>
  <si>
    <t>CrystallRcvOur[4]</t>
  </si>
  <si>
    <t>RowId</t>
  </si>
  <si>
    <t>int:&lt;</t>
  </si>
  <si>
    <t>string:&lt;</t>
  </si>
  <si>
    <t>int:</t>
  </si>
  <si>
    <t>int:e&lt;&gt;</t>
  </si>
  <si>
    <t>int:&lt;&gt;e|1</t>
  </si>
  <si>
    <t>int:ae&lt;&gt;</t>
  </si>
  <si>
    <t>item_id:e&lt;&gt;</t>
  </si>
  <si>
    <t>item_id:e&lt;</t>
  </si>
  <si>
    <t>drop_id:ae&lt;&gt;</t>
  </si>
  <si>
    <t>int:e&lt;&gt;|0</t>
  </si>
  <si>
    <t>string:e&lt;|ui_dtex_Stage_002</t>
  </si>
  <si>
    <t>string:e&lt;|Map_luoshajiedao_1-4</t>
  </si>
  <si>
    <t>int:e&lt;|58</t>
  </si>
  <si>
    <t>mon_id:e&gt;|@0</t>
  </si>
  <si>
    <t>int:ea&lt;&gt;|1#3#5</t>
  </si>
  <si>
    <t>string:e&lt;|策划还没写剧情</t>
  </si>
  <si>
    <t>int:e&gt;|0</t>
  </si>
  <si>
    <t>int:&gt;e|3</t>
  </si>
  <si>
    <t>int:&gt;e|0</t>
  </si>
  <si>
    <t>唯一ID</t>
  </si>
  <si>
    <t>出现场景
1.普通关卡，2,困难关卡，3芦花古楼</t>
  </si>
  <si>
    <t>位置</t>
  </si>
  <si>
    <t>在章节场景中的位置</t>
  </si>
  <si>
    <t>剧情ID</t>
  </si>
  <si>
    <t>关卡名</t>
  </si>
  <si>
    <t>模型</t>
  </si>
  <si>
    <t>训练关卡</t>
  </si>
  <si>
    <t>关卡节点类型，0不能复刷，1可以复刷</t>
  </si>
  <si>
    <t>关卡内容类型，
0战斗
1剧情</t>
  </si>
  <si>
    <t>前置关卡</t>
  </si>
  <si>
    <t>首通经验</t>
  </si>
  <si>
    <t>再次经验</t>
  </si>
  <si>
    <t>关卡宝箱Id</t>
  </si>
  <si>
    <t>首次掉落ID1</t>
  </si>
  <si>
    <t>首次掉落数量1</t>
  </si>
  <si>
    <t>首次掉落ID2</t>
  </si>
  <si>
    <t>首次掉落数量2</t>
  </si>
  <si>
    <t>首次掉落ID3</t>
  </si>
  <si>
    <t>首次掉落数量3</t>
  </si>
  <si>
    <t>首次掉落ID4</t>
  </si>
  <si>
    <t>首次掉落数量4</t>
  </si>
  <si>
    <t>掉落展示1</t>
  </si>
  <si>
    <t>掉落展示2</t>
  </si>
  <si>
    <t>掉落展示3</t>
  </si>
  <si>
    <t>掉落展示4</t>
  </si>
  <si>
    <t>掉落展示5</t>
  </si>
  <si>
    <t>重复掉落ID</t>
  </si>
  <si>
    <t>消耗体力</t>
  </si>
  <si>
    <t>失败损体力</t>
  </si>
  <si>
    <t>章节详情图片
ArtRes\UI\DynamicTex\Stage</t>
  </si>
  <si>
    <t>地图坐标</t>
  </si>
  <si>
    <t>先攻值</t>
  </si>
  <si>
    <t>需要等级</t>
  </si>
  <si>
    <t>战力</t>
  </si>
  <si>
    <t>怪物[1].寄灵人</t>
  </si>
  <si>
    <t>怪物[2].寄灵人</t>
  </si>
  <si>
    <t>怪物[3].寄灵人</t>
  </si>
  <si>
    <t>评星条件</t>
  </si>
  <si>
    <t>故事情节</t>
  </si>
  <si>
    <t>我方水晶是否特殊处理0-否1-是</t>
  </si>
  <si>
    <t>敌方首回合随机水晶</t>
  </si>
  <si>
    <t>敌方首回合红水晶</t>
  </si>
  <si>
    <t>敌方首回合黄水晶</t>
  </si>
  <si>
    <t>敌方首回合蓝水晶</t>
  </si>
  <si>
    <t>敌方其他回合随机水晶</t>
  </si>
  <si>
    <t>敌方其他回合红水晶</t>
  </si>
  <si>
    <t>敌方其他回合黄水晶</t>
  </si>
  <si>
    <t>敌方其他回合蓝水晶</t>
  </si>
  <si>
    <t>我方首回合随机水晶</t>
  </si>
  <si>
    <t>我方首回合红水晶</t>
  </si>
  <si>
    <t>我方首回合黄水晶</t>
  </si>
  <si>
    <t>我方首回合蓝水晶</t>
  </si>
  <si>
    <t>我方其他回合随机水晶</t>
  </si>
  <si>
    <t>我方其他回合红水晶</t>
  </si>
  <si>
    <t>我方其他回合黄水晶</t>
  </si>
  <si>
    <t>我方其他回合蓝水晶</t>
  </si>
  <si>
    <t>Levels</t>
  </si>
  <si>
    <t>序章第1关</t>
  </si>
  <si>
    <t>Chapters_fight</t>
  </si>
  <si>
    <t>pt-0-1-jlr-loc2</t>
  </si>
  <si>
    <t>pt-0-1-jlr-loc3</t>
  </si>
  <si>
    <t>1#5#13</t>
  </si>
  <si>
    <t>序章第2关</t>
  </si>
  <si>
    <t>pt-0-2-jlr-loc1</t>
  </si>
  <si>
    <t>pt-0-2-jlr-loc2</t>
  </si>
  <si>
    <t>序章第3关</t>
  </si>
  <si>
    <t>pt-0-3-jlr-loc1</t>
  </si>
  <si>
    <t>pt-0-3-jlr-loc2</t>
  </si>
  <si>
    <t>金币</t>
  </si>
  <si>
    <t>守护灵经验</t>
  </si>
  <si>
    <t>Map_luoshajiedao_1-1</t>
  </si>
  <si>
    <t>pt-1-1-jlr-loc1</t>
  </si>
  <si>
    <t>pt-1-1-jlr-loc2</t>
  </si>
  <si>
    <t>pt-1-1-jlr-loc3</t>
  </si>
  <si>
    <t>pt-1-2-jlr-loc1</t>
  </si>
  <si>
    <t>pt-1-2-jlr-loc2</t>
  </si>
  <si>
    <t>pt-1-2-jlr-loc3</t>
  </si>
  <si>
    <t>常服曹焱兵</t>
  </si>
  <si>
    <t>于禁</t>
  </si>
  <si>
    <t>pt-1-3-jlr-loc1</t>
  </si>
  <si>
    <t>pt-1-3-jlr-loc2</t>
  </si>
  <si>
    <t>pt-1-3-jlr-loc3</t>
  </si>
  <si>
    <t>pt-1-4-jlr-loc1</t>
  </si>
  <si>
    <t>pt-1-4-jlr-loc2</t>
  </si>
  <si>
    <t>pt-1-4-jlr-loc3</t>
  </si>
  <si>
    <t>Chapters_video</t>
  </si>
  <si>
    <t>pt-1-5-jlr-loc1</t>
  </si>
  <si>
    <t>pt-1-5-jlr-loc2</t>
  </si>
  <si>
    <t>pt-1-5-jlr-loc3</t>
  </si>
  <si>
    <t>误入罗刹街的夏铃，身陷重围，所幸被镇魂将曹焱兵所救，但同时也发现了曹焱兵的秘密，等待她的将会是何种命运……</t>
  </si>
  <si>
    <t>pt-1-6-jlr-loc1</t>
  </si>
  <si>
    <t>pt-1-6-jlr-loc2</t>
  </si>
  <si>
    <t>pt-1-6-jlr-loc3</t>
  </si>
  <si>
    <t>pt-1-7-jlr-loc1</t>
  </si>
  <si>
    <t>pt-1-7-jlr-loc2</t>
  </si>
  <si>
    <t>pt-1-7-jlr-loc3</t>
  </si>
  <si>
    <t>曹焱兵发现夏铃竟然也是寄灵人，但不知出于何种考虑，打算将其送回人界……</t>
  </si>
  <si>
    <t>pt-1-8-jlr-loc1</t>
  </si>
  <si>
    <t>pt-1-8-jlr-loc2</t>
  </si>
  <si>
    <t>pt-1-8-jlr-loc3</t>
  </si>
  <si>
    <t>pt-1-9-jlr-loc1</t>
  </si>
  <si>
    <t>pt-1-9-jlr-loc2</t>
  </si>
  <si>
    <t>pt-1-9-jlr-loc3</t>
  </si>
  <si>
    <t>Chapters_boss</t>
  </si>
  <si>
    <t>pt-1-10-jlr-loc1</t>
  </si>
  <si>
    <t>pt-1-10-jlr-loc2</t>
  </si>
  <si>
    <t>pt-1-10-jlr-loc3</t>
  </si>
  <si>
    <t>Map_luoshajiedao_1-4</t>
  </si>
  <si>
    <t>pt-2-1-jlr-loc1</t>
  </si>
  <si>
    <t>pt-2-1-jlr-loc2</t>
  </si>
  <si>
    <t>pt-2-1-jlr-loc3</t>
  </si>
  <si>
    <t>pt-2-2-jlr-loc1</t>
  </si>
  <si>
    <t>pt-2-2-jlr-loc2</t>
  </si>
  <si>
    <t>pt-2-2-jlr-loc3</t>
  </si>
  <si>
    <t>曹焱兵将夏铃送回了人界，而我，作为负债人，则被迫留下与曹家兄弟一起管理罗刹街……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</si>
  <si>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</si>
  <si>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</si>
  <si>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</si>
  <si>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</si>
  <si>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</si>
  <si>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</si>
  <si>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</si>
  <si>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</si>
  <si>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</si>
  <si>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Map_qingguoxiang_2-4</t>
  </si>
  <si>
    <t>pt-2-6-jlr-loc1</t>
  </si>
  <si>
    <t>pt-2-6-jlr-loc2</t>
  </si>
  <si>
    <t>pt-2-6-jlr-loc3</t>
  </si>
  <si>
    <t>pt-2-7-jlr-loc1</t>
  </si>
  <si>
    <t>pt-2-7-jlr-loc2</t>
  </si>
  <si>
    <t>pt-2-7-jlr-loc3</t>
  </si>
  <si>
    <t>Map_qingguoxiang_2-1</t>
  </si>
  <si>
    <t>pt-2-8-jlr-loc1</t>
  </si>
  <si>
    <t>pt-2-8-jlr-loc2</t>
  </si>
  <si>
    <t>pt-2-8-jlr-loc3</t>
  </si>
  <si>
    <t>pt-2-9-jlr-loc1</t>
  </si>
  <si>
    <t>pt-2-9-jlr-loc2</t>
  </si>
  <si>
    <t>pt-2-9-jlr-loc3</t>
  </si>
  <si>
    <t>pt-2-10-jlr-loc1</t>
  </si>
  <si>
    <t>pt-2-10-jlr-loc2</t>
  </si>
  <si>
    <t>pt-2-10-jlr-loc3</t>
  </si>
  <si>
    <t>pt-3-1-jlr-loc1</t>
  </si>
  <si>
    <t>pt-3-1-jlr-loc2</t>
  </si>
  <si>
    <t>pt-3-1-jlr-loc3</t>
  </si>
  <si>
    <t>pt-3-2-jlr-loc1</t>
  </si>
  <si>
    <t>pt-3-2-jlr-loc2</t>
  </si>
  <si>
    <t>pt-3-2-jlr-loc3</t>
  </si>
  <si>
    <t>在人界替曹焱兵办事的我，偶遇陷入危机的夏铃，将其救下，准备带回罗刹街……</t>
  </si>
  <si>
    <t>pt-3-3-jlr-loc1</t>
  </si>
  <si>
    <t>pt-3-3-jlr-loc2</t>
  </si>
  <si>
    <t>pt-3-3-jlr-loc3</t>
  </si>
  <si>
    <t>pt-3-4-jlr-loc1</t>
  </si>
  <si>
    <t>pt-3-4-jlr-loc2</t>
  </si>
  <si>
    <t>pt-3-4-jlr-loc3</t>
  </si>
  <si>
    <t>身上感受不到任何灵力的夏铃，为何会被鬼符三通选中并指引去罗刹街……</t>
  </si>
  <si>
    <t>Map_luoshajiedao_1-3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</si>
  <si>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</si>
  <si>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</si>
  <si>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</si>
  <si>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</si>
  <si>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</si>
  <si>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</si>
  <si>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</si>
  <si>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</si>
  <si>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</si>
  <si>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</si>
  <si>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</si>
  <si>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</si>
  <si>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</si>
  <si>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</si>
  <si>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</si>
  <si>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夏铃为躲避王国组织的追杀，以做家务为代价，留在了罗刹街，日夜操劳，不堪重负，终于爆发了……</t>
  </si>
  <si>
    <t>pt-3-10-jlr-loc1</t>
  </si>
  <si>
    <t>pt-3-10-jlr-loc2</t>
  </si>
  <si>
    <t>pt-3-10-jlr-loc3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</si>
  <si>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</si>
  <si>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</si>
  <si>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</si>
  <si>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</si>
  <si>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</si>
  <si>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</si>
  <si>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鬼符三通突然到访，告诉了曹焱兵一个重要信息，使曹焱兵改变了心意，准备将夏铃培养成一名合格的寄灵人……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</si>
  <si>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</si>
  <si>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</si>
  <si>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</si>
  <si>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</si>
  <si>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</si>
  <si>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</si>
  <si>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</si>
  <si>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</si>
  <si>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</si>
  <si>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</si>
  <si>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</si>
  <si>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</si>
  <si>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</si>
  <si>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</si>
  <si>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</si>
  <si>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</si>
  <si>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</si>
  <si>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</si>
  <si>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</si>
  <si>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</si>
  <si>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</si>
  <si>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pt-4-10-jlr-loc1</t>
  </si>
  <si>
    <t>pt-4-10-jlr-loc2</t>
  </si>
  <si>
    <t>pt-4-10-jlr-loc3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</si>
  <si>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</si>
  <si>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</si>
  <si>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</si>
  <si>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</si>
  <si>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</si>
  <si>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</si>
  <si>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</si>
  <si>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</si>
  <si>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</si>
  <si>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</si>
  <si>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</si>
  <si>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</si>
  <si>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</si>
  <si>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</si>
  <si>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</si>
  <si>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</si>
  <si>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</si>
  <si>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</si>
  <si>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</si>
  <si>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</si>
  <si>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</si>
  <si>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</si>
  <si>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</si>
  <si>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</si>
  <si>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</si>
  <si>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</si>
  <si>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</si>
  <si>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</si>
  <si>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</si>
  <si>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</si>
  <si>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</si>
  <si>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</si>
  <si>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</si>
  <si>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</si>
  <si>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</si>
  <si>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</si>
  <si>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</si>
  <si>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</si>
  <si>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</si>
  <si>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</si>
  <si>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</si>
  <si>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</si>
  <si>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</si>
  <si>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</si>
  <si>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</si>
  <si>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</si>
  <si>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</si>
  <si>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</si>
  <si>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</si>
  <si>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</si>
  <si>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</si>
  <si>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</si>
  <si>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</si>
  <si>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</si>
  <si>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</si>
  <si>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</si>
  <si>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</si>
  <si>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</si>
  <si>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</si>
  <si>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</si>
  <si>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pt-7-1-jlr-loc1</t>
  </si>
  <si>
    <t>pt-7-1-jlr-loc2</t>
  </si>
  <si>
    <t>pt-7-1-jlr-loc3</t>
  </si>
  <si>
    <t>pt-7-2-jlr-loc1</t>
  </si>
  <si>
    <t>pt-7-2-jlr-loc2</t>
  </si>
  <si>
    <t>pt-7-2-jlr-loc3</t>
  </si>
  <si>
    <t>pt-7-3-jlr-loc1</t>
  </si>
  <si>
    <t>pt-7-3-jlr-loc2</t>
  </si>
  <si>
    <t>pt-7-3-jlr-loc3</t>
  </si>
  <si>
    <t>pt-7-4-jlr-loc1</t>
  </si>
  <si>
    <t>pt-7-4-jlr-loc2</t>
  </si>
  <si>
    <t>pt-7-4-jlr-loc3</t>
  </si>
  <si>
    <t>pt-7-5-jlr-loc1</t>
  </si>
  <si>
    <t>pt-7-5-jlr-loc2</t>
  </si>
  <si>
    <t>pt-7-5-jlr-loc3</t>
  </si>
  <si>
    <t>pt-7-6-jlr-loc1</t>
  </si>
  <si>
    <t>pt-7-6-jlr-loc2</t>
  </si>
  <si>
    <t>pt-7-6-jlr-loc3</t>
  </si>
  <si>
    <t>pt-7-7-jlr-loc1</t>
  </si>
  <si>
    <t>pt-7-7-jlr-loc2</t>
  </si>
  <si>
    <t>pt-7-7-jlr-loc3</t>
  </si>
  <si>
    <t>pt-7-8-jlr-loc1</t>
  </si>
  <si>
    <t>pt-7-8-jlr-loc2</t>
  </si>
  <si>
    <t>pt-7-8-jlr-loc3</t>
  </si>
  <si>
    <t>pt-7-9-jlr-loc1</t>
  </si>
  <si>
    <t>pt-7-9-jlr-loc2</t>
  </si>
  <si>
    <t>pt-7-9-jlr-loc3</t>
  </si>
  <si>
    <t>pt-7-10-jlr-loc1</t>
  </si>
  <si>
    <t>pt-7-10-jlr-loc2</t>
  </si>
  <si>
    <t>pt-7-10-jlr-loc3</t>
  </si>
  <si>
    <t>pt-8-1-jlr-loc1</t>
  </si>
  <si>
    <t>pt-8-1-jlr-loc2</t>
  </si>
  <si>
    <t>pt-8-1-jlr-loc3</t>
  </si>
  <si>
    <t>pt-8-2-jlr-loc1</t>
  </si>
  <si>
    <t>pt-8-2-jlr-loc2</t>
  </si>
  <si>
    <t>pt-8-2-jlr-loc3</t>
  </si>
  <si>
    <t>pt-8-3-jlr-loc1</t>
  </si>
  <si>
    <t>pt-8-3-jlr-loc2</t>
  </si>
  <si>
    <t>pt-8-3-jlr-loc3</t>
  </si>
  <si>
    <t>pt-8-4-jlr-loc1</t>
  </si>
  <si>
    <t>pt-8-4-jlr-loc2</t>
  </si>
  <si>
    <t>pt-8-4-jlr-loc3</t>
  </si>
  <si>
    <t>pt-8-5-jlr-loc1</t>
  </si>
  <si>
    <t>pt-8-5-jlr-loc2</t>
  </si>
  <si>
    <t>pt-8-5-jlr-loc3</t>
  </si>
  <si>
    <t>pt-8-6-jlr-loc1</t>
  </si>
  <si>
    <t>pt-8-6-jlr-loc2</t>
  </si>
  <si>
    <t>pt-8-6-jlr-loc3</t>
  </si>
  <si>
    <t>pt-8-7-jlr-loc1</t>
  </si>
  <si>
    <t>pt-8-7-jlr-loc2</t>
  </si>
  <si>
    <t>pt-8-7-jlr-loc3</t>
  </si>
  <si>
    <t>pt-8-8-jlr-loc1</t>
  </si>
  <si>
    <t>pt-8-8-jlr-loc2</t>
  </si>
  <si>
    <t>pt-8-8-jlr-loc3</t>
  </si>
  <si>
    <t>pt-8-9-jlr-loc1</t>
  </si>
  <si>
    <t>pt-8-9-jlr-loc2</t>
  </si>
  <si>
    <t>pt-8-9-jlr-loc3</t>
  </si>
  <si>
    <t>pt-8-10-jlr-loc1</t>
  </si>
  <si>
    <t>pt-8-10-jlr-loc2</t>
  </si>
  <si>
    <t>pt-8-10-jlr-loc3</t>
  </si>
  <si>
    <t>pt-9-1-jlr-loc1</t>
  </si>
  <si>
    <t>pt-9-1-jlr-loc2</t>
  </si>
  <si>
    <t>pt-9-1-jlr-loc3</t>
  </si>
  <si>
    <t>pt-9-2-jlr-loc1</t>
  </si>
  <si>
    <t>pt-9-2-jlr-loc2</t>
  </si>
  <si>
    <t>pt-9-2-jlr-loc3</t>
  </si>
  <si>
    <t>pt-9-3-jlr-loc1</t>
  </si>
  <si>
    <t>pt-9-3-jlr-loc2</t>
  </si>
  <si>
    <t>pt-9-3-jlr-loc3</t>
  </si>
  <si>
    <t>pt-9-4-jlr-loc1</t>
  </si>
  <si>
    <t>pt-9-4-jlr-loc2</t>
  </si>
  <si>
    <t>pt-9-4-jlr-loc3</t>
  </si>
  <si>
    <t>pt-9-5-jlr-loc1</t>
  </si>
  <si>
    <t>pt-9-5-jlr-loc2</t>
  </si>
  <si>
    <t>pt-9-5-jlr-loc3</t>
  </si>
  <si>
    <t>pt-9-6-jlr-loc1</t>
  </si>
  <si>
    <t>pt-9-6-jlr-loc2</t>
  </si>
  <si>
    <t>pt-9-6-jlr-loc3</t>
  </si>
  <si>
    <t>pt-9-7-jlr-loc1</t>
  </si>
  <si>
    <t>pt-9-7-jlr-loc2</t>
  </si>
  <si>
    <t>pt-9-7-jlr-loc3</t>
  </si>
  <si>
    <t>pt-9-8-jlr-loc1</t>
  </si>
  <si>
    <t>pt-9-8-jlr-loc2</t>
  </si>
  <si>
    <t>pt-9-8-jlr-loc3</t>
  </si>
  <si>
    <t>pt-9-9-jlr-loc1</t>
  </si>
  <si>
    <t>pt-9-9-jlr-loc2</t>
  </si>
  <si>
    <t>pt-9-9-jlr-loc3</t>
  </si>
  <si>
    <t>pt-9-10-jlr-loc1</t>
  </si>
  <si>
    <t>pt-9-10-jlr-loc2</t>
  </si>
  <si>
    <t>pt-9-10-jlr-loc3</t>
  </si>
  <si>
    <t>pt-10-1-jlr-loc1</t>
  </si>
  <si>
    <t>pt-10-1-jlr-loc2</t>
  </si>
  <si>
    <t>pt-10-1-jlr-loc3</t>
  </si>
  <si>
    <t>pt-10-2-jlr-loc1</t>
  </si>
  <si>
    <t>pt-10-2-jlr-loc2</t>
  </si>
  <si>
    <t>pt-10-2-jlr-loc3</t>
  </si>
  <si>
    <t>pt-10-3-jlr-loc1</t>
  </si>
  <si>
    <t>pt-10-3-jlr-loc2</t>
  </si>
  <si>
    <t>pt-10-3-jlr-loc3</t>
  </si>
  <si>
    <t>pt-10-4-jlr-loc1</t>
  </si>
  <si>
    <t>pt-10-4-jlr-loc2</t>
  </si>
  <si>
    <t>pt-10-4-jlr-loc3</t>
  </si>
  <si>
    <t>pt-10-5-jlr-loc1</t>
  </si>
  <si>
    <t>pt-10-5-jlr-loc2</t>
  </si>
  <si>
    <t>pt-10-5-jlr-loc3</t>
  </si>
  <si>
    <t>pt-10-6-jlr-loc1</t>
  </si>
  <si>
    <t>pt-10-6-jlr-loc2</t>
  </si>
  <si>
    <t>pt-10-6-jlr-loc3</t>
  </si>
  <si>
    <t>pt-10-7-jlr-loc1</t>
  </si>
  <si>
    <t>pt-10-7-jlr-loc2</t>
  </si>
  <si>
    <t>pt-10-7-jlr-loc3</t>
  </si>
  <si>
    <t>pt-10-8-jlr-loc1</t>
  </si>
  <si>
    <t>pt-10-8-jlr-loc2</t>
  </si>
  <si>
    <t>pt-10-8-jlr-loc3</t>
  </si>
  <si>
    <t>pt-10-9-jlr-loc1</t>
  </si>
  <si>
    <t>pt-10-9-jlr-loc2</t>
  </si>
  <si>
    <t>pt-10-9-jlr-loc3</t>
  </si>
  <si>
    <t>pt-10-10-jlr-loc1</t>
  </si>
  <si>
    <t>pt-10-10-jlr-loc2</t>
  </si>
  <si>
    <t>pt-10-10-jlr-loc3</t>
  </si>
  <si>
    <t>pt-11-1-jlr-loc1</t>
  </si>
  <si>
    <t>pt-11-1-jlr-loc2</t>
  </si>
  <si>
    <t>pt-11-1-jlr-loc3</t>
  </si>
  <si>
    <t>pt-11-2-jlr-loc1</t>
  </si>
  <si>
    <t>pt-11-2-jlr-loc2</t>
  </si>
  <si>
    <t>pt-11-2-jlr-loc3</t>
  </si>
  <si>
    <t>pt-11-3-jlr-loc1</t>
  </si>
  <si>
    <t>pt-11-3-jlr-loc2</t>
  </si>
  <si>
    <t>pt-11-3-jlr-loc3</t>
  </si>
  <si>
    <t>pt-11-4-jlr-loc1</t>
  </si>
  <si>
    <t>pt-11-4-jlr-loc2</t>
  </si>
  <si>
    <t>pt-11-4-jlr-loc3</t>
  </si>
  <si>
    <t>pt-11-5-jlr-loc1</t>
  </si>
  <si>
    <t>pt-11-5-jlr-loc2</t>
  </si>
  <si>
    <t>pt-11-5-jlr-loc3</t>
  </si>
  <si>
    <t>pt-11-6-jlr-loc1</t>
  </si>
  <si>
    <t>pt-11-6-jlr-loc2</t>
  </si>
  <si>
    <t>pt-11-6-jlr-loc3</t>
  </si>
  <si>
    <t>pt-11-7-jlr-loc1</t>
  </si>
  <si>
    <t>pt-11-7-jlr-loc2</t>
  </si>
  <si>
    <t>pt-11-7-jlr-loc3</t>
  </si>
  <si>
    <t>pt-11-8-jlr-loc1</t>
  </si>
  <si>
    <t>pt-11-8-jlr-loc2</t>
  </si>
  <si>
    <t>pt-11-8-jlr-loc3</t>
  </si>
  <si>
    <t>pt-11-9-jlr-loc1</t>
  </si>
  <si>
    <t>pt-11-9-jlr-loc2</t>
  </si>
  <si>
    <t>pt-11-9-jlr-loc3</t>
  </si>
  <si>
    <t>pt-11-10-jlr-loc1</t>
  </si>
  <si>
    <t>pt-11-10-jlr-loc2</t>
  </si>
  <si>
    <t>pt-11-10-jlr-loc3</t>
  </si>
  <si>
    <t>pt-12-1-jlr-loc1</t>
  </si>
  <si>
    <t>pt-12-1-jlr-loc2</t>
  </si>
  <si>
    <t>pt-12-1-jlr-loc3</t>
  </si>
  <si>
    <t>pt-12-2-jlr-loc1</t>
  </si>
  <si>
    <t>pt-12-2-jlr-loc2</t>
  </si>
  <si>
    <t>pt-12-2-jlr-loc3</t>
  </si>
  <si>
    <t>pt-12-3-jlr-loc1</t>
  </si>
  <si>
    <t>pt-12-3-jlr-loc2</t>
  </si>
  <si>
    <t>pt-12-3-jlr-loc3</t>
  </si>
  <si>
    <t>pt-12-4-jlr-loc1</t>
  </si>
  <si>
    <t>pt-12-4-jlr-loc2</t>
  </si>
  <si>
    <t>pt-12-4-jlr-loc3</t>
  </si>
  <si>
    <t>pt-12-5-jlr-loc1</t>
  </si>
  <si>
    <t>pt-12-5-jlr-loc2</t>
  </si>
  <si>
    <t>pt-12-5-jlr-loc3</t>
  </si>
  <si>
    <t>pt-12-6-jlr-loc1</t>
  </si>
  <si>
    <t>pt-12-6-jlr-loc2</t>
  </si>
  <si>
    <t>pt-12-6-jlr-loc3</t>
  </si>
  <si>
    <t>pt-12-7-jlr-loc1</t>
  </si>
  <si>
    <t>pt-12-7-jlr-loc2</t>
  </si>
  <si>
    <t>pt-12-7-jlr-loc3</t>
  </si>
  <si>
    <t>pt-12-8-jlr-loc1</t>
  </si>
  <si>
    <t>pt-12-8-jlr-loc2</t>
  </si>
  <si>
    <t>pt-12-8-jlr-loc3</t>
  </si>
  <si>
    <t>pt-12-9-jlr-loc1</t>
  </si>
  <si>
    <t>pt-12-9-jlr-loc2</t>
  </si>
  <si>
    <t>pt-12-9-jlr-loc3</t>
  </si>
  <si>
    <t>pt-12-10-jlr-loc1</t>
  </si>
  <si>
    <t>pt-12-10-jlr-loc2</t>
  </si>
  <si>
    <t>pt-12-10-jlr-loc3</t>
  </si>
  <si>
    <t>pt-13-1-jlr-loc1</t>
  </si>
  <si>
    <t>pt-13-1-jlr-loc2</t>
  </si>
  <si>
    <t>pt-13-1-jlr-loc3</t>
  </si>
  <si>
    <t>pt-13-2-jlr-loc1</t>
  </si>
  <si>
    <t>pt-13-2-jlr-loc2</t>
  </si>
  <si>
    <t>pt-13-2-jlr-loc3</t>
  </si>
  <si>
    <t>pt-13-3-jlr-loc1</t>
  </si>
  <si>
    <t>pt-13-3-jlr-loc2</t>
  </si>
  <si>
    <t>pt-13-3-jlr-loc3</t>
  </si>
  <si>
    <t>pt-13-4-jlr-loc1</t>
  </si>
  <si>
    <t>pt-13-4-jlr-loc2</t>
  </si>
  <si>
    <t>pt-13-4-jlr-loc3</t>
  </si>
  <si>
    <t>pt-13-5-jlr-loc1</t>
  </si>
  <si>
    <t>pt-13-5-jlr-loc2</t>
  </si>
  <si>
    <t>pt-13-5-jlr-loc3</t>
  </si>
  <si>
    <t>pt-13-6-jlr-loc1</t>
  </si>
  <si>
    <t>pt-13-6-jlr-loc2</t>
  </si>
  <si>
    <t>pt-13-6-jlr-loc3</t>
  </si>
  <si>
    <t>pt-13-7-jlr-loc1</t>
  </si>
  <si>
    <t>pt-13-7-jlr-loc2</t>
  </si>
  <si>
    <t>pt-13-7-jlr-loc3</t>
  </si>
  <si>
    <t>pt-13-8-jlr-loc1</t>
  </si>
  <si>
    <t>pt-13-8-jlr-loc2</t>
  </si>
  <si>
    <t>pt-13-8-jlr-loc3</t>
  </si>
  <si>
    <t>pt-13-9-jlr-loc1</t>
  </si>
  <si>
    <t>pt-13-9-jlr-loc2</t>
  </si>
  <si>
    <t>pt-13-9-jlr-loc3</t>
  </si>
  <si>
    <t>pt-13-10-jlr-loc1</t>
  </si>
  <si>
    <t>pt-13-10-jlr-loc2</t>
  </si>
  <si>
    <t>pt-13-10-jlr-loc3</t>
  </si>
  <si>
    <t>pt-14-1-jlr-loc1</t>
  </si>
  <si>
    <t>pt-14-1-jlr-loc2</t>
  </si>
  <si>
    <t>pt-14-1-jlr-loc3</t>
  </si>
  <si>
    <t>pt-14-2-jlr-loc1</t>
  </si>
  <si>
    <t>pt-14-2-jlr-loc2</t>
  </si>
  <si>
    <t>pt-14-2-jlr-loc3</t>
  </si>
  <si>
    <t>pt-14-3-jlr-loc1</t>
  </si>
  <si>
    <t>pt-14-3-jlr-loc2</t>
  </si>
  <si>
    <t>pt-14-3-jlr-loc3</t>
  </si>
  <si>
    <t>pt-14-4-jlr-loc1</t>
  </si>
  <si>
    <t>pt-14-4-jlr-loc2</t>
  </si>
  <si>
    <t>pt-14-4-jlr-loc3</t>
  </si>
  <si>
    <t>pt-14-5-jlr-loc1</t>
  </si>
  <si>
    <t>pt-14-5-jlr-loc2</t>
  </si>
  <si>
    <t>pt-14-5-jlr-loc3</t>
  </si>
  <si>
    <t>pt-14-6-jlr-loc1</t>
  </si>
  <si>
    <t>pt-14-6-jlr-loc2</t>
  </si>
  <si>
    <t>pt-14-6-jlr-loc3</t>
  </si>
  <si>
    <t>pt-14-7-jlr-loc1</t>
  </si>
  <si>
    <t>pt-14-7-jlr-loc2</t>
  </si>
  <si>
    <t>pt-14-7-jlr-loc3</t>
  </si>
  <si>
    <t>pt-14-8-jlr-loc1</t>
  </si>
  <si>
    <t>pt-14-8-jlr-loc2</t>
  </si>
  <si>
    <t>pt-14-8-jlr-loc3</t>
  </si>
  <si>
    <t>pt-14-9-jlr-loc1</t>
  </si>
  <si>
    <t>pt-14-9-jlr-loc2</t>
  </si>
  <si>
    <t>pt-14-9-jlr-loc3</t>
  </si>
  <si>
    <t>pt-14-10-jlr-loc1</t>
  </si>
  <si>
    <t>pt-14-10-jlr-loc2</t>
  </si>
  <si>
    <t>pt-14-10-jlr-loc3</t>
  </si>
  <si>
    <t>pt-15-1-jlr-loc1</t>
  </si>
  <si>
    <t>pt-15-1-jlr-loc2</t>
  </si>
  <si>
    <t>pt-15-1-jlr-loc3</t>
  </si>
  <si>
    <t>pt-15-2-jlr-loc1</t>
  </si>
  <si>
    <t>pt-15-2-jlr-loc2</t>
  </si>
  <si>
    <t>pt-15-2-jlr-loc3</t>
  </si>
  <si>
    <t>pt-15-3-jlr-loc1</t>
  </si>
  <si>
    <t>pt-15-3-jlr-loc2</t>
  </si>
  <si>
    <t>pt-15-3-jlr-loc3</t>
  </si>
  <si>
    <t>pt-15-4-jlr-loc1</t>
  </si>
  <si>
    <t>pt-15-4-jlr-loc2</t>
  </si>
  <si>
    <t>pt-15-4-jlr-loc3</t>
  </si>
  <si>
    <t>pt-15-5-jlr-loc1</t>
  </si>
  <si>
    <t>pt-15-5-jlr-loc2</t>
  </si>
  <si>
    <t>pt-15-5-jlr-loc3</t>
  </si>
  <si>
    <t>pt-15-6-jlr-loc1</t>
  </si>
  <si>
    <t>pt-15-6-jlr-loc2</t>
  </si>
  <si>
    <t>pt-15-6-jlr-loc3</t>
  </si>
  <si>
    <t>pt-15-7-jlr-loc1</t>
  </si>
  <si>
    <t>pt-15-7-jlr-loc2</t>
  </si>
  <si>
    <t>pt-15-7-jlr-loc3</t>
  </si>
  <si>
    <t>pt-15-8-jlr-loc1</t>
  </si>
  <si>
    <t>pt-15-8-jlr-loc2</t>
  </si>
  <si>
    <t>pt-15-8-jlr-loc3</t>
  </si>
  <si>
    <t>pt-15-9-jlr-loc1</t>
  </si>
  <si>
    <t>pt-15-9-jlr-loc2</t>
  </si>
  <si>
    <t>pt-15-9-jlr-loc3</t>
  </si>
  <si>
    <t>pt-15-10-jlr-loc1</t>
  </si>
  <si>
    <t>pt-15-10-jlr-loc2</t>
  </si>
  <si>
    <t>pt-15-10-jlr-loc3</t>
  </si>
  <si>
    <t>pt-16-1-jlr-loc1</t>
  </si>
  <si>
    <t>pt-16-1-jlr-loc2</t>
  </si>
  <si>
    <t>pt-16-1-jlr-loc3</t>
  </si>
  <si>
    <t>pt-16-2-jlr-loc1</t>
  </si>
  <si>
    <t>pt-16-2-jlr-loc2</t>
  </si>
  <si>
    <t>pt-16-2-jlr-loc3</t>
  </si>
  <si>
    <t>pt-16-3-jlr-loc1</t>
  </si>
  <si>
    <t>pt-16-3-jlr-loc2</t>
  </si>
  <si>
    <t>pt-16-3-jlr-loc3</t>
  </si>
  <si>
    <t>pt-16-4-jlr-loc1</t>
  </si>
  <si>
    <t>pt-16-4-jlr-loc2</t>
  </si>
  <si>
    <t>pt-16-4-jlr-loc3</t>
  </si>
  <si>
    <t>pt-16-5-jlr-loc1</t>
  </si>
  <si>
    <t>pt-16-5-jlr-loc2</t>
  </si>
  <si>
    <t>pt-16-5-jlr-loc3</t>
  </si>
  <si>
    <t>pt-16-6-jlr-loc1</t>
  </si>
  <si>
    <t>pt-16-6-jlr-loc2</t>
  </si>
  <si>
    <t>pt-16-6-jlr-loc3</t>
  </si>
  <si>
    <t>pt-16-7-jlr-loc1</t>
  </si>
  <si>
    <t>pt-16-7-jlr-loc2</t>
  </si>
  <si>
    <t>pt-16-7-jlr-loc3</t>
  </si>
  <si>
    <t>pt-16-8-jlr-loc1</t>
  </si>
  <si>
    <t>pt-16-8-jlr-loc2</t>
  </si>
  <si>
    <t>pt-16-8-jlr-loc3</t>
  </si>
  <si>
    <t>pt-16-9-jlr-loc1</t>
  </si>
  <si>
    <t>pt-16-9-jlr-loc2</t>
  </si>
  <si>
    <t>pt-16-9-jlr-loc3</t>
  </si>
  <si>
    <t>pt-16-10-jlr-loc1</t>
  </si>
  <si>
    <t>pt-16-10-jlr-loc2</t>
  </si>
  <si>
    <t>pt-16-10-jlr-loc3</t>
  </si>
  <si>
    <t>pt-17-1-jlr-loc1</t>
  </si>
  <si>
    <t>pt-17-1-jlr-loc2</t>
  </si>
  <si>
    <t>pt-17-1-jlr-loc3</t>
  </si>
  <si>
    <t>pt-17-2-jlr-loc1</t>
  </si>
  <si>
    <t>pt-17-2-jlr-loc2</t>
  </si>
  <si>
    <t>pt-17-2-jlr-loc3</t>
  </si>
  <si>
    <t>pt-17-3-jlr-loc1</t>
  </si>
  <si>
    <t>pt-17-3-jlr-loc2</t>
  </si>
  <si>
    <t>pt-17-3-jlr-loc3</t>
  </si>
  <si>
    <t>pt-17-4-jlr-loc1</t>
  </si>
  <si>
    <t>pt-17-4-jlr-loc2</t>
  </si>
  <si>
    <t>pt-17-4-jlr-loc3</t>
  </si>
  <si>
    <t>pt-17-5-jlr-loc1</t>
  </si>
  <si>
    <t>pt-17-5-jlr-loc2</t>
  </si>
  <si>
    <t>pt-17-5-jlr-loc3</t>
  </si>
  <si>
    <t>pt-17-6-jlr-loc1</t>
  </si>
  <si>
    <t>pt-17-6-jlr-loc2</t>
  </si>
  <si>
    <t>pt-17-6-jlr-loc3</t>
  </si>
  <si>
    <t>pt-17-7-jlr-loc1</t>
  </si>
  <si>
    <t>pt-17-7-jlr-loc2</t>
  </si>
  <si>
    <t>pt-17-7-jlr-loc3</t>
  </si>
  <si>
    <t>pt-17-8-jlr-loc1</t>
  </si>
  <si>
    <t>pt-17-8-jlr-loc2</t>
  </si>
  <si>
    <t>pt-17-8-jlr-loc3</t>
  </si>
  <si>
    <t>pt-17-9-jlr-loc1</t>
  </si>
  <si>
    <t>pt-17-9-jlr-loc2</t>
  </si>
  <si>
    <t>pt-17-9-jlr-loc3</t>
  </si>
  <si>
    <t>pt-17-10-jlr-loc1</t>
  </si>
  <si>
    <t>pt-17-10-jlr-loc2</t>
  </si>
  <si>
    <t>pt-17-10-jlr-loc3</t>
  </si>
  <si>
    <t>pt-18-1-jlr-loc1</t>
  </si>
  <si>
    <t>pt-18-1-jlr-loc2</t>
  </si>
  <si>
    <t>pt-18-1-jlr-loc3</t>
  </si>
  <si>
    <t>pt-18-2-jlr-loc1</t>
  </si>
  <si>
    <t>pt-18-2-jlr-loc2</t>
  </si>
  <si>
    <t>pt-18-2-jlr-loc3</t>
  </si>
  <si>
    <t>pt-18-3-jlr-loc1</t>
  </si>
  <si>
    <t>pt-18-3-jlr-loc2</t>
  </si>
  <si>
    <t>pt-18-3-jlr-loc3</t>
  </si>
  <si>
    <t>pt-18-4-jlr-loc1</t>
  </si>
  <si>
    <t>pt-18-4-jlr-loc2</t>
  </si>
  <si>
    <t>pt-18-4-jlr-loc3</t>
  </si>
  <si>
    <t>pt-18-5-jlr-loc1</t>
  </si>
  <si>
    <t>pt-18-5-jlr-loc2</t>
  </si>
  <si>
    <t>pt-18-5-jlr-loc3</t>
  </si>
  <si>
    <t>pt-18-6-jlr-loc1</t>
  </si>
  <si>
    <t>pt-18-6-jlr-loc2</t>
  </si>
  <si>
    <t>pt-18-6-jlr-loc3</t>
  </si>
  <si>
    <t>pt-18-7-jlr-loc1</t>
  </si>
  <si>
    <t>pt-18-7-jlr-loc2</t>
  </si>
  <si>
    <t>pt-18-7-jlr-loc3</t>
  </si>
  <si>
    <t>pt-18-8-jlr-loc1</t>
  </si>
  <si>
    <t>pt-18-8-jlr-loc2</t>
  </si>
  <si>
    <t>pt-18-8-jlr-loc3</t>
  </si>
  <si>
    <t>pt-18-9-jlr-loc1</t>
  </si>
  <si>
    <t>pt-18-9-jlr-loc2</t>
  </si>
  <si>
    <t>pt-18-9-jlr-loc3</t>
  </si>
  <si>
    <t>pt-18-10-jlr-loc1</t>
  </si>
  <si>
    <t>pt-18-10-jlr-loc2</t>
  </si>
  <si>
    <t>pt-18-10-jlr-loc3</t>
  </si>
  <si>
    <t>pt-19-1-jlr-loc1</t>
  </si>
  <si>
    <t>pt-19-1-jlr-loc2</t>
  </si>
  <si>
    <t>pt-19-1-jlr-loc3</t>
  </si>
  <si>
    <t>pt-19-2-jlr-loc1</t>
  </si>
  <si>
    <t>pt-19-2-jlr-loc2</t>
  </si>
  <si>
    <t>pt-19-2-jlr-loc3</t>
  </si>
  <si>
    <t>pt-19-3-jlr-loc1</t>
  </si>
  <si>
    <t>pt-19-3-jlr-loc2</t>
  </si>
  <si>
    <t>pt-19-3-jlr-loc3</t>
  </si>
  <si>
    <t>pt-19-4-jlr-loc1</t>
  </si>
  <si>
    <t>pt-19-4-jlr-loc2</t>
  </si>
  <si>
    <t>pt-19-4-jlr-loc3</t>
  </si>
  <si>
    <t>pt-19-5-jlr-loc1</t>
  </si>
  <si>
    <t>pt-19-5-jlr-loc2</t>
  </si>
  <si>
    <t>pt-19-5-jlr-loc3</t>
  </si>
  <si>
    <t>pt-19-6-jlr-loc1</t>
  </si>
  <si>
    <t>pt-19-6-jlr-loc2</t>
  </si>
  <si>
    <t>pt-19-6-jlr-loc3</t>
  </si>
  <si>
    <t>pt-19-7-jlr-loc1</t>
  </si>
  <si>
    <t>pt-19-7-jlr-loc2</t>
  </si>
  <si>
    <t>pt-19-7-jlr-loc3</t>
  </si>
  <si>
    <t>pt-19-8-jlr-loc1</t>
  </si>
  <si>
    <t>pt-19-8-jlr-loc2</t>
  </si>
  <si>
    <t>pt-19-8-jlr-loc3</t>
  </si>
  <si>
    <t>pt-19-9-jlr-loc1</t>
  </si>
  <si>
    <t>pt-19-9-jlr-loc2</t>
  </si>
  <si>
    <t>pt-19-9-jlr-loc3</t>
  </si>
  <si>
    <t>pt-19-10-jlr-loc1</t>
  </si>
  <si>
    <t>pt-19-10-jlr-loc2</t>
  </si>
  <si>
    <t>pt-19-10-jlr-loc3</t>
  </si>
  <si>
    <t>pt-20-1-jlr-loc1</t>
  </si>
  <si>
    <t>pt-20-1-jlr-loc2</t>
  </si>
  <si>
    <t>pt-20-1-jlr-loc3</t>
  </si>
  <si>
    <t>pt-20-2-jlr-loc1</t>
  </si>
  <si>
    <t>pt-20-2-jlr-loc2</t>
  </si>
  <si>
    <t>pt-20-2-jlr-loc3</t>
  </si>
  <si>
    <t>pt-20-3-jlr-loc1</t>
  </si>
  <si>
    <t>pt-20-3-jlr-loc2</t>
  </si>
  <si>
    <t>pt-20-3-jlr-loc3</t>
  </si>
  <si>
    <t>pt-20-4-jlr-loc1</t>
  </si>
  <si>
    <t>pt-20-4-jlr-loc2</t>
  </si>
  <si>
    <t>pt-20-4-jlr-loc3</t>
  </si>
  <si>
    <t>pt-20-5-jlr-loc1</t>
  </si>
  <si>
    <t>pt-20-5-jlr-loc2</t>
  </si>
  <si>
    <t>pt-20-5-jlr-loc3</t>
  </si>
  <si>
    <t>pt-20-6-jlr-loc1</t>
  </si>
  <si>
    <t>pt-20-6-jlr-loc2</t>
  </si>
  <si>
    <t>pt-20-6-jlr-loc3</t>
  </si>
  <si>
    <t>pt-20-7-jlr-loc1</t>
  </si>
  <si>
    <t>pt-20-7-jlr-loc2</t>
  </si>
  <si>
    <t>pt-20-7-jlr-loc3</t>
  </si>
  <si>
    <t>pt-20-8-jlr-loc1</t>
  </si>
  <si>
    <t>pt-20-8-jlr-loc2</t>
  </si>
  <si>
    <t>pt-20-8-jlr-loc3</t>
  </si>
  <si>
    <t>pt-20-9-jlr-loc1</t>
  </si>
  <si>
    <t>pt-20-9-jlr-loc2</t>
  </si>
  <si>
    <t>pt-20-9-jlr-loc3</t>
  </si>
  <si>
    <t>pt-20-10-jlr-loc1</t>
  </si>
  <si>
    <t>pt-20-10-jlr-loc2</t>
  </si>
  <si>
    <t>pt-20-10-jlr-loc3</t>
  </si>
  <si>
    <t>pt-21-1-jlr-loc1</t>
  </si>
  <si>
    <t>pt-21-1-jlr-loc2</t>
  </si>
  <si>
    <t>pt-21-1-jlr-loc3</t>
  </si>
  <si>
    <t>pt-21-2-jlr-loc1</t>
  </si>
  <si>
    <t>pt-21-2-jlr-loc2</t>
  </si>
  <si>
    <t>pt-21-2-jlr-loc3</t>
  </si>
  <si>
    <t>pt-21-3-jlr-loc1</t>
  </si>
  <si>
    <t>pt-21-3-jlr-loc2</t>
  </si>
  <si>
    <t>pt-21-3-jlr-loc3</t>
  </si>
  <si>
    <t>pt-21-4-jlr-loc1</t>
  </si>
  <si>
    <t>pt-21-4-jlr-loc2</t>
  </si>
  <si>
    <t>pt-21-4-jlr-loc3</t>
  </si>
  <si>
    <t>pt-21-5-jlr-loc1</t>
  </si>
  <si>
    <t>pt-21-5-jlr-loc2</t>
  </si>
  <si>
    <t>pt-21-5-jlr-loc3</t>
  </si>
  <si>
    <t>pt-21-6-jlr-loc1</t>
  </si>
  <si>
    <t>pt-21-6-jlr-loc2</t>
  </si>
  <si>
    <t>pt-21-6-jlr-loc3</t>
  </si>
  <si>
    <t>pt-21-7-jlr-loc1</t>
  </si>
  <si>
    <t>pt-21-7-jlr-loc2</t>
  </si>
  <si>
    <t>pt-21-7-jlr-loc3</t>
  </si>
  <si>
    <t>pt-21-8-jlr-loc1</t>
  </si>
  <si>
    <t>pt-21-8-jlr-loc2</t>
  </si>
  <si>
    <t>pt-21-8-jlr-loc3</t>
  </si>
  <si>
    <t>pt-21-9-jlr-loc1</t>
  </si>
  <si>
    <t>pt-21-9-jlr-loc2</t>
  </si>
  <si>
    <t>pt-21-9-jlr-loc3</t>
  </si>
  <si>
    <t>pt-21-10-jlr-loc1</t>
  </si>
  <si>
    <t>pt-21-10-jlr-loc2</t>
  </si>
  <si>
    <t>pt-21-10-jlr-loc3</t>
  </si>
  <si>
    <t>pt-22-1-jlr-loc1</t>
  </si>
  <si>
    <t>pt-22-1-jlr-loc2</t>
  </si>
  <si>
    <t>pt-22-1-jlr-loc3</t>
  </si>
  <si>
    <t>pt-22-2-jlr-loc1</t>
  </si>
  <si>
    <t>pt-22-2-jlr-loc2</t>
  </si>
  <si>
    <t>pt-22-2-jlr-loc3</t>
  </si>
  <si>
    <t>pt-22-3-jlr-loc1</t>
  </si>
  <si>
    <t>pt-22-3-jlr-loc2</t>
  </si>
  <si>
    <t>pt-22-3-jlr-loc3</t>
  </si>
  <si>
    <t>pt-22-4-jlr-loc1</t>
  </si>
  <si>
    <t>pt-22-4-jlr-loc2</t>
  </si>
  <si>
    <t>pt-22-4-jlr-loc3</t>
  </si>
  <si>
    <t>pt-22-5-jlr-loc1</t>
  </si>
  <si>
    <t>pt-22-5-jlr-loc2</t>
  </si>
  <si>
    <t>pt-22-5-jlr-loc3</t>
  </si>
  <si>
    <t>pt-22-6-jlr-loc1</t>
  </si>
  <si>
    <t>pt-22-6-jlr-loc2</t>
  </si>
  <si>
    <t>pt-22-6-jlr-loc3</t>
  </si>
  <si>
    <t>pt-22-7-jlr-loc1</t>
  </si>
  <si>
    <t>pt-22-7-jlr-loc2</t>
  </si>
  <si>
    <t>pt-22-7-jlr-loc3</t>
  </si>
  <si>
    <t>pt-22-8-jlr-loc1</t>
  </si>
  <si>
    <t>pt-22-8-jlr-loc2</t>
  </si>
  <si>
    <t>pt-22-8-jlr-loc3</t>
  </si>
  <si>
    <t>pt-22-9-jlr-loc1</t>
  </si>
  <si>
    <t>pt-22-9-jlr-loc2</t>
  </si>
  <si>
    <t>pt-22-9-jlr-loc3</t>
  </si>
  <si>
    <t>pt-22-10-jlr-loc1</t>
  </si>
  <si>
    <t>pt-22-10-jlr-loc2</t>
  </si>
  <si>
    <t>pt-22-10-jlr-loc3</t>
  </si>
  <si>
    <t>pt-23-1-jlr-loc1</t>
  </si>
  <si>
    <t>pt-23-1-jlr-loc2</t>
  </si>
  <si>
    <t>pt-23-1-jlr-loc3</t>
  </si>
  <si>
    <t>pt-23-2-jlr-loc1</t>
  </si>
  <si>
    <t>pt-23-2-jlr-loc2</t>
  </si>
  <si>
    <t>pt-23-2-jlr-loc3</t>
  </si>
  <si>
    <t>pt-23-3-jlr-loc1</t>
  </si>
  <si>
    <t>pt-23-3-jlr-loc2</t>
  </si>
  <si>
    <t>pt-23-3-jlr-loc3</t>
  </si>
  <si>
    <t>pt-23-4-jlr-loc1</t>
  </si>
  <si>
    <t>pt-23-4-jlr-loc2</t>
  </si>
  <si>
    <t>pt-23-4-jlr-loc3</t>
  </si>
  <si>
    <t>pt-23-5-jlr-loc1</t>
  </si>
  <si>
    <t>pt-23-5-jlr-loc2</t>
  </si>
  <si>
    <t>pt-23-5-jlr-loc3</t>
  </si>
  <si>
    <t>pt-23-6-jlr-loc1</t>
  </si>
  <si>
    <t>pt-23-6-jlr-loc2</t>
  </si>
  <si>
    <t>pt-23-6-jlr-loc3</t>
  </si>
  <si>
    <t>pt-23-7-jlr-loc1</t>
  </si>
  <si>
    <t>pt-23-7-jlr-loc2</t>
  </si>
  <si>
    <t>pt-23-7-jlr-loc3</t>
  </si>
  <si>
    <t>pt-23-8-jlr-loc1</t>
  </si>
  <si>
    <t>pt-23-8-jlr-loc2</t>
  </si>
  <si>
    <t>pt-23-8-jlr-loc3</t>
  </si>
  <si>
    <t>pt-23-9-jlr-loc1</t>
  </si>
  <si>
    <t>pt-23-9-jlr-loc2</t>
  </si>
  <si>
    <t>pt-23-9-jlr-loc3</t>
  </si>
  <si>
    <t>pt-23-10-jlr-loc1</t>
  </si>
  <si>
    <t>pt-23-10-jlr-loc2</t>
  </si>
  <si>
    <t>pt-23-10-jlr-loc3</t>
  </si>
  <si>
    <t>pt-24-1-jlr-loc1</t>
  </si>
  <si>
    <t>pt-24-1-jlr-loc2</t>
  </si>
  <si>
    <t>pt-24-1-jlr-loc3</t>
  </si>
  <si>
    <t>pt-24-2-jlr-loc1</t>
  </si>
  <si>
    <t>pt-24-2-jlr-loc2</t>
  </si>
  <si>
    <t>pt-24-2-jlr-loc3</t>
  </si>
  <si>
    <t>pt-24-3-jlr-loc1</t>
  </si>
  <si>
    <t>pt-24-3-jlr-loc2</t>
  </si>
  <si>
    <t>pt-24-3-jlr-loc3</t>
  </si>
  <si>
    <t>pt-24-4-jlr-loc1</t>
  </si>
  <si>
    <t>pt-24-4-jlr-loc2</t>
  </si>
  <si>
    <t>pt-24-4-jlr-loc3</t>
  </si>
  <si>
    <t>pt-24-5-jlr-loc1</t>
  </si>
  <si>
    <t>pt-24-5-jlr-loc2</t>
  </si>
  <si>
    <t>pt-24-5-jlr-loc3</t>
  </si>
  <si>
    <t>pt-24-6-jlr-loc1</t>
  </si>
  <si>
    <t>pt-24-6-jlr-loc2</t>
  </si>
  <si>
    <t>pt-24-6-jlr-loc3</t>
  </si>
  <si>
    <t>pt-24-7-jlr-loc1</t>
  </si>
  <si>
    <t>pt-24-7-jlr-loc2</t>
  </si>
  <si>
    <t>pt-24-7-jlr-loc3</t>
  </si>
  <si>
    <t>pt-24-8-jlr-loc1</t>
  </si>
  <si>
    <t>pt-24-8-jlr-loc2</t>
  </si>
  <si>
    <t>pt-24-8-jlr-loc3</t>
  </si>
  <si>
    <t>pt-24-9-jlr-loc1</t>
  </si>
  <si>
    <t>pt-24-9-jlr-loc2</t>
  </si>
  <si>
    <t>pt-24-9-jlr-loc3</t>
  </si>
  <si>
    <t>pt-24-10-jlr-loc1</t>
  </si>
  <si>
    <t>pt-24-10-jlr-loc2</t>
  </si>
  <si>
    <t>pt-24-10-jlr-loc3</t>
  </si>
  <si>
    <t>pt-25-1-jlr-loc1</t>
  </si>
  <si>
    <t>pt-25-1-jlr-loc2</t>
  </si>
  <si>
    <t>pt-25-1-jlr-loc3</t>
  </si>
  <si>
    <t>pt-25-2-jlr-loc1</t>
  </si>
  <si>
    <t>pt-25-2-jlr-loc2</t>
  </si>
  <si>
    <t>pt-25-2-jlr-loc3</t>
  </si>
  <si>
    <t>pt-25-3-jlr-loc1</t>
  </si>
  <si>
    <t>pt-25-3-jlr-loc2</t>
  </si>
  <si>
    <t>pt-25-3-jlr-loc3</t>
  </si>
  <si>
    <t>pt-25-4-jlr-loc1</t>
  </si>
  <si>
    <t>pt-25-4-jlr-loc2</t>
  </si>
  <si>
    <t>pt-25-4-jlr-loc3</t>
  </si>
  <si>
    <t>pt-25-5-jlr-loc1</t>
  </si>
  <si>
    <t>pt-25-5-jlr-loc2</t>
  </si>
  <si>
    <t>pt-25-5-jlr-loc3</t>
  </si>
  <si>
    <t>pt-25-6-jlr-loc1</t>
  </si>
  <si>
    <t>pt-25-6-jlr-loc2</t>
  </si>
  <si>
    <t>pt-25-6-jlr-loc3</t>
  </si>
  <si>
    <t>pt-25-7-jlr-loc1</t>
  </si>
  <si>
    <t>pt-25-7-jlr-loc2</t>
  </si>
  <si>
    <t>pt-25-7-jlr-loc3</t>
  </si>
  <si>
    <t>pt-25-8-jlr-loc1</t>
  </si>
  <si>
    <t>pt-25-8-jlr-loc2</t>
  </si>
  <si>
    <t>pt-25-8-jlr-loc3</t>
  </si>
  <si>
    <t>pt-25-9-jlr-loc1</t>
  </si>
  <si>
    <t>pt-25-9-jlr-loc2</t>
  </si>
  <si>
    <t>pt-25-9-jlr-loc3</t>
  </si>
  <si>
    <t>pt-25-10-jlr-loc1</t>
  </si>
  <si>
    <t>pt-25-10-jlr-loc2</t>
  </si>
  <si>
    <t>pt-25-10-jlr-loc3</t>
  </si>
  <si>
    <t>pt-26-1-jlr-loc1</t>
  </si>
  <si>
    <t>pt-26-1-jlr-loc2</t>
  </si>
  <si>
    <t>pt-26-1-jlr-loc3</t>
  </si>
  <si>
    <t>pt-26-2-jlr-loc1</t>
  </si>
  <si>
    <t>pt-26-2-jlr-loc2</t>
  </si>
  <si>
    <t>pt-26-2-jlr-loc3</t>
  </si>
  <si>
    <t>pt-26-3-jlr-loc1</t>
  </si>
  <si>
    <t>pt-26-3-jlr-loc2</t>
  </si>
  <si>
    <t>pt-26-3-jlr-loc3</t>
  </si>
  <si>
    <t>pt-26-4-jlr-loc1</t>
  </si>
  <si>
    <t>pt-26-4-jlr-loc2</t>
  </si>
  <si>
    <t>pt-26-4-jlr-loc3</t>
  </si>
  <si>
    <t>pt-26-5-jlr-loc1</t>
  </si>
  <si>
    <t>pt-26-5-jlr-loc2</t>
  </si>
  <si>
    <t>pt-26-5-jlr-loc3</t>
  </si>
  <si>
    <t>pt-26-6-jlr-loc1</t>
  </si>
  <si>
    <t>pt-26-6-jlr-loc2</t>
  </si>
  <si>
    <t>pt-26-6-jlr-loc3</t>
  </si>
  <si>
    <t>pt-26-7-jlr-loc1</t>
  </si>
  <si>
    <t>pt-26-7-jlr-loc2</t>
  </si>
  <si>
    <t>pt-26-7-jlr-loc3</t>
  </si>
  <si>
    <t>pt-26-8-jlr-loc1</t>
  </si>
  <si>
    <t>pt-26-8-jlr-loc2</t>
  </si>
  <si>
    <t>pt-26-8-jlr-loc3</t>
  </si>
  <si>
    <t>pt-26-9-jlr-loc1</t>
  </si>
  <si>
    <t>pt-26-9-jlr-loc2</t>
  </si>
  <si>
    <t>pt-26-9-jlr-loc3</t>
  </si>
  <si>
    <t>pt-26-10-jlr-loc1</t>
  </si>
  <si>
    <t>pt-26-10-jlr-loc2</t>
  </si>
  <si>
    <t>pt-26-10-jlr-loc3</t>
  </si>
  <si>
    <t>pt-27-1-jlr-loc1</t>
  </si>
  <si>
    <t>pt-27-1-jlr-loc2</t>
  </si>
  <si>
    <t>pt-27-1-jlr-loc3</t>
  </si>
  <si>
    <t>pt-27-2-jlr-loc1</t>
  </si>
  <si>
    <t>pt-27-2-jlr-loc2</t>
  </si>
  <si>
    <t>pt-27-2-jlr-loc3</t>
  </si>
  <si>
    <t>pt-27-3-jlr-loc1</t>
  </si>
  <si>
    <t>pt-27-3-jlr-loc2</t>
  </si>
  <si>
    <t>pt-27-3-jlr-loc3</t>
  </si>
  <si>
    <t>pt-27-4-jlr-loc1</t>
  </si>
  <si>
    <t>pt-27-4-jlr-loc2</t>
  </si>
  <si>
    <t>pt-27-4-jlr-loc3</t>
  </si>
  <si>
    <t>pt-27-5-jlr-loc1</t>
  </si>
  <si>
    <t>pt-27-5-jlr-loc2</t>
  </si>
  <si>
    <t>pt-27-5-jlr-loc3</t>
  </si>
  <si>
    <t>pt-27-6-jlr-loc1</t>
  </si>
  <si>
    <t>pt-27-6-jlr-loc2</t>
  </si>
  <si>
    <t>pt-27-6-jlr-loc3</t>
  </si>
  <si>
    <t>pt-27-7-jlr-loc1</t>
  </si>
  <si>
    <t>pt-27-7-jlr-loc2</t>
  </si>
  <si>
    <t>pt-27-7-jlr-loc3</t>
  </si>
  <si>
    <t>pt-27-8-jlr-loc1</t>
  </si>
  <si>
    <t>pt-27-8-jlr-loc2</t>
  </si>
  <si>
    <t>pt-27-8-jlr-loc3</t>
  </si>
  <si>
    <t>pt-27-9-jlr-loc1</t>
  </si>
  <si>
    <t>pt-27-9-jlr-loc2</t>
  </si>
  <si>
    <t>pt-27-9-jlr-loc3</t>
  </si>
  <si>
    <t>pt-27-10-jlr-loc1</t>
  </si>
  <si>
    <t>pt-27-10-jlr-loc2</t>
  </si>
  <si>
    <t>pt-27-10-jlr-loc3</t>
  </si>
  <si>
    <t>pt-28-1-jlr-loc1</t>
  </si>
  <si>
    <t>pt-28-1-jlr-loc2</t>
  </si>
  <si>
    <t>pt-28-1-jlr-loc3</t>
  </si>
  <si>
    <t>pt-28-2-jlr-loc1</t>
  </si>
  <si>
    <t>pt-28-2-jlr-loc2</t>
  </si>
  <si>
    <t>pt-28-2-jlr-loc3</t>
  </si>
  <si>
    <t>pt-28-3-jlr-loc1</t>
  </si>
  <si>
    <t>pt-28-3-jlr-loc2</t>
  </si>
  <si>
    <t>pt-28-3-jlr-loc3</t>
  </si>
  <si>
    <t>pt-28-4-jlr-loc1</t>
  </si>
  <si>
    <t>pt-28-4-jlr-loc2</t>
  </si>
  <si>
    <t>pt-28-4-jlr-loc3</t>
  </si>
  <si>
    <t>pt-28-5-jlr-loc1</t>
  </si>
  <si>
    <t>pt-28-5-jlr-loc2</t>
  </si>
  <si>
    <t>pt-28-5-jlr-loc3</t>
  </si>
  <si>
    <t>pt-28-6-jlr-loc1</t>
  </si>
  <si>
    <t>pt-28-6-jlr-loc2</t>
  </si>
  <si>
    <t>pt-28-6-jlr-loc3</t>
  </si>
  <si>
    <t>pt-28-7-jlr-loc1</t>
  </si>
  <si>
    <t>pt-28-7-jlr-loc2</t>
  </si>
  <si>
    <t>pt-28-7-jlr-loc3</t>
  </si>
  <si>
    <t>pt-28-8-jlr-loc1</t>
  </si>
  <si>
    <t>pt-28-8-jlr-loc2</t>
  </si>
  <si>
    <t>pt-28-8-jlr-loc3</t>
  </si>
  <si>
    <t>pt-28-9-jlr-loc1</t>
  </si>
  <si>
    <t>pt-28-9-jlr-loc2</t>
  </si>
  <si>
    <t>pt-28-9-jlr-loc3</t>
  </si>
  <si>
    <t>pt-28-10-jlr-loc1</t>
  </si>
  <si>
    <t>pt-28-10-jlr-loc2</t>
  </si>
  <si>
    <t>pt-28-10-jlr-loc3</t>
  </si>
  <si>
    <t>pt-29-1-jlr-loc1</t>
  </si>
  <si>
    <t>pt-29-1-jlr-loc2</t>
  </si>
  <si>
    <t>pt-29-1-jlr-loc3</t>
  </si>
  <si>
    <t>pt-29-2-jlr-loc1</t>
  </si>
  <si>
    <t>pt-29-2-jlr-loc2</t>
  </si>
  <si>
    <t>pt-29-2-jlr-loc3</t>
  </si>
  <si>
    <t>pt-29-3-jlr-loc1</t>
  </si>
  <si>
    <t>pt-29-3-jlr-loc2</t>
  </si>
  <si>
    <t>pt-29-3-jlr-loc3</t>
  </si>
  <si>
    <t>pt-29-4-jlr-loc1</t>
  </si>
  <si>
    <t>pt-29-4-jlr-loc2</t>
  </si>
  <si>
    <t>pt-29-4-jlr-loc3</t>
  </si>
  <si>
    <t>pt-29-5-jlr-loc1</t>
  </si>
  <si>
    <t>pt-29-5-jlr-loc2</t>
  </si>
  <si>
    <t>pt-29-5-jlr-loc3</t>
  </si>
  <si>
    <t>pt-29-6-jlr-loc1</t>
  </si>
  <si>
    <t>pt-29-6-jlr-loc2</t>
  </si>
  <si>
    <t>pt-29-6-jlr-loc3</t>
  </si>
  <si>
    <t>pt-29-7-jlr-loc1</t>
  </si>
  <si>
    <t>pt-29-7-jlr-loc2</t>
  </si>
  <si>
    <t>pt-29-7-jlr-loc3</t>
  </si>
  <si>
    <t>pt-29-8-jlr-loc1</t>
  </si>
  <si>
    <t>pt-29-8-jlr-loc2</t>
  </si>
  <si>
    <t>pt-29-8-jlr-loc3</t>
  </si>
  <si>
    <t>pt-29-9-jlr-loc1</t>
  </si>
  <si>
    <t>pt-29-9-jlr-loc2</t>
  </si>
  <si>
    <t>pt-29-9-jlr-loc3</t>
  </si>
  <si>
    <t>pt-29-10-jlr-loc1</t>
  </si>
  <si>
    <t>pt-29-10-jlr-loc2</t>
  </si>
  <si>
    <t>pt-29-10-jlr-loc3</t>
  </si>
  <si>
    <t>pt-30-1-jlr-loc1</t>
  </si>
  <si>
    <t>pt-30-1-jlr-loc2</t>
  </si>
  <si>
    <t>pt-30-1-jlr-loc3</t>
  </si>
  <si>
    <t>pt-30-2-jlr-loc1</t>
  </si>
  <si>
    <t>pt-30-2-jlr-loc2</t>
  </si>
  <si>
    <t>pt-30-2-jlr-loc3</t>
  </si>
  <si>
    <t>pt-30-3-jlr-loc1</t>
  </si>
  <si>
    <t>pt-30-3-jlr-loc2</t>
  </si>
  <si>
    <t>pt-30-3-jlr-loc3</t>
  </si>
  <si>
    <t>pt-30-4-jlr-loc1</t>
  </si>
  <si>
    <t>pt-30-4-jlr-loc2</t>
  </si>
  <si>
    <t>pt-30-4-jlr-loc3</t>
  </si>
  <si>
    <t>pt-30-5-jlr-loc1</t>
  </si>
  <si>
    <t>pt-30-5-jlr-loc2</t>
  </si>
  <si>
    <t>pt-30-5-jlr-loc3</t>
  </si>
  <si>
    <t>pt-30-6-jlr-loc1</t>
  </si>
  <si>
    <t>pt-30-6-jlr-loc2</t>
  </si>
  <si>
    <t>pt-30-6-jlr-loc3</t>
  </si>
  <si>
    <t>pt-30-7-jlr-loc1</t>
  </si>
  <si>
    <t>pt-30-7-jlr-loc2</t>
  </si>
  <si>
    <t>pt-30-7-jlr-loc3</t>
  </si>
  <si>
    <t>pt-30-8-jlr-loc1</t>
  </si>
  <si>
    <t>pt-30-8-jlr-loc2</t>
  </si>
  <si>
    <t>pt-30-8-jlr-loc3</t>
  </si>
  <si>
    <t>pt-30-9-jlr-loc1</t>
  </si>
  <si>
    <t>pt-30-9-jlr-loc2</t>
  </si>
  <si>
    <t>pt-30-9-jlr-loc3</t>
  </si>
  <si>
    <t>pt-30-10-jlr-loc1</t>
  </si>
  <si>
    <t>pt-30-10-jlr-loc2</t>
  </si>
  <si>
    <t>pt-30-10-jlr-loc3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</si>
  <si>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</si>
  <si>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</si>
  <si>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</si>
  <si>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</si>
  <si>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</si>
  <si>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</si>
  <si>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</si>
  <si>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</si>
  <si>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</si>
  <si>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kn-1-4-jlr-loc1</t>
  </si>
  <si>
    <t>kn-1-4-jlr-loc2</t>
  </si>
  <si>
    <t>kn-1-4-jlr-loc3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</si>
  <si>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</si>
  <si>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</si>
  <si>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</si>
  <si>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</si>
  <si>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</si>
  <si>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</si>
  <si>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kn-1-7-jlr-loc1</t>
  </si>
  <si>
    <t>kn-1-7-jlr-loc2</t>
  </si>
  <si>
    <t>kn-1-7-jlr-loc3</t>
  </si>
  <si>
    <t>kn-1-8-jlr-loc1</t>
  </si>
  <si>
    <t>kn-1-8-jlr-loc2</t>
  </si>
  <si>
    <t>kn-1-8-jlr-loc3</t>
  </si>
  <si>
    <t>kn-1-9-jlr-loc1</t>
  </si>
  <si>
    <t>kn-1-9-jlr-loc2</t>
  </si>
  <si>
    <t>kn-1-9-jlr-loc3</t>
  </si>
  <si>
    <t>kn-1-10-jlr-loc1</t>
  </si>
  <si>
    <t>kn-1-10-jlr-loc2</t>
  </si>
  <si>
    <t>kn-1-10-jlr-loc3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</si>
  <si>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</si>
  <si>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</si>
  <si>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</si>
  <si>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</si>
  <si>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</si>
  <si>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</si>
  <si>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</si>
  <si>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</si>
  <si>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</si>
  <si>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</si>
  <si>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</si>
  <si>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</si>
  <si>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</si>
  <si>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</si>
  <si>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</si>
  <si>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</si>
  <si>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</si>
  <si>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</si>
  <si>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</si>
  <si>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</si>
  <si>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</si>
  <si>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</si>
  <si>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</si>
  <si>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</si>
  <si>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</si>
  <si>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</si>
  <si>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</si>
  <si>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kn-2-10-jlr-loc1</t>
  </si>
  <si>
    <t>kn-2-10-jlr-loc2</t>
  </si>
  <si>
    <t>kn-2-10-jlr-loc3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</si>
  <si>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</si>
  <si>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</si>
  <si>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</si>
  <si>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</si>
  <si>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</si>
  <si>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</si>
  <si>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</si>
  <si>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</si>
  <si>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</si>
  <si>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</si>
  <si>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</si>
  <si>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</si>
  <si>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</si>
  <si>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</si>
  <si>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</si>
  <si>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</si>
  <si>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</si>
  <si>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</si>
  <si>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</si>
  <si>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</si>
  <si>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</si>
  <si>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</si>
  <si>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</si>
  <si>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</si>
  <si>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</si>
  <si>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</si>
  <si>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</si>
  <si>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kn-3-10-jlr-loc1</t>
  </si>
  <si>
    <t>kn-3-10-jlr-loc2</t>
  </si>
  <si>
    <t>kn-3-10-jlr-loc3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</si>
  <si>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</si>
  <si>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</si>
  <si>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</si>
  <si>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</si>
  <si>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</si>
  <si>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</si>
  <si>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</si>
  <si>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</si>
  <si>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</si>
  <si>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</si>
  <si>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</si>
  <si>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</si>
  <si>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</si>
  <si>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</si>
  <si>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</si>
  <si>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</si>
  <si>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</si>
  <si>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</si>
  <si>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</si>
  <si>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</si>
  <si>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</si>
  <si>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</si>
  <si>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</si>
  <si>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</si>
  <si>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</si>
  <si>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</si>
  <si>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</si>
  <si>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kn-4-10-jlr-loc1</t>
  </si>
  <si>
    <t>kn-4-10-jlr-loc2</t>
  </si>
  <si>
    <t>kn-4-10-jlr-loc3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</si>
  <si>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</si>
  <si>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</si>
  <si>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</si>
  <si>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</si>
  <si>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</si>
  <si>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</si>
  <si>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</si>
  <si>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</si>
  <si>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</si>
  <si>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</si>
  <si>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</si>
  <si>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</si>
  <si>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</si>
  <si>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</si>
  <si>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</si>
  <si>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</si>
  <si>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</si>
  <si>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</si>
  <si>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</si>
  <si>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</si>
  <si>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</si>
  <si>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</si>
  <si>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</si>
  <si>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</si>
  <si>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</si>
  <si>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</si>
  <si>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</si>
  <si>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</si>
  <si>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</si>
  <si>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</si>
  <si>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</si>
  <si>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</si>
  <si>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</si>
  <si>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</si>
  <si>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</si>
  <si>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</si>
  <si>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</si>
  <si>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</si>
  <si>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</si>
  <si>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</si>
  <si>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</si>
  <si>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</si>
  <si>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</si>
  <si>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</si>
  <si>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</si>
  <si>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</si>
  <si>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</si>
  <si>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</si>
  <si>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</si>
  <si>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</si>
  <si>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</si>
  <si>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</si>
  <si>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</si>
  <si>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</si>
  <si>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</si>
  <si>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</si>
  <si>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</si>
  <si>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</si>
  <si>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</si>
  <si>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</si>
  <si>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kn-7-1-jlr-loc1</t>
  </si>
  <si>
    <t>kn-7-1-jlr-loc2</t>
  </si>
  <si>
    <t>kn-7-1-jlr-loc3</t>
  </si>
  <si>
    <t>kn-7-2-jlr-loc1</t>
  </si>
  <si>
    <t>kn-7-2-jlr-loc2</t>
  </si>
  <si>
    <t>kn-7-2-jlr-loc3</t>
  </si>
  <si>
    <t>kn-7-3-jlr-loc1</t>
  </si>
  <si>
    <t>kn-7-3-jlr-loc2</t>
  </si>
  <si>
    <t>kn-7-3-jlr-loc3</t>
  </si>
  <si>
    <t>kn-7-4-jlr-loc1</t>
  </si>
  <si>
    <t>kn-7-4-jlr-loc2</t>
  </si>
  <si>
    <t>kn-7-4-jlr-loc3</t>
  </si>
  <si>
    <t>kn-7-5-jlr-loc1</t>
  </si>
  <si>
    <t>kn-7-5-jlr-loc2</t>
  </si>
  <si>
    <t>kn-7-5-jlr-loc3</t>
  </si>
  <si>
    <t>kn-7-6-jlr-loc1</t>
  </si>
  <si>
    <t>kn-7-6-jlr-loc2</t>
  </si>
  <si>
    <t>kn-7-6-jlr-loc3</t>
  </si>
  <si>
    <t>kn-7-7-jlr-loc1</t>
  </si>
  <si>
    <t>kn-7-7-jlr-loc2</t>
  </si>
  <si>
    <t>kn-7-7-jlr-loc3</t>
  </si>
  <si>
    <t>kn-7-8-jlr-loc1</t>
  </si>
  <si>
    <t>kn-7-8-jlr-loc2</t>
  </si>
  <si>
    <t>kn-7-8-jlr-loc3</t>
  </si>
  <si>
    <t>kn-7-9-jlr-loc1</t>
  </si>
  <si>
    <t>kn-7-9-jlr-loc2</t>
  </si>
  <si>
    <t>kn-7-9-jlr-loc3</t>
  </si>
  <si>
    <t>kn-7-10-jlr-loc1</t>
  </si>
  <si>
    <t>kn-7-10-jlr-loc2</t>
  </si>
  <si>
    <t>kn-7-10-jlr-loc3</t>
  </si>
  <si>
    <t>kn-8-1-jlr-loc1</t>
  </si>
  <si>
    <t>kn-8-1-jlr-loc2</t>
  </si>
  <si>
    <t>kn-8-1-jlr-loc3</t>
  </si>
  <si>
    <t>kn-8-2-jlr-loc1</t>
  </si>
  <si>
    <t>kn-8-2-jlr-loc2</t>
  </si>
  <si>
    <t>kn-8-2-jlr-loc3</t>
  </si>
  <si>
    <t>kn-8-3-jlr-loc1</t>
  </si>
  <si>
    <t>kn-8-3-jlr-loc2</t>
  </si>
  <si>
    <t>kn-8-3-jlr-loc3</t>
  </si>
  <si>
    <t>kn-8-4-jlr-loc1</t>
  </si>
  <si>
    <t>kn-8-4-jlr-loc2</t>
  </si>
  <si>
    <t>kn-8-4-jlr-loc3</t>
  </si>
  <si>
    <t>kn-8-5-jlr-loc1</t>
  </si>
  <si>
    <t>kn-8-5-jlr-loc2</t>
  </si>
  <si>
    <t>kn-8-5-jlr-loc3</t>
  </si>
  <si>
    <t>kn-8-6-jlr-loc1</t>
  </si>
  <si>
    <t>kn-8-6-jlr-loc2</t>
  </si>
  <si>
    <t>kn-8-6-jlr-loc3</t>
  </si>
  <si>
    <t>kn-8-7-jlr-loc1</t>
  </si>
  <si>
    <t>kn-8-7-jlr-loc2</t>
  </si>
  <si>
    <t>kn-8-7-jlr-loc3</t>
  </si>
  <si>
    <t>kn-8-8-jlr-loc1</t>
  </si>
  <si>
    <t>kn-8-8-jlr-loc2</t>
  </si>
  <si>
    <t>kn-8-8-jlr-loc3</t>
  </si>
  <si>
    <t>kn-8-9-jlr-loc1</t>
  </si>
  <si>
    <t>kn-8-9-jlr-loc2</t>
  </si>
  <si>
    <t>kn-8-9-jlr-loc3</t>
  </si>
  <si>
    <t>kn-8-10-jlr-loc1</t>
  </si>
  <si>
    <t>kn-8-10-jlr-loc2</t>
  </si>
  <si>
    <t>kn-8-10-jlr-loc3</t>
  </si>
  <si>
    <t>kn-9-1-jlr-loc1</t>
  </si>
  <si>
    <t>kn-9-1-jlr-loc2</t>
  </si>
  <si>
    <t>kn-9-1-jlr-loc3</t>
  </si>
  <si>
    <t>kn-9-2-jlr-loc1</t>
  </si>
  <si>
    <t>kn-9-2-jlr-loc2</t>
  </si>
  <si>
    <t>kn-9-2-jlr-loc3</t>
  </si>
  <si>
    <t>kn-9-3-jlr-loc1</t>
  </si>
  <si>
    <t>kn-9-3-jlr-loc2</t>
  </si>
  <si>
    <t>kn-9-3-jlr-loc3</t>
  </si>
  <si>
    <t>kn-9-4-jlr-loc1</t>
  </si>
  <si>
    <t>kn-9-4-jlr-loc2</t>
  </si>
  <si>
    <t>kn-9-4-jlr-loc3</t>
  </si>
  <si>
    <t>kn-9-5-jlr-loc1</t>
  </si>
  <si>
    <t>kn-9-5-jlr-loc2</t>
  </si>
  <si>
    <t>kn-9-5-jlr-loc3</t>
  </si>
  <si>
    <t>kn-9-6-jlr-loc1</t>
  </si>
  <si>
    <t>kn-9-6-jlr-loc2</t>
  </si>
  <si>
    <t>kn-9-6-jlr-loc3</t>
  </si>
  <si>
    <t>kn-9-7-jlr-loc1</t>
  </si>
  <si>
    <t>kn-9-7-jlr-loc2</t>
  </si>
  <si>
    <t>kn-9-7-jlr-loc3</t>
  </si>
  <si>
    <t>kn-9-8-jlr-loc1</t>
  </si>
  <si>
    <t>kn-9-8-jlr-loc2</t>
  </si>
  <si>
    <t>kn-9-8-jlr-loc3</t>
  </si>
  <si>
    <t>kn-9-9-jlr-loc1</t>
  </si>
  <si>
    <t>kn-9-9-jlr-loc2</t>
  </si>
  <si>
    <t>kn-9-9-jlr-loc3</t>
  </si>
  <si>
    <t>kn-9-10-jlr-loc1</t>
  </si>
  <si>
    <t>kn-9-10-jlr-loc2</t>
  </si>
  <si>
    <t>kn-9-10-jlr-loc3</t>
  </si>
  <si>
    <t>kn-10-1-jlr-loc1</t>
  </si>
  <si>
    <t>kn-10-1-jlr-loc2</t>
  </si>
  <si>
    <t>kn-10-1-jlr-loc3</t>
  </si>
  <si>
    <t>kn-10-2-jlr-loc1</t>
  </si>
  <si>
    <t>kn-10-2-jlr-loc2</t>
  </si>
  <si>
    <t>kn-10-2-jlr-loc3</t>
  </si>
  <si>
    <t>kn-10-3-jlr-loc1</t>
  </si>
  <si>
    <t>kn-10-3-jlr-loc2</t>
  </si>
  <si>
    <t>kn-10-3-jlr-loc3</t>
  </si>
  <si>
    <t>kn-10-4-jlr-loc1</t>
  </si>
  <si>
    <t>kn-10-4-jlr-loc2</t>
  </si>
  <si>
    <t>kn-10-4-jlr-loc3</t>
  </si>
  <si>
    <t>kn-10-5-jlr-loc1</t>
  </si>
  <si>
    <t>kn-10-5-jlr-loc2</t>
  </si>
  <si>
    <t>kn-10-5-jlr-loc3</t>
  </si>
  <si>
    <t>kn-10-6-jlr-loc1</t>
  </si>
  <si>
    <t>kn-10-6-jlr-loc2</t>
  </si>
  <si>
    <t>kn-10-6-jlr-loc3</t>
  </si>
  <si>
    <t>kn-10-7-jlr-loc1</t>
  </si>
  <si>
    <t>kn-10-7-jlr-loc2</t>
  </si>
  <si>
    <t>kn-10-7-jlr-loc3</t>
  </si>
  <si>
    <t>kn-10-8-jlr-loc1</t>
  </si>
  <si>
    <t>kn-10-8-jlr-loc2</t>
  </si>
  <si>
    <t>kn-10-8-jlr-loc3</t>
  </si>
  <si>
    <t>kn-10-9-jlr-loc1</t>
  </si>
  <si>
    <t>kn-10-9-jlr-loc2</t>
  </si>
  <si>
    <t>kn-10-9-jlr-loc3</t>
  </si>
  <si>
    <t>kn-10-10-jlr-loc1</t>
  </si>
  <si>
    <t>kn-10-10-jlr-loc2</t>
  </si>
  <si>
    <t>kn-10-10-jlr-loc3</t>
  </si>
  <si>
    <t>kn-11-1-jlr-loc1</t>
  </si>
  <si>
    <t>kn-11-1-jlr-loc2</t>
  </si>
  <si>
    <t>kn-11-1-jlr-loc3</t>
  </si>
  <si>
    <t>kn-11-2-jlr-loc1</t>
  </si>
  <si>
    <t>kn-11-2-jlr-loc2</t>
  </si>
  <si>
    <t>kn-11-2-jlr-loc3</t>
  </si>
  <si>
    <t>kn-11-3-jlr-loc1</t>
  </si>
  <si>
    <t>kn-11-3-jlr-loc2</t>
  </si>
  <si>
    <t>kn-11-3-jlr-loc3</t>
  </si>
  <si>
    <t>kn-11-4-jlr-loc1</t>
  </si>
  <si>
    <t>kn-11-4-jlr-loc2</t>
  </si>
  <si>
    <t>kn-11-4-jlr-loc3</t>
  </si>
  <si>
    <t>kn-11-5-jlr-loc1</t>
  </si>
  <si>
    <t>kn-11-5-jlr-loc2</t>
  </si>
  <si>
    <t>kn-11-5-jlr-loc3</t>
  </si>
  <si>
    <t>kn-11-6-jlr-loc1</t>
  </si>
  <si>
    <t>kn-11-6-jlr-loc2</t>
  </si>
  <si>
    <t>kn-11-6-jlr-loc3</t>
  </si>
  <si>
    <t>kn-11-7-jlr-loc1</t>
  </si>
  <si>
    <t>kn-11-7-jlr-loc2</t>
  </si>
  <si>
    <t>kn-11-7-jlr-loc3</t>
  </si>
  <si>
    <t>kn-11-8-jlr-loc1</t>
  </si>
  <si>
    <t>kn-11-8-jlr-loc2</t>
  </si>
  <si>
    <t>kn-11-8-jlr-loc3</t>
  </si>
  <si>
    <t>kn-11-9-jlr-loc1</t>
  </si>
  <si>
    <t>kn-11-9-jlr-loc2</t>
  </si>
  <si>
    <t>kn-11-9-jlr-loc3</t>
  </si>
  <si>
    <t>kn-11-10-jlr-loc1</t>
  </si>
  <si>
    <t>kn-11-10-jlr-loc2</t>
  </si>
  <si>
    <t>kn-11-10-jlr-loc3</t>
  </si>
  <si>
    <t>kn-12-1-jlr-loc1</t>
  </si>
  <si>
    <t>kn-12-1-jlr-loc2</t>
  </si>
  <si>
    <t>kn-12-1-jlr-loc3</t>
  </si>
  <si>
    <t>kn-12-2-jlr-loc1</t>
  </si>
  <si>
    <t>kn-12-2-jlr-loc2</t>
  </si>
  <si>
    <t>kn-12-2-jlr-loc3</t>
  </si>
  <si>
    <t>kn-12-3-jlr-loc1</t>
  </si>
  <si>
    <t>kn-12-3-jlr-loc2</t>
  </si>
  <si>
    <t>kn-12-3-jlr-loc3</t>
  </si>
  <si>
    <t>kn-12-4-jlr-loc1</t>
  </si>
  <si>
    <t>kn-12-4-jlr-loc2</t>
  </si>
  <si>
    <t>kn-12-4-jlr-loc3</t>
  </si>
  <si>
    <t>kn-12-5-jlr-loc1</t>
  </si>
  <si>
    <t>kn-12-5-jlr-loc2</t>
  </si>
  <si>
    <t>kn-12-5-jlr-loc3</t>
  </si>
  <si>
    <t>kn-12-6-jlr-loc1</t>
  </si>
  <si>
    <t>kn-12-6-jlr-loc2</t>
  </si>
  <si>
    <t>kn-12-6-jlr-loc3</t>
  </si>
  <si>
    <t>kn-12-7-jlr-loc1</t>
  </si>
  <si>
    <t>kn-12-7-jlr-loc2</t>
  </si>
  <si>
    <t>kn-12-7-jlr-loc3</t>
  </si>
  <si>
    <t>kn-12-8-jlr-loc1</t>
  </si>
  <si>
    <t>kn-12-8-jlr-loc2</t>
  </si>
  <si>
    <t>kn-12-8-jlr-loc3</t>
  </si>
  <si>
    <t>kn-12-9-jlr-loc1</t>
  </si>
  <si>
    <t>kn-12-9-jlr-loc2</t>
  </si>
  <si>
    <t>kn-12-9-jlr-loc3</t>
  </si>
  <si>
    <t>kn-12-10-jlr-loc1</t>
  </si>
  <si>
    <t>kn-12-10-jlr-loc2</t>
  </si>
  <si>
    <t>kn-12-10-jlr-loc3</t>
  </si>
  <si>
    <t>kn-13-1-jlr-loc1</t>
  </si>
  <si>
    <t>kn-13-1-jlr-loc2</t>
  </si>
  <si>
    <t>kn-13-1-jlr-loc3</t>
  </si>
  <si>
    <t>kn-13-2-jlr-loc1</t>
  </si>
  <si>
    <t>kn-13-2-jlr-loc2</t>
  </si>
  <si>
    <t>kn-13-2-jlr-loc3</t>
  </si>
  <si>
    <t>kn-13-3-jlr-loc1</t>
  </si>
  <si>
    <t>kn-13-3-jlr-loc2</t>
  </si>
  <si>
    <t>kn-13-3-jlr-loc3</t>
  </si>
  <si>
    <t>kn-13-4-jlr-loc1</t>
  </si>
  <si>
    <t>kn-13-4-jlr-loc2</t>
  </si>
  <si>
    <t>kn-13-4-jlr-loc3</t>
  </si>
  <si>
    <t>kn-13-5-jlr-loc1</t>
  </si>
  <si>
    <t>kn-13-5-jlr-loc2</t>
  </si>
  <si>
    <t>kn-13-5-jlr-loc3</t>
  </si>
  <si>
    <t>kn-13-6-jlr-loc1</t>
  </si>
  <si>
    <t>kn-13-6-jlr-loc2</t>
  </si>
  <si>
    <t>kn-13-6-jlr-loc3</t>
  </si>
  <si>
    <t>kn-13-7-jlr-loc1</t>
  </si>
  <si>
    <t>kn-13-7-jlr-loc2</t>
  </si>
  <si>
    <t>kn-13-7-jlr-loc3</t>
  </si>
  <si>
    <t>kn-13-8-jlr-loc1</t>
  </si>
  <si>
    <t>kn-13-8-jlr-loc2</t>
  </si>
  <si>
    <t>kn-13-8-jlr-loc3</t>
  </si>
  <si>
    <t>kn-13-9-jlr-loc1</t>
  </si>
  <si>
    <t>kn-13-9-jlr-loc2</t>
  </si>
  <si>
    <t>kn-13-9-jlr-loc3</t>
  </si>
  <si>
    <t>kn-13-10-jlr-loc1</t>
  </si>
  <si>
    <t>kn-13-10-jlr-loc2</t>
  </si>
  <si>
    <t>kn-13-10-jlr-loc3</t>
  </si>
  <si>
    <t>kn-14-1-jlr-loc1</t>
  </si>
  <si>
    <t>kn-14-1-jlr-loc2</t>
  </si>
  <si>
    <t>kn-14-1-jlr-loc3</t>
  </si>
  <si>
    <t>kn-14-2-jlr-loc1</t>
  </si>
  <si>
    <t>kn-14-2-jlr-loc2</t>
  </si>
  <si>
    <t>kn-14-2-jlr-loc3</t>
  </si>
  <si>
    <t>kn-14-3-jlr-loc1</t>
  </si>
  <si>
    <t>kn-14-3-jlr-loc2</t>
  </si>
  <si>
    <t>kn-14-3-jlr-loc3</t>
  </si>
  <si>
    <t>kn-14-4-jlr-loc1</t>
  </si>
  <si>
    <t>kn-14-4-jlr-loc2</t>
  </si>
  <si>
    <t>kn-14-4-jlr-loc3</t>
  </si>
  <si>
    <t>kn-14-5-jlr-loc1</t>
  </si>
  <si>
    <t>kn-14-5-jlr-loc2</t>
  </si>
  <si>
    <t>kn-14-5-jlr-loc3</t>
  </si>
  <si>
    <t>kn-14-6-jlr-loc1</t>
  </si>
  <si>
    <t>kn-14-6-jlr-loc2</t>
  </si>
  <si>
    <t>kn-14-6-jlr-loc3</t>
  </si>
  <si>
    <t>kn-14-7-jlr-loc1</t>
  </si>
  <si>
    <t>kn-14-7-jlr-loc2</t>
  </si>
  <si>
    <t>kn-14-7-jlr-loc3</t>
  </si>
  <si>
    <t>kn-14-8-jlr-loc1</t>
  </si>
  <si>
    <t>kn-14-8-jlr-loc2</t>
  </si>
  <si>
    <t>kn-14-8-jlr-loc3</t>
  </si>
  <si>
    <t>kn-14-9-jlr-loc1</t>
  </si>
  <si>
    <t>kn-14-9-jlr-loc2</t>
  </si>
  <si>
    <t>kn-14-9-jlr-loc3</t>
  </si>
  <si>
    <t>kn-14-10-jlr-loc1</t>
  </si>
  <si>
    <t>kn-14-10-jlr-loc2</t>
  </si>
  <si>
    <t>kn-14-10-jlr-loc3</t>
  </si>
  <si>
    <t>kn-15-1-jlr-loc1</t>
  </si>
  <si>
    <t>kn-15-1-jlr-loc2</t>
  </si>
  <si>
    <t>kn-15-1-jlr-loc3</t>
  </si>
  <si>
    <t>kn-15-2-jlr-loc1</t>
  </si>
  <si>
    <t>kn-15-2-jlr-loc2</t>
  </si>
  <si>
    <t>kn-15-2-jlr-loc3</t>
  </si>
  <si>
    <t>kn-15-3-jlr-loc1</t>
  </si>
  <si>
    <t>kn-15-3-jlr-loc2</t>
  </si>
  <si>
    <t>kn-15-3-jlr-loc3</t>
  </si>
  <si>
    <t>kn-15-4-jlr-loc1</t>
  </si>
  <si>
    <t>kn-15-4-jlr-loc2</t>
  </si>
  <si>
    <t>kn-15-4-jlr-loc3</t>
  </si>
  <si>
    <t>kn-15-5-jlr-loc1</t>
  </si>
  <si>
    <t>kn-15-5-jlr-loc2</t>
  </si>
  <si>
    <t>kn-15-5-jlr-loc3</t>
  </si>
  <si>
    <t>kn-15-6-jlr-loc1</t>
  </si>
  <si>
    <t>kn-15-6-jlr-loc2</t>
  </si>
  <si>
    <t>kn-15-6-jlr-loc3</t>
  </si>
  <si>
    <t>kn-15-7-jlr-loc1</t>
  </si>
  <si>
    <t>kn-15-7-jlr-loc2</t>
  </si>
  <si>
    <t>kn-15-7-jlr-loc3</t>
  </si>
  <si>
    <t>kn-15-8-jlr-loc1</t>
  </si>
  <si>
    <t>kn-15-8-jlr-loc2</t>
  </si>
  <si>
    <t>kn-15-8-jlr-loc3</t>
  </si>
  <si>
    <t>kn-15-9-jlr-loc1</t>
  </si>
  <si>
    <t>kn-15-9-jlr-loc2</t>
  </si>
  <si>
    <t>kn-15-9-jlr-loc3</t>
  </si>
  <si>
    <t>kn-15-10-jlr-loc1</t>
  </si>
  <si>
    <t>kn-15-10-jlr-loc2</t>
  </si>
  <si>
    <t>kn-15-10-jlr-loc3</t>
  </si>
  <si>
    <t>kn-16-1-jlr-loc1</t>
  </si>
  <si>
    <t>kn-16-1-jlr-loc2</t>
  </si>
  <si>
    <t>kn-16-1-jlr-loc3</t>
  </si>
  <si>
    <t>kn-16-2-jlr-loc1</t>
  </si>
  <si>
    <t>kn-16-2-jlr-loc2</t>
  </si>
  <si>
    <t>kn-16-2-jlr-loc3</t>
  </si>
  <si>
    <t>kn-16-3-jlr-loc1</t>
  </si>
  <si>
    <t>kn-16-3-jlr-loc2</t>
  </si>
  <si>
    <t>kn-16-3-jlr-loc3</t>
  </si>
  <si>
    <t>kn-16-4-jlr-loc1</t>
  </si>
  <si>
    <t>kn-16-4-jlr-loc2</t>
  </si>
  <si>
    <t>kn-16-4-jlr-loc3</t>
  </si>
  <si>
    <t>kn-16-5-jlr-loc1</t>
  </si>
  <si>
    <t>kn-16-5-jlr-loc2</t>
  </si>
  <si>
    <t>kn-16-5-jlr-loc3</t>
  </si>
  <si>
    <t>kn-16-6-jlr-loc1</t>
  </si>
  <si>
    <t>kn-16-6-jlr-loc2</t>
  </si>
  <si>
    <t>kn-16-6-jlr-loc3</t>
  </si>
  <si>
    <t>kn-16-7-jlr-loc1</t>
  </si>
  <si>
    <t>kn-16-7-jlr-loc2</t>
  </si>
  <si>
    <t>kn-16-7-jlr-loc3</t>
  </si>
  <si>
    <t>kn-16-8-jlr-loc1</t>
  </si>
  <si>
    <t>kn-16-8-jlr-loc2</t>
  </si>
  <si>
    <t>kn-16-8-jlr-loc3</t>
  </si>
  <si>
    <t>kn-16-9-jlr-loc1</t>
  </si>
  <si>
    <t>kn-16-9-jlr-loc2</t>
  </si>
  <si>
    <t>kn-16-9-jlr-loc3</t>
  </si>
  <si>
    <t>kn-16-10-jlr-loc1</t>
  </si>
  <si>
    <t>kn-16-10-jlr-loc2</t>
  </si>
  <si>
    <t>kn-16-10-jlr-loc3</t>
  </si>
  <si>
    <t>kn-17-1-jlr-loc1</t>
  </si>
  <si>
    <t>kn-17-1-jlr-loc2</t>
  </si>
  <si>
    <t>kn-17-1-jlr-loc3</t>
  </si>
  <si>
    <t>kn-17-2-jlr-loc1</t>
  </si>
  <si>
    <t>kn-17-2-jlr-loc2</t>
  </si>
  <si>
    <t>kn-17-2-jlr-loc3</t>
  </si>
  <si>
    <t>kn-17-3-jlr-loc1</t>
  </si>
  <si>
    <t>kn-17-3-jlr-loc2</t>
  </si>
  <si>
    <t>kn-17-3-jlr-loc3</t>
  </si>
  <si>
    <t>kn-17-4-jlr-loc1</t>
  </si>
  <si>
    <t>kn-17-4-jlr-loc2</t>
  </si>
  <si>
    <t>kn-17-4-jlr-loc3</t>
  </si>
  <si>
    <t>kn-17-5-jlr-loc1</t>
  </si>
  <si>
    <t>kn-17-5-jlr-loc2</t>
  </si>
  <si>
    <t>kn-17-5-jlr-loc3</t>
  </si>
  <si>
    <t>kn-17-6-jlr-loc1</t>
  </si>
  <si>
    <t>kn-17-6-jlr-loc2</t>
  </si>
  <si>
    <t>kn-17-6-jlr-loc3</t>
  </si>
  <si>
    <t>kn-17-7-jlr-loc1</t>
  </si>
  <si>
    <t>kn-17-7-jlr-loc2</t>
  </si>
  <si>
    <t>kn-17-7-jlr-loc3</t>
  </si>
  <si>
    <t>kn-17-8-jlr-loc1</t>
  </si>
  <si>
    <t>kn-17-8-jlr-loc2</t>
  </si>
  <si>
    <t>kn-17-8-jlr-loc3</t>
  </si>
  <si>
    <t>kn-17-9-jlr-loc1</t>
  </si>
  <si>
    <t>kn-17-9-jlr-loc2</t>
  </si>
  <si>
    <t>kn-17-9-jlr-loc3</t>
  </si>
  <si>
    <t>kn-17-10-jlr-loc1</t>
  </si>
  <si>
    <t>kn-17-10-jlr-loc2</t>
  </si>
  <si>
    <t>kn-17-10-jlr-loc3</t>
  </si>
  <si>
    <t>kn-18-1-jlr-loc1</t>
  </si>
  <si>
    <t>kn-18-1-jlr-loc2</t>
  </si>
  <si>
    <t>kn-18-1-jlr-loc3</t>
  </si>
  <si>
    <t>kn-18-2-jlr-loc1</t>
  </si>
  <si>
    <t>kn-18-2-jlr-loc2</t>
  </si>
  <si>
    <t>kn-18-2-jlr-loc3</t>
  </si>
  <si>
    <t>kn-18-3-jlr-loc1</t>
  </si>
  <si>
    <t>kn-18-3-jlr-loc2</t>
  </si>
  <si>
    <t>kn-18-3-jlr-loc3</t>
  </si>
  <si>
    <t>kn-18-4-jlr-loc1</t>
  </si>
  <si>
    <t>kn-18-4-jlr-loc2</t>
  </si>
  <si>
    <t>kn-18-4-jlr-loc3</t>
  </si>
  <si>
    <t>kn-18-5-jlr-loc1</t>
  </si>
  <si>
    <t>kn-18-5-jlr-loc2</t>
  </si>
  <si>
    <t>kn-18-5-jlr-loc3</t>
  </si>
  <si>
    <t>kn-18-6-jlr-loc1</t>
  </si>
  <si>
    <t>kn-18-6-jlr-loc2</t>
  </si>
  <si>
    <t>kn-18-6-jlr-loc3</t>
  </si>
  <si>
    <t>kn-18-7-jlr-loc1</t>
  </si>
  <si>
    <t>kn-18-7-jlr-loc2</t>
  </si>
  <si>
    <t>kn-18-7-jlr-loc3</t>
  </si>
  <si>
    <t>kn-18-8-jlr-loc1</t>
  </si>
  <si>
    <t>kn-18-8-jlr-loc2</t>
  </si>
  <si>
    <t>kn-18-8-jlr-loc3</t>
  </si>
  <si>
    <t>kn-18-9-jlr-loc1</t>
  </si>
  <si>
    <t>kn-18-9-jlr-loc2</t>
  </si>
  <si>
    <t>kn-18-9-jlr-loc3</t>
  </si>
  <si>
    <t>kn-18-10-jlr-loc1</t>
  </si>
  <si>
    <t>kn-18-10-jlr-loc2</t>
  </si>
  <si>
    <t>kn-18-10-jlr-loc3</t>
  </si>
  <si>
    <t>kn-19-1-jlr-loc1</t>
  </si>
  <si>
    <t>kn-19-1-jlr-loc2</t>
  </si>
  <si>
    <t>kn-19-1-jlr-loc3</t>
  </si>
  <si>
    <t>kn-19-2-jlr-loc1</t>
  </si>
  <si>
    <t>kn-19-2-jlr-loc2</t>
  </si>
  <si>
    <t>kn-19-2-jlr-loc3</t>
  </si>
  <si>
    <t>kn-19-3-jlr-loc1</t>
  </si>
  <si>
    <t>kn-19-3-jlr-loc2</t>
  </si>
  <si>
    <t>kn-19-3-jlr-loc3</t>
  </si>
  <si>
    <t>kn-19-4-jlr-loc1</t>
  </si>
  <si>
    <t>kn-19-4-jlr-loc2</t>
  </si>
  <si>
    <t>kn-19-4-jlr-loc3</t>
  </si>
  <si>
    <t>kn-19-5-jlr-loc1</t>
  </si>
  <si>
    <t>kn-19-5-jlr-loc2</t>
  </si>
  <si>
    <t>kn-19-5-jlr-loc3</t>
  </si>
  <si>
    <t>kn-19-6-jlr-loc1</t>
  </si>
  <si>
    <t>kn-19-6-jlr-loc2</t>
  </si>
  <si>
    <t>kn-19-6-jlr-loc3</t>
  </si>
  <si>
    <t>kn-19-7-jlr-loc1</t>
  </si>
  <si>
    <t>kn-19-7-jlr-loc2</t>
  </si>
  <si>
    <t>kn-19-7-jlr-loc3</t>
  </si>
  <si>
    <t>kn-19-8-jlr-loc1</t>
  </si>
  <si>
    <t>kn-19-8-jlr-loc2</t>
  </si>
  <si>
    <t>kn-19-8-jlr-loc3</t>
  </si>
  <si>
    <t>kn-19-9-jlr-loc1</t>
  </si>
  <si>
    <t>kn-19-9-jlr-loc2</t>
  </si>
  <si>
    <t>kn-19-9-jlr-loc3</t>
  </si>
  <si>
    <t>kn-19-10-jlr-loc1</t>
  </si>
  <si>
    <t>kn-19-10-jlr-loc2</t>
  </si>
  <si>
    <t>kn-19-10-jlr-loc3</t>
  </si>
  <si>
    <t>kn-20-1-jlr-loc1</t>
  </si>
  <si>
    <t>kn-20-1-jlr-loc2</t>
  </si>
  <si>
    <t>kn-20-1-jlr-loc3</t>
  </si>
  <si>
    <t>kn-20-2-jlr-loc1</t>
  </si>
  <si>
    <t>kn-20-2-jlr-loc2</t>
  </si>
  <si>
    <t>kn-20-2-jlr-loc3</t>
  </si>
  <si>
    <t>kn-20-3-jlr-loc1</t>
  </si>
  <si>
    <t>kn-20-3-jlr-loc2</t>
  </si>
  <si>
    <t>kn-20-3-jlr-loc3</t>
  </si>
  <si>
    <t>kn-20-4-jlr-loc1</t>
  </si>
  <si>
    <t>kn-20-4-jlr-loc2</t>
  </si>
  <si>
    <t>kn-20-4-jlr-loc3</t>
  </si>
  <si>
    <t>kn-20-5-jlr-loc1</t>
  </si>
  <si>
    <t>kn-20-5-jlr-loc2</t>
  </si>
  <si>
    <t>kn-20-5-jlr-loc3</t>
  </si>
  <si>
    <t>kn-20-6-jlr-loc1</t>
  </si>
  <si>
    <t>kn-20-6-jlr-loc2</t>
  </si>
  <si>
    <t>kn-20-6-jlr-loc3</t>
  </si>
  <si>
    <t>kn-20-7-jlr-loc1</t>
  </si>
  <si>
    <t>kn-20-7-jlr-loc2</t>
  </si>
  <si>
    <t>kn-20-7-jlr-loc3</t>
  </si>
  <si>
    <t>kn-20-8-jlr-loc1</t>
  </si>
  <si>
    <t>kn-20-8-jlr-loc2</t>
  </si>
  <si>
    <t>kn-20-8-jlr-loc3</t>
  </si>
  <si>
    <t>kn-20-9-jlr-loc1</t>
  </si>
  <si>
    <t>kn-20-9-jlr-loc2</t>
  </si>
  <si>
    <t>kn-20-9-jlr-loc3</t>
  </si>
  <si>
    <t>kn-20-10-jlr-loc1</t>
  </si>
  <si>
    <t>kn-20-10-jlr-loc2</t>
  </si>
  <si>
    <t>kn-20-10-jlr-loc3</t>
  </si>
  <si>
    <t>kn-21-1-jlr-loc1</t>
  </si>
  <si>
    <t>kn-21-1-jlr-loc2</t>
  </si>
  <si>
    <t>kn-21-1-jlr-loc3</t>
  </si>
  <si>
    <t>kn-21-2-jlr-loc1</t>
  </si>
  <si>
    <t>kn-21-2-jlr-loc2</t>
  </si>
  <si>
    <t>kn-21-2-jlr-loc3</t>
  </si>
  <si>
    <t>kn-21-3-jlr-loc1</t>
  </si>
  <si>
    <t>kn-21-3-jlr-loc2</t>
  </si>
  <si>
    <t>kn-21-3-jlr-loc3</t>
  </si>
  <si>
    <t>kn-21-4-jlr-loc1</t>
  </si>
  <si>
    <t>kn-21-4-jlr-loc2</t>
  </si>
  <si>
    <t>kn-21-4-jlr-loc3</t>
  </si>
  <si>
    <t>kn-21-5-jlr-loc1</t>
  </si>
  <si>
    <t>kn-21-5-jlr-loc2</t>
  </si>
  <si>
    <t>kn-21-5-jlr-loc3</t>
  </si>
  <si>
    <t>kn-21-6-jlr-loc1</t>
  </si>
  <si>
    <t>kn-21-6-jlr-loc2</t>
  </si>
  <si>
    <t>kn-21-6-jlr-loc3</t>
  </si>
  <si>
    <t>kn-21-7-jlr-loc1</t>
  </si>
  <si>
    <t>kn-21-7-jlr-loc2</t>
  </si>
  <si>
    <t>kn-21-7-jlr-loc3</t>
  </si>
  <si>
    <t>kn-21-8-jlr-loc1</t>
  </si>
  <si>
    <t>kn-21-8-jlr-loc2</t>
  </si>
  <si>
    <t>kn-21-8-jlr-loc3</t>
  </si>
  <si>
    <t>kn-21-9-jlr-loc1</t>
  </si>
  <si>
    <t>kn-21-9-jlr-loc2</t>
  </si>
  <si>
    <t>kn-21-9-jlr-loc3</t>
  </si>
  <si>
    <t>kn-21-10-jlr-loc1</t>
  </si>
  <si>
    <t>kn-21-10-jlr-loc2</t>
  </si>
  <si>
    <t>kn-21-10-jlr-loc3</t>
  </si>
  <si>
    <t>kn-22-1-jlr-loc1</t>
  </si>
  <si>
    <t>kn-22-1-jlr-loc2</t>
  </si>
  <si>
    <t>kn-22-1-jlr-loc3</t>
  </si>
  <si>
    <t>kn-22-2-jlr-loc1</t>
  </si>
  <si>
    <t>kn-22-2-jlr-loc2</t>
  </si>
  <si>
    <t>kn-22-2-jlr-loc3</t>
  </si>
  <si>
    <t>kn-22-3-jlr-loc1</t>
  </si>
  <si>
    <t>kn-22-3-jlr-loc2</t>
  </si>
  <si>
    <t>kn-22-3-jlr-loc3</t>
  </si>
  <si>
    <t>kn-22-4-jlr-loc1</t>
  </si>
  <si>
    <t>kn-22-4-jlr-loc2</t>
  </si>
  <si>
    <t>kn-22-4-jlr-loc3</t>
  </si>
  <si>
    <t>kn-22-5-jlr-loc1</t>
  </si>
  <si>
    <t>kn-22-5-jlr-loc2</t>
  </si>
  <si>
    <t>kn-22-5-jlr-loc3</t>
  </si>
  <si>
    <t>kn-22-6-jlr-loc1</t>
  </si>
  <si>
    <t>kn-22-6-jlr-loc2</t>
  </si>
  <si>
    <t>kn-22-6-jlr-loc3</t>
  </si>
  <si>
    <t>kn-22-7-jlr-loc1</t>
  </si>
  <si>
    <t>kn-22-7-jlr-loc2</t>
  </si>
  <si>
    <t>kn-22-7-jlr-loc3</t>
  </si>
  <si>
    <t>kn-22-8-jlr-loc1</t>
  </si>
  <si>
    <t>kn-22-8-jlr-loc2</t>
  </si>
  <si>
    <t>kn-22-8-jlr-loc3</t>
  </si>
  <si>
    <t>kn-22-9-jlr-loc1</t>
  </si>
  <si>
    <t>kn-22-9-jlr-loc2</t>
  </si>
  <si>
    <t>kn-22-9-jlr-loc3</t>
  </si>
  <si>
    <t>kn-22-10-jlr-loc1</t>
  </si>
  <si>
    <t>kn-22-10-jlr-loc2</t>
  </si>
  <si>
    <t>kn-22-10-jlr-loc3</t>
  </si>
  <si>
    <t>kn-23-1-jlr-loc1</t>
  </si>
  <si>
    <t>kn-23-1-jlr-loc2</t>
  </si>
  <si>
    <t>kn-23-1-jlr-loc3</t>
  </si>
  <si>
    <t>kn-23-2-jlr-loc1</t>
  </si>
  <si>
    <t>kn-23-2-jlr-loc2</t>
  </si>
  <si>
    <t>kn-23-2-jlr-loc3</t>
  </si>
  <si>
    <t>kn-23-3-jlr-loc1</t>
  </si>
  <si>
    <t>kn-23-3-jlr-loc2</t>
  </si>
  <si>
    <t>kn-23-3-jlr-loc3</t>
  </si>
  <si>
    <t>kn-23-4-jlr-loc1</t>
  </si>
  <si>
    <t>kn-23-4-jlr-loc2</t>
  </si>
  <si>
    <t>kn-23-4-jlr-loc3</t>
  </si>
  <si>
    <t>kn-23-5-jlr-loc1</t>
  </si>
  <si>
    <t>kn-23-5-jlr-loc2</t>
  </si>
  <si>
    <t>kn-23-5-jlr-loc3</t>
  </si>
  <si>
    <t>kn-23-6-jlr-loc1</t>
  </si>
  <si>
    <t>kn-23-6-jlr-loc2</t>
  </si>
  <si>
    <t>kn-23-6-jlr-loc3</t>
  </si>
  <si>
    <t>kn-23-7-jlr-loc1</t>
  </si>
  <si>
    <t>kn-23-7-jlr-loc2</t>
  </si>
  <si>
    <t>kn-23-7-jlr-loc3</t>
  </si>
  <si>
    <t>kn-23-8-jlr-loc1</t>
  </si>
  <si>
    <t>kn-23-8-jlr-loc2</t>
  </si>
  <si>
    <t>kn-23-8-jlr-loc3</t>
  </si>
  <si>
    <t>kn-23-9-jlr-loc1</t>
  </si>
  <si>
    <t>kn-23-9-jlr-loc2</t>
  </si>
  <si>
    <t>kn-23-9-jlr-loc3</t>
  </si>
  <si>
    <t>kn-23-10-jlr-loc1</t>
  </si>
  <si>
    <t>kn-23-10-jlr-loc2</t>
  </si>
  <si>
    <t>kn-23-10-jlr-loc3</t>
  </si>
  <si>
    <t>kn-24-1-jlr-loc1</t>
  </si>
  <si>
    <t>kn-24-1-jlr-loc2</t>
  </si>
  <si>
    <t>kn-24-1-jlr-loc3</t>
  </si>
  <si>
    <t>kn-24-2-jlr-loc1</t>
  </si>
  <si>
    <t>kn-24-2-jlr-loc2</t>
  </si>
  <si>
    <t>kn-24-2-jlr-loc3</t>
  </si>
  <si>
    <t>kn-24-3-jlr-loc1</t>
  </si>
  <si>
    <t>kn-24-3-jlr-loc2</t>
  </si>
  <si>
    <t>kn-24-3-jlr-loc3</t>
  </si>
  <si>
    <t>kn-24-4-jlr-loc1</t>
  </si>
  <si>
    <t>kn-24-4-jlr-loc2</t>
  </si>
  <si>
    <t>kn-24-4-jlr-loc3</t>
  </si>
  <si>
    <t>kn-24-5-jlr-loc1</t>
  </si>
  <si>
    <t>kn-24-5-jlr-loc2</t>
  </si>
  <si>
    <t>kn-24-5-jlr-loc3</t>
  </si>
  <si>
    <t>kn-24-6-jlr-loc1</t>
  </si>
  <si>
    <t>kn-24-6-jlr-loc2</t>
  </si>
  <si>
    <t>kn-24-6-jlr-loc3</t>
  </si>
  <si>
    <t>kn-24-7-jlr-loc1</t>
  </si>
  <si>
    <t>kn-24-7-jlr-loc2</t>
  </si>
  <si>
    <t>kn-24-7-jlr-loc3</t>
  </si>
  <si>
    <t>kn-24-8-jlr-loc1</t>
  </si>
  <si>
    <t>kn-24-8-jlr-loc2</t>
  </si>
  <si>
    <t>kn-24-8-jlr-loc3</t>
  </si>
  <si>
    <t>kn-24-9-jlr-loc1</t>
  </si>
  <si>
    <t>kn-24-9-jlr-loc2</t>
  </si>
  <si>
    <t>kn-24-9-jlr-loc3</t>
  </si>
  <si>
    <t>kn-24-10-jlr-loc1</t>
  </si>
  <si>
    <t>kn-24-10-jlr-loc2</t>
  </si>
  <si>
    <t>kn-24-10-jlr-loc3</t>
  </si>
  <si>
    <t>kn-25-1-jlr-loc1</t>
  </si>
  <si>
    <t>kn-25-1-jlr-loc2</t>
  </si>
  <si>
    <t>kn-25-1-jlr-loc3</t>
  </si>
  <si>
    <t>kn-25-2-jlr-loc1</t>
  </si>
  <si>
    <t>kn-25-2-jlr-loc2</t>
  </si>
  <si>
    <t>kn-25-2-jlr-loc3</t>
  </si>
  <si>
    <t>kn-25-3-jlr-loc1</t>
  </si>
  <si>
    <t>kn-25-3-jlr-loc2</t>
  </si>
  <si>
    <t>kn-25-3-jlr-loc3</t>
  </si>
  <si>
    <t>kn-25-4-jlr-loc1</t>
  </si>
  <si>
    <t>kn-25-4-jlr-loc2</t>
  </si>
  <si>
    <t>kn-25-4-jlr-loc3</t>
  </si>
  <si>
    <t>kn-25-5-jlr-loc1</t>
  </si>
  <si>
    <t>kn-25-5-jlr-loc2</t>
  </si>
  <si>
    <t>kn-25-5-jlr-loc3</t>
  </si>
  <si>
    <t>kn-25-6-jlr-loc1</t>
  </si>
  <si>
    <t>kn-25-6-jlr-loc2</t>
  </si>
  <si>
    <t>kn-25-6-jlr-loc3</t>
  </si>
  <si>
    <t>kn-25-7-jlr-loc1</t>
  </si>
  <si>
    <t>kn-25-7-jlr-loc2</t>
  </si>
  <si>
    <t>kn-25-7-jlr-loc3</t>
  </si>
  <si>
    <t>kn-25-8-jlr-loc1</t>
  </si>
  <si>
    <t>kn-25-8-jlr-loc2</t>
  </si>
  <si>
    <t>kn-25-8-jlr-loc3</t>
  </si>
  <si>
    <t>kn-25-9-jlr-loc1</t>
  </si>
  <si>
    <t>kn-25-9-jlr-loc2</t>
  </si>
  <si>
    <t>kn-25-9-jlr-loc3</t>
  </si>
  <si>
    <t>kn-25-10-jlr-loc1</t>
  </si>
  <si>
    <t>kn-25-10-jlr-loc2</t>
  </si>
  <si>
    <t>kn-25-10-jlr-loc3</t>
  </si>
  <si>
    <t>kn-26-1-jlr-loc1</t>
  </si>
  <si>
    <t>kn-26-1-jlr-loc2</t>
  </si>
  <si>
    <t>kn-26-1-jlr-loc3</t>
  </si>
  <si>
    <t>kn-26-2-jlr-loc1</t>
  </si>
  <si>
    <t>kn-26-2-jlr-loc2</t>
  </si>
  <si>
    <t>kn-26-2-jlr-loc3</t>
  </si>
  <si>
    <t>kn-26-3-jlr-loc1</t>
  </si>
  <si>
    <t>kn-26-3-jlr-loc2</t>
  </si>
  <si>
    <t>kn-26-3-jlr-loc3</t>
  </si>
  <si>
    <t>kn-26-4-jlr-loc1</t>
  </si>
  <si>
    <t>kn-26-4-jlr-loc2</t>
  </si>
  <si>
    <t>kn-26-4-jlr-loc3</t>
  </si>
  <si>
    <t>kn-26-5-jlr-loc1</t>
  </si>
  <si>
    <t>kn-26-5-jlr-loc2</t>
  </si>
  <si>
    <t>kn-26-5-jlr-loc3</t>
  </si>
  <si>
    <t>kn-26-6-jlr-loc1</t>
  </si>
  <si>
    <t>kn-26-6-jlr-loc2</t>
  </si>
  <si>
    <t>kn-26-6-jlr-loc3</t>
  </si>
  <si>
    <t>kn-26-7-jlr-loc1</t>
  </si>
  <si>
    <t>kn-26-7-jlr-loc2</t>
  </si>
  <si>
    <t>kn-26-7-jlr-loc3</t>
  </si>
  <si>
    <t>kn-26-8-jlr-loc1</t>
  </si>
  <si>
    <t>kn-26-8-jlr-loc2</t>
  </si>
  <si>
    <t>kn-26-8-jlr-loc3</t>
  </si>
  <si>
    <t>kn-26-9-jlr-loc1</t>
  </si>
  <si>
    <t>kn-26-9-jlr-loc2</t>
  </si>
  <si>
    <t>kn-26-9-jlr-loc3</t>
  </si>
  <si>
    <t>kn-26-10-jlr-loc1</t>
  </si>
  <si>
    <t>kn-26-10-jlr-loc2</t>
  </si>
  <si>
    <t>kn-26-10-jlr-loc3</t>
  </si>
  <si>
    <t>kn-27-1-jlr-loc1</t>
  </si>
  <si>
    <t>kn-27-1-jlr-loc2</t>
  </si>
  <si>
    <t>kn-27-1-jlr-loc3</t>
  </si>
  <si>
    <t>kn-27-2-jlr-loc1</t>
  </si>
  <si>
    <t>kn-27-2-jlr-loc2</t>
  </si>
  <si>
    <t>kn-27-2-jlr-loc3</t>
  </si>
  <si>
    <t>kn-27-3-jlr-loc1</t>
  </si>
  <si>
    <t>kn-27-3-jlr-loc2</t>
  </si>
  <si>
    <t>kn-27-3-jlr-loc3</t>
  </si>
  <si>
    <t>kn-27-4-jlr-loc1</t>
  </si>
  <si>
    <t>kn-27-4-jlr-loc2</t>
  </si>
  <si>
    <t>kn-27-4-jlr-loc3</t>
  </si>
  <si>
    <t>kn-27-5-jlr-loc1</t>
  </si>
  <si>
    <t>kn-27-5-jlr-loc2</t>
  </si>
  <si>
    <t>kn-27-5-jlr-loc3</t>
  </si>
  <si>
    <t>kn-27-6-jlr-loc1</t>
  </si>
  <si>
    <t>kn-27-6-jlr-loc2</t>
  </si>
  <si>
    <t>kn-27-6-jlr-loc3</t>
  </si>
  <si>
    <t>kn-27-7-jlr-loc1</t>
  </si>
  <si>
    <t>kn-27-7-jlr-loc2</t>
  </si>
  <si>
    <t>kn-27-7-jlr-loc3</t>
  </si>
  <si>
    <t>kn-27-8-jlr-loc1</t>
  </si>
  <si>
    <t>kn-27-8-jlr-loc2</t>
  </si>
  <si>
    <t>kn-27-8-jlr-loc3</t>
  </si>
  <si>
    <t>kn-27-9-jlr-loc1</t>
  </si>
  <si>
    <t>kn-27-9-jlr-loc2</t>
  </si>
  <si>
    <t>kn-27-9-jlr-loc3</t>
  </si>
  <si>
    <t>kn-27-10-jlr-loc1</t>
  </si>
  <si>
    <t>kn-27-10-jlr-loc2</t>
  </si>
  <si>
    <t>kn-27-10-jlr-loc3</t>
  </si>
  <si>
    <t>kn-28-1-jlr-loc1</t>
  </si>
  <si>
    <t>kn-28-1-jlr-loc2</t>
  </si>
  <si>
    <t>kn-28-1-jlr-loc3</t>
  </si>
  <si>
    <t>kn-28-2-jlr-loc1</t>
  </si>
  <si>
    <t>kn-28-2-jlr-loc2</t>
  </si>
  <si>
    <t>kn-28-2-jlr-loc3</t>
  </si>
  <si>
    <t>kn-28-3-jlr-loc1</t>
  </si>
  <si>
    <t>kn-28-3-jlr-loc2</t>
  </si>
  <si>
    <t>kn-28-3-jlr-loc3</t>
  </si>
  <si>
    <t>kn-28-4-jlr-loc1</t>
  </si>
  <si>
    <t>kn-28-4-jlr-loc2</t>
  </si>
  <si>
    <t>kn-28-4-jlr-loc3</t>
  </si>
  <si>
    <t>kn-28-5-jlr-loc1</t>
  </si>
  <si>
    <t>kn-28-5-jlr-loc2</t>
  </si>
  <si>
    <t>kn-28-5-jlr-loc3</t>
  </si>
  <si>
    <t>kn-28-6-jlr-loc1</t>
  </si>
  <si>
    <t>kn-28-6-jlr-loc2</t>
  </si>
  <si>
    <t>kn-28-6-jlr-loc3</t>
  </si>
  <si>
    <t>kn-28-7-jlr-loc1</t>
  </si>
  <si>
    <t>kn-28-7-jlr-loc2</t>
  </si>
  <si>
    <t>kn-28-7-jlr-loc3</t>
  </si>
  <si>
    <t>kn-28-8-jlr-loc1</t>
  </si>
  <si>
    <t>kn-28-8-jlr-loc2</t>
  </si>
  <si>
    <t>kn-28-8-jlr-loc3</t>
  </si>
  <si>
    <t>kn-28-9-jlr-loc1</t>
  </si>
  <si>
    <t>kn-28-9-jlr-loc2</t>
  </si>
  <si>
    <t>kn-28-9-jlr-loc3</t>
  </si>
  <si>
    <t>kn-28-10-jlr-loc1</t>
  </si>
  <si>
    <t>kn-28-10-jlr-loc2</t>
  </si>
  <si>
    <t>kn-28-10-jlr-loc3</t>
  </si>
  <si>
    <t>kn-29-1-jlr-loc1</t>
  </si>
  <si>
    <t>kn-29-1-jlr-loc2</t>
  </si>
  <si>
    <t>kn-29-1-jlr-loc3</t>
  </si>
  <si>
    <t>kn-29-2-jlr-loc1</t>
  </si>
  <si>
    <t>kn-29-2-jlr-loc2</t>
  </si>
  <si>
    <t>kn-29-2-jlr-loc3</t>
  </si>
  <si>
    <t>kn-29-3-jlr-loc1</t>
  </si>
  <si>
    <t>kn-29-3-jlr-loc2</t>
  </si>
  <si>
    <t>kn-29-3-jlr-loc3</t>
  </si>
  <si>
    <t>kn-29-4-jlr-loc1</t>
  </si>
  <si>
    <t>kn-29-4-jlr-loc2</t>
  </si>
  <si>
    <t>kn-29-4-jlr-loc3</t>
  </si>
  <si>
    <t>kn-29-5-jlr-loc1</t>
  </si>
  <si>
    <t>kn-29-5-jlr-loc2</t>
  </si>
  <si>
    <t>kn-29-5-jlr-loc3</t>
  </si>
  <si>
    <t>kn-29-6-jlr-loc1</t>
  </si>
  <si>
    <t>kn-29-6-jlr-loc2</t>
  </si>
  <si>
    <t>kn-29-6-jlr-loc3</t>
  </si>
  <si>
    <t>kn-29-7-jlr-loc1</t>
  </si>
  <si>
    <t>kn-29-7-jlr-loc2</t>
  </si>
  <si>
    <t>kn-29-7-jlr-loc3</t>
  </si>
  <si>
    <t>kn-29-8-jlr-loc1</t>
  </si>
  <si>
    <t>kn-29-8-jlr-loc2</t>
  </si>
  <si>
    <t>kn-29-8-jlr-loc3</t>
  </si>
  <si>
    <t>kn-29-9-jlr-loc1</t>
  </si>
  <si>
    <t>kn-29-9-jlr-loc2</t>
  </si>
  <si>
    <t>kn-29-9-jlr-loc3</t>
  </si>
  <si>
    <t>kn-29-10-jlr-loc1</t>
  </si>
  <si>
    <t>kn-29-10-jlr-loc2</t>
  </si>
  <si>
    <t>kn-29-10-jlr-loc3</t>
  </si>
  <si>
    <t>kn-30-1-jlr-loc1</t>
  </si>
  <si>
    <t>kn-30-1-jlr-loc2</t>
  </si>
  <si>
    <t>kn-30-1-jlr-loc3</t>
  </si>
  <si>
    <t>kn-30-2-jlr-loc1</t>
  </si>
  <si>
    <t>kn-30-2-jlr-loc2</t>
  </si>
  <si>
    <t>kn-30-2-jlr-loc3</t>
  </si>
  <si>
    <t>kn-30-3-jlr-loc1</t>
  </si>
  <si>
    <t>kn-30-3-jlr-loc2</t>
  </si>
  <si>
    <t>kn-30-3-jlr-loc3</t>
  </si>
  <si>
    <t>kn-30-4-jlr-loc1</t>
  </si>
  <si>
    <t>kn-30-4-jlr-loc2</t>
  </si>
  <si>
    <t>kn-30-4-jlr-loc3</t>
  </si>
  <si>
    <t>kn-30-5-jlr-loc1</t>
  </si>
  <si>
    <t>kn-30-5-jlr-loc2</t>
  </si>
  <si>
    <t>kn-30-5-jlr-loc3</t>
  </si>
  <si>
    <t>kn-30-6-jlr-loc1</t>
  </si>
  <si>
    <t>kn-30-6-jlr-loc2</t>
  </si>
  <si>
    <t>kn-30-6-jlr-loc3</t>
  </si>
  <si>
    <t>kn-30-7-jlr-loc1</t>
  </si>
  <si>
    <t>kn-30-7-jlr-loc2</t>
  </si>
  <si>
    <t>kn-30-7-jlr-loc3</t>
  </si>
  <si>
    <t>kn-30-8-jlr-loc1</t>
  </si>
  <si>
    <t>kn-30-8-jlr-loc2</t>
  </si>
  <si>
    <t>kn-30-8-jlr-loc3</t>
  </si>
  <si>
    <t>kn-30-9-jlr-loc1</t>
  </si>
  <si>
    <t>kn-30-9-jlr-loc2</t>
  </si>
  <si>
    <t>kn-30-9-jlr-loc3</t>
  </si>
  <si>
    <t>kn-30-10-jlr-loc1</t>
  </si>
  <si>
    <t>kn-30-10-jlr-loc2</t>
  </si>
  <si>
    <t>kn-30-10-jlr-loc3</t>
  </si>
  <si>
    <t>Star</t>
  </si>
  <si>
    <t>Award[1].Id</t>
  </si>
  <si>
    <t>Award[1].Val</t>
  </si>
  <si>
    <t>Award[2].Id</t>
  </si>
  <si>
    <t>Award[2].Val</t>
  </si>
  <si>
    <t>Award[3].Id</t>
  </si>
  <si>
    <t>Award[3].Val</t>
  </si>
  <si>
    <t>Award[4].Id</t>
  </si>
  <si>
    <t>Award[4].Val</t>
  </si>
  <si>
    <t>Award[5].Id</t>
  </si>
  <si>
    <t>Award[5].Val</t>
  </si>
  <si>
    <t>宝箱ID</t>
  </si>
  <si>
    <t>难度</t>
  </si>
  <si>
    <t>辅助列</t>
  </si>
  <si>
    <t>星数</t>
  </si>
  <si>
    <t>奖励道具1</t>
  </si>
  <si>
    <t>数量1</t>
  </si>
  <si>
    <t>奖励道具2</t>
  </si>
  <si>
    <t>数量2</t>
  </si>
  <si>
    <t>奖励道具3</t>
  </si>
  <si>
    <t>数量3</t>
  </si>
  <si>
    <t>奖励道具4</t>
  </si>
  <si>
    <t>数量4</t>
  </si>
  <si>
    <t>奖励道具5</t>
  </si>
  <si>
    <t>数量5</t>
  </si>
  <si>
    <t>StarBox</t>
  </si>
  <si>
    <t>钻石50绿色基础材料8金币600</t>
  </si>
  <si>
    <t>钻石</t>
  </si>
  <si>
    <t>守护灵抽卡券2绿色基础材料15金币1200</t>
  </si>
  <si>
    <t>守护灵抽卡券</t>
  </si>
  <si>
    <t>守护灵抽卡券3绿色基础材料23金币1800</t>
  </si>
  <si>
    <t>2小时扫荡券</t>
  </si>
  <si>
    <t>钻石60绿色基础材料11金币900</t>
  </si>
  <si>
    <t>守护灵抽卡券2绿色基础材料23金币1800</t>
  </si>
  <si>
    <t>守护灵抽卡券3绿色基础材料34金币2700</t>
  </si>
  <si>
    <t>钻石70绿色基础材料23金币1800</t>
  </si>
  <si>
    <t>守护灵抽卡券2绿色基础材料38金币3000</t>
  </si>
  <si>
    <t>守护灵抽卡券3绿色基础材料53金币4200</t>
  </si>
  <si>
    <t>钻石80绿色基础材料18金币2250</t>
  </si>
  <si>
    <t>守护灵抽卡券2绿色基础材料30金币3750</t>
  </si>
  <si>
    <t>守护灵抽卡券3绿色基础材料42金币5250</t>
  </si>
  <si>
    <t>钻石90蓝色基础材料11金币3600</t>
  </si>
  <si>
    <t>守护灵抽卡券2蓝色基础材料21金币7200</t>
  </si>
  <si>
    <t>守护灵抽卡券3蓝色基础材料32金币10800</t>
  </si>
  <si>
    <t>钻石100蓝色基础材料15金币4200</t>
  </si>
  <si>
    <t>守护灵抽卡券2蓝色基础材料30金币8400</t>
  </si>
  <si>
    <t>守护灵抽卡券3蓝色基础材料45金币12600</t>
  </si>
  <si>
    <t>钻石100蓝色基础材料20金币4800</t>
  </si>
  <si>
    <t>守护灵抽卡券2蓝色基础材料39金币9600</t>
  </si>
  <si>
    <t>守护灵抽卡券3蓝色基础材料59金币14400</t>
  </si>
  <si>
    <t>钻石100蓝色基础材料24金币5400</t>
  </si>
  <si>
    <t>守护灵抽卡券2蓝色基础材料48金币10800</t>
  </si>
  <si>
    <t>守护灵抽卡券3蓝色基础材料72金币16200</t>
  </si>
  <si>
    <t>钻石100蓝色基础材料30金币6000</t>
  </si>
  <si>
    <t>守护灵抽卡券2蓝色基础材料60金币12000</t>
  </si>
  <si>
    <t>守护灵抽卡券3蓝色基础材料90金币18000</t>
  </si>
  <si>
    <t>钻石100紫色基础材料6金币6600</t>
  </si>
  <si>
    <t>守护灵抽卡券2紫色基础材料12金币13200</t>
  </si>
  <si>
    <t>守护灵抽卡券3紫色基础材料18金币19800</t>
  </si>
  <si>
    <t>钻石100紫色基础材料11金币7200</t>
  </si>
  <si>
    <t>守护灵抽卡券2紫色基础材料21金币14400</t>
  </si>
  <si>
    <t>守护灵抽卡券3紫色基础材料32金币21600</t>
  </si>
  <si>
    <t>钻石100紫色基础材料15金币7800</t>
  </si>
  <si>
    <t>守护灵抽卡券2紫色基础材料30金币15600</t>
  </si>
  <si>
    <t>守护灵抽卡券3紫色基础材料45金币23400</t>
  </si>
  <si>
    <t>钻石100紫色基础材料20金币8400</t>
  </si>
  <si>
    <t>守护灵抽卡券2紫色基础材料39金币16800</t>
  </si>
  <si>
    <t>守护灵抽卡券3紫色基础材料59金币25200</t>
  </si>
  <si>
    <t>钻石100紫色基础材料24金币9000</t>
  </si>
  <si>
    <t>守护灵抽卡券2紫色基础材料48金币18000</t>
  </si>
  <si>
    <t>守护灵抽卡券3紫色基础材料72金币27000</t>
  </si>
  <si>
    <t>钻石100橙色基础材料0金币9600</t>
  </si>
  <si>
    <t>守护灵抽卡券2橙色基础材料0金币19200</t>
  </si>
  <si>
    <t>守护灵抽卡券3橙色基础材料0金币28800</t>
  </si>
  <si>
    <t>钻石100橙色基础材料6金币10800</t>
  </si>
  <si>
    <t>守护灵抽卡券2橙色基础材料12金币21600</t>
  </si>
  <si>
    <t>守护灵抽卡券3橙色基础材料18金币32400</t>
  </si>
  <si>
    <t>钻石100橙色基础材料11金币12000</t>
  </si>
  <si>
    <t>守护灵抽卡券2橙色基础材料21金币24000</t>
  </si>
  <si>
    <t>守护灵抽卡券3橙色基础材料32金币36000</t>
  </si>
  <si>
    <t>钻石100橙色基础材料15金币13200</t>
  </si>
  <si>
    <t>守护灵抽卡券2橙色基础材料30金币26400</t>
  </si>
  <si>
    <t>守护灵抽卡券3橙色基础材料45金币39600</t>
  </si>
  <si>
    <t>钻石100橙色基础材料20金币14400</t>
  </si>
  <si>
    <t>守护灵抽卡券2橙色基础材料39金币28800</t>
  </si>
  <si>
    <t>守护灵抽卡券3橙色基础材料59金币43200</t>
  </si>
  <si>
    <t>钻石100橙色基础材料24金币15600</t>
  </si>
  <si>
    <t>守护灵抽卡券2橙色基础材料48金币31200</t>
  </si>
  <si>
    <t>守护灵抽卡券3橙色基础材料72金币46800</t>
  </si>
  <si>
    <t>钻石100橙色基础材料30金币16800</t>
  </si>
  <si>
    <t>守护灵抽卡券2橙色基础材料60金币33600</t>
  </si>
  <si>
    <t>守护灵抽卡券3橙色基础材料90金币50400</t>
  </si>
  <si>
    <t>钻石100红色基础材料6金币18000</t>
  </si>
  <si>
    <t>守护灵抽卡券2红色基础材料12金币36000</t>
  </si>
  <si>
    <t>守护灵抽卡券3红色基础材料18金币54000</t>
  </si>
  <si>
    <t>钻石100红色基础材料11金币19200</t>
  </si>
  <si>
    <t>守护灵抽卡券2红色基础材料21金币38400</t>
  </si>
  <si>
    <t>守护灵抽卡券3红色基础材料32金币57600</t>
  </si>
  <si>
    <t>钻石100红色基础材料15金币20400</t>
  </si>
  <si>
    <t>守护灵抽卡券2红色基础材料30金币40800</t>
  </si>
  <si>
    <t>守护灵抽卡券3红色基础材料45金币61200</t>
  </si>
  <si>
    <t>钻石100红色基础材料20金币21600</t>
  </si>
  <si>
    <t>守护灵抽卡券2红色基础材料39金币43200</t>
  </si>
  <si>
    <t>守护灵抽卡券3红色基础材料59金币64800</t>
  </si>
  <si>
    <t>钻石100红色基础材料24金币22800</t>
  </si>
  <si>
    <t>守护灵抽卡券2红色基础材料48金币45600</t>
  </si>
  <si>
    <t>守护灵抽卡券3红色基础材料72金币68400</t>
  </si>
  <si>
    <t>钻石100红色基础材料30金币24000</t>
  </si>
  <si>
    <t>守护灵抽卡券2红色基础材料60金币48000</t>
  </si>
  <si>
    <t>守护灵抽卡券3红色基础材料90金币72000</t>
  </si>
  <si>
    <t>钻石100红色基础材料30金币25200</t>
  </si>
  <si>
    <t>守护灵抽卡券2红色基础材料60金币50400</t>
  </si>
  <si>
    <t>守护灵抽卡券3红色基础材料90金币75600</t>
  </si>
  <si>
    <t>钻石100红色基础材料30金币26400</t>
  </si>
  <si>
    <t>守护灵抽卡券2红色基础材料60金币52800</t>
  </si>
  <si>
    <t>守护灵抽卡券3红色基础材料90金币79200</t>
  </si>
  <si>
    <t>钻石100灵玉6金币26400</t>
  </si>
  <si>
    <t>守护灵抽卡券2灵玉12金币52800</t>
  </si>
  <si>
    <t>守护灵抽卡券3灵玉18金币79200</t>
  </si>
  <si>
    <t>钻石100绿色基础材料23金币900</t>
  </si>
  <si>
    <t>20级-新手套守护灵の头盔</t>
  </si>
  <si>
    <t>熔炼精华500绿色基础材料45金币1800</t>
  </si>
  <si>
    <t>熔炼精华</t>
  </si>
  <si>
    <t>20级-新手套守护灵の铠甲</t>
  </si>
  <si>
    <t>守护灵抽卡券5绿色基础材料68金币2700</t>
  </si>
  <si>
    <t>20级-新手套守护灵の裤子</t>
  </si>
  <si>
    <t>钻石100玄铁2金币1350</t>
  </si>
  <si>
    <t>20级-新手套守护灵の鞋子</t>
  </si>
  <si>
    <t>熔炼精华600玄铁4金币2700</t>
  </si>
  <si>
    <t>20级-新手套守护灵の护手</t>
  </si>
  <si>
    <t>守护灵抽卡券5玄铁5金币4050</t>
  </si>
  <si>
    <t>20级-新手套守护灵の灵器</t>
  </si>
  <si>
    <t>钻石100玄铁5金币2700</t>
  </si>
  <si>
    <t>20级-新手套寄灵人の头盔</t>
  </si>
  <si>
    <t>熔炼精华700玄铁8金币4500</t>
  </si>
  <si>
    <t>20级-新手套寄灵人の铠甲</t>
  </si>
  <si>
    <t>守护灵抽卡券5玄铁11金币6300</t>
  </si>
  <si>
    <t>20级-新手套寄灵人の裤子</t>
  </si>
  <si>
    <t>钻石100玄铁7金币3375</t>
  </si>
  <si>
    <t>20级-新手套寄灵人の鞋子</t>
  </si>
  <si>
    <t>熔炼精华800玄铁11金币5625</t>
  </si>
  <si>
    <t>20级-新手套寄灵人の护手</t>
  </si>
  <si>
    <t>守护灵抽卡券5玄铁16金币7875</t>
  </si>
  <si>
    <t>20级-新手套寄灵人の灵器</t>
  </si>
  <si>
    <t>钻石100玄铁12金币5400</t>
  </si>
  <si>
    <t>40级-攻击套寄灵人の头盔</t>
  </si>
  <si>
    <t>熔炼精华1000玄铁23金币10800</t>
  </si>
  <si>
    <t>40级-攻击套寄灵人の铠甲</t>
  </si>
  <si>
    <t>守护灵抽卡券5玄铁35金币16200</t>
  </si>
  <si>
    <t>40级-攻击套寄灵人の鞋子</t>
  </si>
  <si>
    <t>钻石100玄铁14金币6300</t>
  </si>
  <si>
    <t>40级-攻击套寄灵人の项链</t>
  </si>
  <si>
    <t>熔炼精华1050玄铁29金币12600</t>
  </si>
  <si>
    <t>40级-攻击套寄灵人の戒指</t>
  </si>
  <si>
    <t>守护灵抽卡券5玄铁43金币18900</t>
  </si>
  <si>
    <t>40级-攻击套寄灵人の灵器</t>
  </si>
  <si>
    <t>钻石100玄铁18金币7200</t>
  </si>
  <si>
    <t>40级-攻击套守护灵の头盔</t>
  </si>
  <si>
    <t>熔炼精华1100玄铁36金币14400</t>
  </si>
  <si>
    <t>40级-攻击套守护灵の铠甲</t>
  </si>
  <si>
    <t>守护灵抽卡券5玄铁54金币21600</t>
  </si>
  <si>
    <t>40级-攻击套守护灵の鞋子</t>
  </si>
  <si>
    <t>钻石100乌金4金币8100</t>
  </si>
  <si>
    <t>40级-攻击套守护灵の项链</t>
  </si>
  <si>
    <t>熔炼精华1150乌金7金币16200</t>
  </si>
  <si>
    <t>40级-攻击套守护灵の戒指</t>
  </si>
  <si>
    <t>守护灵抽卡券5乌金11金币24300</t>
  </si>
  <si>
    <t>40级-攻击套守护灵の灵器</t>
  </si>
  <si>
    <t>钻石100乌金6金币9000</t>
  </si>
  <si>
    <t>60级-防御套守护灵の头盔</t>
  </si>
  <si>
    <t>熔炼精华1200乌金13金币18000</t>
  </si>
  <si>
    <t>60级-防御套守护灵の铠甲</t>
  </si>
  <si>
    <t>守护灵抽卡券5乌金19金币27000</t>
  </si>
  <si>
    <t>60级-防御套守护灵の裤子</t>
  </si>
  <si>
    <t>钻石100乌金9金币9900</t>
  </si>
  <si>
    <t>60级-防御套守护灵の鞋子</t>
  </si>
  <si>
    <t>熔炼精华1350乌金18金币19800</t>
  </si>
  <si>
    <t>60级-防御套守护灵の护手</t>
  </si>
  <si>
    <t>守护灵抽卡券5乌金27金币29700</t>
  </si>
  <si>
    <t>60级-防御套守护灵の灵器</t>
  </si>
  <si>
    <t>钻石100乌金12金币10800</t>
  </si>
  <si>
    <t>60级-防御套寄灵人の头盔</t>
  </si>
  <si>
    <t>熔炼精华1500乌金23金币21600</t>
  </si>
  <si>
    <t>60级-防御套寄灵人の铠甲</t>
  </si>
  <si>
    <t>守护灵抽卡券5乌金35金币32400</t>
  </si>
  <si>
    <t>60级-防御套寄灵人の裤子</t>
  </si>
  <si>
    <t>钻石100乌金14金币11700</t>
  </si>
  <si>
    <t>60级-防御套寄灵人の鞋子</t>
  </si>
  <si>
    <t>熔炼精华1600乌金29金币23400</t>
  </si>
  <si>
    <t>60级-防御套寄灵人の护手</t>
  </si>
  <si>
    <t>守护灵抽卡券5乌金43金币35100</t>
  </si>
  <si>
    <t>60级-防御套寄灵人の灵器</t>
  </si>
  <si>
    <t>钻石100乌金18金币12600</t>
  </si>
  <si>
    <t>80级-攻击套守护灵の头盔</t>
  </si>
  <si>
    <t>熔炼精华1800乌金36金币25200</t>
  </si>
  <si>
    <t>80级-攻击套守护灵の铠甲</t>
  </si>
  <si>
    <t>守护灵抽卡券5乌金54金币37800</t>
  </si>
  <si>
    <t>80级-攻击套守护灵の鞋子</t>
  </si>
  <si>
    <t>钻石100银母4金币13500</t>
  </si>
  <si>
    <t>80级-攻击套守护灵の项链</t>
  </si>
  <si>
    <t>熔炼精华2000银母7金币27000</t>
  </si>
  <si>
    <t>80级-攻击套守护灵の戒指</t>
  </si>
  <si>
    <t>守护灵抽卡券5银母11金币40500</t>
  </si>
  <si>
    <t>80级-攻击套守护灵の灵器</t>
  </si>
  <si>
    <t>钻石100银母6金币14400</t>
  </si>
  <si>
    <t>80级-攻击套寄灵人の头盔</t>
  </si>
  <si>
    <t>熔炼精华2400银母13金币28800</t>
  </si>
  <si>
    <t>80级-攻击套寄灵人の铠甲</t>
  </si>
  <si>
    <t>守护灵抽卡券5银母19金币43200</t>
  </si>
  <si>
    <t>80级-攻击套寄灵人の鞋子</t>
  </si>
  <si>
    <t>钻石100银母9金币16200</t>
  </si>
  <si>
    <t>80级-攻击套寄灵人の项链</t>
  </si>
  <si>
    <t>熔炼精华2750银母18金币32400</t>
  </si>
  <si>
    <t>80级-攻击套寄灵人の戒指</t>
  </si>
  <si>
    <t>守护灵抽卡券5银母27金币48600</t>
  </si>
  <si>
    <t>80级-攻击套寄灵人の灵器</t>
  </si>
  <si>
    <t>钻石100银母12金币18000</t>
  </si>
  <si>
    <t>90级-防御套守护灵の头盔</t>
  </si>
  <si>
    <t>熔炼精华3000银母23金币36000</t>
  </si>
  <si>
    <t>90级-防御套守护灵の铠甲</t>
  </si>
  <si>
    <t>守护灵抽卡券5银母35金币54000</t>
  </si>
  <si>
    <t>90级-防御套守护灵の裤子</t>
  </si>
  <si>
    <t>钻石100银母14金币19800</t>
  </si>
  <si>
    <t>90级-防御套寄灵人の头盔</t>
  </si>
  <si>
    <t>熔炼精华3300银母29金币39600</t>
  </si>
  <si>
    <t>90级-防御套寄灵人の铠甲</t>
  </si>
  <si>
    <t>守护灵抽卡券5银母43金币59400</t>
  </si>
  <si>
    <t>90级-防御套寄灵人の裤子</t>
  </si>
  <si>
    <t>钻石100银母18金币21600</t>
  </si>
  <si>
    <t>100级-攻击套守护灵の头盔</t>
  </si>
  <si>
    <t>熔炼精华3600银母36金币43200</t>
  </si>
  <si>
    <t>100级-攻击套守护灵の铠甲</t>
  </si>
  <si>
    <t>守护灵抽卡券5银母54金币64800</t>
  </si>
  <si>
    <t>100级-攻击套守护灵の鞋子</t>
  </si>
  <si>
    <t>钻石100铀金4金币23400</t>
  </si>
  <si>
    <t>100级-攻击套寄灵人の头盔</t>
  </si>
  <si>
    <t>熔炼精华4200铀金7金币46800</t>
  </si>
  <si>
    <t>100级-攻击套寄灵人の铠甲</t>
  </si>
  <si>
    <t>守护灵抽卡券5铀金11金币70200</t>
  </si>
  <si>
    <t>100级-攻击套寄灵人の鞋子</t>
  </si>
  <si>
    <t>钻石100铀金6金币25200</t>
  </si>
  <si>
    <t>110级-防御套守护灵の头盔</t>
  </si>
  <si>
    <t>熔炼精华4800铀金13金币50400</t>
  </si>
  <si>
    <t>110级-防御套守护灵の铠甲</t>
  </si>
  <si>
    <t>守护灵抽卡券5铀金19金币75600</t>
  </si>
  <si>
    <t>110级-防御套守护灵の裤子</t>
  </si>
  <si>
    <t>钻石100铀金9金币27000</t>
  </si>
  <si>
    <t>110级-防御套寄灵人の头盔</t>
  </si>
  <si>
    <t>熔炼精华5400铀金18金币54000</t>
  </si>
  <si>
    <t>110级-防御套寄灵人の铠甲</t>
  </si>
  <si>
    <t>守护灵抽卡券5铀金27金币81000</t>
  </si>
  <si>
    <t>110级-防御套寄灵人の裤子</t>
  </si>
  <si>
    <t>钻石100铀金12金币28800</t>
  </si>
  <si>
    <t>120级-攻击套守护灵の头盔</t>
  </si>
  <si>
    <t>熔炼精华6000铀金23金币57600</t>
  </si>
  <si>
    <t>120级-攻击套守护灵の铠甲</t>
  </si>
  <si>
    <t>守护灵抽卡券5铀金35金币86400</t>
  </si>
  <si>
    <t>120级-攻击套守护灵の鞋子</t>
  </si>
  <si>
    <t>钻石100铀金14金币30600</t>
  </si>
  <si>
    <t>120级-攻击套寄灵人の头盔</t>
  </si>
  <si>
    <t>熔炼精华6500铀金29金币61200</t>
  </si>
  <si>
    <t>120级-攻击套寄灵人の铠甲</t>
  </si>
  <si>
    <t>守护灵抽卡券5铀金43金币91800</t>
  </si>
  <si>
    <t>120级-攻击套寄灵人の鞋子</t>
  </si>
  <si>
    <t>钻石100铀金18金币32400</t>
  </si>
  <si>
    <t>130级-防御套守护灵の头盔</t>
  </si>
  <si>
    <t>熔炼精华7000铀金36金币64800</t>
  </si>
  <si>
    <t>130级-防御套守护灵の铠甲</t>
  </si>
  <si>
    <t>守护灵抽卡券5铀金54金币97200</t>
  </si>
  <si>
    <t>130级-防御套守护灵の裤子</t>
  </si>
  <si>
    <t>钻石100铀金18金币34200</t>
  </si>
  <si>
    <t>130级-防御套寄灵人の头盔</t>
  </si>
  <si>
    <t>熔炼精华7500铀金36金币68400</t>
  </si>
  <si>
    <t>130级-防御套寄灵人の铠甲</t>
  </si>
  <si>
    <t>守护灵抽卡券5铀金54金币102600</t>
  </si>
  <si>
    <t>130级-防御套寄灵人の裤子</t>
  </si>
  <si>
    <t>钻石100铀金18金币36000</t>
  </si>
  <si>
    <t>140级-攻击套守护灵の头盔</t>
  </si>
  <si>
    <t>熔炼精华8000铀金36金币72000</t>
  </si>
  <si>
    <t>140级-攻击套守护灵の铠甲</t>
  </si>
  <si>
    <t>守护灵抽卡券5铀金54金币108000</t>
  </si>
  <si>
    <t>140级-攻击套守护灵の鞋子</t>
  </si>
  <si>
    <t>钻石100灵玉6金币37800</t>
  </si>
  <si>
    <t>140级-攻击套寄灵人の头盔</t>
  </si>
  <si>
    <t>熔炼精华8500灵玉12金币75600</t>
  </si>
  <si>
    <t>140级-攻击套寄灵人の铠甲</t>
  </si>
  <si>
    <t>守护灵抽卡券5灵玉18金币113400</t>
  </si>
  <si>
    <t>140级-攻击套寄灵人の鞋子</t>
  </si>
  <si>
    <t>钻石100灵玉6金币39600</t>
  </si>
  <si>
    <t>150级-防御套守护灵の头盔</t>
  </si>
  <si>
    <t>熔炼精华9000灵玉12金币79200</t>
  </si>
  <si>
    <t>150级-防御套守护灵の铠甲</t>
  </si>
  <si>
    <t>守护灵抽卡券5灵玉18金币118800</t>
  </si>
  <si>
    <t>150级-防御套守护灵の裤子</t>
  </si>
  <si>
    <t>150级-防御套寄灵人の头盔</t>
  </si>
  <si>
    <t>熔炼精华1000灵玉12金币79200</t>
  </si>
  <si>
    <t>150级-防御套寄灵人の铠甲</t>
  </si>
  <si>
    <t>150级-防御套寄灵人の裤子</t>
  </si>
  <si>
    <t>LevelIdRequired</t>
  </si>
  <si>
    <t>Off.X</t>
  </si>
  <si>
    <t>Off.Y</t>
  </si>
  <si>
    <t>string:</t>
  </si>
  <si>
    <t>level_id:&lt;</t>
  </si>
  <si>
    <t>float:&lt;</t>
  </si>
  <si>
    <t>所需关卡Id</t>
  </si>
  <si>
    <t>X方向偏移量</t>
  </si>
  <si>
    <t>Y方向偏移量</t>
  </si>
  <si>
    <t>ExtBox</t>
  </si>
  <si>
    <t>钻石10守护灵初级抽卡券2守护灵经验750</t>
  </si>
  <si>
    <t>守护灵初级抽卡券</t>
  </si>
  <si>
    <t>绿色基础材料</t>
  </si>
  <si>
    <t>钻石15守护灵初级抽卡券3守护灵经验1500</t>
  </si>
  <si>
    <t>钻石25守护灵初级抽卡券5守护灵经验2250</t>
  </si>
  <si>
    <t>玄铁</t>
  </si>
  <si>
    <t>钻石10守护灵初级抽卡券2守护灵经验1800</t>
  </si>
  <si>
    <t>钻石15守护灵初级抽卡券3守护灵经验2700</t>
  </si>
  <si>
    <t>钻石25守护灵初级抽卡券5守护灵经验3600</t>
  </si>
  <si>
    <t>钻石10守护灵初级抽卡券2守护灵经验3150</t>
  </si>
  <si>
    <t>钻石20守护灵初级抽卡券3守护灵经验4200</t>
  </si>
  <si>
    <t>钻石30守护灵初级抽卡券5守护灵经验5250</t>
  </si>
  <si>
    <t>钻石10守护灵初级抽卡券2守护灵经验3600</t>
  </si>
  <si>
    <t>钻石20守护灵初级抽卡券3守护灵经验4800</t>
  </si>
  <si>
    <t>钻石30守护灵初级抽卡券5守护灵经验6000</t>
  </si>
  <si>
    <t>钻石20守护灵初级抽卡券2守护灵经验4050</t>
  </si>
  <si>
    <t>蓝色基础材料</t>
  </si>
  <si>
    <t>钻石30守护灵初级抽卡券3守护灵经验5400</t>
  </si>
  <si>
    <t>钻石50守护灵初级抽卡券5守护灵经验6750</t>
  </si>
  <si>
    <t>钻石20守护灵初级抽卡券2守护灵经验4500</t>
  </si>
  <si>
    <t>钻石30守护灵初级抽卡券3守护灵经验6000</t>
  </si>
  <si>
    <t>钻石50守护灵初级抽卡券5守护灵经验7500</t>
  </si>
  <si>
    <t>钻石20守护灵初级抽卡券2守护灵经验5400</t>
  </si>
  <si>
    <t>钻石30守护灵初级抽卡券3守护灵经验7200</t>
  </si>
  <si>
    <t>钻石50守护灵初级抽卡券5守护灵经验9000</t>
  </si>
  <si>
    <t>钻石20守护灵初级抽卡券2守护灵经验6300</t>
  </si>
  <si>
    <t>钻石30守护灵初级抽卡券3守护灵经验8400</t>
  </si>
  <si>
    <t>钻石50守护灵初级抽卡券5守护灵经验10500</t>
  </si>
  <si>
    <t>钻石20守护灵初级抽卡券2守护灵经验7200</t>
  </si>
  <si>
    <t>钻石30守护灵初级抽卡券3守护灵经验9600</t>
  </si>
  <si>
    <t>钻石50守护灵初级抽卡券5守护灵经验12000</t>
  </si>
  <si>
    <t>钻石20守护灵初级抽卡券2守护灵经验8100</t>
  </si>
  <si>
    <t>紫色基础材料</t>
  </si>
  <si>
    <t>钻石30守护灵初级抽卡券3守护灵经验10800</t>
  </si>
  <si>
    <t>钻石50守护灵初级抽卡券5守护灵经验13500</t>
  </si>
  <si>
    <t>钻石20守护灵初级抽卡券2守护灵经验9000</t>
  </si>
  <si>
    <t>钻石30守护灵初级抽卡券3守护灵经验12000</t>
  </si>
  <si>
    <t>钻石50守护灵初级抽卡券5守护灵经验15000</t>
  </si>
  <si>
    <t>钻石20守护灵初级抽卡券2守护灵经验9900</t>
  </si>
  <si>
    <t>钻石30守护灵初级抽卡券3守护灵经验13200</t>
  </si>
  <si>
    <t>钻石50守护灵初级抽卡券5守护灵经验16500</t>
  </si>
  <si>
    <t>钻石20守护灵初级抽卡券2守护灵经验11250</t>
  </si>
  <si>
    <t>钻石30守护灵初级抽卡券3守护灵经验15000</t>
  </si>
  <si>
    <t>钻石50守护灵初级抽卡券5守护灵经验18750</t>
  </si>
  <si>
    <t>钻石20守护灵初级抽卡券2守护灵经验12150</t>
  </si>
  <si>
    <t>钻石30守护灵初级抽卡券3守护灵经验16200</t>
  </si>
  <si>
    <t>钻石50守护灵初级抽卡券5守护灵经验20250</t>
  </si>
  <si>
    <t>钻石20守护灵初级抽卡券2守护灵经验13500</t>
  </si>
  <si>
    <t>钻石30守护灵初级抽卡券3守护灵经验18000</t>
  </si>
  <si>
    <t>钻石50守护灵初级抽卡券5守护灵经验22500</t>
  </si>
  <si>
    <t>钻石20守护灵初级抽卡券2守护灵经验14400</t>
  </si>
  <si>
    <t>橙色基础材料</t>
  </si>
  <si>
    <t>钻石30守护灵初级抽卡券3守护灵经验19200</t>
  </si>
  <si>
    <t>钻石50守护灵初级抽卡券5守护灵经验24000</t>
  </si>
  <si>
    <t>钻石20守护灵初级抽卡券2守护灵经验15750</t>
  </si>
  <si>
    <t>钻石30守护灵初级抽卡券3守护灵经验21000</t>
  </si>
  <si>
    <t>钻石50守护灵初级抽卡券5守护灵经验26250</t>
  </si>
  <si>
    <t>钻石20守护灵初级抽卡券2守护灵经验16650</t>
  </si>
  <si>
    <t>钻石30守护灵初级抽卡券3守护灵经验22200</t>
  </si>
  <si>
    <t>钻石50守护灵初级抽卡券5守护灵经验27750</t>
  </si>
  <si>
    <t>钻石20守护灵初级抽卡券2守护灵经验18000</t>
  </si>
  <si>
    <t>钻石30守护灵初级抽卡券3守护灵经验24000</t>
  </si>
  <si>
    <t>钻石50守护灵初级抽卡券5守护灵经验30000</t>
  </si>
  <si>
    <t>钻石20守护灵初级抽卡券2守护灵经验18900</t>
  </si>
  <si>
    <t>钻石30守护灵初级抽卡券3守护灵经验25200</t>
  </si>
  <si>
    <t>钻石50守护灵初级抽卡券5守护灵经验31500</t>
  </si>
  <si>
    <t>钻石20守护灵初级抽卡券2守护灵经验20250</t>
  </si>
  <si>
    <t>钻石30守护灵初级抽卡券3守护灵经验27000</t>
  </si>
  <si>
    <t>钻石50守护灵初级抽卡券5守护灵经验33750</t>
  </si>
  <si>
    <t>钻石20守护灵初级抽卡券2守护灵经验21150</t>
  </si>
  <si>
    <t>红色基础材料</t>
  </si>
  <si>
    <t>钻石30守护灵初级抽卡券3守护灵经验28200</t>
  </si>
  <si>
    <t>钻石50守护灵初级抽卡券5守护灵经验35250</t>
  </si>
  <si>
    <t>钻石20守护灵初级抽卡券2守护灵经验22500</t>
  </si>
  <si>
    <t>钻石30守护灵初级抽卡券3守护灵经验30000</t>
  </si>
  <si>
    <t>钻石50守护灵初级抽卡券5守护灵经验37500</t>
  </si>
  <si>
    <t>钻石20守护灵初级抽卡券2守护灵经验24750</t>
  </si>
  <si>
    <t>钻石30守护灵初级抽卡券3守护灵经验33000</t>
  </si>
  <si>
    <t>钻石50守护灵初级抽卡券5守护灵经验41250</t>
  </si>
  <si>
    <t>钻石20守护灵初级抽卡券2守护灵经验27000</t>
  </si>
  <si>
    <t>钻石30守护灵初级抽卡券3守护灵经验36000</t>
  </si>
  <si>
    <t>钻石50守护灵初级抽卡券5守护灵经验45000</t>
  </si>
  <si>
    <t>钻石20守护灵初级抽卡券2守护灵经验29250</t>
  </si>
  <si>
    <t>钻石30守护灵初级抽卡券3守护灵经验39000</t>
  </si>
  <si>
    <t>钻石50守护灵初级抽卡券5守护灵经验48750</t>
  </si>
  <si>
    <t>钻石20守护灵初级抽卡券2守护灵经验31500</t>
  </si>
  <si>
    <t>钻石30守护灵初级抽卡券3守护灵经验42000</t>
  </si>
  <si>
    <t>钻石50守护灵初级抽卡券5守护灵经验52500</t>
  </si>
  <si>
    <t>钻石20守护灵初级抽卡券2守护灵经验33750</t>
  </si>
  <si>
    <t>钻石30守护灵初级抽卡券3守护灵经验45000</t>
  </si>
  <si>
    <t>钻石50守护灵初级抽卡券5守护灵经验56250</t>
  </si>
  <si>
    <t>钻石20守护灵初级抽卡券2守护灵经验36000</t>
  </si>
  <si>
    <t>钻石30守护灵初级抽卡券3守护灵经验48000</t>
  </si>
  <si>
    <t>钻石50守护灵初级抽卡券5守护灵经验60000</t>
  </si>
  <si>
    <t>钻石20守护灵初级抽卡券2守护灵经验43200</t>
  </si>
  <si>
    <t>钻石30守护灵初级抽卡券3守护灵经验57600</t>
  </si>
  <si>
    <t>钻石50守护灵初级抽卡券5守护灵经验72000</t>
  </si>
  <si>
    <t>乌金</t>
  </si>
  <si>
    <t>银母</t>
  </si>
  <si>
    <t>铀金</t>
  </si>
  <si>
    <t>灵玉</t>
  </si>
  <si>
    <t>Condition</t>
  </si>
  <si>
    <t>Param[1]</t>
  </si>
  <si>
    <t>Param[2]</t>
  </si>
  <si>
    <t>Des</t>
  </si>
  <si>
    <t>Mul</t>
  </si>
  <si>
    <t>float:e&lt;&gt;</t>
  </si>
  <si>
    <t>float:e&lt;</t>
  </si>
  <si>
    <t>条件</t>
  </si>
  <si>
    <t>参数1</t>
  </si>
  <si>
    <t>参数2</t>
  </si>
  <si>
    <t>描述</t>
  </si>
  <si>
    <t>参数乘数</t>
  </si>
  <si>
    <t>消灭全部敌人。参数: 1表示ture</t>
  </si>
  <si>
    <t>消灭全部敌方单位</t>
  </si>
  <si>
    <t>己方剩余血量百分比。参数: 剩余血量的百分比</t>
  </si>
  <si>
    <t>己方剩余血量超过%s%%</t>
  </si>
  <si>
    <t>指定回合内消灭全部敌人。参数: 回合数值</t>
  </si>
  <si>
    <t>战斗不超过%s回合</t>
  </si>
  <si>
    <t>限制守护灵颜色。参数: 守护灵的颜色类型id</t>
  </si>
  <si>
    <t>无红色守护灵上阵</t>
  </si>
  <si>
    <t>无黄色守护灵上阵</t>
  </si>
  <si>
    <t>无蓝色守护灵上阵</t>
  </si>
  <si>
    <t>1回合过关</t>
  </si>
  <si>
    <t>%s回合过关</t>
  </si>
  <si>
    <t>3回合过关</t>
  </si>
  <si>
    <t>5回合过关</t>
  </si>
  <si>
    <t>阵亡人数少于N人过关</t>
  </si>
  <si>
    <t>通关时无任何角色阵亡</t>
  </si>
  <si>
    <t>阵亡寄灵人少于N人过关</t>
  </si>
  <si>
    <t>通关时无任何寄灵人阵亡</t>
  </si>
  <si>
    <t>阵亡守护灵少于N人过关</t>
  </si>
  <si>
    <t>通关时无任何守护灵阵亡</t>
  </si>
  <si>
    <t>己方上阵守护灵最大人数。参数: 限制的人数</t>
  </si>
  <si>
    <t>己方上阵守护灵不超过%s人</t>
  </si>
  <si>
    <t>己方上阵寄灵人最大人数。参数: 限制的人数</t>
  </si>
  <si>
    <t>己方上阵寄灵人不超过%s人</t>
  </si>
  <si>
    <t>NeedPlotLevel</t>
  </si>
  <si>
    <t>n</t>
  </si>
  <si>
    <t>sum</t>
  </si>
  <si>
    <t>cstring:&lt;</t>
  </si>
  <si>
    <t>level_id:&lt;&gt;</t>
  </si>
  <si>
    <t>所需关卡ID</t>
  </si>
  <si>
    <t>第1章巡逻</t>
  </si>
  <si>
    <t>普通2章9关</t>
  </si>
  <si>
    <t>第2章巡逻</t>
  </si>
  <si>
    <t>普通3章3关</t>
  </si>
  <si>
    <t>第3章巡逻</t>
  </si>
  <si>
    <t>普通4章3关</t>
  </si>
  <si>
    <t>第4章巡逻</t>
  </si>
  <si>
    <t>普通5章3关</t>
  </si>
  <si>
    <t>第5章巡逻</t>
  </si>
  <si>
    <t>普通6章3关</t>
  </si>
  <si>
    <t>第6章巡逻</t>
  </si>
  <si>
    <t>普通7章3关</t>
  </si>
  <si>
    <t>第7章巡逻</t>
  </si>
  <si>
    <t>普通8章3关</t>
  </si>
  <si>
    <t>第8章巡逻</t>
  </si>
  <si>
    <t>普通9章3关</t>
  </si>
  <si>
    <t>第9章巡逻</t>
  </si>
  <si>
    <t>普通10章3关</t>
  </si>
  <si>
    <t>第10章巡逻</t>
  </si>
  <si>
    <t>普通11章3关</t>
  </si>
  <si>
    <t>第11章巡逻</t>
  </si>
  <si>
    <t>普通12章3关</t>
  </si>
  <si>
    <t>第12章巡逻</t>
  </si>
  <si>
    <t>普通13章3关</t>
  </si>
  <si>
    <t>第13章巡逻</t>
  </si>
  <si>
    <t>普通14章3关</t>
  </si>
  <si>
    <t>第14章巡逻</t>
  </si>
  <si>
    <t>普通15章3关</t>
  </si>
  <si>
    <t>第15章巡逻</t>
  </si>
  <si>
    <t>普通16章3关</t>
  </si>
  <si>
    <t>第16章巡逻</t>
  </si>
  <si>
    <t>普通17章3关</t>
  </si>
  <si>
    <t>第17章巡逻</t>
  </si>
  <si>
    <t>普通18章3关</t>
  </si>
  <si>
    <t>第18章巡逻</t>
  </si>
  <si>
    <t>普通19章3关</t>
  </si>
  <si>
    <t>第19章巡逻</t>
  </si>
  <si>
    <t>普通20章3关</t>
  </si>
  <si>
    <t>第20章巡逻</t>
  </si>
  <si>
    <t>普通21章3关</t>
  </si>
  <si>
    <t>第21章巡逻</t>
  </si>
  <si>
    <t>普通22章3关</t>
  </si>
  <si>
    <t>第22章巡逻</t>
  </si>
  <si>
    <t>普通23章3关</t>
  </si>
  <si>
    <t>第23章巡逻</t>
  </si>
  <si>
    <t>普通24章3关</t>
  </si>
  <si>
    <t>第24章巡逻</t>
  </si>
  <si>
    <t>普通25章3关</t>
  </si>
  <si>
    <t>第25章巡逻</t>
  </si>
  <si>
    <t>普通26章3关</t>
  </si>
  <si>
    <t>第26章巡逻</t>
  </si>
  <si>
    <t>普通27章3关</t>
  </si>
  <si>
    <t>第27章巡逻</t>
  </si>
  <si>
    <t>普通28章3关</t>
  </si>
  <si>
    <t>第28章巡逻</t>
  </si>
  <si>
    <t>普通29章3关</t>
  </si>
  <si>
    <t>第29章巡逻</t>
  </si>
  <si>
    <t>普通30章3关</t>
  </si>
  <si>
    <t>SLoc</t>
  </si>
  <si>
    <t>LimitMemberNum</t>
  </si>
  <si>
    <t>HangTime</t>
  </si>
  <si>
    <t>LimitPower</t>
  </si>
  <si>
    <t>PowerUp</t>
  </si>
  <si>
    <t>Drop1.Id</t>
  </si>
  <si>
    <t>Drop1.Inteval</t>
  </si>
  <si>
    <t>RandomDrop1.Id</t>
  </si>
  <si>
    <t>RandomDrop1.Inteval</t>
  </si>
  <si>
    <t>RandomDrop2.Id</t>
  </si>
  <si>
    <t>RandomDrop2.Inteval</t>
  </si>
  <si>
    <t>RandomDrop3.Id</t>
  </si>
  <si>
    <t>RandomDrop3.Inteval</t>
  </si>
  <si>
    <t>RandomDrop4.Id</t>
  </si>
  <si>
    <t>RandomDrop4.Inteval</t>
  </si>
  <si>
    <t>DropShow[1].Id</t>
  </si>
  <si>
    <t>DropShow[1].Desc</t>
  </si>
  <si>
    <t>DropShow[2].Id</t>
  </si>
  <si>
    <t>DropShow[2].Desc</t>
  </si>
  <si>
    <t>DropShow[3].Id</t>
  </si>
  <si>
    <t>DropShow[3].Desc</t>
  </si>
  <si>
    <t>RandomShow[1].Id</t>
  </si>
  <si>
    <t>RandomShow[1].Desc</t>
  </si>
  <si>
    <t>RandomShow[2].Id</t>
  </si>
  <si>
    <t>RandomShow[2].Desc</t>
  </si>
  <si>
    <t>RandomShow[3].Id</t>
  </si>
  <si>
    <t>RandomShow[3].Desc</t>
  </si>
  <si>
    <t>RandomShow[4].Id</t>
  </si>
  <si>
    <t>RandomShow[4].Desc</t>
  </si>
  <si>
    <t>RandomShow[5].Id</t>
  </si>
  <si>
    <t>RandomShow[5].Desc</t>
  </si>
  <si>
    <t>RandomShow[6].Id</t>
  </si>
  <si>
    <t>RandomShow[6].Desc</t>
  </si>
  <si>
    <t>RandomShow[7].Id</t>
  </si>
  <si>
    <t>RandomShow[7].Desc</t>
  </si>
  <si>
    <t>RandomShow[8].Id</t>
  </si>
  <si>
    <t>RandomShow[8].Desc</t>
  </si>
  <si>
    <t>RandomShow[9].Id</t>
  </si>
  <si>
    <t>RandomShow[9].Desc</t>
  </si>
  <si>
    <t>RandomShow[10].Id</t>
  </si>
  <si>
    <t>RandomShow[10].Desc</t>
  </si>
  <si>
    <t>Lv</t>
  </si>
  <si>
    <t>Ghost</t>
  </si>
  <si>
    <t>Gold</t>
  </si>
  <si>
    <t>drop_id:e&gt;|@0</t>
  </si>
  <si>
    <t>关卡名字</t>
  </si>
  <si>
    <t>巡逻点外观类型：1-1级巡逻点，2-2级巡逻点，3-3级巡逻点</t>
  </si>
  <si>
    <t>剧情关卡ID</t>
  </si>
  <si>
    <t>派遣最少成员要求</t>
  </si>
  <si>
    <t>挂机时间</t>
  </si>
  <si>
    <t>战力限制</t>
  </si>
  <si>
    <t>战力强盛</t>
  </si>
  <si>
    <t>经验奖励</t>
  </si>
  <si>
    <t>必得掉落1.id</t>
  </si>
  <si>
    <t>必得掉落1.间隔</t>
  </si>
  <si>
    <t>随机掉落1.id</t>
  </si>
  <si>
    <t>随机掉落1.间隔</t>
  </si>
  <si>
    <t>随机掉落2.id</t>
  </si>
  <si>
    <t>随机掉落2.间隔</t>
  </si>
  <si>
    <t>随机掉落3.id</t>
  </si>
  <si>
    <t>随机掉落3.间隔</t>
  </si>
  <si>
    <t>随机掉落4.id</t>
  </si>
  <si>
    <t>随机掉落4.间隔</t>
  </si>
  <si>
    <t>货币掉落展示1</t>
  </si>
  <si>
    <t>货币掉落展示数量2</t>
  </si>
  <si>
    <t>货币掉落展示2</t>
  </si>
  <si>
    <t>货币掉落展示3</t>
  </si>
  <si>
    <t>货币掉落展示数量3</t>
  </si>
  <si>
    <t>随机道具掉落展示1</t>
  </si>
  <si>
    <t>随机掉落展示数量1</t>
  </si>
  <si>
    <t>随机道具掉落展示2</t>
  </si>
  <si>
    <t>随机掉落展示数量2</t>
  </si>
  <si>
    <t>随机道具掉落展示3</t>
  </si>
  <si>
    <t>随机掉落展示数量3</t>
  </si>
  <si>
    <t>随机道具掉落展示4</t>
  </si>
  <si>
    <t>随机掉落展示数量4</t>
  </si>
  <si>
    <t>随机道具掉落展示5</t>
  </si>
  <si>
    <t>随机掉落展示数量5</t>
  </si>
  <si>
    <t>随机道具掉落展示6</t>
  </si>
  <si>
    <t>随机掉落展示数量6</t>
  </si>
  <si>
    <t>随机道具掉落展示7</t>
  </si>
  <si>
    <t>随机掉落展示数量7</t>
  </si>
  <si>
    <t>随机道具掉落展示8</t>
  </si>
  <si>
    <t>随机掉落展示数量8</t>
  </si>
  <si>
    <t>随机道具掉落展示9</t>
  </si>
  <si>
    <t>随机掉落展示数量9</t>
  </si>
  <si>
    <t>随机道具掉落展示10</t>
  </si>
  <si>
    <t>随机掉落展示数量10</t>
  </si>
  <si>
    <t>Lvs</t>
  </si>
  <si>
    <t>挂机塔2-1:1分钟掉落</t>
  </si>
  <si>
    <t>挂机塔2-1:6分钟掉落</t>
  </si>
  <si>
    <t>1620/h</t>
  </si>
  <si>
    <t>720/h</t>
  </si>
  <si>
    <t>队伍经验</t>
  </si>
  <si>
    <t>2.5/h</t>
  </si>
  <si>
    <t>挂机塔2-2:1分钟掉落</t>
  </si>
  <si>
    <t>挂机塔2-2:6分钟掉落</t>
  </si>
  <si>
    <t>1680/h</t>
  </si>
  <si>
    <t>780/h</t>
  </si>
  <si>
    <t>3.25/h</t>
  </si>
  <si>
    <t>挂机塔2-3:1分钟掉落</t>
  </si>
  <si>
    <t>挂机塔2-3:6分钟掉落</t>
  </si>
  <si>
    <t>1740/h</t>
  </si>
  <si>
    <t>840/h</t>
  </si>
  <si>
    <t>4/h</t>
  </si>
  <si>
    <t>挂机塔2-4:1分钟掉落</t>
  </si>
  <si>
    <t>挂机塔2-4:6分钟掉落</t>
  </si>
  <si>
    <t>1800/h</t>
  </si>
  <si>
    <t>900/h</t>
  </si>
  <si>
    <t>5/h</t>
  </si>
  <si>
    <t>挂机塔3-1:1分钟掉落</t>
  </si>
  <si>
    <t>挂机塔3-1:6分钟掉落</t>
  </si>
  <si>
    <t>1860/h</t>
  </si>
  <si>
    <t>960/h</t>
  </si>
  <si>
    <t>5.62/h</t>
  </si>
  <si>
    <t>挂机塔3-2:1分钟掉落</t>
  </si>
  <si>
    <t>挂机塔3-2:6分钟掉落</t>
  </si>
  <si>
    <t>1920/h</t>
  </si>
  <si>
    <t>1020/h</t>
  </si>
  <si>
    <t>6.25/h</t>
  </si>
  <si>
    <t>挂机塔3-3:1分钟掉落</t>
  </si>
  <si>
    <t>挂机塔3-3:6分钟掉落</t>
  </si>
  <si>
    <t>1980/h</t>
  </si>
  <si>
    <t>1080/h</t>
  </si>
  <si>
    <t>6.88/h</t>
  </si>
  <si>
    <t>挂机塔3-4:1分钟掉落</t>
  </si>
  <si>
    <t>挂机塔3-4:6分钟掉落</t>
  </si>
  <si>
    <t>2100/h</t>
  </si>
  <si>
    <t>1200/h</t>
  </si>
  <si>
    <t>7.5/h</t>
  </si>
  <si>
    <t>挂机塔4-1:1分钟掉落</t>
  </si>
  <si>
    <t>挂机塔4-1:6分钟掉落</t>
  </si>
  <si>
    <t>挂机塔4-1:20分钟掉落</t>
  </si>
  <si>
    <t>2160/h</t>
  </si>
  <si>
    <t>1260/h</t>
  </si>
  <si>
    <t>8.12/h</t>
  </si>
  <si>
    <t>0.04/h</t>
  </si>
  <si>
    <t>挂机塔4-2:1分钟掉落</t>
  </si>
  <si>
    <t>挂机塔4-2:6分钟掉落</t>
  </si>
  <si>
    <t>挂机塔4-2:20分钟掉落</t>
  </si>
  <si>
    <t>2220/h</t>
  </si>
  <si>
    <t>1320/h</t>
  </si>
  <si>
    <t>8.75/h</t>
  </si>
  <si>
    <t>0.08/h</t>
  </si>
  <si>
    <t>挂机塔4-3:1分钟掉落</t>
  </si>
  <si>
    <t>挂机塔4-3:6分钟掉落</t>
  </si>
  <si>
    <t>挂机塔4-3:20分钟掉落</t>
  </si>
  <si>
    <t>2280/h</t>
  </si>
  <si>
    <t>1380/h</t>
  </si>
  <si>
    <t>9.38/h</t>
  </si>
  <si>
    <t>0.11/h</t>
  </si>
  <si>
    <t>挂机塔4-4:1分钟掉落</t>
  </si>
  <si>
    <t>挂机塔4-4:6分钟掉落</t>
  </si>
  <si>
    <t>挂机塔4-4:20分钟掉落</t>
  </si>
  <si>
    <t>2400/h</t>
  </si>
  <si>
    <t>1500/h</t>
  </si>
  <si>
    <t>10/h</t>
  </si>
  <si>
    <t>0.15/h</t>
  </si>
  <si>
    <t>挂机塔5-1:1分钟掉落</t>
  </si>
  <si>
    <t>挂机塔5-1:6分钟掉落</t>
  </si>
  <si>
    <t>挂机塔5-1:20分钟掉落</t>
  </si>
  <si>
    <t>2460/h</t>
  </si>
  <si>
    <t>1560/h</t>
  </si>
  <si>
    <t>0.12/h</t>
  </si>
  <si>
    <t>0.18/h</t>
  </si>
  <si>
    <t>挂机塔5-2:1分钟掉落</t>
  </si>
  <si>
    <t>挂机塔5-2:6分钟掉落</t>
  </si>
  <si>
    <t>挂机塔5-2:20分钟掉落</t>
  </si>
  <si>
    <t>2520/h</t>
  </si>
  <si>
    <t>0.25/h</t>
  </si>
  <si>
    <t>0.21/h</t>
  </si>
  <si>
    <t>挂机塔5-3:1分钟掉落</t>
  </si>
  <si>
    <t>挂机塔5-3:6分钟掉落</t>
  </si>
  <si>
    <t>挂机塔5-3:20分钟掉落</t>
  </si>
  <si>
    <t>2580/h</t>
  </si>
  <si>
    <t>0.38/h</t>
  </si>
  <si>
    <t>0.23/h</t>
  </si>
  <si>
    <t>挂机塔5-4:1分钟掉落</t>
  </si>
  <si>
    <t>挂机塔5-4:6分钟掉落</t>
  </si>
  <si>
    <t>挂机塔5-4:20分钟掉落</t>
  </si>
  <si>
    <t>2700/h</t>
  </si>
  <si>
    <t>0.5/h</t>
  </si>
  <si>
    <t>0.26/h</t>
  </si>
  <si>
    <t>挂机塔6-1:1分钟掉落</t>
  </si>
  <si>
    <t>挂机塔6-1:6分钟掉落</t>
  </si>
  <si>
    <t>挂机塔6-1:20分钟掉落</t>
  </si>
  <si>
    <t>2760/h</t>
  </si>
  <si>
    <t>0.59/h</t>
  </si>
  <si>
    <t>0.29/h</t>
  </si>
  <si>
    <t>挂机塔6-2:1分钟掉落</t>
  </si>
  <si>
    <t>挂机塔6-2:6分钟掉落</t>
  </si>
  <si>
    <t>挂机塔6-2:20分钟掉落</t>
  </si>
  <si>
    <t>2820/h</t>
  </si>
  <si>
    <t>0.69/h</t>
  </si>
  <si>
    <t>0.32/h</t>
  </si>
  <si>
    <t>挂机塔6-3:1分钟掉落</t>
  </si>
  <si>
    <t>挂机塔6-3:6分钟掉落</t>
  </si>
  <si>
    <t>挂机塔6-3:20分钟掉落</t>
  </si>
  <si>
    <t>2880/h</t>
  </si>
  <si>
    <t>0.78/h</t>
  </si>
  <si>
    <t>0.35/h</t>
  </si>
  <si>
    <t>挂机塔6-4:1分钟掉落</t>
  </si>
  <si>
    <t>挂机塔6-4:6分钟掉落</t>
  </si>
  <si>
    <t>挂机塔6-4:20分钟掉落</t>
  </si>
  <si>
    <t>3000/h</t>
  </si>
  <si>
    <t>0.88/h</t>
  </si>
  <si>
    <t>挂机塔7-1:1分钟掉落</t>
  </si>
  <si>
    <t>挂机塔7-1:6分钟掉落</t>
  </si>
  <si>
    <t>挂机塔7-1:20分钟掉落</t>
  </si>
  <si>
    <t>3120/h</t>
  </si>
  <si>
    <t>0.97/h</t>
  </si>
  <si>
    <t>0.4/h</t>
  </si>
  <si>
    <t>挂机塔7-2:1分钟掉落</t>
  </si>
  <si>
    <t>挂机塔7-2:6分钟掉落</t>
  </si>
  <si>
    <t>挂机塔7-2:20分钟掉落</t>
  </si>
  <si>
    <t>3300/h</t>
  </si>
  <si>
    <t>1.06/h</t>
  </si>
  <si>
    <t>0.43/h</t>
  </si>
  <si>
    <t>挂机塔7-3:1分钟掉落</t>
  </si>
  <si>
    <t>挂机塔7-3:6分钟掉落</t>
  </si>
  <si>
    <t>挂机塔7-3:20分钟掉落</t>
  </si>
  <si>
    <t>3420/h</t>
  </si>
  <si>
    <t>1.16/h</t>
  </si>
  <si>
    <t>0.46/h</t>
  </si>
  <si>
    <t>挂机塔7-4:1分钟掉落</t>
  </si>
  <si>
    <t>挂机塔7-4:6分钟掉落</t>
  </si>
  <si>
    <t>挂机塔7-4:20分钟掉落</t>
  </si>
  <si>
    <t>3600/h</t>
  </si>
  <si>
    <t>1.25/h</t>
  </si>
  <si>
    <t>0.49/h</t>
  </si>
  <si>
    <t>挂机塔8-1:1分钟掉落</t>
  </si>
  <si>
    <t>挂机塔8-1:6分钟掉落</t>
  </si>
  <si>
    <t>挂机塔8-1:20分钟掉落</t>
  </si>
  <si>
    <t>3720/h</t>
  </si>
  <si>
    <t>1.34/h</t>
  </si>
  <si>
    <t>0.52/h</t>
  </si>
  <si>
    <t>挂机塔8-2:1分钟掉落</t>
  </si>
  <si>
    <t>挂机塔8-2:6分钟掉落</t>
  </si>
  <si>
    <t>挂机塔8-2:20分钟掉落</t>
  </si>
  <si>
    <t>3900/h</t>
  </si>
  <si>
    <t>1.44/h</t>
  </si>
  <si>
    <t>0.54/h</t>
  </si>
  <si>
    <t>挂机塔8-3:1分钟掉落</t>
  </si>
  <si>
    <t>挂机塔8-3:6分钟掉落</t>
  </si>
  <si>
    <t>挂机塔8-3:20分钟掉落</t>
  </si>
  <si>
    <t>4020/h</t>
  </si>
  <si>
    <t>1.53/h</t>
  </si>
  <si>
    <t>0.57/h</t>
  </si>
  <si>
    <t>挂机塔8-4:1分钟掉落</t>
  </si>
  <si>
    <t>挂机塔8-4:6分钟掉落</t>
  </si>
  <si>
    <t>挂机塔8-4:20分钟掉落</t>
  </si>
  <si>
    <t>4200/h</t>
  </si>
  <si>
    <t>1.62/h</t>
  </si>
  <si>
    <t>0.6/h</t>
  </si>
  <si>
    <t>挂机塔9-1:1分钟掉落</t>
  </si>
  <si>
    <t>挂机塔9-1:6分钟掉落</t>
  </si>
  <si>
    <t>挂机塔9-1:20分钟掉落</t>
  </si>
  <si>
    <t>4320/h</t>
  </si>
  <si>
    <t>1.72/h</t>
  </si>
  <si>
    <t>0.64/h</t>
  </si>
  <si>
    <t>挂机塔9-2:1分钟掉落</t>
  </si>
  <si>
    <t>挂机塔9-2:6分钟掉落</t>
  </si>
  <si>
    <t>挂机塔9-2:20分钟掉落</t>
  </si>
  <si>
    <t>4500/h</t>
  </si>
  <si>
    <t>1.81/h</t>
  </si>
  <si>
    <t>0.68/h</t>
  </si>
  <si>
    <t>挂机塔9-3:1分钟掉落</t>
  </si>
  <si>
    <t>挂机塔9-3:6分钟掉落</t>
  </si>
  <si>
    <t>挂机塔9-3:20分钟掉落</t>
  </si>
  <si>
    <t>4620/h</t>
  </si>
  <si>
    <t>1.91/h</t>
  </si>
  <si>
    <t>0.71/h</t>
  </si>
  <si>
    <t>挂机塔9-4:1分钟掉落</t>
  </si>
  <si>
    <t>挂机塔9-4:6分钟掉落</t>
  </si>
  <si>
    <t>挂机塔9-4:20分钟掉落</t>
  </si>
  <si>
    <t>4800/h</t>
  </si>
  <si>
    <t>2/h</t>
  </si>
  <si>
    <t>0.75/h</t>
  </si>
  <si>
    <t>挂机塔10-1:1分钟掉落</t>
  </si>
  <si>
    <t>挂机塔10-1:6分钟掉落</t>
  </si>
  <si>
    <t>挂机塔10-1:20分钟掉落</t>
  </si>
  <si>
    <t>4920/h</t>
  </si>
  <si>
    <t>3060/h</t>
  </si>
  <si>
    <t>2.12/h</t>
  </si>
  <si>
    <t>0.01/h</t>
  </si>
  <si>
    <t>挂机塔10-2:1分钟掉落</t>
  </si>
  <si>
    <t>挂机塔10-2:6分钟掉落</t>
  </si>
  <si>
    <t>挂机塔10-2:20分钟掉落</t>
  </si>
  <si>
    <t>5100/h</t>
  </si>
  <si>
    <t>2.25/h</t>
  </si>
  <si>
    <t>0.03/h</t>
  </si>
  <si>
    <t>挂机塔10-3:1分钟掉落</t>
  </si>
  <si>
    <t>挂机塔10-3:6分钟掉落</t>
  </si>
  <si>
    <t>挂机塔10-3:20分钟掉落</t>
  </si>
  <si>
    <t>5220/h</t>
  </si>
  <si>
    <t>3180/h</t>
  </si>
  <si>
    <t>2.38/h</t>
  </si>
  <si>
    <t>0.05/h</t>
  </si>
  <si>
    <t>挂机塔10-4:1分钟掉落</t>
  </si>
  <si>
    <t>挂机塔10-4:6分钟掉落</t>
  </si>
  <si>
    <t>挂机塔10-4:20分钟掉落</t>
  </si>
  <si>
    <t>5400/h</t>
  </si>
  <si>
    <t>0.06/h</t>
  </si>
  <si>
    <t>挂机塔11-1:1分钟掉落</t>
  </si>
  <si>
    <t>挂机塔11-1:6分钟掉落</t>
  </si>
  <si>
    <t>挂机塔11-1:20分钟掉落</t>
  </si>
  <si>
    <t>5520/h</t>
  </si>
  <si>
    <t>3360/h</t>
  </si>
  <si>
    <t>0.07/h</t>
  </si>
  <si>
    <t>挂机塔11-2:1分钟掉落</t>
  </si>
  <si>
    <t>挂机塔11-2:6分钟掉落</t>
  </si>
  <si>
    <t>挂机塔11-2:20分钟掉落</t>
  </si>
  <si>
    <t>5700/h</t>
  </si>
  <si>
    <t>0.1/h</t>
  </si>
  <si>
    <t>挂机塔11-3:1分钟掉落</t>
  </si>
  <si>
    <t>挂机塔11-3:6分钟掉落</t>
  </si>
  <si>
    <t>挂机塔11-3:20分钟掉落</t>
  </si>
  <si>
    <t>5820/h</t>
  </si>
  <si>
    <t>3480/h</t>
  </si>
  <si>
    <t>0.09/h</t>
  </si>
  <si>
    <t>挂机塔11-4:1分钟掉落</t>
  </si>
  <si>
    <t>挂机塔11-4:6分钟掉落</t>
  </si>
  <si>
    <t>挂机塔11-4:20分钟掉落</t>
  </si>
  <si>
    <t>6000/h</t>
  </si>
  <si>
    <t>0.2/h</t>
  </si>
  <si>
    <t>挂机塔12-1:1分钟掉落</t>
  </si>
  <si>
    <t>挂机塔12-1:6分钟掉落</t>
  </si>
  <si>
    <t>挂机塔12-1:20分钟掉落</t>
  </si>
  <si>
    <t>6120/h</t>
  </si>
  <si>
    <t>3660/h</t>
  </si>
  <si>
    <t>0.24/h</t>
  </si>
  <si>
    <t>挂机塔12-2:1分钟掉落</t>
  </si>
  <si>
    <t>挂机塔12-2:6分钟掉落</t>
  </si>
  <si>
    <t>挂机塔12-2:20分钟掉落</t>
  </si>
  <si>
    <t>6300/h</t>
  </si>
  <si>
    <t>0.28/h</t>
  </si>
  <si>
    <t>0.13/h</t>
  </si>
  <si>
    <t>挂机塔12-3:1分钟掉落</t>
  </si>
  <si>
    <t>挂机塔12-3:6分钟掉落</t>
  </si>
  <si>
    <t>挂机塔12-3:20分钟掉落</t>
  </si>
  <si>
    <t>6420/h</t>
  </si>
  <si>
    <t>3780/h</t>
  </si>
  <si>
    <t>0.31/h</t>
  </si>
  <si>
    <t>0.14/h</t>
  </si>
  <si>
    <t>挂机塔12-4:1分钟掉落</t>
  </si>
  <si>
    <t>挂机塔12-4:6分钟掉落</t>
  </si>
  <si>
    <t>挂机塔12-4:20分钟掉落</t>
  </si>
  <si>
    <t>6600/h</t>
  </si>
  <si>
    <t>挂机塔13-1:1分钟掉落</t>
  </si>
  <si>
    <t>挂机塔13-1:6分钟掉落</t>
  </si>
  <si>
    <t>挂机塔13-1:20分钟掉落</t>
  </si>
  <si>
    <t>6780/h</t>
  </si>
  <si>
    <t>3960/h</t>
  </si>
  <si>
    <t>0.39/h</t>
  </si>
  <si>
    <t>0.16/h</t>
  </si>
  <si>
    <t>挂机塔13-2:1分钟掉落</t>
  </si>
  <si>
    <t>挂机塔13-2:6分钟掉落</t>
  </si>
  <si>
    <t>挂机塔13-2:20分钟掉落</t>
  </si>
  <si>
    <t>7020/h</t>
  </si>
  <si>
    <t>0.17/h</t>
  </si>
  <si>
    <t>挂机塔13-3:1分钟掉落</t>
  </si>
  <si>
    <t>挂机塔13-3:6分钟掉落</t>
  </si>
  <si>
    <t>挂机塔13-3:20分钟掉落</t>
  </si>
  <si>
    <t>7260/h</t>
  </si>
  <si>
    <t>4080/h</t>
  </si>
  <si>
    <t>挂机塔13-4:1分钟掉落</t>
  </si>
  <si>
    <t>挂机塔13-4:6分钟掉落</t>
  </si>
  <si>
    <t>挂机塔13-4:20分钟掉落</t>
  </si>
  <si>
    <t>7500/h</t>
  </si>
  <si>
    <t>0.19/h</t>
  </si>
  <si>
    <t>挂机塔14-1:1分钟掉落</t>
  </si>
  <si>
    <t>挂机塔14-1:6分钟掉落</t>
  </si>
  <si>
    <t>挂机塔14-1:20分钟掉落</t>
  </si>
  <si>
    <t>7620/h</t>
  </si>
  <si>
    <t>4260/h</t>
  </si>
  <si>
    <t>挂机塔14-2:1分钟掉落</t>
  </si>
  <si>
    <t>挂机塔14-2:6分钟掉落</t>
  </si>
  <si>
    <t>挂机塔14-2:20分钟掉落</t>
  </si>
  <si>
    <t>7800/h</t>
  </si>
  <si>
    <t>0.22/h</t>
  </si>
  <si>
    <t>挂机塔14-3:1分钟掉落</t>
  </si>
  <si>
    <t>挂机塔14-3:6分钟掉落</t>
  </si>
  <si>
    <t>挂机塔14-3:20分钟掉落</t>
  </si>
  <si>
    <t>7920/h</t>
  </si>
  <si>
    <t>4380/h</t>
  </si>
  <si>
    <t>0.61/h</t>
  </si>
  <si>
    <t>挂机塔14-4:1分钟掉落</t>
  </si>
  <si>
    <t>挂机塔14-4:6分钟掉落</t>
  </si>
  <si>
    <t>挂机塔14-4:20分钟掉落</t>
  </si>
  <si>
    <t>8100/h</t>
  </si>
  <si>
    <t>0.65/h</t>
  </si>
  <si>
    <t>挂机塔15-1:1分钟掉落</t>
  </si>
  <si>
    <t>挂机塔15-1:6分钟掉落</t>
  </si>
  <si>
    <t>挂机塔15-1:20分钟掉落</t>
  </si>
  <si>
    <t>8280/h</t>
  </si>
  <si>
    <t>4560/h</t>
  </si>
  <si>
    <t>挂机塔15-2:1分钟掉落</t>
  </si>
  <si>
    <t>挂机塔15-2:6分钟掉落</t>
  </si>
  <si>
    <t>挂机塔15-2:20分钟掉落</t>
  </si>
  <si>
    <t>8520/h</t>
  </si>
  <si>
    <t>0.73/h</t>
  </si>
  <si>
    <t>0.27/h</t>
  </si>
  <si>
    <t>挂机塔15-3:1分钟掉落</t>
  </si>
  <si>
    <t>挂机塔15-3:6分钟掉落</t>
  </si>
  <si>
    <t>挂机塔15-3:20分钟掉落</t>
  </si>
  <si>
    <t>8760/h</t>
  </si>
  <si>
    <t>4680/h</t>
  </si>
  <si>
    <t>0.76/h</t>
  </si>
  <si>
    <t>挂机塔15-4:1分钟掉落</t>
  </si>
  <si>
    <t>挂机塔15-4:6分钟掉落</t>
  </si>
  <si>
    <t>挂机塔15-4:20分钟掉落</t>
  </si>
  <si>
    <t>9000/h</t>
  </si>
  <si>
    <t>0.8/h</t>
  </si>
  <si>
    <t>0.3/h</t>
  </si>
  <si>
    <t>挂机塔16-1:1分钟掉落</t>
  </si>
  <si>
    <t>挂机塔16-1:6分钟掉落</t>
  </si>
  <si>
    <t>挂机塔16-1:20分钟掉落</t>
  </si>
  <si>
    <t>9120/h</t>
  </si>
  <si>
    <t>0.85/h</t>
  </si>
  <si>
    <t>挂机塔16-2:1分钟掉落</t>
  </si>
  <si>
    <t>挂机塔16-2:6分钟掉落</t>
  </si>
  <si>
    <t>挂机塔16-2:20分钟掉落</t>
  </si>
  <si>
    <t>9300/h</t>
  </si>
  <si>
    <t>0.9/h</t>
  </si>
  <si>
    <t>挂机塔16-3:1分钟掉落</t>
  </si>
  <si>
    <t>挂机塔16-3:6分钟掉落</t>
  </si>
  <si>
    <t>挂机塔16-3:20分钟掉落</t>
  </si>
  <si>
    <t>9420/h</t>
  </si>
  <si>
    <t>0.95/h</t>
  </si>
  <si>
    <t>0.02/h</t>
  </si>
  <si>
    <t>挂机塔16-4:1分钟掉落</t>
  </si>
  <si>
    <t>挂机塔16-4:6分钟掉落</t>
  </si>
  <si>
    <t>挂机塔16-4:20分钟掉落</t>
  </si>
  <si>
    <t>9600/h</t>
  </si>
  <si>
    <t>1/h</t>
  </si>
  <si>
    <t>挂机塔17-1:1分钟掉落</t>
  </si>
  <si>
    <t>挂机塔17-1:6分钟掉落</t>
  </si>
  <si>
    <t>挂机塔17-1:20分钟掉落</t>
  </si>
  <si>
    <t>9780/h</t>
  </si>
  <si>
    <t>挂机塔17-2:1分钟掉落</t>
  </si>
  <si>
    <t>挂机塔17-2:6分钟掉落</t>
  </si>
  <si>
    <t>挂机塔17-2:20分钟掉落</t>
  </si>
  <si>
    <t>10020/h</t>
  </si>
  <si>
    <t>挂机塔17-3:1分钟掉落</t>
  </si>
  <si>
    <t>挂机塔17-3:6分钟掉落</t>
  </si>
  <si>
    <t>挂机塔17-3:20分钟掉落</t>
  </si>
  <si>
    <t>10260/h</t>
  </si>
  <si>
    <t>挂机塔17-4:1分钟掉落</t>
  </si>
  <si>
    <t>挂机塔17-4:6分钟掉落</t>
  </si>
  <si>
    <t>挂机塔17-4:20分钟掉落</t>
  </si>
  <si>
    <t>10500/h</t>
  </si>
  <si>
    <t>挂机塔18-1:1分钟掉落</t>
  </si>
  <si>
    <t>挂机塔18-1:6分钟掉落</t>
  </si>
  <si>
    <t>挂机塔18-1:20分钟掉落</t>
  </si>
  <si>
    <t>10620/h</t>
  </si>
  <si>
    <t>挂机塔18-2:1分钟掉落</t>
  </si>
  <si>
    <t>挂机塔18-2:6分钟掉落</t>
  </si>
  <si>
    <t>挂机塔18-2:20分钟掉落</t>
  </si>
  <si>
    <t>10800/h</t>
  </si>
  <si>
    <t>挂机塔18-3:1分钟掉落</t>
  </si>
  <si>
    <t>挂机塔18-3:6分钟掉落</t>
  </si>
  <si>
    <t>挂机塔18-3:20分钟掉落</t>
  </si>
  <si>
    <t>10920/h</t>
  </si>
  <si>
    <t>挂机塔18-4:1分钟掉落</t>
  </si>
  <si>
    <t>挂机塔18-4:6分钟掉落</t>
  </si>
  <si>
    <t>挂机塔18-4:20分钟掉落</t>
  </si>
  <si>
    <t>11100/h</t>
  </si>
  <si>
    <t>挂机塔19-1:1分钟掉落</t>
  </si>
  <si>
    <t>挂机塔19-1:6分钟掉落</t>
  </si>
  <si>
    <t>挂机塔19-1:20分钟掉落</t>
  </si>
  <si>
    <t>挂机塔19-1:60分钟掉落</t>
  </si>
  <si>
    <t>11280/h</t>
  </si>
  <si>
    <t>6720/h</t>
  </si>
  <si>
    <t>0/h</t>
  </si>
  <si>
    <t>挂机塔19-2:1分钟掉落</t>
  </si>
  <si>
    <t>挂机塔19-2:6分钟掉落</t>
  </si>
  <si>
    <t>挂机塔19-2:20分钟掉落</t>
  </si>
  <si>
    <t>挂机塔19-2:60分钟掉落</t>
  </si>
  <si>
    <t>11520/h</t>
  </si>
  <si>
    <t>6900/h</t>
  </si>
  <si>
    <t>挂机塔19-3:1分钟掉落</t>
  </si>
  <si>
    <t>挂机塔19-3:6分钟掉落</t>
  </si>
  <si>
    <t>挂机塔19-3:20分钟掉落</t>
  </si>
  <si>
    <t>挂机塔19-3:60分钟掉落</t>
  </si>
  <si>
    <t>11760/h</t>
  </si>
  <si>
    <t>挂机塔19-4:1分钟掉落</t>
  </si>
  <si>
    <t>挂机塔19-4:6分钟掉落</t>
  </si>
  <si>
    <t>挂机塔19-4:20分钟掉落</t>
  </si>
  <si>
    <t>挂机塔19-4:60分钟掉落</t>
  </si>
  <si>
    <t>12000/h</t>
  </si>
  <si>
    <t>7200/h</t>
  </si>
  <si>
    <t>挂机塔20-1:1分钟掉落</t>
  </si>
  <si>
    <t>挂机塔20-1:6分钟掉落</t>
  </si>
  <si>
    <t>挂机塔20-1:20分钟掉落</t>
  </si>
  <si>
    <t>挂机塔20-1:60分钟掉落</t>
  </si>
  <si>
    <t>12120/h</t>
  </si>
  <si>
    <t>7320/h</t>
  </si>
  <si>
    <t>挂机塔20-2:1分钟掉落</t>
  </si>
  <si>
    <t>挂机塔20-2:6分钟掉落</t>
  </si>
  <si>
    <t>挂机塔20-2:20分钟掉落</t>
  </si>
  <si>
    <t>挂机塔20-2:60分钟掉落</t>
  </si>
  <si>
    <t>12300/h</t>
  </si>
  <si>
    <t>挂机塔20-3:1分钟掉落</t>
  </si>
  <si>
    <t>挂机塔20-3:6分钟掉落</t>
  </si>
  <si>
    <t>挂机塔20-3:20分钟掉落</t>
  </si>
  <si>
    <t>挂机塔20-3:60分钟掉落</t>
  </si>
  <si>
    <t>12420/h</t>
  </si>
  <si>
    <t>挂机塔20-4:1分钟掉落</t>
  </si>
  <si>
    <t>挂机塔20-4:6分钟掉落</t>
  </si>
  <si>
    <t>挂机塔20-4:20分钟掉落</t>
  </si>
  <si>
    <t>挂机塔20-4:60分钟掉落</t>
  </si>
  <si>
    <t>12600/h</t>
  </si>
  <si>
    <t>挂机塔21-1:1分钟掉落</t>
  </si>
  <si>
    <t>挂机塔21-1:6分钟掉落</t>
  </si>
  <si>
    <t>挂机塔21-1:20分钟掉落</t>
  </si>
  <si>
    <t>挂机塔21-1:60分钟掉落</t>
  </si>
  <si>
    <t>12780/h</t>
  </si>
  <si>
    <t>0.34/h</t>
  </si>
  <si>
    <t>挂机塔21-2:1分钟掉落</t>
  </si>
  <si>
    <t>挂机塔21-2:6分钟掉落</t>
  </si>
  <si>
    <t>挂机塔21-2:20分钟掉落</t>
  </si>
  <si>
    <t>挂机塔21-2:60分钟掉落</t>
  </si>
  <si>
    <t>13020/h</t>
  </si>
  <si>
    <t>0.36/h</t>
  </si>
  <si>
    <t>挂机塔21-3:1分钟掉落</t>
  </si>
  <si>
    <t>挂机塔21-3:6分钟掉落</t>
  </si>
  <si>
    <t>挂机塔21-3:20分钟掉落</t>
  </si>
  <si>
    <t>挂机塔21-3:60分钟掉落</t>
  </si>
  <si>
    <t>13260/h</t>
  </si>
  <si>
    <t>8220/h</t>
  </si>
  <si>
    <t>挂机塔21-4:1分钟掉落</t>
  </si>
  <si>
    <t>挂机塔21-4:6分钟掉落</t>
  </si>
  <si>
    <t>挂机塔21-4:20分钟掉落</t>
  </si>
  <si>
    <t>挂机塔21-4:60分钟掉落</t>
  </si>
  <si>
    <t>13500/h</t>
  </si>
  <si>
    <t>8400/h</t>
  </si>
  <si>
    <t>挂机塔22-1:1分钟掉落</t>
  </si>
  <si>
    <t>挂机塔22-1:6分钟掉落</t>
  </si>
  <si>
    <t>挂机塔22-1:20分钟掉落</t>
  </si>
  <si>
    <t>挂机塔22-1:60分钟掉落</t>
  </si>
  <si>
    <t>13620/h</t>
  </si>
  <si>
    <t>挂机塔22-2:1分钟掉落</t>
  </si>
  <si>
    <t>挂机塔22-2:6分钟掉落</t>
  </si>
  <si>
    <t>挂机塔22-2:20分钟掉落</t>
  </si>
  <si>
    <t>挂机塔22-2:60分钟掉落</t>
  </si>
  <si>
    <t>13800/h</t>
  </si>
  <si>
    <t>8700/h</t>
  </si>
  <si>
    <t>0.45/h</t>
  </si>
  <si>
    <t>挂机塔22-3:1分钟掉落</t>
  </si>
  <si>
    <t>挂机塔22-3:6分钟掉落</t>
  </si>
  <si>
    <t>挂机塔22-3:20分钟掉落</t>
  </si>
  <si>
    <t>挂机塔22-3:60分钟掉落</t>
  </si>
  <si>
    <t>13920/h</t>
  </si>
  <si>
    <t>8820/h</t>
  </si>
  <si>
    <t>0.47/h</t>
  </si>
  <si>
    <t>挂机塔22-4:1分钟掉落</t>
  </si>
  <si>
    <t>挂机塔22-4:6分钟掉落</t>
  </si>
  <si>
    <t>挂机塔22-4:20分钟掉落</t>
  </si>
  <si>
    <t>挂机塔22-4:60分钟掉落</t>
  </si>
  <si>
    <t>14100/h</t>
  </si>
  <si>
    <t>挂机塔23-1:1分钟掉落</t>
  </si>
  <si>
    <t>挂机塔23-1:6分钟掉落</t>
  </si>
  <si>
    <t>挂机塔23-1:20分钟掉落</t>
  </si>
  <si>
    <t>挂机塔23-1:60分钟掉落</t>
  </si>
  <si>
    <t>14280/h</t>
  </si>
  <si>
    <t>挂机塔23-2:1分钟掉落</t>
  </si>
  <si>
    <t>挂机塔23-2:6分钟掉落</t>
  </si>
  <si>
    <t>挂机塔23-2:20分钟掉落</t>
  </si>
  <si>
    <t>挂机塔23-2:60分钟掉落</t>
  </si>
  <si>
    <t>14520/h</t>
  </si>
  <si>
    <t>挂机塔23-3:1分钟掉落</t>
  </si>
  <si>
    <t>挂机塔23-3:6分钟掉落</t>
  </si>
  <si>
    <t>挂机塔23-3:20分钟掉落</t>
  </si>
  <si>
    <t>挂机塔23-3:60分钟掉落</t>
  </si>
  <si>
    <t>14760/h</t>
  </si>
  <si>
    <t>挂机塔23-4:1分钟掉落</t>
  </si>
  <si>
    <t>挂机塔23-4:6分钟掉落</t>
  </si>
  <si>
    <t>挂机塔23-4:20分钟掉落</t>
  </si>
  <si>
    <t>挂机塔23-4:60分钟掉落</t>
  </si>
  <si>
    <t>15000/h</t>
  </si>
  <si>
    <t>挂机塔24-1:1分钟掉落</t>
  </si>
  <si>
    <t>挂机塔24-1:6分钟掉落</t>
  </si>
  <si>
    <t>挂机塔24-1:20分钟掉落</t>
  </si>
  <si>
    <t>挂机塔24-1:60分钟掉落</t>
  </si>
  <si>
    <t>15360/h</t>
  </si>
  <si>
    <t>9720/h</t>
  </si>
  <si>
    <t>挂机塔24-2:1分钟掉落</t>
  </si>
  <si>
    <t>挂机塔24-2:6分钟掉落</t>
  </si>
  <si>
    <t>挂机塔24-2:20分钟掉落</t>
  </si>
  <si>
    <t>挂机塔24-2:60分钟掉落</t>
  </si>
  <si>
    <t>15720/h</t>
  </si>
  <si>
    <t>9900/h</t>
  </si>
  <si>
    <t>挂机塔24-3:1分钟掉落</t>
  </si>
  <si>
    <t>挂机塔24-3:6分钟掉落</t>
  </si>
  <si>
    <t>挂机塔24-3:20分钟掉落</t>
  </si>
  <si>
    <t>挂机塔24-3:60分钟掉落</t>
  </si>
  <si>
    <t>16080/h</t>
  </si>
  <si>
    <t>挂机塔24-4:1分钟掉落</t>
  </si>
  <si>
    <t>挂机塔24-4:6分钟掉落</t>
  </si>
  <si>
    <t>挂机塔24-4:20分钟掉落</t>
  </si>
  <si>
    <t>挂机塔24-4:60分钟掉落</t>
  </si>
  <si>
    <t>16500/h</t>
  </si>
  <si>
    <t>10200/h</t>
  </si>
  <si>
    <t>挂机塔25-1:1分钟掉落</t>
  </si>
  <si>
    <t>挂机塔25-1:6分钟掉落</t>
  </si>
  <si>
    <t>挂机塔25-1:20分钟掉落</t>
  </si>
  <si>
    <t>挂机塔25-1:60分钟掉落</t>
  </si>
  <si>
    <t>16860/h</t>
  </si>
  <si>
    <t>10320/h</t>
  </si>
  <si>
    <t>挂机塔25-2:1分钟掉落</t>
  </si>
  <si>
    <t>挂机塔25-2:6分钟掉落</t>
  </si>
  <si>
    <t>挂机塔25-2:20分钟掉落</t>
  </si>
  <si>
    <t>挂机塔25-2:60分钟掉落</t>
  </si>
  <si>
    <t>17220/h</t>
  </si>
  <si>
    <t>挂机塔25-3:1分钟掉落</t>
  </si>
  <si>
    <t>挂机塔25-3:6分钟掉落</t>
  </si>
  <si>
    <t>挂机塔25-3:20分钟掉落</t>
  </si>
  <si>
    <t>挂机塔25-3:60分钟掉落</t>
  </si>
  <si>
    <t>17580/h</t>
  </si>
  <si>
    <t>挂机塔25-4:1分钟掉落</t>
  </si>
  <si>
    <t>挂机塔25-4:6分钟掉落</t>
  </si>
  <si>
    <t>挂机塔25-4:20分钟掉落</t>
  </si>
  <si>
    <t>挂机塔25-4:60分钟掉落</t>
  </si>
  <si>
    <t>18000/h</t>
  </si>
  <si>
    <t>挂机塔26-1:1分钟掉落</t>
  </si>
  <si>
    <t>挂机塔26-1:6分钟掉落</t>
  </si>
  <si>
    <t>挂机塔26-1:20分钟掉落</t>
  </si>
  <si>
    <t>挂机塔26-1:60分钟掉落</t>
  </si>
  <si>
    <t>18360/h</t>
  </si>
  <si>
    <t>挂机塔26-2:1分钟掉落</t>
  </si>
  <si>
    <t>挂机塔26-2:6分钟掉落</t>
  </si>
  <si>
    <t>挂机塔26-2:20分钟掉落</t>
  </si>
  <si>
    <t>挂机塔26-2:60分钟掉落</t>
  </si>
  <si>
    <t>18720/h</t>
  </si>
  <si>
    <t>挂机塔26-3:1分钟掉落</t>
  </si>
  <si>
    <t>挂机塔26-3:6分钟掉落</t>
  </si>
  <si>
    <t>挂机塔26-3:20分钟掉落</t>
  </si>
  <si>
    <t>挂机塔26-3:60分钟掉落</t>
  </si>
  <si>
    <t>19080/h</t>
  </si>
  <si>
    <t>11220/h</t>
  </si>
  <si>
    <t>挂机塔26-4:1分钟掉落</t>
  </si>
  <si>
    <t>挂机塔26-4:6分钟掉落</t>
  </si>
  <si>
    <t>挂机塔26-4:20分钟掉落</t>
  </si>
  <si>
    <t>挂机塔26-4:60分钟掉落</t>
  </si>
  <si>
    <t>19500/h</t>
  </si>
  <si>
    <t>11400/h</t>
  </si>
  <si>
    <t>挂机塔27-1:1分钟掉落</t>
  </si>
  <si>
    <t>挂机塔27-1:6分钟掉落</t>
  </si>
  <si>
    <t>挂机塔27-1:20分钟掉落</t>
  </si>
  <si>
    <t>挂机塔27-1:60分钟掉落</t>
  </si>
  <si>
    <t>19860/h</t>
  </si>
  <si>
    <t>挂机塔27-2:1分钟掉落</t>
  </si>
  <si>
    <t>挂机塔27-2:6分钟掉落</t>
  </si>
  <si>
    <t>挂机塔27-2:20分钟掉落</t>
  </si>
  <si>
    <t>挂机塔27-2:60分钟掉落</t>
  </si>
  <si>
    <t>20220/h</t>
  </si>
  <si>
    <t>11700/h</t>
  </si>
  <si>
    <t>挂机塔27-3:1分钟掉落</t>
  </si>
  <si>
    <t>挂机塔27-3:6分钟掉落</t>
  </si>
  <si>
    <t>挂机塔27-3:20分钟掉落</t>
  </si>
  <si>
    <t>挂机塔27-3:60分钟掉落</t>
  </si>
  <si>
    <t>20580/h</t>
  </si>
  <si>
    <t>11820/h</t>
  </si>
  <si>
    <t>挂机塔27-4:1分钟掉落</t>
  </si>
  <si>
    <t>挂机塔27-4:6分钟掉落</t>
  </si>
  <si>
    <t>挂机塔27-4:20分钟掉落</t>
  </si>
  <si>
    <t>挂机塔27-4:60分钟掉落</t>
  </si>
  <si>
    <t>21000/h</t>
  </si>
  <si>
    <t>挂机塔28-1:1分钟掉落</t>
  </si>
  <si>
    <t>挂机塔28-1:6分钟掉落</t>
  </si>
  <si>
    <t>挂机塔28-1:20分钟掉落</t>
  </si>
  <si>
    <t>挂机塔28-1:60分钟掉落</t>
  </si>
  <si>
    <t>21360/h</t>
  </si>
  <si>
    <t>挂机塔28-2:1分钟掉落</t>
  </si>
  <si>
    <t>挂机塔28-2:6分钟掉落</t>
  </si>
  <si>
    <t>挂机塔28-2:20分钟掉落</t>
  </si>
  <si>
    <t>挂机塔28-2:60分钟掉落</t>
  </si>
  <si>
    <t>21720/h</t>
  </si>
  <si>
    <t>挂机塔28-3:1分钟掉落</t>
  </si>
  <si>
    <t>挂机塔28-3:6分钟掉落</t>
  </si>
  <si>
    <t>挂机塔28-3:20分钟掉落</t>
  </si>
  <si>
    <t>挂机塔28-3:60分钟掉落</t>
  </si>
  <si>
    <t>22080/h</t>
  </si>
  <si>
    <t>挂机塔28-4:1分钟掉落</t>
  </si>
  <si>
    <t>挂机塔28-4:6分钟掉落</t>
  </si>
  <si>
    <t>挂机塔28-4:20分钟掉落</t>
  </si>
  <si>
    <t>挂机塔28-4:60分钟掉落</t>
  </si>
  <si>
    <t>22500/h</t>
  </si>
  <si>
    <t>挂机塔29-1:1分钟掉落</t>
  </si>
  <si>
    <t>挂机塔29-1:6分钟掉落</t>
  </si>
  <si>
    <t>挂机塔29-1:20分钟掉落</t>
  </si>
  <si>
    <t>挂机塔29-1:60分钟掉落</t>
  </si>
  <si>
    <t>22860/h</t>
  </si>
  <si>
    <t>12720/h</t>
  </si>
  <si>
    <t>挂机塔29-2:1分钟掉落</t>
  </si>
  <si>
    <t>挂机塔29-2:6分钟掉落</t>
  </si>
  <si>
    <t>挂机塔29-2:20分钟掉落</t>
  </si>
  <si>
    <t>挂机塔29-2:60分钟掉落</t>
  </si>
  <si>
    <t>23220/h</t>
  </si>
  <si>
    <t>12900/h</t>
  </si>
  <si>
    <t>挂机塔29-3:1分钟掉落</t>
  </si>
  <si>
    <t>挂机塔29-3:6分钟掉落</t>
  </si>
  <si>
    <t>挂机塔29-3:20分钟掉落</t>
  </si>
  <si>
    <t>挂机塔29-3:60分钟掉落</t>
  </si>
  <si>
    <t>23580/h</t>
  </si>
  <si>
    <t>挂机塔29-4:1分钟掉落</t>
  </si>
  <si>
    <t>挂机塔29-4:6分钟掉落</t>
  </si>
  <si>
    <t>挂机塔29-4:20分钟掉落</t>
  </si>
  <si>
    <t>挂机塔29-4:60分钟掉落</t>
  </si>
  <si>
    <t>24000/h</t>
  </si>
  <si>
    <t>13200/h</t>
  </si>
  <si>
    <t>挂机塔30-1:1分钟掉落</t>
  </si>
  <si>
    <t>挂机塔30-1:6分钟掉落</t>
  </si>
  <si>
    <t>挂机塔30-1:20分钟掉落</t>
  </si>
  <si>
    <t>挂机塔30-1:60分钟掉落</t>
  </si>
  <si>
    <t>25200/h</t>
  </si>
  <si>
    <t>挂机塔30-2:1分钟掉落</t>
  </si>
  <si>
    <t>挂机塔30-2:6分钟掉落</t>
  </si>
  <si>
    <t>挂机塔30-2:20分钟掉落</t>
  </si>
  <si>
    <t>挂机塔30-2:60分钟掉落</t>
  </si>
  <si>
    <t>26400/h</t>
  </si>
  <si>
    <t>挂机塔30-3:1分钟掉落</t>
  </si>
  <si>
    <t>挂机塔30-3:6分钟掉落</t>
  </si>
  <si>
    <t>挂机塔30-3:20分钟掉落</t>
  </si>
  <si>
    <t>挂机塔30-3:60分钟掉落</t>
  </si>
  <si>
    <t>27600/h</t>
  </si>
  <si>
    <t>挂机塔30-4:1分钟掉落</t>
  </si>
  <si>
    <t>挂机塔30-4:6分钟掉落</t>
  </si>
  <si>
    <t>挂机塔30-4:20分钟掉落</t>
  </si>
  <si>
    <t>挂机塔30-4:60分钟掉落</t>
  </si>
  <si>
    <t>28800/h</t>
  </si>
  <si>
    <t>MinePos[1].x</t>
  </si>
  <si>
    <t>MinePos[1].y</t>
  </si>
  <si>
    <t>MinePos[1].z</t>
  </si>
  <si>
    <t>MinePos[2].x</t>
  </si>
  <si>
    <t>MinePos[2].y</t>
  </si>
  <si>
    <t>MinePos[2].z</t>
  </si>
  <si>
    <t>MinePos[3].x</t>
  </si>
  <si>
    <t>MinePos[3].y</t>
  </si>
  <si>
    <t>MinePos[3].z</t>
  </si>
  <si>
    <t>Distance</t>
  </si>
  <si>
    <t>Speed</t>
  </si>
  <si>
    <t>LongRad</t>
  </si>
  <si>
    <t>ShortRad</t>
  </si>
  <si>
    <t>DropTime</t>
  </si>
  <si>
    <t>DelayTime</t>
  </si>
  <si>
    <t>RecoverTime</t>
  </si>
  <si>
    <t>DropItem1</t>
  </si>
  <si>
    <t>DropNum1</t>
  </si>
  <si>
    <t>DropItem2</t>
  </si>
  <si>
    <t>DropNum2</t>
  </si>
  <si>
    <t>DropItem3</t>
  </si>
  <si>
    <t>DropNum3</t>
  </si>
  <si>
    <t>唯一键</t>
  </si>
  <si>
    <t>己方1号角色位置(x)</t>
  </si>
  <si>
    <t>己方1号角色位置(y)</t>
  </si>
  <si>
    <t>己方1号角色位置(z)</t>
  </si>
  <si>
    <t>己方2号角色位置(x)</t>
  </si>
  <si>
    <t>己方2号角色位置(y)</t>
  </si>
  <si>
    <t>己方2号角色位置(z)</t>
  </si>
  <si>
    <t>己方3号角色位置(x)</t>
  </si>
  <si>
    <t>己方3号角色位置(y)</t>
  </si>
  <si>
    <t>己方3号角色位置(z)</t>
  </si>
  <si>
    <t>敌方停留位置相对距离
(米)</t>
  </si>
  <si>
    <t>敌方移动速度
(米/秒)</t>
  </si>
  <si>
    <t>掉落范围长半径
(米)</t>
  </si>
  <si>
    <t>掉落范围短半径
(米)</t>
  </si>
  <si>
    <t>掉落时长
(秒)</t>
  </si>
  <si>
    <t>回收延迟时长
(秒)</t>
  </si>
  <si>
    <t>回收至宝箱时长
(秒)</t>
  </si>
  <si>
    <t>掉落1图标id</t>
  </si>
  <si>
    <t>掉落1图标数量</t>
  </si>
  <si>
    <t>掉落2图标id</t>
  </si>
  <si>
    <t>掉落2图标数量</t>
  </si>
  <si>
    <t>掉落3图标id</t>
  </si>
  <si>
    <t>掉落3图标数量</t>
  </si>
  <si>
    <t>fx_c_crystal_red_down</t>
  </si>
  <si>
    <t>fx_c_crystal_yellow_down</t>
  </si>
  <si>
    <t>fx_c_crystal_blue_down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</si>
</sst>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5" borderId="1">
      <alignment horizontal="center" vertical="center" shrinkToFit="1"/>
    </xf>
    <xf numFmtId="0" fontId="1" fillId="0" borderId="0">
      <alignment horizontal="center" vertical="center"/>
    </xf>
    <xf numFmtId="0" fontId="2" fillId="3" borderId="1">
      <alignment horizontal="center" vertical="center" wrapText="1"/>
    </xf>
    <xf numFmtId="0" fontId="2" fillId="0" borderId="1">
      <alignment vertical="top" wrapText="1"/>
    </xf>
    <xf numFmtId="0" fontId="9" fillId="4" borderId="1" applyFont="0">
      <alignment horizontal="center" vertical="center" wrapText="1"/>
    </xf>
    <xf numFmtId="0" fontId="3" fillId="0" borderId="2">
      <alignment horizontal="center" vertical="center"/>
    </xf>
    <xf numFmtId="0" fontId="9" fillId="0" borderId="0">
      <alignment vertical="center"/>
    </xf>
    <xf numFmtId="0" fontId="6" fillId="0" borderId="0"/>
    <xf numFmtId="0" fontId="7" fillId="0" borderId="0" applyNumberFormat="0" applyFill="0" applyBorder="0" applyAlignment="0" applyProtection="0"/>
    <xf numFmtId="0" fontId="2" fillId="7" borderId="0"/>
    <xf numFmtId="0" fontId="5" fillId="6" borderId="0"/>
    <xf numFmtId="0" fontId="1" fillId="2" borderId="0">
      <alignment horizontal="center" vertical="top" wrapText="1"/>
    </xf>
  </cellStyleXfs>
  <cellXfs count="23">
    <xf numFmtId="0" fontId="0" fillId="0" borderId="0" xfId="0"/>
    <xf numFmtId="0" fontId="1" fillId="0" borderId="1" xfId="2" applyBorder="1" applyAlignment="1">
      <alignment horizontal="center" vertical="center"/>
    </xf>
    <xf numFmtId="0" fontId="1" fillId="0" borderId="0" xfId="2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12" applyBorder="1" applyAlignment="1">
      <alignment horizontal="center" vertical="top" wrapText="1"/>
    </xf>
    <xf numFmtId="0" fontId="1" fillId="2" borderId="1" xfId="12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2" borderId="0" xfId="12" applyAlignment="1">
      <alignment horizontal="center" vertical="center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1" fillId="2" borderId="0" xfId="12">
      <alignment horizontal="center" vertical="top" wrapText="1"/>
    </xf>
    <xf numFmtId="0" fontId="1" fillId="0" borderId="0" xfId="2" applyFont="1" applyFill="1" applyAlignment="1">
      <alignment horizontal="center" vertical="center"/>
    </xf>
    <xf numFmtId="0" fontId="1" fillId="2" borderId="0" xfId="12" applyFont="1" applyFill="1" applyAlignment="1">
      <alignment horizontal="center" vertical="top" wrapText="1"/>
    </xf>
    <xf numFmtId="0" fontId="2" fillId="0" borderId="1" xfId="4" applyFont="1" applyFill="1" applyAlignment="1">
      <alignment vertical="top" wrapText="1"/>
    </xf>
    <xf numFmtId="9" fontId="0" fillId="0" borderId="0" xfId="0" applyNumberFormat="1"/>
    <xf numFmtId="0" fontId="0" fillId="0" borderId="1" xfId="0" applyBorder="1"/>
    <xf numFmtId="0" fontId="2" fillId="0" borderId="1" xfId="4" applyBorder="1">
      <alignment vertical="top" wrapText="1"/>
    </xf>
    <xf numFmtId="0" fontId="2" fillId="3" borderId="1" xfId="3">
      <alignment horizontal="center" vertical="center" wrapText="1"/>
    </xf>
    <xf numFmtId="0" fontId="2" fillId="3" borderId="1" xfId="3" applyFont="1" applyFill="1" applyAlignment="1">
      <alignment horizontal="center" vertical="center" wrapText="1"/>
    </xf>
    <xf numFmtId="0" fontId="2" fillId="0" borderId="1" xfId="4" applyAlignment="1">
      <alignment horizontal="right" vertical="top" wrapText="1"/>
    </xf>
    <xf numFmtId="0" fontId="0" fillId="0" borderId="0" xfId="0" applyFont="1"/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D7" sqref="D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39.950000000000003" customHeight="1" x14ac:dyDescent="0.2">
      <c r="A2" s="10" t="s">
        <v>7</v>
      </c>
      <c r="B2" s="10" t="s">
        <v>8</v>
      </c>
      <c r="C2" s="10"/>
      <c r="D2" s="10" t="s">
        <v>9</v>
      </c>
      <c r="E2" s="10" t="s">
        <v>9</v>
      </c>
      <c r="F2" s="10" t="s">
        <v>10</v>
      </c>
      <c r="G2" s="9" t="b">
        <v>1</v>
      </c>
    </row>
    <row r="3" spans="1:7" ht="39.950000000000003" customHeight="1" x14ac:dyDescent="0.2">
      <c r="A3" s="10" t="s">
        <v>7</v>
      </c>
      <c r="B3" s="10"/>
      <c r="C3" s="10" t="s">
        <v>11</v>
      </c>
      <c r="D3" s="10" t="s">
        <v>12</v>
      </c>
      <c r="E3" s="10"/>
      <c r="F3" s="10"/>
      <c r="G3" s="9" t="b">
        <v>1</v>
      </c>
    </row>
    <row r="4" spans="1:7" ht="39.950000000000003" customHeight="1" x14ac:dyDescent="0.2">
      <c r="A4" s="10" t="s">
        <v>13</v>
      </c>
      <c r="B4" s="10" t="s">
        <v>8</v>
      </c>
      <c r="C4" s="10"/>
      <c r="D4" s="10" t="s">
        <v>14</v>
      </c>
      <c r="E4" s="10" t="s">
        <v>14</v>
      </c>
      <c r="F4" s="10" t="s">
        <v>13</v>
      </c>
      <c r="G4" s="9" t="b">
        <v>1</v>
      </c>
    </row>
    <row r="5" spans="1:7" ht="39.950000000000003" customHeight="1" x14ac:dyDescent="0.2">
      <c r="A5" s="10" t="s">
        <v>13</v>
      </c>
      <c r="B5" s="10"/>
      <c r="C5" s="10" t="s">
        <v>15</v>
      </c>
      <c r="D5" s="10" t="s">
        <v>16</v>
      </c>
      <c r="E5" s="10"/>
      <c r="F5" s="10"/>
      <c r="G5" s="9" t="b">
        <v>1</v>
      </c>
    </row>
    <row r="6" spans="1:7" ht="39.950000000000003" customHeight="1" x14ac:dyDescent="0.2">
      <c r="A6" s="10" t="s">
        <v>17</v>
      </c>
      <c r="B6" s="10" t="s">
        <v>8</v>
      </c>
      <c r="C6" s="10"/>
      <c r="D6" s="10" t="s">
        <v>18</v>
      </c>
      <c r="E6" s="10"/>
      <c r="F6" s="10"/>
      <c r="G6" s="9" t="b">
        <v>1</v>
      </c>
    </row>
    <row r="7" spans="1:7" ht="39.950000000000003" customHeight="1" x14ac:dyDescent="0.2">
      <c r="A7" s="10" t="s">
        <v>17</v>
      </c>
      <c r="B7" s="10"/>
      <c r="C7" s="10" t="s">
        <v>19</v>
      </c>
      <c r="D7" s="10" t="s">
        <v>16</v>
      </c>
      <c r="E7" s="10"/>
      <c r="F7" s="10"/>
      <c r="G7" s="9" t="b">
        <v>1</v>
      </c>
    </row>
    <row r="8" spans="1:7" ht="39.950000000000003" customHeight="1" x14ac:dyDescent="0.2">
      <c r="A8" s="10" t="s">
        <v>20</v>
      </c>
      <c r="B8" s="10" t="s">
        <v>8</v>
      </c>
      <c r="C8" s="10"/>
      <c r="D8" s="10" t="s">
        <v>18</v>
      </c>
      <c r="E8" s="10" t="s">
        <v>18</v>
      </c>
      <c r="F8" s="10" t="s">
        <v>21</v>
      </c>
      <c r="G8" s="9" t="b">
        <v>1</v>
      </c>
    </row>
    <row r="9" spans="1:7" ht="39.950000000000003" customHeight="1" x14ac:dyDescent="0.2">
      <c r="A9" s="10" t="s">
        <v>20</v>
      </c>
      <c r="B9" s="10"/>
      <c r="C9" s="10" t="s">
        <v>22</v>
      </c>
      <c r="D9" s="10" t="s">
        <v>16</v>
      </c>
      <c r="E9" s="10"/>
      <c r="F9" s="10"/>
      <c r="G9" s="9" t="b">
        <v>1</v>
      </c>
    </row>
    <row r="10" spans="1:7" ht="39.950000000000003" customHeight="1" x14ac:dyDescent="0.2">
      <c r="A10" s="10" t="s">
        <v>23</v>
      </c>
      <c r="B10" s="10" t="s">
        <v>24</v>
      </c>
      <c r="C10" s="10"/>
      <c r="D10" s="9" t="s">
        <v>16</v>
      </c>
      <c r="E10" s="9" t="s">
        <v>16</v>
      </c>
      <c r="F10" s="10" t="s">
        <v>25</v>
      </c>
      <c r="G10" s="9" t="b">
        <v>1</v>
      </c>
    </row>
    <row r="11" spans="1:7" ht="39.950000000000003" customHeight="1" x14ac:dyDescent="0.2">
      <c r="A11" s="10" t="s">
        <v>23</v>
      </c>
      <c r="B11" s="10"/>
      <c r="C11" s="10" t="s">
        <v>26</v>
      </c>
      <c r="D11" s="10" t="s">
        <v>16</v>
      </c>
      <c r="E11" s="9"/>
      <c r="F11" s="10"/>
      <c r="G11" s="9" t="b">
        <v>1</v>
      </c>
    </row>
    <row r="12" spans="1:7" ht="39.950000000000003" customHeight="1" x14ac:dyDescent="0.2">
      <c r="A12" s="10" t="s">
        <v>27</v>
      </c>
      <c r="B12" s="10" t="s">
        <v>28</v>
      </c>
      <c r="C12" s="10"/>
      <c r="D12" s="10" t="s">
        <v>29</v>
      </c>
      <c r="E12" s="10" t="s">
        <v>29</v>
      </c>
      <c r="F12" s="10"/>
      <c r="G12" s="9" t="b">
        <v>1</v>
      </c>
    </row>
    <row r="13" spans="1:7" ht="39.950000000000003" customHeight="1" x14ac:dyDescent="0.2">
      <c r="A13" s="10" t="s">
        <v>27</v>
      </c>
      <c r="B13" s="10"/>
      <c r="C13" s="10" t="s">
        <v>30</v>
      </c>
      <c r="D13" s="10" t="s">
        <v>16</v>
      </c>
      <c r="E13" s="9"/>
      <c r="F13" s="10"/>
      <c r="G13" s="9" t="b">
        <v>1</v>
      </c>
    </row>
    <row r="14" spans="1:7" ht="39.950000000000003" customHeight="1" x14ac:dyDescent="0.2">
      <c r="A14" s="10" t="s">
        <v>31</v>
      </c>
      <c r="B14" s="10" t="s">
        <v>32</v>
      </c>
      <c r="C14" s="10"/>
      <c r="D14" s="10" t="s">
        <v>16</v>
      </c>
      <c r="E14" s="10" t="s">
        <v>33</v>
      </c>
      <c r="F14" s="10" t="s">
        <v>34</v>
      </c>
      <c r="G14" s="9" t="b">
        <v>1</v>
      </c>
    </row>
    <row r="15" spans="1:7" ht="39.950000000000003" customHeight="1" x14ac:dyDescent="0.2">
      <c r="A15" s="10" t="s">
        <v>31</v>
      </c>
      <c r="B15" s="10"/>
      <c r="C15" s="10" t="s">
        <v>35</v>
      </c>
      <c r="D15" s="10" t="s">
        <v>16</v>
      </c>
      <c r="E15" s="10"/>
      <c r="F15" s="10"/>
      <c r="G15" s="9" t="b">
        <v>1</v>
      </c>
    </row>
    <row r="16" spans="1:7" ht="31.5" customHeight="1" x14ac:dyDescent="0.2">
      <c r="A16" s="10" t="s">
        <v>36</v>
      </c>
      <c r="B16" s="10" t="s">
        <v>37</v>
      </c>
      <c r="C16" s="10"/>
      <c r="D16" s="10" t="s">
        <v>12</v>
      </c>
      <c r="E16" s="10" t="s">
        <v>12</v>
      </c>
      <c r="F16" s="10" t="s">
        <v>38</v>
      </c>
      <c r="G16" s="9" t="b">
        <v>1</v>
      </c>
    </row>
    <row r="17" spans="1:7" ht="31.5" customHeight="1" x14ac:dyDescent="0.2">
      <c r="A17" s="10" t="s">
        <v>36</v>
      </c>
      <c r="B17" s="10"/>
      <c r="C17" s="10" t="s">
        <v>39</v>
      </c>
      <c r="D17" s="9" t="s">
        <v>12</v>
      </c>
      <c r="E17" s="9"/>
      <c r="F17" s="10"/>
      <c r="G17" s="9" t="b">
        <v>0</v>
      </c>
    </row>
    <row r="18" spans="1:7" ht="31.5" customHeight="1" x14ac:dyDescent="0.2">
      <c r="A18" s="10" t="s">
        <v>27</v>
      </c>
      <c r="B18" s="10" t="s">
        <v>40</v>
      </c>
      <c r="C18" s="10"/>
      <c r="D18" s="10" t="s">
        <v>29</v>
      </c>
      <c r="E18" s="9" t="s">
        <v>29</v>
      </c>
      <c r="F18" s="10" t="s">
        <v>41</v>
      </c>
      <c r="G18" s="9" t="b">
        <v>1</v>
      </c>
    </row>
    <row r="19" spans="1:7" ht="31.5" customHeight="1" x14ac:dyDescent="0.2">
      <c r="A19" s="10" t="s">
        <v>31</v>
      </c>
      <c r="B19" s="10" t="s">
        <v>40</v>
      </c>
      <c r="C19" s="10"/>
      <c r="D19" s="10" t="s">
        <v>42</v>
      </c>
      <c r="E19" s="9" t="s">
        <v>42</v>
      </c>
      <c r="F19" s="10"/>
      <c r="G19" s="9" t="b">
        <v>1</v>
      </c>
    </row>
    <row r="20" spans="1:7" ht="31.5" customHeight="1" x14ac:dyDescent="0.2">
      <c r="A20" s="10"/>
      <c r="B20" s="10"/>
      <c r="C20" s="10"/>
      <c r="D20" s="9"/>
      <c r="E20" s="9"/>
      <c r="F20" s="10"/>
      <c r="G20" s="9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4"/>
  <sheetViews>
    <sheetView workbookViewId="0">
      <selection activeCell="G17" sqref="G17"/>
    </sheetView>
  </sheetViews>
  <sheetFormatPr defaultColWidth="9" defaultRowHeight="14.25" x14ac:dyDescent="0.2"/>
  <cols>
    <col min="2" max="2" width="9.375" customWidth="1"/>
    <col min="3" max="3" width="13.25" customWidth="1"/>
    <col min="4" max="4" width="15.375" customWidth="1"/>
    <col min="5" max="5" width="14.625" customWidth="1"/>
    <col min="6" max="7" width="20.25" customWidth="1"/>
    <col min="8" max="8" width="33.125" customWidth="1"/>
    <col min="16" max="16" width="9.75" customWidth="1"/>
  </cols>
  <sheetData>
    <row r="1" spans="1:18" ht="15" x14ac:dyDescent="0.2">
      <c r="A1" s="2" t="s">
        <v>12</v>
      </c>
      <c r="B1" s="2" t="s">
        <v>29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J1" s="11" t="s">
        <v>49</v>
      </c>
      <c r="K1" s="11" t="s">
        <v>50</v>
      </c>
      <c r="L1" s="11" t="s">
        <v>51</v>
      </c>
      <c r="M1" s="11" t="s">
        <v>52</v>
      </c>
      <c r="N1" s="11" t="s">
        <v>53</v>
      </c>
    </row>
    <row r="2" spans="1:18" x14ac:dyDescent="0.2">
      <c r="A2" t="s">
        <v>54</v>
      </c>
      <c r="B2" t="s">
        <v>55</v>
      </c>
      <c r="C2" t="s">
        <v>56</v>
      </c>
      <c r="D2" s="22" t="s">
        <v>57</v>
      </c>
      <c r="E2" t="s">
        <v>55</v>
      </c>
      <c r="F2" t="s">
        <v>58</v>
      </c>
      <c r="G2" t="s">
        <v>59</v>
      </c>
      <c r="H2" t="s">
        <v>60</v>
      </c>
    </row>
    <row r="3" spans="1:18" ht="45" x14ac:dyDescent="0.2">
      <c r="A3" s="12" t="s">
        <v>61</v>
      </c>
      <c r="B3" s="12" t="s">
        <v>62</v>
      </c>
      <c r="C3" s="12" t="s">
        <v>63</v>
      </c>
      <c r="D3" s="12" t="s">
        <v>64</v>
      </c>
      <c r="E3" s="12" t="s">
        <v>65</v>
      </c>
      <c r="F3" s="12" t="s">
        <v>66</v>
      </c>
      <c r="G3" s="12" t="s">
        <v>67</v>
      </c>
      <c r="H3" s="12" t="s">
        <v>68</v>
      </c>
    </row>
    <row r="4" spans="1:18" ht="16.5" x14ac:dyDescent="0.2">
      <c r="A4" s="9">
        <v>1</v>
      </c>
      <c r="B4" s="9">
        <v>1000</v>
      </c>
      <c r="C4" s="10" t="s">
        <v>69</v>
      </c>
      <c r="D4" s="10" t="s">
        <v>69</v>
      </c>
      <c r="E4" s="9">
        <v>3</v>
      </c>
      <c r="F4" s="10" t="s">
        <v>70</v>
      </c>
      <c r="G4" s="10"/>
      <c r="H4" s="9">
        <v>3</v>
      </c>
      <c r="J4">
        <v>0</v>
      </c>
      <c r="P4" t="s">
        <v>71</v>
      </c>
    </row>
    <row r="5" spans="1:18" ht="21" customHeight="1" x14ac:dyDescent="0.2">
      <c r="A5" s="9">
        <v>2</v>
      </c>
      <c r="B5" s="9">
        <v>101</v>
      </c>
      <c r="C5" s="9" t="s">
        <v>72</v>
      </c>
      <c r="D5" s="10" t="s">
        <v>72</v>
      </c>
      <c r="E5" s="9">
        <v>1</v>
      </c>
      <c r="F5" s="10" t="s">
        <v>70</v>
      </c>
      <c r="G5" s="10"/>
      <c r="H5" s="9">
        <v>10</v>
      </c>
      <c r="J5">
        <f>SUM(H$5:H5)</f>
        <v>10</v>
      </c>
      <c r="K5">
        <v>1</v>
      </c>
      <c r="L5">
        <v>50</v>
      </c>
      <c r="M5">
        <v>300</v>
      </c>
      <c r="N5">
        <v>1125</v>
      </c>
      <c r="P5" t="s">
        <v>73</v>
      </c>
      <c r="R5" t="s">
        <v>74</v>
      </c>
    </row>
    <row r="6" spans="1:18" ht="16.5" x14ac:dyDescent="0.2">
      <c r="A6" s="9">
        <v>3</v>
      </c>
      <c r="B6" s="9">
        <v>102</v>
      </c>
      <c r="C6" s="9" t="s">
        <v>75</v>
      </c>
      <c r="D6" s="10" t="s">
        <v>75</v>
      </c>
      <c r="E6" s="9">
        <v>1</v>
      </c>
      <c r="F6" s="10" t="s">
        <v>76</v>
      </c>
      <c r="G6" s="10"/>
      <c r="H6" s="9">
        <v>10</v>
      </c>
      <c r="J6">
        <f>SUM(H$5:H6)</f>
        <v>20</v>
      </c>
      <c r="K6">
        <v>5</v>
      </c>
      <c r="L6">
        <v>120</v>
      </c>
      <c r="M6">
        <v>450</v>
      </c>
      <c r="N6">
        <v>1350</v>
      </c>
      <c r="P6" t="s">
        <v>77</v>
      </c>
      <c r="R6" t="s">
        <v>78</v>
      </c>
    </row>
    <row r="7" spans="1:18" ht="16.5" x14ac:dyDescent="0.2">
      <c r="A7" s="9">
        <v>4</v>
      </c>
      <c r="B7" s="9">
        <v>103</v>
      </c>
      <c r="C7" s="9" t="s">
        <v>79</v>
      </c>
      <c r="D7" s="10" t="s">
        <v>79</v>
      </c>
      <c r="E7" s="9">
        <v>1</v>
      </c>
      <c r="F7" s="10" t="s">
        <v>70</v>
      </c>
      <c r="G7" s="10"/>
      <c r="H7" s="9">
        <v>10</v>
      </c>
      <c r="J7">
        <f>SUM(H$5:H7)</f>
        <v>30</v>
      </c>
      <c r="K7">
        <v>15</v>
      </c>
      <c r="L7">
        <v>140</v>
      </c>
      <c r="M7">
        <v>600</v>
      </c>
      <c r="N7">
        <v>1575</v>
      </c>
      <c r="P7" t="s">
        <v>80</v>
      </c>
      <c r="R7" t="s">
        <v>81</v>
      </c>
    </row>
    <row r="8" spans="1:18" ht="16.5" x14ac:dyDescent="0.2">
      <c r="A8" s="9">
        <v>5</v>
      </c>
      <c r="B8" s="9">
        <v>104</v>
      </c>
      <c r="C8" s="9" t="s">
        <v>82</v>
      </c>
      <c r="D8" s="10" t="s">
        <v>82</v>
      </c>
      <c r="E8" s="9">
        <v>1</v>
      </c>
      <c r="F8" s="10" t="s">
        <v>76</v>
      </c>
      <c r="G8" s="10"/>
      <c r="H8" s="9">
        <v>10</v>
      </c>
      <c r="J8">
        <f>SUM(H$5:H8)</f>
        <v>40</v>
      </c>
      <c r="K8">
        <v>25</v>
      </c>
      <c r="L8">
        <v>160</v>
      </c>
      <c r="M8">
        <v>750</v>
      </c>
      <c r="N8">
        <v>1800</v>
      </c>
      <c r="P8" t="s">
        <v>83</v>
      </c>
      <c r="R8" t="s">
        <v>84</v>
      </c>
    </row>
    <row r="9" spans="1:18" ht="16.5" x14ac:dyDescent="0.2">
      <c r="A9" s="9">
        <v>6</v>
      </c>
      <c r="B9" s="9">
        <v>105</v>
      </c>
      <c r="C9" s="9" t="s">
        <v>85</v>
      </c>
      <c r="D9" s="10" t="s">
        <v>85</v>
      </c>
      <c r="E9" s="9">
        <v>1</v>
      </c>
      <c r="F9" s="10" t="s">
        <v>70</v>
      </c>
      <c r="G9" s="10"/>
      <c r="H9" s="9">
        <v>10</v>
      </c>
      <c r="J9">
        <f>SUM(H$5:H9)</f>
        <v>50</v>
      </c>
      <c r="K9">
        <v>30</v>
      </c>
      <c r="L9">
        <v>180</v>
      </c>
      <c r="M9">
        <v>900</v>
      </c>
      <c r="N9">
        <v>2025</v>
      </c>
      <c r="P9" t="s">
        <v>86</v>
      </c>
      <c r="R9" t="s">
        <v>87</v>
      </c>
    </row>
    <row r="10" spans="1:18" ht="16.5" x14ac:dyDescent="0.2">
      <c r="A10" s="9">
        <v>7</v>
      </c>
      <c r="B10" s="9">
        <v>106</v>
      </c>
      <c r="C10" s="9" t="s">
        <v>88</v>
      </c>
      <c r="D10" s="10" t="s">
        <v>88</v>
      </c>
      <c r="E10" s="9">
        <v>1</v>
      </c>
      <c r="F10" s="10" t="s">
        <v>76</v>
      </c>
      <c r="G10" s="10"/>
      <c r="H10" s="9">
        <v>10</v>
      </c>
      <c r="J10">
        <f>SUM(H$5:H10)</f>
        <v>60</v>
      </c>
      <c r="K10">
        <v>35</v>
      </c>
      <c r="L10">
        <v>200</v>
      </c>
      <c r="M10">
        <v>1050</v>
      </c>
      <c r="N10">
        <v>2250</v>
      </c>
      <c r="P10" t="s">
        <v>89</v>
      </c>
      <c r="R10" t="s">
        <v>90</v>
      </c>
    </row>
    <row r="11" spans="1:18" ht="16.5" x14ac:dyDescent="0.2">
      <c r="A11" s="9">
        <v>8</v>
      </c>
      <c r="B11" s="9">
        <v>107</v>
      </c>
      <c r="C11" s="9" t="s">
        <v>91</v>
      </c>
      <c r="D11" s="10" t="s">
        <v>91</v>
      </c>
      <c r="E11" s="9">
        <v>1</v>
      </c>
      <c r="F11" s="10" t="s">
        <v>70</v>
      </c>
      <c r="G11" s="10"/>
      <c r="H11" s="9">
        <v>10</v>
      </c>
      <c r="J11">
        <f>SUM(H$5:H11)</f>
        <v>70</v>
      </c>
      <c r="K11">
        <v>40</v>
      </c>
      <c r="L11">
        <v>240</v>
      </c>
      <c r="M11">
        <v>1200</v>
      </c>
      <c r="N11">
        <v>2700</v>
      </c>
      <c r="P11" t="s">
        <v>92</v>
      </c>
      <c r="R11" t="s">
        <v>93</v>
      </c>
    </row>
    <row r="12" spans="1:18" ht="16.5" x14ac:dyDescent="0.2">
      <c r="A12" s="9">
        <v>9</v>
      </c>
      <c r="B12" s="9">
        <v>108</v>
      </c>
      <c r="C12" s="9" t="s">
        <v>94</v>
      </c>
      <c r="D12" s="10" t="s">
        <v>94</v>
      </c>
      <c r="E12" s="9">
        <v>1</v>
      </c>
      <c r="F12" s="10" t="s">
        <v>76</v>
      </c>
      <c r="G12" s="10"/>
      <c r="H12" s="9">
        <v>10</v>
      </c>
      <c r="J12">
        <f>SUM(H$5:H12)</f>
        <v>80</v>
      </c>
      <c r="K12">
        <v>45</v>
      </c>
      <c r="L12">
        <v>280</v>
      </c>
      <c r="M12">
        <v>1350</v>
      </c>
      <c r="N12">
        <v>3150</v>
      </c>
      <c r="P12" t="s">
        <v>95</v>
      </c>
      <c r="R12" t="s">
        <v>96</v>
      </c>
    </row>
    <row r="13" spans="1:18" ht="16.5" x14ac:dyDescent="0.2">
      <c r="A13" s="9">
        <v>10</v>
      </c>
      <c r="B13" s="9">
        <v>109</v>
      </c>
      <c r="C13" s="9" t="s">
        <v>97</v>
      </c>
      <c r="D13" s="10" t="s">
        <v>97</v>
      </c>
      <c r="E13" s="9">
        <v>1</v>
      </c>
      <c r="F13" s="10" t="s">
        <v>70</v>
      </c>
      <c r="G13" s="10"/>
      <c r="H13" s="9">
        <v>10</v>
      </c>
      <c r="J13">
        <f>SUM(H$5:H13)</f>
        <v>90</v>
      </c>
      <c r="K13">
        <v>50</v>
      </c>
      <c r="L13">
        <v>320</v>
      </c>
      <c r="M13">
        <v>1500</v>
      </c>
      <c r="N13">
        <v>3600</v>
      </c>
      <c r="P13" t="s">
        <v>98</v>
      </c>
      <c r="R13" t="s">
        <v>99</v>
      </c>
    </row>
    <row r="14" spans="1:18" ht="16.5" x14ac:dyDescent="0.2">
      <c r="A14" s="9">
        <v>11</v>
      </c>
      <c r="B14" s="9">
        <v>110</v>
      </c>
      <c r="C14" s="9" t="s">
        <v>100</v>
      </c>
      <c r="D14" s="10" t="s">
        <v>100</v>
      </c>
      <c r="E14" s="9">
        <v>1</v>
      </c>
      <c r="F14" s="10" t="s">
        <v>76</v>
      </c>
      <c r="G14" s="10"/>
      <c r="H14" s="9">
        <v>10</v>
      </c>
      <c r="J14">
        <f>SUM(H$5:H14)</f>
        <v>100</v>
      </c>
      <c r="K14">
        <v>55</v>
      </c>
      <c r="L14">
        <v>360</v>
      </c>
      <c r="M14">
        <v>1650</v>
      </c>
      <c r="N14">
        <v>4050</v>
      </c>
      <c r="P14" t="s">
        <v>101</v>
      </c>
      <c r="R14" t="s">
        <v>102</v>
      </c>
    </row>
    <row r="15" spans="1:18" ht="16.5" x14ac:dyDescent="0.2">
      <c r="A15" s="9">
        <v>12</v>
      </c>
      <c r="B15" s="9">
        <v>111</v>
      </c>
      <c r="C15" s="9" t="s">
        <v>103</v>
      </c>
      <c r="D15" s="10" t="s">
        <v>103</v>
      </c>
      <c r="E15" s="9">
        <v>1</v>
      </c>
      <c r="F15" s="10" t="s">
        <v>70</v>
      </c>
      <c r="G15" s="10"/>
      <c r="H15" s="9">
        <v>10</v>
      </c>
      <c r="J15">
        <f>SUM(H$5:H15)</f>
        <v>110</v>
      </c>
      <c r="K15">
        <v>60</v>
      </c>
      <c r="L15">
        <v>400</v>
      </c>
      <c r="M15">
        <v>1800</v>
      </c>
      <c r="N15">
        <v>4500</v>
      </c>
      <c r="P15" t="s">
        <v>104</v>
      </c>
      <c r="R15" t="s">
        <v>105</v>
      </c>
    </row>
    <row r="16" spans="1:18" ht="16.5" x14ac:dyDescent="0.2">
      <c r="A16" s="9">
        <v>13</v>
      </c>
      <c r="B16" s="9">
        <v>112</v>
      </c>
      <c r="C16" s="9" t="s">
        <v>106</v>
      </c>
      <c r="D16" s="10" t="s">
        <v>106</v>
      </c>
      <c r="E16" s="9">
        <v>1</v>
      </c>
      <c r="F16" s="10" t="s">
        <v>76</v>
      </c>
      <c r="G16" s="10"/>
      <c r="H16" s="9">
        <v>10</v>
      </c>
      <c r="J16">
        <f>SUM(H$5:H16)</f>
        <v>120</v>
      </c>
      <c r="K16">
        <v>65</v>
      </c>
      <c r="L16">
        <v>440</v>
      </c>
      <c r="M16">
        <v>1950</v>
      </c>
      <c r="N16">
        <v>4950</v>
      </c>
      <c r="P16" t="s">
        <v>107</v>
      </c>
      <c r="R16" t="s">
        <v>108</v>
      </c>
    </row>
    <row r="17" spans="1:18" ht="16.5" x14ac:dyDescent="0.2">
      <c r="A17" s="9">
        <v>14</v>
      </c>
      <c r="B17" s="9">
        <v>113</v>
      </c>
      <c r="C17" s="9" t="s">
        <v>109</v>
      </c>
      <c r="D17" s="10" t="s">
        <v>109</v>
      </c>
      <c r="E17" s="9">
        <v>1</v>
      </c>
      <c r="F17" s="10" t="s">
        <v>70</v>
      </c>
      <c r="G17" s="10"/>
      <c r="H17" s="9">
        <v>10</v>
      </c>
      <c r="J17">
        <f>SUM(H$5:H17)</f>
        <v>130</v>
      </c>
      <c r="K17">
        <v>70</v>
      </c>
      <c r="L17">
        <v>500</v>
      </c>
      <c r="M17">
        <v>2100</v>
      </c>
      <c r="N17">
        <v>5625</v>
      </c>
      <c r="P17" t="s">
        <v>110</v>
      </c>
      <c r="R17" t="s">
        <v>111</v>
      </c>
    </row>
    <row r="18" spans="1:18" ht="16.5" x14ac:dyDescent="0.2">
      <c r="A18" s="9">
        <v>15</v>
      </c>
      <c r="B18" s="9">
        <v>114</v>
      </c>
      <c r="C18" s="9" t="s">
        <v>112</v>
      </c>
      <c r="D18" s="10" t="s">
        <v>112</v>
      </c>
      <c r="E18" s="9">
        <v>1</v>
      </c>
      <c r="F18" s="10" t="s">
        <v>76</v>
      </c>
      <c r="G18" s="10"/>
      <c r="H18" s="9">
        <v>10</v>
      </c>
      <c r="J18">
        <f>SUM(H$5:H18)</f>
        <v>140</v>
      </c>
      <c r="K18">
        <v>75</v>
      </c>
      <c r="L18">
        <v>540</v>
      </c>
      <c r="M18">
        <v>2250</v>
      </c>
      <c r="N18">
        <v>6075</v>
      </c>
      <c r="P18" t="s">
        <v>113</v>
      </c>
      <c r="R18" t="s">
        <v>114</v>
      </c>
    </row>
    <row r="19" spans="1:18" ht="16.5" x14ac:dyDescent="0.2">
      <c r="A19" s="9">
        <v>16</v>
      </c>
      <c r="B19" s="9">
        <v>115</v>
      </c>
      <c r="C19" s="9" t="s">
        <v>115</v>
      </c>
      <c r="D19" s="10" t="s">
        <v>115</v>
      </c>
      <c r="E19" s="9">
        <v>1</v>
      </c>
      <c r="F19" s="10" t="s">
        <v>70</v>
      </c>
      <c r="G19" s="10"/>
      <c r="H19" s="9">
        <v>10</v>
      </c>
      <c r="J19">
        <f>SUM(H$5:H19)</f>
        <v>150</v>
      </c>
      <c r="K19">
        <v>80</v>
      </c>
      <c r="L19">
        <v>600</v>
      </c>
      <c r="M19">
        <v>2400</v>
      </c>
      <c r="N19">
        <v>6750</v>
      </c>
      <c r="R19" t="s">
        <v>116</v>
      </c>
    </row>
    <row r="20" spans="1:18" ht="16.5" x14ac:dyDescent="0.2">
      <c r="A20" s="9">
        <v>17</v>
      </c>
      <c r="B20" s="9">
        <v>116</v>
      </c>
      <c r="C20" s="9" t="s">
        <v>117</v>
      </c>
      <c r="D20" s="10" t="s">
        <v>117</v>
      </c>
      <c r="E20" s="9">
        <v>1</v>
      </c>
      <c r="F20" s="10" t="s">
        <v>76</v>
      </c>
      <c r="G20" s="10"/>
      <c r="H20" s="9">
        <v>10</v>
      </c>
      <c r="J20">
        <f>SUM(H$5:H20)</f>
        <v>160</v>
      </c>
      <c r="K20">
        <v>85</v>
      </c>
      <c r="L20">
        <v>640</v>
      </c>
      <c r="M20">
        <v>2700</v>
      </c>
      <c r="N20">
        <v>7200</v>
      </c>
      <c r="R20" t="s">
        <v>118</v>
      </c>
    </row>
    <row r="21" spans="1:18" ht="16.5" x14ac:dyDescent="0.2">
      <c r="A21" s="9">
        <v>18</v>
      </c>
      <c r="B21" s="9">
        <v>117</v>
      </c>
      <c r="C21" s="9" t="s">
        <v>119</v>
      </c>
      <c r="D21" s="10" t="s">
        <v>119</v>
      </c>
      <c r="E21" s="9">
        <v>1</v>
      </c>
      <c r="F21" s="10" t="s">
        <v>70</v>
      </c>
      <c r="G21" s="10"/>
      <c r="H21" s="9">
        <v>10</v>
      </c>
      <c r="J21">
        <f>SUM(H$5:H21)</f>
        <v>170</v>
      </c>
      <c r="K21">
        <v>90</v>
      </c>
      <c r="L21">
        <v>700</v>
      </c>
      <c r="M21">
        <v>3000</v>
      </c>
      <c r="N21">
        <v>7875</v>
      </c>
      <c r="R21" t="s">
        <v>120</v>
      </c>
    </row>
    <row r="22" spans="1:18" ht="16.5" x14ac:dyDescent="0.2">
      <c r="A22" s="9">
        <v>19</v>
      </c>
      <c r="B22" s="9">
        <v>118</v>
      </c>
      <c r="C22" s="9" t="s">
        <v>121</v>
      </c>
      <c r="D22" s="10" t="s">
        <v>121</v>
      </c>
      <c r="E22" s="9">
        <v>1</v>
      </c>
      <c r="F22" s="10" t="s">
        <v>76</v>
      </c>
      <c r="G22" s="10"/>
      <c r="H22" s="9">
        <v>10</v>
      </c>
      <c r="J22">
        <f>SUM(H$5:H22)</f>
        <v>180</v>
      </c>
      <c r="K22">
        <v>95</v>
      </c>
      <c r="L22">
        <v>740</v>
      </c>
      <c r="M22">
        <v>3300</v>
      </c>
      <c r="N22">
        <v>8325</v>
      </c>
      <c r="R22" t="s">
        <v>122</v>
      </c>
    </row>
    <row r="23" spans="1:18" ht="16.5" x14ac:dyDescent="0.2">
      <c r="A23" s="9">
        <v>20</v>
      </c>
      <c r="B23" s="9">
        <v>119</v>
      </c>
      <c r="C23" s="9" t="s">
        <v>123</v>
      </c>
      <c r="D23" s="10" t="s">
        <v>123</v>
      </c>
      <c r="E23" s="9">
        <v>1</v>
      </c>
      <c r="F23" s="10" t="s">
        <v>70</v>
      </c>
      <c r="G23" s="10"/>
      <c r="H23" s="9">
        <v>10</v>
      </c>
      <c r="J23">
        <f>SUM(H$5:H23)</f>
        <v>190</v>
      </c>
      <c r="K23">
        <v>100</v>
      </c>
      <c r="L23">
        <v>800</v>
      </c>
      <c r="M23">
        <v>3600</v>
      </c>
      <c r="N23">
        <v>9000</v>
      </c>
      <c r="R23" t="s">
        <v>124</v>
      </c>
    </row>
    <row r="24" spans="1:18" ht="16.5" x14ac:dyDescent="0.2">
      <c r="A24" s="9">
        <v>21</v>
      </c>
      <c r="B24" s="9">
        <v>120</v>
      </c>
      <c r="C24" s="9" t="s">
        <v>125</v>
      </c>
      <c r="D24" s="10" t="s">
        <v>125</v>
      </c>
      <c r="E24" s="9">
        <v>1</v>
      </c>
      <c r="F24" s="10" t="s">
        <v>76</v>
      </c>
      <c r="G24" s="10"/>
      <c r="H24" s="9">
        <v>10</v>
      </c>
      <c r="J24">
        <f>SUM(H$5:H24)</f>
        <v>200</v>
      </c>
      <c r="K24">
        <v>105</v>
      </c>
      <c r="L24">
        <v>840</v>
      </c>
      <c r="M24">
        <v>3900</v>
      </c>
      <c r="N24">
        <v>9450</v>
      </c>
      <c r="R24" t="s">
        <v>126</v>
      </c>
    </row>
    <row r="25" spans="1:18" ht="16.5" x14ac:dyDescent="0.2">
      <c r="A25" s="9">
        <v>22</v>
      </c>
      <c r="B25" s="9">
        <v>121</v>
      </c>
      <c r="C25" s="9" t="s">
        <v>127</v>
      </c>
      <c r="D25" s="10" t="s">
        <v>127</v>
      </c>
      <c r="E25" s="9">
        <v>1</v>
      </c>
      <c r="F25" s="10" t="s">
        <v>70</v>
      </c>
      <c r="G25" s="10"/>
      <c r="H25" s="9">
        <v>10</v>
      </c>
      <c r="J25">
        <f>SUM(H$5:H25)</f>
        <v>210</v>
      </c>
      <c r="K25">
        <v>110</v>
      </c>
      <c r="L25">
        <v>900</v>
      </c>
      <c r="M25">
        <v>4200</v>
      </c>
      <c r="N25">
        <v>10125</v>
      </c>
      <c r="R25" t="s">
        <v>128</v>
      </c>
    </row>
    <row r="26" spans="1:18" ht="16.5" x14ac:dyDescent="0.2">
      <c r="A26" s="9">
        <v>23</v>
      </c>
      <c r="B26" s="9">
        <v>122</v>
      </c>
      <c r="C26" s="9" t="s">
        <v>129</v>
      </c>
      <c r="D26" s="10" t="s">
        <v>129</v>
      </c>
      <c r="E26" s="9">
        <v>1</v>
      </c>
      <c r="F26" s="10" t="s">
        <v>76</v>
      </c>
      <c r="G26" s="10"/>
      <c r="H26" s="9">
        <v>10</v>
      </c>
      <c r="J26">
        <f>SUM(H$5:H26)</f>
        <v>220</v>
      </c>
      <c r="K26">
        <v>115</v>
      </c>
      <c r="L26">
        <v>940</v>
      </c>
      <c r="M26">
        <v>4500</v>
      </c>
      <c r="N26">
        <v>10575</v>
      </c>
      <c r="R26" t="s">
        <v>130</v>
      </c>
    </row>
    <row r="27" spans="1:18" ht="16.5" x14ac:dyDescent="0.2">
      <c r="A27" s="9">
        <v>24</v>
      </c>
      <c r="B27" s="9">
        <v>123</v>
      </c>
      <c r="C27" s="9" t="s">
        <v>131</v>
      </c>
      <c r="D27" s="10" t="s">
        <v>131</v>
      </c>
      <c r="E27" s="9">
        <v>1</v>
      </c>
      <c r="F27" s="10" t="s">
        <v>70</v>
      </c>
      <c r="G27" s="10"/>
      <c r="H27" s="9">
        <v>10</v>
      </c>
      <c r="J27">
        <f>SUM(H$5:H27)</f>
        <v>230</v>
      </c>
      <c r="K27">
        <v>120</v>
      </c>
      <c r="L27">
        <v>1000</v>
      </c>
      <c r="M27">
        <v>4800</v>
      </c>
      <c r="N27">
        <v>11250</v>
      </c>
      <c r="R27" t="s">
        <v>132</v>
      </c>
    </row>
    <row r="28" spans="1:18" ht="16.5" x14ac:dyDescent="0.2">
      <c r="A28" s="9">
        <v>25</v>
      </c>
      <c r="B28" s="9">
        <v>124</v>
      </c>
      <c r="C28" s="9" t="s">
        <v>133</v>
      </c>
      <c r="D28" s="10" t="s">
        <v>133</v>
      </c>
      <c r="E28" s="9">
        <v>1</v>
      </c>
      <c r="F28" s="10" t="s">
        <v>76</v>
      </c>
      <c r="G28" s="10"/>
      <c r="H28" s="9">
        <v>10</v>
      </c>
      <c r="J28">
        <f>SUM(H$5:H28)</f>
        <v>240</v>
      </c>
      <c r="K28">
        <v>125</v>
      </c>
      <c r="L28">
        <v>1100</v>
      </c>
      <c r="M28">
        <v>5100</v>
      </c>
      <c r="N28">
        <v>12375</v>
      </c>
      <c r="R28" t="s">
        <v>134</v>
      </c>
    </row>
    <row r="29" spans="1:18" ht="16.5" x14ac:dyDescent="0.2">
      <c r="A29" s="9">
        <v>26</v>
      </c>
      <c r="B29" s="9">
        <v>125</v>
      </c>
      <c r="C29" s="9" t="s">
        <v>135</v>
      </c>
      <c r="D29" s="10" t="s">
        <v>135</v>
      </c>
      <c r="E29" s="9">
        <v>1</v>
      </c>
      <c r="F29" s="10" t="s">
        <v>70</v>
      </c>
      <c r="G29" s="10"/>
      <c r="H29" s="9">
        <v>10</v>
      </c>
      <c r="J29">
        <f>SUM(H$5:H29)</f>
        <v>250</v>
      </c>
      <c r="K29">
        <v>130</v>
      </c>
      <c r="L29">
        <v>1200</v>
      </c>
      <c r="M29">
        <v>5400</v>
      </c>
      <c r="N29">
        <v>13500</v>
      </c>
      <c r="R29" t="s">
        <v>136</v>
      </c>
    </row>
    <row r="30" spans="1:18" ht="16.5" x14ac:dyDescent="0.2">
      <c r="A30" s="9">
        <v>27</v>
      </c>
      <c r="B30" s="9">
        <v>126</v>
      </c>
      <c r="C30" s="9" t="s">
        <v>137</v>
      </c>
      <c r="D30" s="10" t="s">
        <v>137</v>
      </c>
      <c r="E30" s="9">
        <v>1</v>
      </c>
      <c r="F30" s="10" t="s">
        <v>76</v>
      </c>
      <c r="G30" s="10"/>
      <c r="H30" s="9">
        <v>10</v>
      </c>
      <c r="J30">
        <f>SUM(H$5:H30)</f>
        <v>260</v>
      </c>
      <c r="K30">
        <v>135</v>
      </c>
      <c r="L30">
        <v>1300</v>
      </c>
      <c r="M30">
        <v>5700</v>
      </c>
      <c r="N30">
        <v>14625</v>
      </c>
      <c r="R30" t="s">
        <v>138</v>
      </c>
    </row>
    <row r="31" spans="1:18" ht="16.5" x14ac:dyDescent="0.2">
      <c r="A31" s="9">
        <v>28</v>
      </c>
      <c r="B31" s="9">
        <v>127</v>
      </c>
      <c r="C31" s="9" t="s">
        <v>139</v>
      </c>
      <c r="D31" s="10" t="s">
        <v>139</v>
      </c>
      <c r="E31" s="9">
        <v>1</v>
      </c>
      <c r="F31" s="10" t="s">
        <v>70</v>
      </c>
      <c r="G31" s="10"/>
      <c r="H31" s="9">
        <v>10</v>
      </c>
      <c r="J31">
        <f>SUM(H$5:H31)</f>
        <v>270</v>
      </c>
      <c r="K31">
        <v>140</v>
      </c>
      <c r="L31">
        <v>1400</v>
      </c>
      <c r="M31">
        <v>6000</v>
      </c>
      <c r="N31">
        <v>15750</v>
      </c>
      <c r="R31" t="s">
        <v>140</v>
      </c>
    </row>
    <row r="32" spans="1:18" ht="16.5" x14ac:dyDescent="0.2">
      <c r="A32" s="9">
        <v>29</v>
      </c>
      <c r="B32" s="9">
        <v>128</v>
      </c>
      <c r="C32" s="9" t="s">
        <v>141</v>
      </c>
      <c r="D32" s="10" t="s">
        <v>141</v>
      </c>
      <c r="E32" s="9">
        <v>1</v>
      </c>
      <c r="F32" s="10" t="s">
        <v>76</v>
      </c>
      <c r="G32" s="10"/>
      <c r="H32" s="9">
        <v>10</v>
      </c>
      <c r="J32">
        <f>SUM(H$5:H32)</f>
        <v>280</v>
      </c>
      <c r="K32">
        <v>145</v>
      </c>
      <c r="L32">
        <v>1500</v>
      </c>
      <c r="M32">
        <v>6300</v>
      </c>
      <c r="N32">
        <v>16875</v>
      </c>
      <c r="R32" t="s">
        <v>142</v>
      </c>
    </row>
    <row r="33" spans="1:18" ht="16.5" x14ac:dyDescent="0.2">
      <c r="A33" s="9">
        <v>30</v>
      </c>
      <c r="B33" s="9">
        <v>129</v>
      </c>
      <c r="C33" s="9" t="s">
        <v>143</v>
      </c>
      <c r="D33" s="10" t="s">
        <v>143</v>
      </c>
      <c r="E33" s="9">
        <v>1</v>
      </c>
      <c r="F33" s="10" t="s">
        <v>70</v>
      </c>
      <c r="G33" s="10"/>
      <c r="H33" s="9">
        <v>10</v>
      </c>
      <c r="J33">
        <f>SUM(H$5:H33)</f>
        <v>290</v>
      </c>
      <c r="K33">
        <v>150</v>
      </c>
      <c r="L33">
        <v>1600</v>
      </c>
      <c r="M33">
        <v>6600</v>
      </c>
      <c r="N33">
        <v>18000</v>
      </c>
      <c r="R33" t="s">
        <v>144</v>
      </c>
    </row>
    <row r="34" spans="1:18" ht="16.5" x14ac:dyDescent="0.2">
      <c r="A34" s="9">
        <v>31</v>
      </c>
      <c r="B34" s="9">
        <v>130</v>
      </c>
      <c r="C34" s="9" t="s">
        <v>145</v>
      </c>
      <c r="D34" s="10" t="s">
        <v>145</v>
      </c>
      <c r="E34" s="9">
        <v>1</v>
      </c>
      <c r="F34" s="10" t="s">
        <v>76</v>
      </c>
      <c r="G34" s="10"/>
      <c r="H34" s="9">
        <v>10</v>
      </c>
      <c r="J34">
        <f>SUM(H$5:H34)</f>
        <v>300</v>
      </c>
      <c r="K34">
        <v>150</v>
      </c>
      <c r="L34">
        <v>1680</v>
      </c>
      <c r="M34">
        <v>6600</v>
      </c>
      <c r="N34">
        <v>21600</v>
      </c>
      <c r="R34" t="s">
        <v>146</v>
      </c>
    </row>
    <row r="35" spans="1:18" ht="16.5" x14ac:dyDescent="0.2">
      <c r="A35" s="9">
        <v>32</v>
      </c>
      <c r="B35" s="9">
        <v>201</v>
      </c>
      <c r="C35" s="9" t="s">
        <v>147</v>
      </c>
      <c r="D35" s="10" t="s">
        <v>147</v>
      </c>
      <c r="E35" s="9">
        <v>2</v>
      </c>
      <c r="F35" s="10" t="s">
        <v>70</v>
      </c>
      <c r="G35" s="10"/>
      <c r="H35" s="9">
        <v>10</v>
      </c>
      <c r="J35">
        <f>SUM(H$5:H35)</f>
        <v>310</v>
      </c>
      <c r="K35">
        <v>20</v>
      </c>
      <c r="L35">
        <v>200</v>
      </c>
      <c r="M35">
        <v>600</v>
      </c>
      <c r="N35">
        <v>2250</v>
      </c>
      <c r="R35" t="s">
        <v>74</v>
      </c>
    </row>
    <row r="36" spans="1:18" ht="16.5" x14ac:dyDescent="0.2">
      <c r="A36" s="9">
        <v>33</v>
      </c>
      <c r="B36" s="9">
        <v>202</v>
      </c>
      <c r="C36" s="9" t="s">
        <v>148</v>
      </c>
      <c r="D36" s="10" t="s">
        <v>148</v>
      </c>
      <c r="E36" s="9">
        <v>2</v>
      </c>
      <c r="F36" s="10" t="s">
        <v>76</v>
      </c>
      <c r="G36" s="10"/>
      <c r="H36" s="9">
        <v>10</v>
      </c>
      <c r="J36">
        <f>SUM(H$5:H36)</f>
        <v>320</v>
      </c>
      <c r="K36">
        <v>27</v>
      </c>
      <c r="L36">
        <v>300</v>
      </c>
      <c r="M36">
        <v>900</v>
      </c>
      <c r="N36">
        <v>2700</v>
      </c>
      <c r="R36" t="s">
        <v>78</v>
      </c>
    </row>
    <row r="37" spans="1:18" ht="16.5" x14ac:dyDescent="0.2">
      <c r="A37" s="9">
        <v>34</v>
      </c>
      <c r="B37" s="9">
        <v>203</v>
      </c>
      <c r="C37" s="9" t="s">
        <v>149</v>
      </c>
      <c r="D37" s="10" t="s">
        <v>149</v>
      </c>
      <c r="E37" s="9">
        <v>2</v>
      </c>
      <c r="F37" s="10" t="s">
        <v>70</v>
      </c>
      <c r="G37" s="10"/>
      <c r="H37" s="9">
        <v>10</v>
      </c>
      <c r="J37">
        <f>SUM(H$5:H37)</f>
        <v>330</v>
      </c>
      <c r="K37">
        <v>32</v>
      </c>
      <c r="L37">
        <v>400</v>
      </c>
      <c r="M37">
        <v>1200</v>
      </c>
      <c r="N37">
        <v>3150</v>
      </c>
      <c r="R37" t="s">
        <v>81</v>
      </c>
    </row>
    <row r="38" spans="1:18" ht="16.5" x14ac:dyDescent="0.2">
      <c r="A38" s="9">
        <v>35</v>
      </c>
      <c r="B38" s="9">
        <v>204</v>
      </c>
      <c r="C38" s="9" t="s">
        <v>150</v>
      </c>
      <c r="D38" s="10" t="s">
        <v>150</v>
      </c>
      <c r="E38" s="9">
        <v>2</v>
      </c>
      <c r="F38" s="10" t="s">
        <v>76</v>
      </c>
      <c r="G38" s="10"/>
      <c r="H38" s="9">
        <v>10</v>
      </c>
      <c r="J38">
        <f>SUM(H$5:H38)</f>
        <v>340</v>
      </c>
      <c r="K38">
        <v>37</v>
      </c>
      <c r="L38">
        <v>550</v>
      </c>
      <c r="M38">
        <v>1500</v>
      </c>
      <c r="N38">
        <v>3600</v>
      </c>
      <c r="R38" t="s">
        <v>84</v>
      </c>
    </row>
    <row r="39" spans="1:18" ht="16.5" x14ac:dyDescent="0.2">
      <c r="A39" s="9">
        <v>36</v>
      </c>
      <c r="B39" s="9">
        <v>205</v>
      </c>
      <c r="C39" s="9" t="s">
        <v>151</v>
      </c>
      <c r="D39" s="10" t="s">
        <v>151</v>
      </c>
      <c r="E39" s="9">
        <v>2</v>
      </c>
      <c r="F39" s="10" t="s">
        <v>70</v>
      </c>
      <c r="G39" s="10"/>
      <c r="H39" s="9">
        <v>10</v>
      </c>
      <c r="J39">
        <f>SUM(H$5:H39)</f>
        <v>350</v>
      </c>
      <c r="K39">
        <v>42</v>
      </c>
      <c r="L39">
        <v>750</v>
      </c>
      <c r="M39">
        <v>1800</v>
      </c>
      <c r="N39">
        <v>4050</v>
      </c>
      <c r="R39" t="s">
        <v>87</v>
      </c>
    </row>
    <row r="40" spans="1:18" ht="16.5" x14ac:dyDescent="0.2">
      <c r="A40" s="9">
        <v>37</v>
      </c>
      <c r="B40" s="9">
        <v>206</v>
      </c>
      <c r="C40" s="9" t="s">
        <v>152</v>
      </c>
      <c r="D40" s="10" t="s">
        <v>152</v>
      </c>
      <c r="E40" s="9">
        <v>2</v>
      </c>
      <c r="F40" s="10" t="s">
        <v>76</v>
      </c>
      <c r="G40" s="10"/>
      <c r="H40" s="9">
        <v>10</v>
      </c>
      <c r="J40">
        <f>SUM(H$5:H40)</f>
        <v>360</v>
      </c>
      <c r="K40">
        <v>47</v>
      </c>
      <c r="L40">
        <v>950</v>
      </c>
      <c r="M40">
        <v>2100</v>
      </c>
      <c r="N40">
        <v>4500</v>
      </c>
      <c r="R40" t="s">
        <v>90</v>
      </c>
    </row>
    <row r="41" spans="1:18" ht="16.5" x14ac:dyDescent="0.2">
      <c r="A41" s="9">
        <v>38</v>
      </c>
      <c r="B41" s="9">
        <v>207</v>
      </c>
      <c r="C41" s="9" t="s">
        <v>153</v>
      </c>
      <c r="D41" s="10" t="s">
        <v>153</v>
      </c>
      <c r="E41" s="9">
        <v>2</v>
      </c>
      <c r="F41" s="10" t="s">
        <v>70</v>
      </c>
      <c r="G41" s="10"/>
      <c r="H41" s="9">
        <v>10</v>
      </c>
      <c r="J41">
        <f>SUM(H$5:H41)</f>
        <v>370</v>
      </c>
      <c r="K41">
        <v>52</v>
      </c>
      <c r="L41">
        <v>1150</v>
      </c>
      <c r="M41">
        <v>2400</v>
      </c>
      <c r="N41">
        <v>5400</v>
      </c>
      <c r="R41" t="s">
        <v>93</v>
      </c>
    </row>
    <row r="42" spans="1:18" ht="16.5" x14ac:dyDescent="0.2">
      <c r="A42" s="9">
        <v>39</v>
      </c>
      <c r="B42" s="9">
        <v>208</v>
      </c>
      <c r="C42" s="9" t="s">
        <v>154</v>
      </c>
      <c r="D42" s="10" t="s">
        <v>154</v>
      </c>
      <c r="E42" s="9">
        <v>2</v>
      </c>
      <c r="F42" s="10" t="s">
        <v>76</v>
      </c>
      <c r="G42" s="10"/>
      <c r="H42" s="9">
        <v>10</v>
      </c>
      <c r="J42">
        <f>SUM(H$5:H42)</f>
        <v>380</v>
      </c>
      <c r="K42">
        <v>57</v>
      </c>
      <c r="L42">
        <v>1350</v>
      </c>
      <c r="M42">
        <v>2700</v>
      </c>
      <c r="N42">
        <v>6300</v>
      </c>
      <c r="R42" t="s">
        <v>96</v>
      </c>
    </row>
    <row r="43" spans="1:18" ht="16.5" x14ac:dyDescent="0.2">
      <c r="A43" s="9">
        <v>40</v>
      </c>
      <c r="B43" s="9">
        <v>209</v>
      </c>
      <c r="C43" s="9" t="s">
        <v>155</v>
      </c>
      <c r="D43" s="10" t="s">
        <v>155</v>
      </c>
      <c r="E43" s="9">
        <v>2</v>
      </c>
      <c r="F43" s="10" t="s">
        <v>70</v>
      </c>
      <c r="G43" s="10"/>
      <c r="H43" s="9">
        <v>10</v>
      </c>
      <c r="J43">
        <f>SUM(H$5:H43)</f>
        <v>390</v>
      </c>
      <c r="K43">
        <v>62</v>
      </c>
      <c r="L43">
        <v>1750</v>
      </c>
      <c r="M43">
        <v>3000</v>
      </c>
      <c r="N43">
        <v>7200</v>
      </c>
      <c r="R43" t="s">
        <v>99</v>
      </c>
    </row>
    <row r="44" spans="1:18" ht="16.5" x14ac:dyDescent="0.2">
      <c r="A44" s="9">
        <v>41</v>
      </c>
      <c r="B44" s="9">
        <v>210</v>
      </c>
      <c r="C44" s="9" t="s">
        <v>156</v>
      </c>
      <c r="D44" s="10" t="s">
        <v>156</v>
      </c>
      <c r="E44" s="9">
        <v>2</v>
      </c>
      <c r="F44" s="10" t="s">
        <v>76</v>
      </c>
      <c r="G44" s="10"/>
      <c r="H44" s="9">
        <v>10</v>
      </c>
      <c r="J44">
        <f>SUM(H$5:H44)</f>
        <v>400</v>
      </c>
      <c r="K44">
        <v>67</v>
      </c>
      <c r="L44">
        <v>2200</v>
      </c>
      <c r="M44">
        <v>3300</v>
      </c>
      <c r="N44">
        <v>8100</v>
      </c>
      <c r="R44" t="s">
        <v>102</v>
      </c>
    </row>
    <row r="45" spans="1:18" ht="16.5" x14ac:dyDescent="0.2">
      <c r="A45" s="9">
        <v>42</v>
      </c>
      <c r="B45" s="9">
        <v>211</v>
      </c>
      <c r="C45" s="9" t="s">
        <v>157</v>
      </c>
      <c r="D45" s="10" t="s">
        <v>157</v>
      </c>
      <c r="E45" s="9">
        <v>2</v>
      </c>
      <c r="F45" s="10" t="s">
        <v>70</v>
      </c>
      <c r="G45" s="10"/>
      <c r="H45" s="9">
        <v>10</v>
      </c>
      <c r="J45">
        <f>SUM(H$5:H45)</f>
        <v>410</v>
      </c>
      <c r="K45">
        <v>72</v>
      </c>
      <c r="L45">
        <v>2800</v>
      </c>
      <c r="M45">
        <v>3600</v>
      </c>
      <c r="N45">
        <v>9000</v>
      </c>
      <c r="R45" t="s">
        <v>105</v>
      </c>
    </row>
    <row r="46" spans="1:18" ht="16.5" x14ac:dyDescent="0.2">
      <c r="A46" s="9">
        <v>43</v>
      </c>
      <c r="B46" s="9">
        <v>212</v>
      </c>
      <c r="C46" s="9" t="s">
        <v>158</v>
      </c>
      <c r="D46" s="10" t="s">
        <v>158</v>
      </c>
      <c r="E46" s="9">
        <v>2</v>
      </c>
      <c r="F46" s="10" t="s">
        <v>76</v>
      </c>
      <c r="G46" s="10"/>
      <c r="H46" s="9">
        <v>10</v>
      </c>
      <c r="J46">
        <f>SUM(H$5:H46)</f>
        <v>420</v>
      </c>
      <c r="K46">
        <v>77</v>
      </c>
      <c r="L46">
        <v>3400</v>
      </c>
      <c r="M46">
        <v>3900</v>
      </c>
      <c r="N46">
        <v>9900</v>
      </c>
      <c r="R46" t="s">
        <v>108</v>
      </c>
    </row>
    <row r="47" spans="1:18" ht="16.5" x14ac:dyDescent="0.2">
      <c r="A47" s="9">
        <v>44</v>
      </c>
      <c r="B47" s="9">
        <v>213</v>
      </c>
      <c r="C47" s="9" t="s">
        <v>159</v>
      </c>
      <c r="D47" s="10" t="s">
        <v>159</v>
      </c>
      <c r="E47" s="9">
        <v>2</v>
      </c>
      <c r="F47" s="10" t="s">
        <v>70</v>
      </c>
      <c r="G47" s="10"/>
      <c r="H47" s="9">
        <v>10</v>
      </c>
      <c r="J47">
        <f>SUM(H$5:H47)</f>
        <v>430</v>
      </c>
      <c r="K47">
        <v>82</v>
      </c>
      <c r="L47">
        <v>4300</v>
      </c>
      <c r="M47">
        <v>4200</v>
      </c>
      <c r="N47">
        <v>11250</v>
      </c>
      <c r="R47" t="s">
        <v>111</v>
      </c>
    </row>
    <row r="48" spans="1:18" ht="16.5" x14ac:dyDescent="0.2">
      <c r="A48" s="9">
        <v>45</v>
      </c>
      <c r="B48" s="9">
        <v>214</v>
      </c>
      <c r="C48" s="9" t="s">
        <v>160</v>
      </c>
      <c r="D48" s="10" t="s">
        <v>160</v>
      </c>
      <c r="E48" s="9">
        <v>2</v>
      </c>
      <c r="F48" s="10" t="s">
        <v>76</v>
      </c>
      <c r="G48" s="10"/>
      <c r="H48" s="9">
        <v>10</v>
      </c>
      <c r="J48">
        <f>SUM(H$5:H48)</f>
        <v>440</v>
      </c>
      <c r="K48">
        <v>87</v>
      </c>
      <c r="L48">
        <v>5550</v>
      </c>
      <c r="M48">
        <v>4500</v>
      </c>
      <c r="N48">
        <v>12150</v>
      </c>
      <c r="R48" t="s">
        <v>114</v>
      </c>
    </row>
    <row r="49" spans="1:18" ht="16.5" x14ac:dyDescent="0.2">
      <c r="A49" s="9">
        <v>46</v>
      </c>
      <c r="B49" s="9">
        <v>215</v>
      </c>
      <c r="C49" s="9" t="s">
        <v>161</v>
      </c>
      <c r="D49" s="10" t="s">
        <v>161</v>
      </c>
      <c r="E49" s="9">
        <v>2</v>
      </c>
      <c r="F49" s="10" t="s">
        <v>70</v>
      </c>
      <c r="G49" s="10"/>
      <c r="H49" s="9">
        <v>10</v>
      </c>
      <c r="J49">
        <f>SUM(H$5:H49)</f>
        <v>450</v>
      </c>
      <c r="K49">
        <v>92</v>
      </c>
      <c r="L49">
        <v>6850</v>
      </c>
      <c r="M49">
        <v>4800</v>
      </c>
      <c r="N49">
        <v>13500</v>
      </c>
      <c r="R49" t="s">
        <v>116</v>
      </c>
    </row>
    <row r="50" spans="1:18" ht="16.5" x14ac:dyDescent="0.2">
      <c r="A50" s="9">
        <v>47</v>
      </c>
      <c r="B50" s="9">
        <v>216</v>
      </c>
      <c r="C50" s="9" t="s">
        <v>162</v>
      </c>
      <c r="D50" s="10" t="s">
        <v>162</v>
      </c>
      <c r="E50" s="9">
        <v>2</v>
      </c>
      <c r="F50" s="10" t="s">
        <v>76</v>
      </c>
      <c r="G50" s="10"/>
      <c r="H50" s="9">
        <v>10</v>
      </c>
      <c r="J50">
        <f>SUM(H$5:H50)</f>
        <v>460</v>
      </c>
      <c r="K50">
        <v>97</v>
      </c>
      <c r="L50">
        <v>7550</v>
      </c>
      <c r="M50">
        <v>5400</v>
      </c>
      <c r="N50">
        <v>14400</v>
      </c>
      <c r="R50" t="s">
        <v>118</v>
      </c>
    </row>
    <row r="51" spans="1:18" ht="16.5" x14ac:dyDescent="0.2">
      <c r="A51" s="9">
        <v>48</v>
      </c>
      <c r="B51" s="9">
        <v>217</v>
      </c>
      <c r="C51" s="9" t="s">
        <v>163</v>
      </c>
      <c r="D51" s="10" t="s">
        <v>163</v>
      </c>
      <c r="E51" s="9">
        <v>2</v>
      </c>
      <c r="F51" s="10" t="s">
        <v>70</v>
      </c>
      <c r="G51" s="10"/>
      <c r="H51" s="9">
        <v>10</v>
      </c>
      <c r="J51">
        <f>SUM(H$5:H51)</f>
        <v>470</v>
      </c>
      <c r="K51">
        <v>102</v>
      </c>
      <c r="L51">
        <v>8650</v>
      </c>
      <c r="M51">
        <v>6000</v>
      </c>
      <c r="N51">
        <v>15750</v>
      </c>
      <c r="R51" t="s">
        <v>120</v>
      </c>
    </row>
    <row r="52" spans="1:18" ht="16.5" x14ac:dyDescent="0.2">
      <c r="A52" s="9">
        <v>49</v>
      </c>
      <c r="B52" s="9">
        <v>218</v>
      </c>
      <c r="C52" s="9" t="s">
        <v>164</v>
      </c>
      <c r="D52" s="10" t="s">
        <v>164</v>
      </c>
      <c r="E52" s="9">
        <v>2</v>
      </c>
      <c r="F52" s="10" t="s">
        <v>76</v>
      </c>
      <c r="G52" s="10"/>
      <c r="H52" s="9">
        <v>10</v>
      </c>
      <c r="J52">
        <f>SUM(H$5:H52)</f>
        <v>480</v>
      </c>
      <c r="K52">
        <v>107</v>
      </c>
      <c r="L52">
        <v>9600</v>
      </c>
      <c r="M52">
        <v>6600</v>
      </c>
      <c r="N52">
        <v>16650</v>
      </c>
      <c r="R52" t="s">
        <v>122</v>
      </c>
    </row>
    <row r="53" spans="1:18" ht="16.5" x14ac:dyDescent="0.2">
      <c r="A53" s="9">
        <v>50</v>
      </c>
      <c r="B53" s="9">
        <v>219</v>
      </c>
      <c r="C53" s="9" t="s">
        <v>165</v>
      </c>
      <c r="D53" s="10" t="s">
        <v>165</v>
      </c>
      <c r="E53" s="9">
        <v>2</v>
      </c>
      <c r="F53" s="10" t="s">
        <v>70</v>
      </c>
      <c r="G53" s="10"/>
      <c r="H53" s="9">
        <v>10</v>
      </c>
      <c r="J53">
        <f>SUM(H$5:H53)</f>
        <v>490</v>
      </c>
      <c r="K53">
        <v>112</v>
      </c>
      <c r="L53">
        <v>10800</v>
      </c>
      <c r="M53">
        <v>7200</v>
      </c>
      <c r="N53">
        <v>18000</v>
      </c>
      <c r="R53" t="s">
        <v>124</v>
      </c>
    </row>
    <row r="54" spans="1:18" ht="16.5" x14ac:dyDescent="0.2">
      <c r="A54" s="9">
        <v>51</v>
      </c>
      <c r="B54" s="9">
        <v>220</v>
      </c>
      <c r="C54" s="9" t="s">
        <v>166</v>
      </c>
      <c r="D54" s="10" t="s">
        <v>166</v>
      </c>
      <c r="E54" s="9">
        <v>2</v>
      </c>
      <c r="F54" s="10" t="s">
        <v>76</v>
      </c>
      <c r="G54" s="10"/>
      <c r="H54" s="9">
        <v>10</v>
      </c>
      <c r="J54">
        <f>SUM(H$5:H54)</f>
        <v>500</v>
      </c>
      <c r="K54">
        <v>117</v>
      </c>
      <c r="L54">
        <v>11850</v>
      </c>
      <c r="M54">
        <v>7800</v>
      </c>
      <c r="N54">
        <v>18900</v>
      </c>
      <c r="R54" t="s">
        <v>126</v>
      </c>
    </row>
    <row r="55" spans="1:18" ht="16.5" x14ac:dyDescent="0.2">
      <c r="A55" s="9">
        <v>52</v>
      </c>
      <c r="B55" s="9">
        <v>221</v>
      </c>
      <c r="C55" s="9" t="s">
        <v>167</v>
      </c>
      <c r="D55" s="10" t="s">
        <v>167</v>
      </c>
      <c r="E55" s="9">
        <v>2</v>
      </c>
      <c r="F55" s="10" t="s">
        <v>70</v>
      </c>
      <c r="G55" s="10"/>
      <c r="H55" s="9">
        <v>10</v>
      </c>
      <c r="J55">
        <f>SUM(H$5:H55)</f>
        <v>510</v>
      </c>
      <c r="K55">
        <v>122</v>
      </c>
      <c r="L55">
        <v>13200</v>
      </c>
      <c r="M55">
        <v>8400</v>
      </c>
      <c r="N55">
        <v>20250</v>
      </c>
      <c r="R55" t="s">
        <v>128</v>
      </c>
    </row>
    <row r="56" spans="1:18" ht="16.5" x14ac:dyDescent="0.2">
      <c r="A56" s="9">
        <v>53</v>
      </c>
      <c r="B56" s="9">
        <v>222</v>
      </c>
      <c r="C56" s="9" t="s">
        <v>168</v>
      </c>
      <c r="D56" s="10" t="s">
        <v>168</v>
      </c>
      <c r="E56" s="9">
        <v>2</v>
      </c>
      <c r="F56" s="10" t="s">
        <v>76</v>
      </c>
      <c r="G56" s="10"/>
      <c r="H56" s="9">
        <v>10</v>
      </c>
      <c r="J56">
        <f>SUM(H$5:H56)</f>
        <v>520</v>
      </c>
      <c r="K56">
        <v>127</v>
      </c>
      <c r="L56">
        <v>17000</v>
      </c>
      <c r="M56">
        <v>9000</v>
      </c>
      <c r="N56">
        <v>21150</v>
      </c>
      <c r="R56" t="s">
        <v>130</v>
      </c>
    </row>
    <row r="57" spans="1:18" ht="16.5" x14ac:dyDescent="0.2">
      <c r="A57" s="9">
        <v>54</v>
      </c>
      <c r="B57" s="9">
        <v>223</v>
      </c>
      <c r="C57" s="9" t="s">
        <v>169</v>
      </c>
      <c r="D57" s="10" t="s">
        <v>169</v>
      </c>
      <c r="E57" s="9">
        <v>2</v>
      </c>
      <c r="F57" s="10" t="s">
        <v>70</v>
      </c>
      <c r="G57" s="10"/>
      <c r="H57" s="9">
        <v>10</v>
      </c>
      <c r="J57">
        <f>SUM(H$5:H57)</f>
        <v>530</v>
      </c>
      <c r="K57">
        <v>132</v>
      </c>
      <c r="L57">
        <v>20800</v>
      </c>
      <c r="M57">
        <v>9600</v>
      </c>
      <c r="N57">
        <v>22500</v>
      </c>
      <c r="R57" t="s">
        <v>132</v>
      </c>
    </row>
    <row r="58" spans="1:18" ht="16.5" x14ac:dyDescent="0.2">
      <c r="A58" s="9">
        <v>55</v>
      </c>
      <c r="B58" s="9">
        <v>224</v>
      </c>
      <c r="C58" s="9" t="s">
        <v>170</v>
      </c>
      <c r="D58" s="10" t="s">
        <v>170</v>
      </c>
      <c r="E58" s="9">
        <v>2</v>
      </c>
      <c r="F58" s="10" t="s">
        <v>76</v>
      </c>
      <c r="G58" s="10"/>
      <c r="H58" s="9">
        <v>10</v>
      </c>
      <c r="J58">
        <f>SUM(H$5:H58)</f>
        <v>540</v>
      </c>
      <c r="K58">
        <v>137</v>
      </c>
      <c r="L58">
        <v>25650</v>
      </c>
      <c r="M58">
        <v>10200</v>
      </c>
      <c r="N58">
        <v>24750</v>
      </c>
      <c r="R58" t="s">
        <v>134</v>
      </c>
    </row>
    <row r="59" spans="1:18" ht="16.5" x14ac:dyDescent="0.2">
      <c r="A59" s="9">
        <v>56</v>
      </c>
      <c r="B59" s="9">
        <v>225</v>
      </c>
      <c r="C59" s="9" t="s">
        <v>171</v>
      </c>
      <c r="D59" s="10" t="s">
        <v>171</v>
      </c>
      <c r="E59" s="9">
        <v>2</v>
      </c>
      <c r="F59" s="10" t="s">
        <v>70</v>
      </c>
      <c r="G59" s="10"/>
      <c r="H59" s="9">
        <v>10</v>
      </c>
      <c r="J59">
        <f>SUM(H$5:H59)</f>
        <v>550</v>
      </c>
      <c r="K59">
        <v>142</v>
      </c>
      <c r="L59">
        <v>31100</v>
      </c>
      <c r="M59">
        <v>10800</v>
      </c>
      <c r="N59">
        <v>27000</v>
      </c>
      <c r="R59" t="s">
        <v>136</v>
      </c>
    </row>
    <row r="60" spans="1:18" ht="16.5" x14ac:dyDescent="0.2">
      <c r="A60" s="9">
        <v>57</v>
      </c>
      <c r="B60" s="9">
        <v>226</v>
      </c>
      <c r="C60" s="9" t="s">
        <v>172</v>
      </c>
      <c r="D60" s="10" t="s">
        <v>172</v>
      </c>
      <c r="E60" s="9">
        <v>2</v>
      </c>
      <c r="F60" s="10" t="s">
        <v>76</v>
      </c>
      <c r="G60" s="10"/>
      <c r="H60" s="9">
        <v>10</v>
      </c>
      <c r="J60">
        <f>SUM(H$5:H60)</f>
        <v>560</v>
      </c>
      <c r="K60">
        <v>147</v>
      </c>
      <c r="L60">
        <v>37150</v>
      </c>
      <c r="M60">
        <v>11400</v>
      </c>
      <c r="N60">
        <v>29250</v>
      </c>
      <c r="R60" t="s">
        <v>138</v>
      </c>
    </row>
    <row r="61" spans="1:18" ht="16.5" x14ac:dyDescent="0.2">
      <c r="A61" s="9">
        <v>58</v>
      </c>
      <c r="B61" s="9">
        <v>227</v>
      </c>
      <c r="C61" s="9" t="s">
        <v>173</v>
      </c>
      <c r="D61" s="10" t="s">
        <v>173</v>
      </c>
      <c r="E61" s="9">
        <v>2</v>
      </c>
      <c r="F61" s="10" t="s">
        <v>70</v>
      </c>
      <c r="G61" s="10"/>
      <c r="H61" s="9">
        <v>10</v>
      </c>
      <c r="J61">
        <f>SUM(H$5:H61)</f>
        <v>570</v>
      </c>
      <c r="K61">
        <v>150</v>
      </c>
      <c r="L61">
        <v>43900</v>
      </c>
      <c r="M61">
        <v>12000</v>
      </c>
      <c r="N61">
        <v>31500</v>
      </c>
      <c r="R61" t="s">
        <v>140</v>
      </c>
    </row>
    <row r="62" spans="1:18" ht="16.5" x14ac:dyDescent="0.2">
      <c r="A62" s="9">
        <v>59</v>
      </c>
      <c r="B62" s="9">
        <v>228</v>
      </c>
      <c r="C62" s="9" t="s">
        <v>174</v>
      </c>
      <c r="D62" s="10" t="s">
        <v>174</v>
      </c>
      <c r="E62" s="9">
        <v>2</v>
      </c>
      <c r="F62" s="10" t="s">
        <v>76</v>
      </c>
      <c r="G62" s="10"/>
      <c r="H62" s="9">
        <v>10</v>
      </c>
      <c r="J62">
        <f>SUM(H$5:H62)</f>
        <v>580</v>
      </c>
      <c r="K62">
        <v>150</v>
      </c>
      <c r="L62">
        <v>45600</v>
      </c>
      <c r="M62">
        <v>12600</v>
      </c>
      <c r="N62">
        <v>33750</v>
      </c>
      <c r="R62" t="s">
        <v>142</v>
      </c>
    </row>
    <row r="63" spans="1:18" ht="16.5" x14ac:dyDescent="0.2">
      <c r="A63" s="9">
        <v>60</v>
      </c>
      <c r="B63" s="9">
        <v>229</v>
      </c>
      <c r="C63" s="9" t="s">
        <v>175</v>
      </c>
      <c r="D63" s="10" t="s">
        <v>175</v>
      </c>
      <c r="E63" s="9">
        <v>2</v>
      </c>
      <c r="F63" s="10" t="s">
        <v>70</v>
      </c>
      <c r="G63" s="10"/>
      <c r="H63" s="9">
        <v>10</v>
      </c>
      <c r="J63">
        <f>SUM(H$5:H63)</f>
        <v>590</v>
      </c>
      <c r="K63">
        <v>150</v>
      </c>
      <c r="L63">
        <v>50160</v>
      </c>
      <c r="M63">
        <v>13200</v>
      </c>
      <c r="N63">
        <v>36000</v>
      </c>
      <c r="R63" t="s">
        <v>144</v>
      </c>
    </row>
    <row r="64" spans="1:18" ht="16.5" x14ac:dyDescent="0.2">
      <c r="A64" s="9">
        <v>61</v>
      </c>
      <c r="B64" s="9">
        <v>230</v>
      </c>
      <c r="C64" s="9" t="s">
        <v>176</v>
      </c>
      <c r="D64" s="10" t="s">
        <v>176</v>
      </c>
      <c r="E64" s="9">
        <v>2</v>
      </c>
      <c r="F64" s="10" t="s">
        <v>76</v>
      </c>
      <c r="G64" s="10"/>
      <c r="H64" s="9">
        <v>10</v>
      </c>
      <c r="J64">
        <f>SUM(H$5:H64)</f>
        <v>600</v>
      </c>
      <c r="K64">
        <v>150</v>
      </c>
      <c r="L64">
        <v>55176</v>
      </c>
      <c r="M64">
        <v>13200</v>
      </c>
      <c r="N64">
        <v>43200</v>
      </c>
      <c r="R64" t="s">
        <v>146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606"/>
  <sheetViews>
    <sheetView tabSelected="1" workbookViewId="0">
      <pane xSplit="10" ySplit="3" topLeftCell="K4" activePane="bottomRight" state="frozen"/>
      <selection pane="topRight"/>
      <selection pane="bottomLeft"/>
      <selection pane="bottomRight" activeCell="M11" sqref="M11"/>
    </sheetView>
  </sheetViews>
  <sheetFormatPr defaultColWidth="9" defaultRowHeight="14.25" x14ac:dyDescent="0.2"/>
  <cols>
    <col min="1" max="1" width="10.625" customWidth="1"/>
    <col min="2" max="2" width="9.875" customWidth="1"/>
    <col min="3" max="3" width="9" customWidth="1"/>
    <col min="4" max="4" width="16.25" customWidth="1"/>
    <col min="5" max="6" width="9" customWidth="1"/>
    <col min="7" max="9" width="15.625" customWidth="1"/>
    <col min="10" max="10" width="19.5" customWidth="1"/>
    <col min="11" max="11" width="18.375" customWidth="1"/>
    <col min="12" max="12" width="12.75" customWidth="1"/>
    <col min="13" max="13" width="13.5" customWidth="1"/>
    <col min="14" max="14" width="11.625" customWidth="1"/>
    <col min="15" max="15" width="18.25" customWidth="1"/>
    <col min="16" max="16" width="14.625" customWidth="1"/>
    <col min="17" max="18" width="16.375" customWidth="1"/>
    <col min="19" max="19" width="17.875" customWidth="1"/>
    <col min="20" max="20" width="16.875" customWidth="1"/>
    <col min="21" max="21" width="15" customWidth="1"/>
    <col min="22" max="22" width="15.75" customWidth="1"/>
    <col min="23" max="23" width="19.5" customWidth="1"/>
    <col min="24" max="24" width="16" customWidth="1"/>
    <col min="25" max="25" width="14.875" customWidth="1"/>
    <col min="26" max="26" width="15.375" customWidth="1"/>
    <col min="27" max="27" width="14.625" customWidth="1"/>
    <col min="28" max="28" width="15.375" customWidth="1"/>
    <col min="29" max="33" width="14.875" customWidth="1"/>
    <col min="34" max="34" width="46.5" customWidth="1"/>
    <col min="35" max="35" width="13" customWidth="1"/>
    <col min="36" max="36" width="16.5" customWidth="1"/>
    <col min="37" max="37" width="25.5" customWidth="1"/>
    <col min="38" max="38" width="67.125" customWidth="1"/>
    <col min="39" max="40" width="12.5" customWidth="1"/>
    <col min="41" max="41" width="17.375" customWidth="1"/>
    <col min="42" max="42" width="12.5" customWidth="1"/>
    <col min="43" max="43" width="21.375" customWidth="1"/>
    <col min="44" max="44" width="22.75" customWidth="1"/>
    <col min="45" max="45" width="22.5" customWidth="1"/>
    <col min="46" max="46" width="15.375" customWidth="1"/>
    <col min="47" max="47" width="115" customWidth="1"/>
    <col min="48" max="48" width="18.75" customWidth="1"/>
    <col min="49" max="49" width="14.625" customWidth="1"/>
    <col min="50" max="50" width="15.375" customWidth="1"/>
    <col min="51" max="51" width="14.625" customWidth="1"/>
    <col min="52" max="52" width="14.875" customWidth="1"/>
    <col min="53" max="53" width="14" customWidth="1"/>
    <col min="54" max="54" width="12.875" customWidth="1"/>
    <col min="55" max="55" width="14.5" customWidth="1"/>
    <col min="56" max="56" width="13.75" customWidth="1"/>
    <col min="57" max="57" width="17.125" customWidth="1"/>
    <col min="58" max="58" width="18.375" customWidth="1"/>
    <col min="59" max="59" width="18.5" customWidth="1"/>
    <col min="60" max="60" width="19.125" customWidth="1"/>
    <col min="61" max="61" width="20" customWidth="1"/>
    <col min="62" max="62" width="18.5" customWidth="1"/>
    <col min="63" max="64" width="19" customWidth="1"/>
  </cols>
  <sheetData>
    <row r="1" spans="1:69" ht="15" x14ac:dyDescent="0.2">
      <c r="A1" s="2" t="s">
        <v>16</v>
      </c>
      <c r="B1" s="2" t="s">
        <v>45</v>
      </c>
      <c r="C1" s="2" t="s">
        <v>29</v>
      </c>
      <c r="D1" s="2" t="s">
        <v>177</v>
      </c>
      <c r="E1" s="2" t="s">
        <v>178</v>
      </c>
      <c r="F1" s="13" t="s">
        <v>179</v>
      </c>
      <c r="G1" s="2" t="s">
        <v>43</v>
      </c>
      <c r="H1" s="2" t="s">
        <v>180</v>
      </c>
      <c r="I1" s="2" t="s">
        <v>181</v>
      </c>
      <c r="J1" s="2" t="s">
        <v>44</v>
      </c>
      <c r="K1" s="2" t="s">
        <v>182</v>
      </c>
      <c r="L1" s="2" t="s">
        <v>183</v>
      </c>
      <c r="M1" s="2" t="s">
        <v>184</v>
      </c>
      <c r="N1" s="2" t="s">
        <v>185</v>
      </c>
      <c r="O1" s="2" t="s">
        <v>186</v>
      </c>
      <c r="P1" s="2" t="s">
        <v>187</v>
      </c>
      <c r="Q1" s="2" t="s">
        <v>188</v>
      </c>
      <c r="R1" s="2" t="s">
        <v>189</v>
      </c>
      <c r="S1" s="2" t="s">
        <v>190</v>
      </c>
      <c r="T1" s="2" t="s">
        <v>191</v>
      </c>
      <c r="U1" s="2" t="s">
        <v>192</v>
      </c>
      <c r="V1" s="2" t="s">
        <v>193</v>
      </c>
      <c r="W1" s="2" t="s">
        <v>194</v>
      </c>
      <c r="X1" s="2" t="s">
        <v>195</v>
      </c>
      <c r="Y1" s="2" t="s">
        <v>196</v>
      </c>
      <c r="Z1" s="2" t="s">
        <v>197</v>
      </c>
      <c r="AA1" s="2" t="s">
        <v>198</v>
      </c>
      <c r="AB1" s="2" t="s">
        <v>199</v>
      </c>
      <c r="AC1" s="2" t="s">
        <v>200</v>
      </c>
      <c r="AD1" s="2" t="s">
        <v>201</v>
      </c>
      <c r="AE1" s="2" t="s">
        <v>202</v>
      </c>
      <c r="AF1" s="2" t="s">
        <v>203</v>
      </c>
      <c r="AG1" s="2" t="s">
        <v>204</v>
      </c>
      <c r="AH1" s="2" t="s">
        <v>205</v>
      </c>
      <c r="AI1" s="2" t="s">
        <v>206</v>
      </c>
      <c r="AJ1" s="2" t="s">
        <v>207</v>
      </c>
      <c r="AK1" s="2" t="s">
        <v>208</v>
      </c>
      <c r="AL1" s="2" t="s">
        <v>209</v>
      </c>
      <c r="AM1" s="2" t="s">
        <v>210</v>
      </c>
      <c r="AN1" s="2" t="s">
        <v>211</v>
      </c>
      <c r="AO1" s="2" t="s">
        <v>212</v>
      </c>
      <c r="AP1" s="2" t="s">
        <v>213</v>
      </c>
      <c r="AQ1" s="2" t="s">
        <v>214</v>
      </c>
      <c r="AR1" s="2" t="s">
        <v>215</v>
      </c>
      <c r="AS1" s="2" t="s">
        <v>216</v>
      </c>
      <c r="AT1" s="2" t="s">
        <v>217</v>
      </c>
      <c r="AU1" s="2" t="s">
        <v>218</v>
      </c>
      <c r="AV1" s="2" t="s">
        <v>219</v>
      </c>
      <c r="AW1" s="2" t="s">
        <v>220</v>
      </c>
      <c r="AX1" s="2" t="s">
        <v>221</v>
      </c>
      <c r="AY1" s="2" t="s">
        <v>222</v>
      </c>
      <c r="AZ1" s="2" t="s">
        <v>223</v>
      </c>
      <c r="BA1" s="2" t="s">
        <v>224</v>
      </c>
      <c r="BB1" s="2" t="s">
        <v>225</v>
      </c>
      <c r="BC1" s="2" t="s">
        <v>226</v>
      </c>
      <c r="BD1" s="2" t="s">
        <v>227</v>
      </c>
      <c r="BE1" s="2" t="s">
        <v>228</v>
      </c>
      <c r="BF1" s="2" t="s">
        <v>229</v>
      </c>
      <c r="BG1" s="2" t="s">
        <v>230</v>
      </c>
      <c r="BH1" s="2" t="s">
        <v>231</v>
      </c>
      <c r="BI1" s="2" t="s">
        <v>232</v>
      </c>
      <c r="BJ1" s="2" t="s">
        <v>233</v>
      </c>
      <c r="BK1" s="2" t="s">
        <v>234</v>
      </c>
      <c r="BL1" s="2" t="s">
        <v>235</v>
      </c>
      <c r="BP1" t="s">
        <v>236</v>
      </c>
      <c r="BQ1" t="s">
        <v>178</v>
      </c>
    </row>
    <row r="2" spans="1:69" x14ac:dyDescent="0.2">
      <c r="A2" t="s">
        <v>55</v>
      </c>
      <c r="B2" t="s">
        <v>237</v>
      </c>
      <c r="C2" t="s">
        <v>55</v>
      </c>
      <c r="D2" t="s">
        <v>238</v>
      </c>
      <c r="E2" t="s">
        <v>239</v>
      </c>
      <c r="F2" t="s">
        <v>237</v>
      </c>
      <c r="G2" t="s">
        <v>238</v>
      </c>
      <c r="H2" t="s">
        <v>60</v>
      </c>
      <c r="I2" t="s">
        <v>60</v>
      </c>
      <c r="J2" s="22" t="s">
        <v>57</v>
      </c>
      <c r="K2" t="s">
        <v>238</v>
      </c>
      <c r="L2" t="s">
        <v>240</v>
      </c>
      <c r="M2" t="s">
        <v>241</v>
      </c>
      <c r="N2" t="s">
        <v>55</v>
      </c>
      <c r="O2" t="s">
        <v>242</v>
      </c>
      <c r="P2" t="s">
        <v>240</v>
      </c>
      <c r="Q2" t="s">
        <v>240</v>
      </c>
      <c r="R2" t="s">
        <v>240</v>
      </c>
      <c r="S2" t="s">
        <v>243</v>
      </c>
      <c r="T2" t="s">
        <v>240</v>
      </c>
      <c r="U2" t="s">
        <v>243</v>
      </c>
      <c r="V2" t="s">
        <v>240</v>
      </c>
      <c r="W2" t="s">
        <v>243</v>
      </c>
      <c r="X2" t="s">
        <v>240</v>
      </c>
      <c r="Y2" t="s">
        <v>243</v>
      </c>
      <c r="Z2" t="s">
        <v>240</v>
      </c>
      <c r="AA2" t="s">
        <v>243</v>
      </c>
      <c r="AB2" t="s">
        <v>240</v>
      </c>
      <c r="AC2" t="s">
        <v>244</v>
      </c>
      <c r="AD2" t="s">
        <v>244</v>
      </c>
      <c r="AE2" t="s">
        <v>244</v>
      </c>
      <c r="AF2" t="s">
        <v>244</v>
      </c>
      <c r="AG2" t="s">
        <v>244</v>
      </c>
      <c r="AH2" t="s">
        <v>245</v>
      </c>
      <c r="AI2" t="s">
        <v>246</v>
      </c>
      <c r="AJ2" t="s">
        <v>246</v>
      </c>
      <c r="AK2" t="s">
        <v>247</v>
      </c>
      <c r="AL2" t="s">
        <v>248</v>
      </c>
      <c r="AM2" t="s">
        <v>249</v>
      </c>
      <c r="AN2" s="22" t="s">
        <v>240</v>
      </c>
      <c r="AO2" t="s">
        <v>55</v>
      </c>
      <c r="AP2" s="22" t="s">
        <v>240</v>
      </c>
      <c r="AQ2" t="s">
        <v>250</v>
      </c>
      <c r="AR2" t="s">
        <v>250</v>
      </c>
      <c r="AS2" t="s">
        <v>250</v>
      </c>
      <c r="AT2" t="s">
        <v>251</v>
      </c>
      <c r="AU2" t="s">
        <v>252</v>
      </c>
      <c r="AV2" t="s">
        <v>253</v>
      </c>
      <c r="AW2" t="s">
        <v>254</v>
      </c>
      <c r="AX2" t="s">
        <v>255</v>
      </c>
      <c r="AY2" t="s">
        <v>255</v>
      </c>
      <c r="AZ2" t="s">
        <v>255</v>
      </c>
      <c r="BA2" t="s">
        <v>254</v>
      </c>
      <c r="BB2" t="s">
        <v>255</v>
      </c>
      <c r="BC2" t="s">
        <v>255</v>
      </c>
      <c r="BD2" t="s">
        <v>255</v>
      </c>
      <c r="BE2" t="s">
        <v>254</v>
      </c>
      <c r="BF2" t="s">
        <v>255</v>
      </c>
      <c r="BG2" t="s">
        <v>255</v>
      </c>
      <c r="BH2" t="s">
        <v>255</v>
      </c>
      <c r="BI2" t="s">
        <v>254</v>
      </c>
      <c r="BJ2" t="s">
        <v>255</v>
      </c>
      <c r="BK2" t="s">
        <v>255</v>
      </c>
      <c r="BL2" t="s">
        <v>255</v>
      </c>
    </row>
    <row r="3" spans="1:69" ht="66" customHeight="1" x14ac:dyDescent="0.2">
      <c r="A3" s="12" t="s">
        <v>256</v>
      </c>
      <c r="B3" s="12" t="s">
        <v>65</v>
      </c>
      <c r="C3" s="12" t="s">
        <v>62</v>
      </c>
      <c r="D3" s="12" t="s">
        <v>257</v>
      </c>
      <c r="E3" s="12" t="s">
        <v>258</v>
      </c>
      <c r="F3" s="14" t="s">
        <v>259</v>
      </c>
      <c r="G3" s="12" t="s">
        <v>63</v>
      </c>
      <c r="H3" s="12" t="s">
        <v>260</v>
      </c>
      <c r="I3" s="12" t="s">
        <v>260</v>
      </c>
      <c r="J3" s="12" t="s">
        <v>261</v>
      </c>
      <c r="K3" s="12" t="s">
        <v>262</v>
      </c>
      <c r="L3" s="12" t="s">
        <v>263</v>
      </c>
      <c r="M3" s="12" t="s">
        <v>264</v>
      </c>
      <c r="N3" s="12" t="s">
        <v>265</v>
      </c>
      <c r="O3" s="12" t="s">
        <v>266</v>
      </c>
      <c r="P3" s="12" t="s">
        <v>267</v>
      </c>
      <c r="Q3" s="12" t="s">
        <v>268</v>
      </c>
      <c r="R3" s="12" t="s">
        <v>269</v>
      </c>
      <c r="S3" s="12" t="s">
        <v>270</v>
      </c>
      <c r="T3" s="12" t="s">
        <v>271</v>
      </c>
      <c r="U3" s="12" t="s">
        <v>272</v>
      </c>
      <c r="V3" s="12" t="s">
        <v>273</v>
      </c>
      <c r="W3" s="12" t="s">
        <v>274</v>
      </c>
      <c r="X3" s="12" t="s">
        <v>275</v>
      </c>
      <c r="Y3" s="12" t="s">
        <v>276</v>
      </c>
      <c r="Z3" s="12" t="s">
        <v>277</v>
      </c>
      <c r="AA3" s="12" t="s">
        <v>276</v>
      </c>
      <c r="AB3" s="12" t="s">
        <v>277</v>
      </c>
      <c r="AC3" s="12" t="s">
        <v>278</v>
      </c>
      <c r="AD3" s="12" t="s">
        <v>279</v>
      </c>
      <c r="AE3" s="12" t="s">
        <v>280</v>
      </c>
      <c r="AF3" s="12" t="s">
        <v>281</v>
      </c>
      <c r="AG3" s="12" t="s">
        <v>282</v>
      </c>
      <c r="AH3" s="12" t="s">
        <v>283</v>
      </c>
      <c r="AI3" s="12" t="s">
        <v>284</v>
      </c>
      <c r="AJ3" s="12" t="s">
        <v>285</v>
      </c>
      <c r="AK3" s="12" t="s">
        <v>286</v>
      </c>
      <c r="AL3" s="12" t="s">
        <v>66</v>
      </c>
      <c r="AM3" s="12" t="s">
        <v>287</v>
      </c>
      <c r="AN3" s="12" t="s">
        <v>288</v>
      </c>
      <c r="AO3" s="12" t="s">
        <v>289</v>
      </c>
      <c r="AP3" s="12" t="s">
        <v>290</v>
      </c>
      <c r="AQ3" s="12" t="s">
        <v>291</v>
      </c>
      <c r="AR3" s="12" t="s">
        <v>292</v>
      </c>
      <c r="AS3" s="12" t="s">
        <v>293</v>
      </c>
      <c r="AT3" s="12" t="s">
        <v>294</v>
      </c>
      <c r="AU3" s="12" t="s">
        <v>295</v>
      </c>
      <c r="AV3" s="12" t="s">
        <v>296</v>
      </c>
      <c r="AW3" s="12" t="s">
        <v>297</v>
      </c>
      <c r="AX3" s="12" t="s">
        <v>298</v>
      </c>
      <c r="AY3" s="12" t="s">
        <v>299</v>
      </c>
      <c r="AZ3" s="12" t="s">
        <v>300</v>
      </c>
      <c r="BA3" s="12" t="s">
        <v>301</v>
      </c>
      <c r="BB3" s="12" t="s">
        <v>302</v>
      </c>
      <c r="BC3" s="12" t="s">
        <v>303</v>
      </c>
      <c r="BD3" s="12" t="s">
        <v>304</v>
      </c>
      <c r="BE3" s="12" t="s">
        <v>305</v>
      </c>
      <c r="BF3" s="12" t="s">
        <v>306</v>
      </c>
      <c r="BG3" s="12" t="s">
        <v>307</v>
      </c>
      <c r="BH3" s="12" t="s">
        <v>308</v>
      </c>
      <c r="BI3" s="12" t="s">
        <v>309</v>
      </c>
      <c r="BJ3" s="12" t="s">
        <v>310</v>
      </c>
      <c r="BK3" s="12" t="s">
        <v>311</v>
      </c>
      <c r="BL3" s="12" t="s">
        <v>312</v>
      </c>
    </row>
    <row r="4" spans="1:69" ht="18" customHeight="1" x14ac:dyDescent="0.2">
      <c r="A4" s="9">
        <v>100001</v>
      </c>
      <c r="B4" s="9">
        <v>3</v>
      </c>
      <c r="C4" s="9">
        <v>1000</v>
      </c>
      <c r="D4" s="10" t="s">
        <v>313</v>
      </c>
      <c r="E4" s="9">
        <v>1</v>
      </c>
      <c r="F4" s="15">
        <v>1</v>
      </c>
      <c r="G4" s="10" t="s">
        <v>314</v>
      </c>
      <c r="H4" s="9"/>
      <c r="I4" s="9"/>
      <c r="J4" s="10" t="s">
        <v>314</v>
      </c>
      <c r="K4" s="10" t="s">
        <v>315</v>
      </c>
      <c r="L4" s="9">
        <v>2</v>
      </c>
      <c r="M4" s="9"/>
      <c r="N4" s="9">
        <v>0</v>
      </c>
      <c r="O4" s="9"/>
      <c r="P4" s="9">
        <v>0</v>
      </c>
      <c r="Q4" s="9">
        <v>0</v>
      </c>
      <c r="R4" s="9"/>
      <c r="S4" s="9"/>
      <c r="T4" s="9"/>
      <c r="U4" s="9"/>
      <c r="V4" s="9"/>
      <c r="W4" s="10"/>
      <c r="X4" s="9"/>
      <c r="Y4" s="9"/>
      <c r="Z4" s="9"/>
      <c r="AA4" s="9"/>
      <c r="AB4" s="9"/>
      <c r="AC4" s="9"/>
      <c r="AD4" s="9"/>
      <c r="AE4" s="9"/>
      <c r="AF4" s="9"/>
      <c r="AG4" s="9"/>
      <c r="AH4" s="10"/>
      <c r="AI4" s="9"/>
      <c r="AJ4" s="9"/>
      <c r="AK4" s="10"/>
      <c r="AL4" s="10"/>
      <c r="AM4" s="9">
        <v>58</v>
      </c>
      <c r="AN4" s="9"/>
      <c r="AO4" s="9">
        <v>1</v>
      </c>
      <c r="AP4" s="9">
        <v>0</v>
      </c>
      <c r="AQ4" s="10"/>
      <c r="AR4" s="10" t="s">
        <v>316</v>
      </c>
      <c r="AS4" s="10" t="s">
        <v>317</v>
      </c>
      <c r="AT4" s="10" t="s">
        <v>318</v>
      </c>
      <c r="AU4" s="10"/>
      <c r="AV4" s="10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spans="1:69" ht="18" customHeight="1" x14ac:dyDescent="0.2">
      <c r="A5" s="9">
        <v>100002</v>
      </c>
      <c r="B5" s="9">
        <v>3</v>
      </c>
      <c r="C5" s="9">
        <v>1000</v>
      </c>
      <c r="D5" s="10" t="s">
        <v>313</v>
      </c>
      <c r="E5" s="9">
        <v>2</v>
      </c>
      <c r="F5" s="15">
        <v>2</v>
      </c>
      <c r="G5" s="10" t="s">
        <v>319</v>
      </c>
      <c r="H5" s="9"/>
      <c r="I5" s="9"/>
      <c r="J5" s="10" t="s">
        <v>319</v>
      </c>
      <c r="K5" s="10" t="s">
        <v>315</v>
      </c>
      <c r="L5" s="9">
        <v>3</v>
      </c>
      <c r="M5" s="9"/>
      <c r="N5" s="9">
        <v>0</v>
      </c>
      <c r="O5" s="9">
        <v>100001</v>
      </c>
      <c r="P5" s="9">
        <v>0</v>
      </c>
      <c r="Q5" s="9">
        <v>0</v>
      </c>
      <c r="R5" s="9"/>
      <c r="S5" s="9"/>
      <c r="T5" s="9"/>
      <c r="U5" s="9"/>
      <c r="V5" s="9"/>
      <c r="W5" s="10"/>
      <c r="X5" s="9"/>
      <c r="Y5" s="9"/>
      <c r="Z5" s="9"/>
      <c r="AA5" s="9"/>
      <c r="AB5" s="9"/>
      <c r="AC5" s="9"/>
      <c r="AD5" s="9"/>
      <c r="AE5" s="9"/>
      <c r="AF5" s="9"/>
      <c r="AG5" s="9"/>
      <c r="AH5" s="10"/>
      <c r="AI5" s="9"/>
      <c r="AJ5" s="9"/>
      <c r="AK5" s="10"/>
      <c r="AL5" s="10"/>
      <c r="AM5" s="9">
        <v>58</v>
      </c>
      <c r="AN5" s="9"/>
      <c r="AO5" s="9">
        <v>1</v>
      </c>
      <c r="AP5" s="9">
        <v>0</v>
      </c>
      <c r="AQ5" s="10" t="s">
        <v>320</v>
      </c>
      <c r="AR5" s="10" t="s">
        <v>321</v>
      </c>
      <c r="AS5" s="10"/>
      <c r="AT5" s="10" t="s">
        <v>318</v>
      </c>
      <c r="AU5" s="10"/>
      <c r="AV5" s="10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</row>
    <row r="6" spans="1:69" ht="18" customHeight="1" x14ac:dyDescent="0.2">
      <c r="A6" s="9">
        <v>100003</v>
      </c>
      <c r="B6" s="9">
        <v>3</v>
      </c>
      <c r="C6" s="9">
        <v>1000</v>
      </c>
      <c r="D6" s="10" t="s">
        <v>313</v>
      </c>
      <c r="E6" s="9">
        <v>3</v>
      </c>
      <c r="F6" s="15">
        <v>3</v>
      </c>
      <c r="G6" s="10" t="s">
        <v>322</v>
      </c>
      <c r="H6" s="9"/>
      <c r="I6" s="9"/>
      <c r="J6" s="10" t="s">
        <v>322</v>
      </c>
      <c r="K6" s="10" t="s">
        <v>315</v>
      </c>
      <c r="L6" s="9">
        <v>4</v>
      </c>
      <c r="M6" s="9"/>
      <c r="N6" s="9">
        <v>0</v>
      </c>
      <c r="O6" s="9">
        <v>100002</v>
      </c>
      <c r="P6" s="9">
        <v>0</v>
      </c>
      <c r="Q6" s="9">
        <v>0</v>
      </c>
      <c r="R6" s="9"/>
      <c r="S6" s="9"/>
      <c r="T6" s="9"/>
      <c r="U6" s="9"/>
      <c r="V6" s="9"/>
      <c r="W6" s="10"/>
      <c r="X6" s="9"/>
      <c r="Y6" s="9"/>
      <c r="Z6" s="9"/>
      <c r="AA6" s="9"/>
      <c r="AB6" s="9"/>
      <c r="AC6" s="9"/>
      <c r="AD6" s="9"/>
      <c r="AE6" s="9"/>
      <c r="AF6" s="9"/>
      <c r="AG6" s="9"/>
      <c r="AH6" s="10"/>
      <c r="AI6" s="9"/>
      <c r="AJ6" s="9"/>
      <c r="AK6" s="10"/>
      <c r="AL6" s="10"/>
      <c r="AM6" s="9">
        <v>58</v>
      </c>
      <c r="AN6" s="9"/>
      <c r="AO6" s="9">
        <v>1</v>
      </c>
      <c r="AP6" s="9">
        <v>0</v>
      </c>
      <c r="AQ6" s="10" t="s">
        <v>323</v>
      </c>
      <c r="AR6" s="10" t="s">
        <v>324</v>
      </c>
      <c r="AS6" s="10"/>
      <c r="AT6" s="10" t="s">
        <v>318</v>
      </c>
      <c r="AU6" s="10"/>
      <c r="AV6" s="10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</row>
    <row r="7" spans="1:69" ht="18" customHeight="1" x14ac:dyDescent="0.2">
      <c r="A7" s="19">
        <f t="shared" ref="A7" si="0">C7*100+E7</f>
        <v>10101</v>
      </c>
      <c r="B7" s="19">
        <f>INDEX(章节表!$E$5:$E$64,关卡表!BQ7)</f>
        <v>1</v>
      </c>
      <c r="C7" s="19">
        <f>INDEX(章节表!$B$5:$B$64,关卡表!BQ7)</f>
        <v>101</v>
      </c>
      <c r="D7" s="10" t="s">
        <v>313</v>
      </c>
      <c r="E7" s="19">
        <f>BP7-INDEX(章节表!$J$4:$J$64,关卡表!BQ7)</f>
        <v>1</v>
      </c>
      <c r="F7" s="20">
        <v>1</v>
      </c>
      <c r="G7" s="19" t="str">
        <f>INDEX(章节表!$C$5:$C$64,关卡表!BQ7)&amp;关卡表!E7&amp;"关"</f>
        <v>普通1章1关</v>
      </c>
      <c r="H7" s="9"/>
      <c r="I7" s="9"/>
      <c r="J7" s="19" t="str">
        <f>INDEX(章节表!$D$5:$D$64,关卡表!BQ7)&amp;"-"&amp;关卡表!E7&amp;"关"</f>
        <v>普通1章-1关</v>
      </c>
      <c r="K7" s="10" t="s">
        <v>315</v>
      </c>
      <c r="L7" s="9"/>
      <c r="M7" s="9"/>
      <c r="N7" s="9">
        <v>0</v>
      </c>
      <c r="O7" s="19" t="str">
        <f>IF(E7&gt;1,A6,"")</f>
        <v/>
      </c>
      <c r="P7" s="19">
        <v>50</v>
      </c>
      <c r="Q7" s="9">
        <v>0</v>
      </c>
      <c r="R7" s="9"/>
      <c r="S7" s="9" t="s">
        <v>325</v>
      </c>
      <c r="T7" s="19">
        <v>300</v>
      </c>
      <c r="U7" s="9" t="s">
        <v>326</v>
      </c>
      <c r="V7" s="19">
        <v>900</v>
      </c>
      <c r="W7" s="10"/>
      <c r="X7" s="9"/>
      <c r="Y7" s="9"/>
      <c r="Z7" s="9"/>
      <c r="AA7" s="9"/>
      <c r="AB7" s="9"/>
      <c r="AC7" s="9"/>
      <c r="AD7" s="9"/>
      <c r="AE7" s="9"/>
      <c r="AF7" s="9"/>
      <c r="AG7" s="9"/>
      <c r="AH7" s="10"/>
      <c r="AI7" s="9"/>
      <c r="AJ7" s="9"/>
      <c r="AK7" s="10"/>
      <c r="AL7" s="15" t="s">
        <v>327</v>
      </c>
      <c r="AM7" s="15">
        <v>1</v>
      </c>
      <c r="AN7" s="9"/>
      <c r="AO7" s="19">
        <f>INDEX(章节表!$K$5:$K$64,关卡表!BQ7)</f>
        <v>1</v>
      </c>
      <c r="AP7" s="9">
        <v>3000</v>
      </c>
      <c r="AQ7" s="10" t="s">
        <v>328</v>
      </c>
      <c r="AR7" s="10" t="s">
        <v>329</v>
      </c>
      <c r="AS7" s="10" t="s">
        <v>330</v>
      </c>
      <c r="AT7" s="10" t="s">
        <v>318</v>
      </c>
      <c r="AU7" s="10"/>
      <c r="AV7" s="10">
        <v>1</v>
      </c>
      <c r="AW7" s="9"/>
      <c r="AX7" s="9"/>
      <c r="AY7" s="9"/>
      <c r="AZ7" s="9"/>
      <c r="BA7" s="9"/>
      <c r="BB7" s="9"/>
      <c r="BC7" s="9"/>
      <c r="BD7" s="9"/>
      <c r="BE7" s="9">
        <v>0</v>
      </c>
      <c r="BF7" s="9">
        <v>0</v>
      </c>
      <c r="BG7" s="9">
        <v>2</v>
      </c>
      <c r="BH7" s="9">
        <v>1</v>
      </c>
      <c r="BI7" s="9">
        <v>0</v>
      </c>
      <c r="BJ7" s="9">
        <v>1</v>
      </c>
      <c r="BK7" s="9">
        <v>1</v>
      </c>
      <c r="BL7" s="9">
        <v>1</v>
      </c>
      <c r="BP7">
        <v>1</v>
      </c>
      <c r="BQ7">
        <f>MATCH(BP7-1,章节表!$J$4:$J$64,1)</f>
        <v>1</v>
      </c>
    </row>
    <row r="8" spans="1:69" ht="18" customHeight="1" x14ac:dyDescent="0.2">
      <c r="A8" s="19">
        <f t="shared" ref="A8:A71" si="1">C8*100+E8</f>
        <v>10102</v>
      </c>
      <c r="B8" s="19">
        <f>INDEX(章节表!$E$5:$E$64,关卡表!BQ8)</f>
        <v>1</v>
      </c>
      <c r="C8" s="19">
        <f>INDEX(章节表!$B$5:$B$64,关卡表!BQ8)</f>
        <v>101</v>
      </c>
      <c r="D8" s="10" t="s">
        <v>313</v>
      </c>
      <c r="E8" s="19">
        <f>BP8-INDEX(章节表!$J$4:$J$64,关卡表!BQ8)</f>
        <v>2</v>
      </c>
      <c r="F8" s="20">
        <v>3</v>
      </c>
      <c r="G8" s="19" t="str">
        <f>INDEX(章节表!$C$5:$C$64,关卡表!BQ8)&amp;关卡表!E8&amp;"关"</f>
        <v>普通1章2关</v>
      </c>
      <c r="H8" s="9"/>
      <c r="I8" s="9"/>
      <c r="J8" s="19" t="str">
        <f>INDEX(章节表!$D$5:$D$64,关卡表!BQ8)&amp;"-"&amp;关卡表!E8&amp;"关"</f>
        <v>普通1章-2关</v>
      </c>
      <c r="K8" s="10" t="s">
        <v>315</v>
      </c>
      <c r="L8" s="9"/>
      <c r="M8" s="9"/>
      <c r="N8" s="9">
        <v>0</v>
      </c>
      <c r="O8" s="19">
        <f>A7</f>
        <v>10101</v>
      </c>
      <c r="P8" s="19">
        <v>50</v>
      </c>
      <c r="Q8" s="9">
        <v>0</v>
      </c>
      <c r="R8" s="9"/>
      <c r="S8" s="9" t="s">
        <v>325</v>
      </c>
      <c r="T8" s="19">
        <v>300</v>
      </c>
      <c r="U8" s="9" t="s">
        <v>326</v>
      </c>
      <c r="V8" s="19">
        <v>900</v>
      </c>
      <c r="W8" s="10"/>
      <c r="X8" s="9"/>
      <c r="Y8" s="10"/>
      <c r="Z8" s="9"/>
      <c r="AA8" s="9"/>
      <c r="AB8" s="9"/>
      <c r="AC8" s="9"/>
      <c r="AD8" s="9"/>
      <c r="AE8" s="9"/>
      <c r="AF8" s="9"/>
      <c r="AG8" s="9"/>
      <c r="AH8" s="10"/>
      <c r="AI8" s="9"/>
      <c r="AJ8" s="9"/>
      <c r="AK8" s="9"/>
      <c r="AL8" s="15" t="s">
        <v>327</v>
      </c>
      <c r="AM8" s="15">
        <v>2</v>
      </c>
      <c r="AN8" s="9"/>
      <c r="AO8" s="19">
        <f>INDEX(章节表!$K$5:$K$64,关卡表!BQ8)</f>
        <v>1</v>
      </c>
      <c r="AP8" s="9">
        <v>4000</v>
      </c>
      <c r="AQ8" s="10" t="s">
        <v>331</v>
      </c>
      <c r="AR8" s="10" t="s">
        <v>332</v>
      </c>
      <c r="AS8" s="10" t="s">
        <v>333</v>
      </c>
      <c r="AT8" s="10" t="s">
        <v>318</v>
      </c>
      <c r="AU8" s="10"/>
      <c r="AV8" s="10">
        <v>1</v>
      </c>
      <c r="AW8" s="9"/>
      <c r="AX8" s="9"/>
      <c r="AY8" s="9"/>
      <c r="AZ8" s="9"/>
      <c r="BA8" s="9"/>
      <c r="BB8" s="9"/>
      <c r="BC8" s="9"/>
      <c r="BD8" s="9"/>
      <c r="BE8" s="9">
        <v>0</v>
      </c>
      <c r="BF8" s="9">
        <v>0</v>
      </c>
      <c r="BG8" s="9">
        <v>1</v>
      </c>
      <c r="BH8" s="9">
        <v>2</v>
      </c>
      <c r="BI8" s="9">
        <v>0</v>
      </c>
      <c r="BJ8" s="9">
        <v>1</v>
      </c>
      <c r="BK8" s="9">
        <v>1</v>
      </c>
      <c r="BL8" s="9">
        <v>1</v>
      </c>
      <c r="BP8">
        <v>2</v>
      </c>
      <c r="BQ8">
        <f>MATCH(BP8-1,章节表!$J$4:$J$64,1)</f>
        <v>1</v>
      </c>
    </row>
    <row r="9" spans="1:69" ht="18" customHeight="1" x14ac:dyDescent="0.2">
      <c r="A9" s="19">
        <f t="shared" si="1"/>
        <v>10103</v>
      </c>
      <c r="B9" s="19">
        <f>INDEX(章节表!$E$5:$E$64,关卡表!BQ9)</f>
        <v>1</v>
      </c>
      <c r="C9" s="19">
        <f>INDEX(章节表!$B$5:$B$64,关卡表!BQ9)</f>
        <v>101</v>
      </c>
      <c r="D9" s="10" t="s">
        <v>313</v>
      </c>
      <c r="E9" s="19">
        <f>BP9-INDEX(章节表!$J$4:$J$64,关卡表!BQ9)</f>
        <v>3</v>
      </c>
      <c r="F9" s="20">
        <v>5</v>
      </c>
      <c r="G9" s="19" t="str">
        <f>INDEX(章节表!$C$5:$C$64,关卡表!BQ9)&amp;关卡表!E9&amp;"关"</f>
        <v>普通1章3关</v>
      </c>
      <c r="H9" s="9">
        <v>10103</v>
      </c>
      <c r="I9" s="9"/>
      <c r="J9" s="19" t="str">
        <f>INDEX(章节表!$D$5:$D$64,关卡表!BQ9)&amp;"-"&amp;关卡表!E9&amp;"关"</f>
        <v>普通1章-3关</v>
      </c>
      <c r="K9" s="10" t="s">
        <v>315</v>
      </c>
      <c r="L9" s="9">
        <v>301</v>
      </c>
      <c r="M9" s="9"/>
      <c r="N9" s="9">
        <v>0</v>
      </c>
      <c r="O9" s="19">
        <f t="shared" ref="O9:O72" si="2">A8</f>
        <v>10102</v>
      </c>
      <c r="P9" s="19">
        <v>50</v>
      </c>
      <c r="Q9" s="9">
        <v>0</v>
      </c>
      <c r="R9" s="9">
        <v>21011</v>
      </c>
      <c r="S9" s="9" t="s">
        <v>325</v>
      </c>
      <c r="T9" s="19">
        <v>300</v>
      </c>
      <c r="U9" s="9" t="s">
        <v>326</v>
      </c>
      <c r="V9" s="19">
        <v>900</v>
      </c>
      <c r="W9" s="10" t="s">
        <v>334</v>
      </c>
      <c r="X9" s="9">
        <v>1</v>
      </c>
      <c r="Y9" s="10" t="s">
        <v>335</v>
      </c>
      <c r="Z9" s="9">
        <v>1</v>
      </c>
      <c r="AA9" s="9"/>
      <c r="AB9" s="9"/>
      <c r="AC9" s="10"/>
      <c r="AD9" s="10"/>
      <c r="AE9" s="10"/>
      <c r="AF9" s="9"/>
      <c r="AG9" s="9"/>
      <c r="AH9" s="10"/>
      <c r="AI9" s="9"/>
      <c r="AJ9" s="9"/>
      <c r="AK9" s="9"/>
      <c r="AL9" s="15" t="s">
        <v>327</v>
      </c>
      <c r="AM9" s="15">
        <v>3</v>
      </c>
      <c r="AN9" s="9">
        <v>10000</v>
      </c>
      <c r="AO9" s="19">
        <f>INDEX(章节表!$K$5:$K$64,关卡表!BQ9)</f>
        <v>1</v>
      </c>
      <c r="AP9" s="9">
        <v>5000</v>
      </c>
      <c r="AQ9" s="10" t="s">
        <v>336</v>
      </c>
      <c r="AR9" s="10" t="s">
        <v>337</v>
      </c>
      <c r="AS9" s="10" t="s">
        <v>338</v>
      </c>
      <c r="AT9" s="10" t="s">
        <v>318</v>
      </c>
      <c r="AU9" s="10"/>
      <c r="AV9" s="10"/>
      <c r="AW9" s="9"/>
      <c r="AX9" s="9"/>
      <c r="AY9" s="9"/>
      <c r="AZ9" s="9"/>
      <c r="BA9" s="9"/>
      <c r="BB9" s="9"/>
      <c r="BC9" s="9"/>
      <c r="BD9" s="9"/>
      <c r="BE9" s="9"/>
      <c r="BF9" s="10"/>
      <c r="BG9" s="9"/>
      <c r="BH9" s="9"/>
      <c r="BI9" s="9"/>
      <c r="BJ9" s="9"/>
      <c r="BK9" s="9"/>
      <c r="BL9" s="9"/>
      <c r="BP9">
        <v>3</v>
      </c>
      <c r="BQ9">
        <f>MATCH(BP9-1,章节表!$J$4:$J$64,1)</f>
        <v>1</v>
      </c>
    </row>
    <row r="10" spans="1:69" ht="18" customHeight="1" x14ac:dyDescent="0.2">
      <c r="A10" s="19">
        <f t="shared" si="1"/>
        <v>10104</v>
      </c>
      <c r="B10" s="19">
        <f>INDEX(章节表!$E$5:$E$64,关卡表!BQ10)</f>
        <v>1</v>
      </c>
      <c r="C10" s="19">
        <f>INDEX(章节表!$B$5:$B$64,关卡表!BQ10)</f>
        <v>101</v>
      </c>
      <c r="D10" s="10" t="s">
        <v>313</v>
      </c>
      <c r="E10" s="19">
        <f>BP10-INDEX(章节表!$J$4:$J$64,关卡表!BQ10)</f>
        <v>4</v>
      </c>
      <c r="F10" s="20">
        <v>7</v>
      </c>
      <c r="G10" s="19" t="str">
        <f>INDEX(章节表!$C$5:$C$64,关卡表!BQ10)&amp;关卡表!E10&amp;"关"</f>
        <v>普通1章4关</v>
      </c>
      <c r="I10" s="9"/>
      <c r="J10" s="19" t="str">
        <f>INDEX(章节表!$D$5:$D$64,关卡表!BQ10)&amp;"-"&amp;关卡表!E10&amp;"关"</f>
        <v>普通1章-4关</v>
      </c>
      <c r="K10" s="10" t="s">
        <v>315</v>
      </c>
      <c r="L10" s="9"/>
      <c r="M10" s="9"/>
      <c r="N10" s="9">
        <v>0</v>
      </c>
      <c r="O10" s="19">
        <f t="shared" si="2"/>
        <v>10103</v>
      </c>
      <c r="P10" s="19">
        <v>50</v>
      </c>
      <c r="Q10" s="9">
        <v>0</v>
      </c>
      <c r="R10" s="9"/>
      <c r="S10" s="9" t="s">
        <v>325</v>
      </c>
      <c r="T10" s="19">
        <v>300</v>
      </c>
      <c r="U10" s="9" t="s">
        <v>326</v>
      </c>
      <c r="V10" s="19">
        <v>900</v>
      </c>
      <c r="W10" s="10"/>
      <c r="X10" s="9"/>
      <c r="Y10" s="10"/>
      <c r="Z10" s="9"/>
      <c r="AA10" s="9"/>
      <c r="AB10" s="9"/>
      <c r="AC10" s="9"/>
      <c r="AD10" s="9"/>
      <c r="AE10" s="9"/>
      <c r="AF10" s="9"/>
      <c r="AG10" s="9"/>
      <c r="AH10" s="10"/>
      <c r="AI10" s="9"/>
      <c r="AJ10" s="9"/>
      <c r="AK10" s="9"/>
      <c r="AL10" s="15" t="s">
        <v>327</v>
      </c>
      <c r="AM10" s="15">
        <v>1</v>
      </c>
      <c r="AN10" s="9"/>
      <c r="AO10" s="19">
        <f>INDEX(章节表!$K$5:$K$64,关卡表!BQ10)</f>
        <v>1</v>
      </c>
      <c r="AP10" s="9">
        <v>6642</v>
      </c>
      <c r="AQ10" s="10" t="s">
        <v>339</v>
      </c>
      <c r="AR10" s="10" t="s">
        <v>340</v>
      </c>
      <c r="AS10" s="10" t="s">
        <v>341</v>
      </c>
      <c r="AT10" s="10" t="s">
        <v>318</v>
      </c>
      <c r="AU10" s="10"/>
      <c r="AV10" s="10">
        <v>1</v>
      </c>
      <c r="AW10" s="9"/>
      <c r="AX10" s="9"/>
      <c r="AY10" s="9"/>
      <c r="AZ10" s="9"/>
      <c r="BA10" s="9"/>
      <c r="BB10" s="9"/>
      <c r="BC10" s="9"/>
      <c r="BD10" s="9"/>
      <c r="BE10" s="9">
        <v>0</v>
      </c>
      <c r="BF10" s="10">
        <v>0</v>
      </c>
      <c r="BG10" s="9">
        <v>1</v>
      </c>
      <c r="BH10" s="9">
        <v>2</v>
      </c>
      <c r="BI10" s="9">
        <v>0</v>
      </c>
      <c r="BJ10" s="9">
        <v>0</v>
      </c>
      <c r="BK10" s="9">
        <v>1</v>
      </c>
      <c r="BL10" s="9">
        <v>2</v>
      </c>
      <c r="BP10">
        <v>4</v>
      </c>
      <c r="BQ10">
        <f>MATCH(BP10-1,章节表!$J$4:$J$64,1)</f>
        <v>1</v>
      </c>
    </row>
    <row r="11" spans="1:69" ht="18" customHeight="1" x14ac:dyDescent="0.2">
      <c r="A11" s="19">
        <f t="shared" si="1"/>
        <v>10105</v>
      </c>
      <c r="B11" s="19">
        <f>INDEX(章节表!$E$5:$E$64,关卡表!BQ11)</f>
        <v>1</v>
      </c>
      <c r="C11" s="19">
        <f>INDEX(章节表!$B$5:$B$64,关卡表!BQ11)</f>
        <v>101</v>
      </c>
      <c r="D11" s="10" t="s">
        <v>313</v>
      </c>
      <c r="E11" s="19">
        <f>BP11-INDEX(章节表!$J$4:$J$64,关卡表!BQ11)</f>
        <v>5</v>
      </c>
      <c r="F11" s="20">
        <v>8</v>
      </c>
      <c r="G11" s="19" t="str">
        <f>INDEX(章节表!$C$5:$C$64,关卡表!BQ11)&amp;关卡表!E11&amp;"关"</f>
        <v>普通1章5关</v>
      </c>
      <c r="H11" s="9">
        <v>10105</v>
      </c>
      <c r="I11" s="9"/>
      <c r="J11" s="19" t="str">
        <f>INDEX(章节表!$D$5:$D$64,关卡表!BQ11)&amp;"-"&amp;关卡表!E11&amp;"关"</f>
        <v>普通1章-5关</v>
      </c>
      <c r="K11" s="10" t="s">
        <v>342</v>
      </c>
      <c r="L11" s="9"/>
      <c r="M11" s="9"/>
      <c r="N11" s="9">
        <v>1</v>
      </c>
      <c r="O11" s="19">
        <f t="shared" si="2"/>
        <v>10104</v>
      </c>
      <c r="P11" s="19">
        <v>50</v>
      </c>
      <c r="Q11" s="9">
        <v>0</v>
      </c>
      <c r="R11" s="9"/>
      <c r="S11" s="9" t="s">
        <v>325</v>
      </c>
      <c r="T11" s="19">
        <v>300</v>
      </c>
      <c r="U11" s="9" t="s">
        <v>326</v>
      </c>
      <c r="V11" s="19">
        <v>900</v>
      </c>
      <c r="Y11" s="10"/>
      <c r="Z11" s="9"/>
      <c r="AA11" s="9"/>
      <c r="AB11" s="9"/>
      <c r="AC11" s="9"/>
      <c r="AD11" s="9"/>
      <c r="AE11" s="9"/>
      <c r="AF11" s="9"/>
      <c r="AG11" s="9"/>
      <c r="AH11" s="10"/>
      <c r="AI11" s="9"/>
      <c r="AJ11" s="9"/>
      <c r="AK11" s="9"/>
      <c r="AL11" s="15" t="s">
        <v>327</v>
      </c>
      <c r="AM11" s="15">
        <v>2</v>
      </c>
      <c r="AN11" s="9"/>
      <c r="AO11" s="19">
        <f>INDEX(章节表!$K$5:$K$64,关卡表!BQ11)</f>
        <v>1</v>
      </c>
      <c r="AP11" s="9">
        <v>7017</v>
      </c>
      <c r="AQ11" s="10" t="s">
        <v>343</v>
      </c>
      <c r="AR11" s="10" t="s">
        <v>344</v>
      </c>
      <c r="AS11" s="10" t="s">
        <v>345</v>
      </c>
      <c r="AT11" s="10" t="s">
        <v>318</v>
      </c>
      <c r="AU11" s="10" t="s">
        <v>346</v>
      </c>
      <c r="AV11" s="10">
        <v>1</v>
      </c>
      <c r="AW11" s="9"/>
      <c r="AX11" s="9"/>
      <c r="AY11" s="9"/>
      <c r="AZ11" s="9"/>
      <c r="BA11" s="9"/>
      <c r="BB11" s="9"/>
      <c r="BC11" s="9"/>
      <c r="BD11" s="9"/>
      <c r="BE11" s="9">
        <v>0</v>
      </c>
      <c r="BF11" s="10">
        <v>0</v>
      </c>
      <c r="BG11" s="9">
        <v>2</v>
      </c>
      <c r="BH11" s="9">
        <v>1</v>
      </c>
      <c r="BI11" s="9"/>
      <c r="BJ11" s="9"/>
      <c r="BK11" s="9"/>
      <c r="BL11" s="9"/>
      <c r="BP11">
        <v>5</v>
      </c>
      <c r="BQ11">
        <f>MATCH(BP11-1,章节表!$J$4:$J$64,1)</f>
        <v>1</v>
      </c>
    </row>
    <row r="12" spans="1:69" ht="18" customHeight="1" x14ac:dyDescent="0.2">
      <c r="A12" s="19">
        <f t="shared" si="1"/>
        <v>10106</v>
      </c>
      <c r="B12" s="19">
        <f>INDEX(章节表!$E$5:$E$64,关卡表!BQ12)</f>
        <v>1</v>
      </c>
      <c r="C12" s="19">
        <f>INDEX(章节表!$B$5:$B$64,关卡表!BQ12)</f>
        <v>101</v>
      </c>
      <c r="D12" s="10" t="s">
        <v>313</v>
      </c>
      <c r="E12" s="19">
        <f>BP12-INDEX(章节表!$J$4:$J$64,关卡表!BQ12)</f>
        <v>6</v>
      </c>
      <c r="F12" s="20">
        <v>9</v>
      </c>
      <c r="G12" s="19" t="str">
        <f>INDEX(章节表!$C$5:$C$64,关卡表!BQ12)&amp;关卡表!E12&amp;"关"</f>
        <v>普通1章6关</v>
      </c>
      <c r="H12" s="9"/>
      <c r="I12" s="9"/>
      <c r="J12" s="19" t="str">
        <f>INDEX(章节表!$D$5:$D$64,关卡表!BQ12)&amp;"-"&amp;关卡表!E12&amp;"关"</f>
        <v>普通1章-6关</v>
      </c>
      <c r="K12" s="10" t="s">
        <v>315</v>
      </c>
      <c r="L12" s="9"/>
      <c r="M12" s="9"/>
      <c r="N12" s="9">
        <v>0</v>
      </c>
      <c r="O12" s="19">
        <f t="shared" si="2"/>
        <v>10105</v>
      </c>
      <c r="P12" s="19">
        <v>50</v>
      </c>
      <c r="Q12" s="9">
        <v>0</v>
      </c>
      <c r="R12" s="9">
        <v>21012</v>
      </c>
      <c r="S12" s="9" t="s">
        <v>325</v>
      </c>
      <c r="T12" s="19">
        <v>300</v>
      </c>
      <c r="U12" s="9" t="s">
        <v>326</v>
      </c>
      <c r="V12" s="19">
        <v>900</v>
      </c>
      <c r="W12" s="10"/>
      <c r="X12" s="9"/>
      <c r="Y12" s="9"/>
      <c r="Z12" s="9"/>
      <c r="AA12" s="9"/>
      <c r="AB12" s="9"/>
      <c r="AC12" s="10"/>
      <c r="AD12" s="10"/>
      <c r="AE12" s="10"/>
      <c r="AF12" s="9"/>
      <c r="AG12" s="9"/>
      <c r="AH12" s="10"/>
      <c r="AI12" s="9"/>
      <c r="AJ12" s="9"/>
      <c r="AK12" s="9"/>
      <c r="AL12" s="15" t="s">
        <v>327</v>
      </c>
      <c r="AM12" s="15">
        <v>3</v>
      </c>
      <c r="AN12" s="9"/>
      <c r="AO12" s="19">
        <f>INDEX(章节表!$K$5:$K$64,关卡表!BQ12)</f>
        <v>1</v>
      </c>
      <c r="AP12" s="9">
        <v>8077</v>
      </c>
      <c r="AQ12" s="10" t="s">
        <v>347</v>
      </c>
      <c r="AR12" s="10" t="s">
        <v>348</v>
      </c>
      <c r="AS12" s="10" t="s">
        <v>349</v>
      </c>
      <c r="AT12" s="10" t="s">
        <v>318</v>
      </c>
      <c r="AU12" s="10"/>
      <c r="AV12" s="10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P12">
        <v>6</v>
      </c>
      <c r="BQ12">
        <f>MATCH(BP12-1,章节表!$J$4:$J$64,1)</f>
        <v>1</v>
      </c>
    </row>
    <row r="13" spans="1:69" ht="18" customHeight="1" x14ac:dyDescent="0.2">
      <c r="A13" s="19">
        <f t="shared" si="1"/>
        <v>10107</v>
      </c>
      <c r="B13" s="19">
        <f>INDEX(章节表!$E$5:$E$64,关卡表!BQ13)</f>
        <v>1</v>
      </c>
      <c r="C13" s="19">
        <f>INDEX(章节表!$B$5:$B$64,关卡表!BQ13)</f>
        <v>101</v>
      </c>
      <c r="D13" s="10" t="s">
        <v>313</v>
      </c>
      <c r="E13" s="19">
        <f>BP13-INDEX(章节表!$J$4:$J$64,关卡表!BQ13)</f>
        <v>7</v>
      </c>
      <c r="F13" s="20">
        <v>11</v>
      </c>
      <c r="G13" s="19" t="str">
        <f>INDEX(章节表!$C$5:$C$64,关卡表!BQ13)&amp;关卡表!E13&amp;"关"</f>
        <v>普通1章7关</v>
      </c>
      <c r="H13" s="9">
        <v>10107</v>
      </c>
      <c r="I13" s="9"/>
      <c r="J13" s="19" t="str">
        <f>INDEX(章节表!$D$5:$D$64,关卡表!BQ13)&amp;"-"&amp;关卡表!E13&amp;"关"</f>
        <v>普通1章-7关</v>
      </c>
      <c r="K13" s="10" t="s">
        <v>342</v>
      </c>
      <c r="L13" s="9"/>
      <c r="M13" s="9"/>
      <c r="N13" s="9">
        <v>1</v>
      </c>
      <c r="O13" s="19">
        <f t="shared" si="2"/>
        <v>10106</v>
      </c>
      <c r="P13" s="19">
        <v>75</v>
      </c>
      <c r="Q13" s="9">
        <v>0</v>
      </c>
      <c r="R13" s="9"/>
      <c r="S13" s="9" t="s">
        <v>325</v>
      </c>
      <c r="T13" s="19">
        <v>300</v>
      </c>
      <c r="U13" s="9" t="s">
        <v>326</v>
      </c>
      <c r="V13" s="19">
        <v>900</v>
      </c>
      <c r="W13" s="10"/>
      <c r="X13" s="9"/>
      <c r="Y13" s="9"/>
      <c r="Z13" s="9"/>
      <c r="AA13" s="9"/>
      <c r="AB13" s="9"/>
      <c r="AC13" s="10"/>
      <c r="AD13" s="10"/>
      <c r="AE13" s="10"/>
      <c r="AF13" s="9"/>
      <c r="AG13" s="9"/>
      <c r="AH13" s="10"/>
      <c r="AI13" s="9"/>
      <c r="AJ13" s="9"/>
      <c r="AK13" s="9"/>
      <c r="AL13" s="15" t="s">
        <v>327</v>
      </c>
      <c r="AM13" s="15">
        <v>1</v>
      </c>
      <c r="AN13" s="9"/>
      <c r="AO13" s="19">
        <f>INDEX(章节表!$K$5:$K$64,关卡表!BQ13)</f>
        <v>1</v>
      </c>
      <c r="AP13" s="9">
        <v>9042</v>
      </c>
      <c r="AQ13" s="10" t="s">
        <v>350</v>
      </c>
      <c r="AR13" s="10" t="s">
        <v>351</v>
      </c>
      <c r="AS13" s="10" t="s">
        <v>352</v>
      </c>
      <c r="AT13" s="10" t="s">
        <v>318</v>
      </c>
      <c r="AU13" s="10" t="s">
        <v>353</v>
      </c>
      <c r="AV13" s="10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P13">
        <v>7</v>
      </c>
      <c r="BQ13">
        <f>MATCH(BP13-1,章节表!$J$4:$J$64,1)</f>
        <v>1</v>
      </c>
    </row>
    <row r="14" spans="1:69" ht="18" customHeight="1" x14ac:dyDescent="0.2">
      <c r="A14" s="19">
        <f t="shared" si="1"/>
        <v>10108</v>
      </c>
      <c r="B14" s="19">
        <f>INDEX(章节表!$E$5:$E$64,关卡表!BQ14)</f>
        <v>1</v>
      </c>
      <c r="C14" s="19">
        <f>INDEX(章节表!$B$5:$B$64,关卡表!BQ14)</f>
        <v>101</v>
      </c>
      <c r="D14" s="10" t="s">
        <v>313</v>
      </c>
      <c r="E14" s="19">
        <f>BP14-INDEX(章节表!$J$4:$J$64,关卡表!BQ14)</f>
        <v>8</v>
      </c>
      <c r="F14" s="20">
        <v>12</v>
      </c>
      <c r="G14" s="19" t="str">
        <f>INDEX(章节表!$C$5:$C$64,关卡表!BQ14)&amp;关卡表!E14&amp;"关"</f>
        <v>普通1章8关</v>
      </c>
      <c r="H14" s="9"/>
      <c r="I14" s="9"/>
      <c r="J14" s="19" t="str">
        <f>INDEX(章节表!$D$5:$D$64,关卡表!BQ14)&amp;"-"&amp;关卡表!E14&amp;"关"</f>
        <v>普通1章-8关</v>
      </c>
      <c r="K14" s="10" t="s">
        <v>315</v>
      </c>
      <c r="L14" s="9"/>
      <c r="M14" s="9"/>
      <c r="N14" s="9">
        <v>0</v>
      </c>
      <c r="O14" s="19">
        <f t="shared" si="2"/>
        <v>10107</v>
      </c>
      <c r="P14" s="19">
        <v>75</v>
      </c>
      <c r="Q14" s="9">
        <v>0</v>
      </c>
      <c r="R14" s="9"/>
      <c r="S14" s="9" t="s">
        <v>325</v>
      </c>
      <c r="T14" s="19">
        <v>300</v>
      </c>
      <c r="U14" s="9" t="s">
        <v>326</v>
      </c>
      <c r="V14" s="19">
        <v>900</v>
      </c>
      <c r="W14" s="10"/>
      <c r="X14" s="9"/>
      <c r="Y14" s="9"/>
      <c r="Z14" s="9"/>
      <c r="AA14" s="9"/>
      <c r="AB14" s="9"/>
      <c r="AC14" s="10"/>
      <c r="AD14" s="10"/>
      <c r="AE14" s="10"/>
      <c r="AF14" s="9"/>
      <c r="AG14" s="9"/>
      <c r="AH14" s="10"/>
      <c r="AI14" s="9"/>
      <c r="AJ14" s="9"/>
      <c r="AK14" s="9"/>
      <c r="AL14" s="15" t="s">
        <v>327</v>
      </c>
      <c r="AM14" s="15">
        <v>2</v>
      </c>
      <c r="AN14" s="9"/>
      <c r="AO14" s="19">
        <v>1</v>
      </c>
      <c r="AP14" s="9">
        <v>10017</v>
      </c>
      <c r="AQ14" s="10" t="s">
        <v>354</v>
      </c>
      <c r="AR14" s="10" t="s">
        <v>355</v>
      </c>
      <c r="AS14" s="10" t="s">
        <v>356</v>
      </c>
      <c r="AT14" s="10" t="s">
        <v>318</v>
      </c>
      <c r="AU14" s="10"/>
      <c r="AV14" s="10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P14">
        <v>8</v>
      </c>
      <c r="BQ14">
        <f>MATCH(BP14-1,章节表!$J$4:$J$64,1)</f>
        <v>1</v>
      </c>
    </row>
    <row r="15" spans="1:69" ht="18" customHeight="1" x14ac:dyDescent="0.2">
      <c r="A15" s="19">
        <f t="shared" si="1"/>
        <v>10109</v>
      </c>
      <c r="B15" s="19">
        <f>INDEX(章节表!$E$5:$E$64,关卡表!BQ15)</f>
        <v>1</v>
      </c>
      <c r="C15" s="19">
        <f>INDEX(章节表!$B$5:$B$64,关卡表!BQ15)</f>
        <v>101</v>
      </c>
      <c r="D15" s="10" t="s">
        <v>313</v>
      </c>
      <c r="E15" s="19">
        <f>BP15-INDEX(章节表!$J$4:$J$64,关卡表!BQ15)</f>
        <v>9</v>
      </c>
      <c r="F15" s="20">
        <v>13</v>
      </c>
      <c r="G15" s="19" t="str">
        <f>INDEX(章节表!$C$5:$C$64,关卡表!BQ15)&amp;关卡表!E15&amp;"关"</f>
        <v>普通1章9关</v>
      </c>
      <c r="H15" s="9"/>
      <c r="I15" s="9"/>
      <c r="J15" s="19" t="str">
        <f>INDEX(章节表!$D$5:$D$64,关卡表!BQ15)&amp;"-"&amp;关卡表!E15&amp;"关"</f>
        <v>普通1章-9关</v>
      </c>
      <c r="K15" s="10" t="s">
        <v>315</v>
      </c>
      <c r="L15" s="9">
        <v>302</v>
      </c>
      <c r="M15" s="9"/>
      <c r="N15" s="9">
        <v>0</v>
      </c>
      <c r="O15" s="19">
        <f t="shared" si="2"/>
        <v>10108</v>
      </c>
      <c r="P15" s="19">
        <v>75</v>
      </c>
      <c r="Q15" s="9">
        <v>0</v>
      </c>
      <c r="R15" s="9"/>
      <c r="S15" s="9" t="s">
        <v>325</v>
      </c>
      <c r="T15" s="19">
        <v>300</v>
      </c>
      <c r="U15" s="9" t="s">
        <v>326</v>
      </c>
      <c r="V15" s="19">
        <v>900</v>
      </c>
      <c r="W15" s="10"/>
      <c r="X15" s="9"/>
      <c r="Y15" s="9"/>
      <c r="Z15" s="9"/>
      <c r="AA15" s="9"/>
      <c r="AB15" s="9"/>
      <c r="AC15" s="10"/>
      <c r="AD15" s="10"/>
      <c r="AE15" s="10"/>
      <c r="AF15" s="9"/>
      <c r="AG15" s="9"/>
      <c r="AH15" s="10"/>
      <c r="AI15" s="9"/>
      <c r="AJ15" s="9"/>
      <c r="AK15" s="9"/>
      <c r="AL15" s="15" t="s">
        <v>327</v>
      </c>
      <c r="AM15" s="15">
        <v>3</v>
      </c>
      <c r="AN15" s="9"/>
      <c r="AO15" s="19">
        <f>INDEX(章节表!$K$5:$K$64,关卡表!BQ15)</f>
        <v>1</v>
      </c>
      <c r="AP15" s="9">
        <v>11437</v>
      </c>
      <c r="AQ15" s="10" t="s">
        <v>357</v>
      </c>
      <c r="AR15" s="10" t="s">
        <v>358</v>
      </c>
      <c r="AS15" s="10" t="s">
        <v>359</v>
      </c>
      <c r="AT15" s="10" t="s">
        <v>318</v>
      </c>
      <c r="AU15" s="10"/>
      <c r="AV15" s="10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P15">
        <v>9</v>
      </c>
      <c r="BQ15">
        <f>MATCH(BP15-1,章节表!$J$4:$J$64,1)</f>
        <v>1</v>
      </c>
    </row>
    <row r="16" spans="1:69" ht="18" customHeight="1" x14ac:dyDescent="0.2">
      <c r="A16" s="19">
        <f t="shared" si="1"/>
        <v>10110</v>
      </c>
      <c r="B16" s="19">
        <f>INDEX(章节表!$E$5:$E$64,关卡表!BQ16)</f>
        <v>1</v>
      </c>
      <c r="C16" s="19">
        <f>INDEX(章节表!$B$5:$B$64,关卡表!BQ16)</f>
        <v>101</v>
      </c>
      <c r="D16" s="10" t="s">
        <v>313</v>
      </c>
      <c r="E16" s="19">
        <f>BP16-INDEX(章节表!$J$4:$J$64,关卡表!BQ16)</f>
        <v>10</v>
      </c>
      <c r="F16" s="20">
        <v>14</v>
      </c>
      <c r="G16" s="19" t="str">
        <f>INDEX(章节表!$C$5:$C$64,关卡表!BQ16)&amp;关卡表!E16&amp;"关"</f>
        <v>普通1章10关</v>
      </c>
      <c r="H16" s="9">
        <v>10110</v>
      </c>
      <c r="I16" s="9"/>
      <c r="J16" s="19" t="str">
        <f>INDEX(章节表!$D$5:$D$64,关卡表!BQ16)&amp;"-"&amp;关卡表!E16&amp;"关"</f>
        <v>普通1章-10关</v>
      </c>
      <c r="K16" s="10" t="s">
        <v>360</v>
      </c>
      <c r="L16" s="9"/>
      <c r="M16" s="9"/>
      <c r="N16" s="9">
        <v>0</v>
      </c>
      <c r="O16" s="19">
        <f t="shared" si="2"/>
        <v>10109</v>
      </c>
      <c r="P16" s="19">
        <v>100</v>
      </c>
      <c r="Q16" s="9">
        <v>0</v>
      </c>
      <c r="R16" s="9">
        <v>21013</v>
      </c>
      <c r="S16" s="9" t="s">
        <v>325</v>
      </c>
      <c r="T16" s="19">
        <v>300</v>
      </c>
      <c r="U16" s="9" t="s">
        <v>326</v>
      </c>
      <c r="V16" s="19">
        <v>900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0"/>
      <c r="AI16" s="9"/>
      <c r="AJ16" s="9"/>
      <c r="AK16" s="9"/>
      <c r="AL16" s="15" t="s">
        <v>327</v>
      </c>
      <c r="AM16" s="15">
        <v>1</v>
      </c>
      <c r="AN16" s="9"/>
      <c r="AO16" s="19">
        <f>INDEX(章节表!$K$5:$K$64,关卡表!BQ16)</f>
        <v>1</v>
      </c>
      <c r="AP16" s="9">
        <v>13437</v>
      </c>
      <c r="AQ16" s="10" t="s">
        <v>361</v>
      </c>
      <c r="AR16" s="10" t="s">
        <v>362</v>
      </c>
      <c r="AS16" s="10" t="s">
        <v>363</v>
      </c>
      <c r="AT16" s="10" t="s">
        <v>318</v>
      </c>
      <c r="AU16" s="10"/>
      <c r="AV16" s="10">
        <v>1</v>
      </c>
      <c r="AW16" s="9">
        <v>0</v>
      </c>
      <c r="AX16" s="9">
        <v>1</v>
      </c>
      <c r="AY16" s="9">
        <v>1</v>
      </c>
      <c r="AZ16" s="9">
        <v>1</v>
      </c>
      <c r="BA16" s="9"/>
      <c r="BB16" s="9"/>
      <c r="BC16" s="9"/>
      <c r="BD16" s="9"/>
      <c r="BE16" s="9">
        <v>0</v>
      </c>
      <c r="BF16" s="9">
        <v>1</v>
      </c>
      <c r="BG16" s="9">
        <v>1</v>
      </c>
      <c r="BH16" s="9">
        <v>1</v>
      </c>
      <c r="BI16" s="9">
        <v>0</v>
      </c>
      <c r="BJ16" s="9">
        <v>1</v>
      </c>
      <c r="BK16" s="9">
        <v>1</v>
      </c>
      <c r="BL16" s="9">
        <v>1</v>
      </c>
      <c r="BP16">
        <v>10</v>
      </c>
      <c r="BQ16">
        <f>MATCH(BP16-1,章节表!$J$4:$J$64,1)</f>
        <v>1</v>
      </c>
    </row>
    <row r="17" spans="1:69" ht="18" customHeight="1" x14ac:dyDescent="0.2">
      <c r="A17" s="19">
        <f t="shared" si="1"/>
        <v>10201</v>
      </c>
      <c r="B17" s="19">
        <f>INDEX(章节表!$E$5:$E$64,关卡表!BQ17)</f>
        <v>1</v>
      </c>
      <c r="C17" s="19">
        <f>INDEX(章节表!$B$5:$B$64,关卡表!BQ17)</f>
        <v>102</v>
      </c>
      <c r="D17" s="10" t="s">
        <v>313</v>
      </c>
      <c r="E17" s="19">
        <f>BP17-INDEX(章节表!$J$4:$J$64,关卡表!BQ17)</f>
        <v>1</v>
      </c>
      <c r="F17" s="20">
        <v>1</v>
      </c>
      <c r="G17" s="19" t="str">
        <f>INDEX(章节表!$C$5:$C$64,关卡表!BQ17)&amp;关卡表!E17&amp;"关"</f>
        <v>普通2章1关</v>
      </c>
      <c r="H17" s="9">
        <v>20201</v>
      </c>
      <c r="I17" s="9"/>
      <c r="J17" s="19" t="str">
        <f>INDEX(章节表!$D$5:$D$64,关卡表!BQ17)&amp;"-"&amp;关卡表!E17&amp;"关"</f>
        <v>普通2章-1关</v>
      </c>
      <c r="K17" s="10" t="s">
        <v>315</v>
      </c>
      <c r="L17" s="9">
        <v>303</v>
      </c>
      <c r="M17" s="9"/>
      <c r="N17" s="9">
        <v>0</v>
      </c>
      <c r="O17" s="19">
        <f t="shared" si="2"/>
        <v>10110</v>
      </c>
      <c r="P17" s="19">
        <v>120</v>
      </c>
      <c r="Q17" s="9">
        <v>0</v>
      </c>
      <c r="R17" s="9"/>
      <c r="S17" s="9" t="s">
        <v>325</v>
      </c>
      <c r="T17" s="19">
        <v>450</v>
      </c>
      <c r="U17" s="9" t="s">
        <v>326</v>
      </c>
      <c r="V17" s="19">
        <v>1350</v>
      </c>
      <c r="W17" s="9"/>
      <c r="X17" s="9"/>
      <c r="Y17" s="10"/>
      <c r="Z17" s="9"/>
      <c r="AA17" s="10"/>
      <c r="AB17" s="9"/>
      <c r="AC17" s="9"/>
      <c r="AD17" s="9"/>
      <c r="AE17" s="9"/>
      <c r="AF17" s="9"/>
      <c r="AG17" s="9"/>
      <c r="AH17" s="10"/>
      <c r="AI17" s="9"/>
      <c r="AJ17" s="9"/>
      <c r="AK17" s="9"/>
      <c r="AL17" s="15" t="s">
        <v>364</v>
      </c>
      <c r="AM17" s="15">
        <v>9</v>
      </c>
      <c r="AN17" s="9"/>
      <c r="AO17" s="19">
        <f>INDEX(章节表!$K$5:$K$64,关卡表!BQ17)</f>
        <v>5</v>
      </c>
      <c r="AP17" s="9">
        <v>9417</v>
      </c>
      <c r="AQ17" s="10" t="s">
        <v>365</v>
      </c>
      <c r="AR17" s="10" t="s">
        <v>366</v>
      </c>
      <c r="AS17" s="10" t="s">
        <v>367</v>
      </c>
      <c r="AT17" s="10" t="s">
        <v>318</v>
      </c>
      <c r="AU17" s="10"/>
      <c r="AV17" s="10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P17">
        <v>11</v>
      </c>
      <c r="BQ17">
        <f>MATCH(BP17-1,章节表!$J$4:$J$64,1)</f>
        <v>2</v>
      </c>
    </row>
    <row r="18" spans="1:69" ht="18" customHeight="1" x14ac:dyDescent="0.2">
      <c r="A18" s="19">
        <f t="shared" si="1"/>
        <v>10202</v>
      </c>
      <c r="B18" s="19">
        <f>INDEX(章节表!$E$5:$E$64,关卡表!BQ18)</f>
        <v>1</v>
      </c>
      <c r="C18" s="19">
        <f>INDEX(章节表!$B$5:$B$64,关卡表!BQ18)</f>
        <v>102</v>
      </c>
      <c r="D18" s="10" t="s">
        <v>313</v>
      </c>
      <c r="E18" s="19">
        <f>BP18-INDEX(章节表!$J$4:$J$64,关卡表!BQ18)</f>
        <v>2</v>
      </c>
      <c r="F18" s="20">
        <v>3</v>
      </c>
      <c r="G18" s="19" t="str">
        <f>INDEX(章节表!$C$5:$C$64,关卡表!BQ18)&amp;关卡表!E18&amp;"关"</f>
        <v>普通2章2关</v>
      </c>
      <c r="H18" s="9">
        <v>10202</v>
      </c>
      <c r="I18" s="9"/>
      <c r="J18" s="19" t="str">
        <f>INDEX(章节表!$D$5:$D$64,关卡表!BQ18)&amp;"-"&amp;关卡表!E18&amp;"关"</f>
        <v>普通2章-2关</v>
      </c>
      <c r="K18" s="10" t="s">
        <v>342</v>
      </c>
      <c r="L18" s="9"/>
      <c r="M18" s="9"/>
      <c r="N18" s="9">
        <v>1</v>
      </c>
      <c r="O18" s="19">
        <f t="shared" si="2"/>
        <v>10201</v>
      </c>
      <c r="P18" s="19">
        <v>120</v>
      </c>
      <c r="Q18" s="9">
        <v>0</v>
      </c>
      <c r="R18" s="9"/>
      <c r="S18" s="9" t="s">
        <v>325</v>
      </c>
      <c r="T18" s="19">
        <v>450</v>
      </c>
      <c r="U18" s="9" t="s">
        <v>326</v>
      </c>
      <c r="V18" s="19">
        <v>1350</v>
      </c>
      <c r="W18" s="9"/>
      <c r="X18" s="9"/>
      <c r="Y18" s="9"/>
      <c r="Z18" s="9"/>
      <c r="AA18" s="9"/>
      <c r="AB18" s="9"/>
      <c r="AC18" s="10"/>
      <c r="AD18" s="10"/>
      <c r="AE18" s="10"/>
      <c r="AF18" s="9"/>
      <c r="AG18" s="9"/>
      <c r="AH18" s="10"/>
      <c r="AI18" s="9"/>
      <c r="AJ18" s="9"/>
      <c r="AK18" s="9"/>
      <c r="AL18" s="15" t="s">
        <v>327</v>
      </c>
      <c r="AM18" s="15">
        <v>2</v>
      </c>
      <c r="AN18" s="9"/>
      <c r="AO18" s="19">
        <f>INDEX(章节表!$K$5:$K$64,关卡表!BQ18)</f>
        <v>5</v>
      </c>
      <c r="AP18" s="9">
        <v>9837</v>
      </c>
      <c r="AQ18" s="10" t="s">
        <v>368</v>
      </c>
      <c r="AR18" s="10" t="s">
        <v>369</v>
      </c>
      <c r="AS18" s="10" t="s">
        <v>370</v>
      </c>
      <c r="AT18" s="10" t="s">
        <v>318</v>
      </c>
      <c r="AU18" s="10" t="s">
        <v>371</v>
      </c>
      <c r="AV18" s="10">
        <v>1</v>
      </c>
      <c r="AW18" s="9"/>
      <c r="AX18" s="9"/>
      <c r="AY18" s="9"/>
      <c r="AZ18" s="9"/>
      <c r="BA18" s="9"/>
      <c r="BB18" s="9"/>
      <c r="BC18" s="9"/>
      <c r="BD18" s="9"/>
      <c r="BE18" s="9">
        <v>0</v>
      </c>
      <c r="BF18" s="9">
        <v>2</v>
      </c>
      <c r="BG18" s="9">
        <v>0</v>
      </c>
      <c r="BH18" s="9">
        <v>1</v>
      </c>
      <c r="BI18" s="9">
        <v>1</v>
      </c>
      <c r="BJ18" s="9">
        <v>2</v>
      </c>
      <c r="BK18" s="9"/>
      <c r="BL18" s="9"/>
      <c r="BP18">
        <v>12</v>
      </c>
      <c r="BQ18">
        <f>MATCH(BP18-1,章节表!$J$4:$J$64,1)</f>
        <v>2</v>
      </c>
    </row>
    <row r="19" spans="1:69" ht="18" customHeight="1" x14ac:dyDescent="0.2">
      <c r="A19" s="19">
        <f t="shared" si="1"/>
        <v>10203</v>
      </c>
      <c r="B19" s="19">
        <f>INDEX(章节表!$E$5:$E$64,关卡表!BQ19)</f>
        <v>1</v>
      </c>
      <c r="C19" s="19">
        <f>INDEX(章节表!$B$5:$B$64,关卡表!BQ19)</f>
        <v>102</v>
      </c>
      <c r="D19" s="10" t="s">
        <v>313</v>
      </c>
      <c r="E19" s="19">
        <f>BP19-INDEX(章节表!$J$4:$J$64,关卡表!BQ19)</f>
        <v>3</v>
      </c>
      <c r="F19" s="20">
        <v>4</v>
      </c>
      <c r="G19" s="19" t="str">
        <f>INDEX(章节表!$C$5:$C$64,关卡表!BQ19)&amp;关卡表!E19&amp;"关"</f>
        <v>普通2章3关</v>
      </c>
      <c r="H19" s="9"/>
      <c r="I19" s="9"/>
      <c r="J19" s="19" t="str">
        <f>INDEX(章节表!$D$5:$D$64,关卡表!BQ19)&amp;"-"&amp;关卡表!E19&amp;"关"</f>
        <v>普通2章-3关</v>
      </c>
      <c r="K19" s="10" t="s">
        <v>315</v>
      </c>
      <c r="L19" s="9"/>
      <c r="M19" s="9"/>
      <c r="N19" s="9">
        <v>0</v>
      </c>
      <c r="O19" s="19">
        <f t="shared" si="2"/>
        <v>10202</v>
      </c>
      <c r="P19" s="19">
        <v>120</v>
      </c>
      <c r="Q19" s="9">
        <v>0</v>
      </c>
      <c r="R19" s="9">
        <v>21021</v>
      </c>
      <c r="S19" s="9" t="s">
        <v>325</v>
      </c>
      <c r="T19" s="19">
        <v>450</v>
      </c>
      <c r="U19" s="9" t="s">
        <v>326</v>
      </c>
      <c r="V19" s="19">
        <v>1350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0"/>
      <c r="AI19" s="9"/>
      <c r="AJ19" s="9"/>
      <c r="AK19" s="9"/>
      <c r="AL19" s="15" t="s">
        <v>327</v>
      </c>
      <c r="AM19" s="15">
        <v>1</v>
      </c>
      <c r="AN19" s="9"/>
      <c r="AO19" s="19">
        <f>INDEX(章节表!$K$5:$K$64,关卡表!BQ19)</f>
        <v>5</v>
      </c>
      <c r="AP19" s="9">
        <v>13727</v>
      </c>
      <c r="AQ19" s="10" t="s">
        <v>372</v>
      </c>
      <c r="AR19" s="10" t="s">
        <v>373</v>
      </c>
      <c r="AS19" s="10" t="s">
        <v>374</v>
      </c>
      <c r="AT19" s="10" t="s">
        <v>318</v>
      </c>
      <c r="AU19" s="10"/>
      <c r="AV19" s="10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P19">
        <v>13</v>
      </c>
      <c r="BQ19">
        <f>MATCH(BP19-1,章节表!$J$4:$J$64,1)</f>
        <v>2</v>
      </c>
    </row>
    <row r="20" spans="1:69" ht="18" customHeight="1" x14ac:dyDescent="0.2">
      <c r="A20" s="19">
        <f t="shared" si="1"/>
        <v>10204</v>
      </c>
      <c r="B20" s="19">
        <f>INDEX(章节表!$E$5:$E$64,关卡表!BQ20)</f>
        <v>1</v>
      </c>
      <c r="C20" s="19">
        <f>INDEX(章节表!$B$5:$B$64,关卡表!BQ20)</f>
        <v>102</v>
      </c>
      <c r="D20" s="10" t="s">
        <v>313</v>
      </c>
      <c r="E20" s="19">
        <f>BP20-INDEX(章节表!$J$4:$J$64,关卡表!BQ20)</f>
        <v>4</v>
      </c>
      <c r="F20" s="20">
        <v>6</v>
      </c>
      <c r="G20" s="19" t="str">
        <f>INDEX(章节表!$C$5:$C$64,关卡表!BQ20)&amp;关卡表!E20&amp;"关"</f>
        <v>普通2章4关</v>
      </c>
      <c r="H20" s="9"/>
      <c r="I20" s="9"/>
      <c r="J20" s="19" t="str">
        <f>INDEX(章节表!$D$5:$D$64,关卡表!BQ20)&amp;"-"&amp;关卡表!E20&amp;"关"</f>
        <v>普通2章-4关</v>
      </c>
      <c r="K20" s="10" t="s">
        <v>315</v>
      </c>
      <c r="L20" s="9"/>
      <c r="M20" s="9"/>
      <c r="N20" s="9">
        <v>0</v>
      </c>
      <c r="O20" s="19">
        <f t="shared" si="2"/>
        <v>10203</v>
      </c>
      <c r="P20" s="19">
        <v>120</v>
      </c>
      <c r="Q20" s="9">
        <v>0</v>
      </c>
      <c r="R20" s="9"/>
      <c r="S20" s="9" t="s">
        <v>325</v>
      </c>
      <c r="T20" s="19">
        <v>450</v>
      </c>
      <c r="U20" s="9" t="s">
        <v>326</v>
      </c>
      <c r="V20" s="19">
        <v>1350</v>
      </c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0"/>
      <c r="AI20" s="9"/>
      <c r="AJ20" s="9"/>
      <c r="AK20" s="9"/>
      <c r="AL20" s="15" t="s">
        <v>327</v>
      </c>
      <c r="AM20" s="15">
        <v>1</v>
      </c>
      <c r="AN20" s="9"/>
      <c r="AO20" s="19">
        <f>INDEX(章节表!$K$5:$K$64,关卡表!BQ20)</f>
        <v>5</v>
      </c>
      <c r="AP20" s="9">
        <v>11767</v>
      </c>
      <c r="AQ20" s="10" t="s">
        <v>375</v>
      </c>
      <c r="AR20" s="10" t="s">
        <v>376</v>
      </c>
      <c r="AS20" s="10" t="s">
        <v>377</v>
      </c>
      <c r="AT20" s="10" t="s">
        <v>318</v>
      </c>
      <c r="AU20" s="10"/>
      <c r="AV20" s="10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P20">
        <v>14</v>
      </c>
      <c r="BQ20">
        <f>MATCH(BP20-1,章节表!$J$4:$J$64,1)</f>
        <v>2</v>
      </c>
    </row>
    <row r="21" spans="1:69" ht="18" customHeight="1" x14ac:dyDescent="0.2">
      <c r="A21" s="19">
        <f t="shared" si="1"/>
        <v>10205</v>
      </c>
      <c r="B21" s="19">
        <f>INDEX(章节表!$E$5:$E$64,关卡表!BQ21)</f>
        <v>1</v>
      </c>
      <c r="C21" s="19">
        <f>INDEX(章节表!$B$5:$B$64,关卡表!BQ21)</f>
        <v>102</v>
      </c>
      <c r="D21" s="10" t="s">
        <v>313</v>
      </c>
      <c r="E21" s="19">
        <f>BP21-INDEX(章节表!$J$4:$J$64,关卡表!BQ21)</f>
        <v>5</v>
      </c>
      <c r="F21" s="20">
        <v>8</v>
      </c>
      <c r="G21" s="19" t="str">
        <f>INDEX(章节表!$C$5:$C$64,关卡表!BQ21)&amp;关卡表!E21&amp;"关"</f>
        <v>普通2章5关</v>
      </c>
      <c r="H21" s="9">
        <v>10205</v>
      </c>
      <c r="I21" s="9"/>
      <c r="J21" s="19" t="str">
        <f>INDEX(章节表!$D$5:$D$64,关卡表!BQ21)&amp;"-"&amp;关卡表!E21&amp;"关"</f>
        <v>普通2章-5关</v>
      </c>
      <c r="K21" s="10" t="s">
        <v>315</v>
      </c>
      <c r="L21" s="9"/>
      <c r="M21" s="9"/>
      <c r="N21" s="9">
        <v>0</v>
      </c>
      <c r="O21" s="19">
        <f t="shared" si="2"/>
        <v>10204</v>
      </c>
      <c r="P21" s="19">
        <v>120</v>
      </c>
      <c r="Q21" s="9">
        <v>0</v>
      </c>
      <c r="R21" s="9"/>
      <c r="S21" s="9" t="s">
        <v>325</v>
      </c>
      <c r="T21" s="19">
        <v>450</v>
      </c>
      <c r="U21" s="9" t="s">
        <v>326</v>
      </c>
      <c r="V21" s="19">
        <v>1350</v>
      </c>
      <c r="W21" s="9"/>
      <c r="X21" s="9"/>
      <c r="Y21" s="9"/>
      <c r="Z21" s="9"/>
      <c r="AA21" s="9"/>
      <c r="AB21" s="9"/>
      <c r="AC21" s="10"/>
      <c r="AD21" s="10"/>
      <c r="AE21" s="10"/>
      <c r="AF21" s="9"/>
      <c r="AG21" s="9"/>
      <c r="AH21" s="10"/>
      <c r="AI21" s="9"/>
      <c r="AJ21" s="9"/>
      <c r="AK21" s="9"/>
      <c r="AL21" s="15" t="s">
        <v>327</v>
      </c>
      <c r="AM21" s="15">
        <v>1</v>
      </c>
      <c r="AN21" s="9"/>
      <c r="AO21" s="19">
        <f>INDEX(章节表!$K$5:$K$64,关卡表!BQ21)</f>
        <v>5</v>
      </c>
      <c r="AP21" s="9">
        <v>11977</v>
      </c>
      <c r="AQ21" s="10" t="s">
        <v>378</v>
      </c>
      <c r="AR21" s="10" t="s">
        <v>379</v>
      </c>
      <c r="AS21" s="10" t="s">
        <v>380</v>
      </c>
      <c r="AT21" s="10" t="s">
        <v>318</v>
      </c>
      <c r="AU21" s="10"/>
      <c r="AV21" s="10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P21">
        <v>15</v>
      </c>
      <c r="BQ21">
        <f>MATCH(BP21-1,章节表!$J$4:$J$64,1)</f>
        <v>2</v>
      </c>
    </row>
    <row r="22" spans="1:69" ht="18" customHeight="1" x14ac:dyDescent="0.2">
      <c r="A22" s="19">
        <f t="shared" si="1"/>
        <v>10206</v>
      </c>
      <c r="B22" s="19">
        <f>INDEX(章节表!$E$5:$E$64,关卡表!BQ22)</f>
        <v>1</v>
      </c>
      <c r="C22" s="19">
        <f>INDEX(章节表!$B$5:$B$64,关卡表!BQ22)</f>
        <v>102</v>
      </c>
      <c r="D22" s="10" t="s">
        <v>313</v>
      </c>
      <c r="E22" s="19">
        <f>BP22-INDEX(章节表!$J$4:$J$64,关卡表!BQ22)</f>
        <v>6</v>
      </c>
      <c r="F22" s="20">
        <v>9</v>
      </c>
      <c r="G22" s="19" t="str">
        <f>INDEX(章节表!$C$5:$C$64,关卡表!BQ22)&amp;关卡表!E22&amp;"关"</f>
        <v>普通2章6关</v>
      </c>
      <c r="H22" s="9"/>
      <c r="I22" s="9"/>
      <c r="J22" s="19" t="str">
        <f>INDEX(章节表!$D$5:$D$64,关卡表!BQ22)&amp;"-"&amp;关卡表!E22&amp;"关"</f>
        <v>普通2章-6关</v>
      </c>
      <c r="K22" s="10" t="s">
        <v>315</v>
      </c>
      <c r="L22" s="9"/>
      <c r="M22" s="9"/>
      <c r="N22" s="9">
        <v>0</v>
      </c>
      <c r="O22" s="19">
        <f t="shared" si="2"/>
        <v>10205</v>
      </c>
      <c r="P22" s="19">
        <v>120</v>
      </c>
      <c r="Q22" s="9">
        <v>0</v>
      </c>
      <c r="R22" s="9">
        <v>21022</v>
      </c>
      <c r="S22" s="9" t="s">
        <v>325</v>
      </c>
      <c r="T22" s="19">
        <v>450</v>
      </c>
      <c r="U22" s="9" t="s">
        <v>326</v>
      </c>
      <c r="V22" s="19">
        <v>1350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10"/>
      <c r="AI22" s="9"/>
      <c r="AJ22" s="9"/>
      <c r="AK22" s="9"/>
      <c r="AL22" s="15" t="s">
        <v>381</v>
      </c>
      <c r="AM22" s="15">
        <v>57</v>
      </c>
      <c r="AN22" s="9"/>
      <c r="AO22" s="19">
        <f>INDEX(章节表!$K$5:$K$64,关卡表!BQ22)</f>
        <v>5</v>
      </c>
      <c r="AP22" s="9">
        <v>20357</v>
      </c>
      <c r="AQ22" s="10" t="s">
        <v>382</v>
      </c>
      <c r="AR22" s="10" t="s">
        <v>383</v>
      </c>
      <c r="AS22" s="10" t="s">
        <v>384</v>
      </c>
      <c r="AT22" s="10" t="s">
        <v>318</v>
      </c>
      <c r="AU22" s="10"/>
      <c r="AV22" s="10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P22">
        <v>16</v>
      </c>
      <c r="BQ22">
        <f>MATCH(BP22-1,章节表!$J$4:$J$64,1)</f>
        <v>2</v>
      </c>
    </row>
    <row r="23" spans="1:69" ht="18" customHeight="1" x14ac:dyDescent="0.2">
      <c r="A23" s="19">
        <f t="shared" si="1"/>
        <v>10207</v>
      </c>
      <c r="B23" s="19">
        <f>INDEX(章节表!$E$5:$E$64,关卡表!BQ23)</f>
        <v>1</v>
      </c>
      <c r="C23" s="19">
        <f>INDEX(章节表!$B$5:$B$64,关卡表!BQ23)</f>
        <v>102</v>
      </c>
      <c r="D23" s="10" t="s">
        <v>313</v>
      </c>
      <c r="E23" s="19">
        <f>BP23-INDEX(章节表!$J$4:$J$64,关卡表!BQ23)</f>
        <v>7</v>
      </c>
      <c r="F23" s="20">
        <v>10</v>
      </c>
      <c r="G23" s="19" t="str">
        <f>INDEX(章节表!$C$5:$C$64,关卡表!BQ23)&amp;关卡表!E23&amp;"关"</f>
        <v>普通2章7关</v>
      </c>
      <c r="H23" s="9"/>
      <c r="I23" s="9"/>
      <c r="J23" s="19" t="str">
        <f>INDEX(章节表!$D$5:$D$64,关卡表!BQ23)&amp;"-"&amp;关卡表!E23&amp;"关"</f>
        <v>普通2章-7关</v>
      </c>
      <c r="K23" s="10" t="s">
        <v>315</v>
      </c>
      <c r="L23" s="9"/>
      <c r="M23" s="9"/>
      <c r="N23" s="9">
        <v>0</v>
      </c>
      <c r="O23" s="19">
        <f t="shared" si="2"/>
        <v>10206</v>
      </c>
      <c r="P23" s="19">
        <v>120</v>
      </c>
      <c r="Q23" s="9">
        <v>0</v>
      </c>
      <c r="R23" s="9"/>
      <c r="S23" s="9" t="s">
        <v>325</v>
      </c>
      <c r="T23" s="19">
        <v>450</v>
      </c>
      <c r="U23" s="9" t="s">
        <v>326</v>
      </c>
      <c r="V23" s="19">
        <v>1350</v>
      </c>
      <c r="W23" s="10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10"/>
      <c r="AI23" s="9"/>
      <c r="AJ23" s="9"/>
      <c r="AK23" s="9"/>
      <c r="AL23" s="15" t="s">
        <v>381</v>
      </c>
      <c r="AM23" s="15">
        <v>57</v>
      </c>
      <c r="AN23" s="9"/>
      <c r="AO23" s="19">
        <f>INDEX(章节表!$K$5:$K$64,关卡表!BQ23)</f>
        <v>5</v>
      </c>
      <c r="AP23" s="9">
        <v>13907</v>
      </c>
      <c r="AQ23" s="10" t="s">
        <v>385</v>
      </c>
      <c r="AR23" s="10" t="s">
        <v>386</v>
      </c>
      <c r="AS23" s="10" t="s">
        <v>387</v>
      </c>
      <c r="AT23" s="10" t="s">
        <v>318</v>
      </c>
      <c r="AU23" s="10"/>
      <c r="AV23" s="10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P23">
        <v>17</v>
      </c>
      <c r="BQ23">
        <f>MATCH(BP23-1,章节表!$J$4:$J$64,1)</f>
        <v>2</v>
      </c>
    </row>
    <row r="24" spans="1:69" ht="18" customHeight="1" x14ac:dyDescent="0.2">
      <c r="A24" s="19">
        <f t="shared" si="1"/>
        <v>10208</v>
      </c>
      <c r="B24" s="19">
        <f>INDEX(章节表!$E$5:$E$64,关卡表!BQ24)</f>
        <v>1</v>
      </c>
      <c r="C24" s="19">
        <f>INDEX(章节表!$B$5:$B$64,关卡表!BQ24)</f>
        <v>102</v>
      </c>
      <c r="D24" s="10" t="s">
        <v>313</v>
      </c>
      <c r="E24" s="19">
        <f>BP24-INDEX(章节表!$J$4:$J$64,关卡表!BQ24)</f>
        <v>8</v>
      </c>
      <c r="F24" s="20">
        <v>11</v>
      </c>
      <c r="G24" s="19" t="str">
        <f>INDEX(章节表!$C$5:$C$64,关卡表!BQ24)&amp;关卡表!E24&amp;"关"</f>
        <v>普通2章8关</v>
      </c>
      <c r="H24" s="9"/>
      <c r="I24" s="9"/>
      <c r="J24" s="19" t="str">
        <f>INDEX(章节表!$D$5:$D$64,关卡表!BQ24)&amp;"-"&amp;关卡表!E24&amp;"关"</f>
        <v>普通2章-8关</v>
      </c>
      <c r="K24" s="10" t="s">
        <v>315</v>
      </c>
      <c r="L24" s="9"/>
      <c r="M24" s="9"/>
      <c r="N24" s="9">
        <v>0</v>
      </c>
      <c r="O24" s="19">
        <f t="shared" si="2"/>
        <v>10207</v>
      </c>
      <c r="P24" s="19">
        <v>120</v>
      </c>
      <c r="Q24" s="9">
        <v>0</v>
      </c>
      <c r="R24" s="9"/>
      <c r="S24" s="9" t="s">
        <v>325</v>
      </c>
      <c r="T24" s="19">
        <v>450</v>
      </c>
      <c r="U24" s="9" t="s">
        <v>326</v>
      </c>
      <c r="V24" s="19">
        <v>1350</v>
      </c>
      <c r="W24" s="10"/>
      <c r="X24" s="9"/>
      <c r="Y24" s="9"/>
      <c r="Z24" s="9"/>
      <c r="AA24" s="9"/>
      <c r="AB24" s="9"/>
      <c r="AC24" s="10"/>
      <c r="AD24" s="10"/>
      <c r="AE24" s="10"/>
      <c r="AF24" s="9"/>
      <c r="AG24" s="9"/>
      <c r="AH24" s="10"/>
      <c r="AI24" s="9"/>
      <c r="AJ24" s="9"/>
      <c r="AK24" s="9"/>
      <c r="AL24" s="15" t="s">
        <v>388</v>
      </c>
      <c r="AM24" s="15">
        <v>13</v>
      </c>
      <c r="AN24" s="9"/>
      <c r="AO24" s="19">
        <f>INDEX(章节表!$K$5:$K$64,关卡表!BQ24)</f>
        <v>5</v>
      </c>
      <c r="AP24" s="9">
        <v>14222</v>
      </c>
      <c r="AQ24" s="10" t="s">
        <v>389</v>
      </c>
      <c r="AR24" s="10" t="s">
        <v>390</v>
      </c>
      <c r="AS24" s="10" t="s">
        <v>391</v>
      </c>
      <c r="AT24" s="10" t="s">
        <v>318</v>
      </c>
      <c r="AU24" s="10"/>
      <c r="AV24" s="10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P24">
        <v>18</v>
      </c>
      <c r="BQ24">
        <f>MATCH(BP24-1,章节表!$J$4:$J$64,1)</f>
        <v>2</v>
      </c>
    </row>
    <row r="25" spans="1:69" ht="18" customHeight="1" x14ac:dyDescent="0.2">
      <c r="A25" s="19">
        <f t="shared" si="1"/>
        <v>10209</v>
      </c>
      <c r="B25" s="19">
        <f>INDEX(章节表!$E$5:$E$64,关卡表!BQ25)</f>
        <v>1</v>
      </c>
      <c r="C25" s="19">
        <f>INDEX(章节表!$B$5:$B$64,关卡表!BQ25)</f>
        <v>102</v>
      </c>
      <c r="D25" s="10" t="s">
        <v>313</v>
      </c>
      <c r="E25" s="19">
        <f>BP25-INDEX(章节表!$J$4:$J$64,关卡表!BQ25)</f>
        <v>9</v>
      </c>
      <c r="F25" s="20">
        <v>13</v>
      </c>
      <c r="G25" s="19" t="str">
        <f>INDEX(章节表!$C$5:$C$64,关卡表!BQ25)&amp;关卡表!E25&amp;"关"</f>
        <v>普通2章9关</v>
      </c>
      <c r="H25" s="9"/>
      <c r="I25" s="9"/>
      <c r="J25" s="19" t="str">
        <f>INDEX(章节表!$D$5:$D$64,关卡表!BQ25)&amp;"-"&amp;关卡表!E25&amp;"关"</f>
        <v>普通2章-9关</v>
      </c>
      <c r="K25" s="10" t="s">
        <v>315</v>
      </c>
      <c r="L25" s="9"/>
      <c r="M25" s="9"/>
      <c r="N25" s="9">
        <v>0</v>
      </c>
      <c r="O25" s="19">
        <f t="shared" si="2"/>
        <v>10208</v>
      </c>
      <c r="P25" s="19">
        <v>120</v>
      </c>
      <c r="Q25" s="9">
        <v>0</v>
      </c>
      <c r="R25" s="9"/>
      <c r="S25" s="9" t="s">
        <v>325</v>
      </c>
      <c r="T25" s="19">
        <v>450</v>
      </c>
      <c r="U25" s="9" t="s">
        <v>326</v>
      </c>
      <c r="V25" s="19">
        <v>1350</v>
      </c>
      <c r="W25" s="17"/>
      <c r="Y25" s="9"/>
      <c r="Z25" s="9"/>
      <c r="AA25" s="9"/>
      <c r="AB25" s="9"/>
      <c r="AC25" s="10"/>
      <c r="AD25" s="10"/>
      <c r="AE25" s="10"/>
      <c r="AF25" s="9"/>
      <c r="AG25" s="9"/>
      <c r="AH25" s="10"/>
      <c r="AI25" s="9"/>
      <c r="AJ25" s="9"/>
      <c r="AK25" s="9"/>
      <c r="AL25" s="15" t="s">
        <v>388</v>
      </c>
      <c r="AM25" s="15">
        <v>13</v>
      </c>
      <c r="AN25" s="9">
        <v>10000</v>
      </c>
      <c r="AO25" s="19">
        <f>INDEX(章节表!$K$5:$K$64,关卡表!BQ25)</f>
        <v>5</v>
      </c>
      <c r="AP25" s="9">
        <v>23037</v>
      </c>
      <c r="AQ25" s="10" t="s">
        <v>392</v>
      </c>
      <c r="AR25" s="10" t="s">
        <v>393</v>
      </c>
      <c r="AS25" s="10" t="s">
        <v>394</v>
      </c>
      <c r="AT25" s="10" t="s">
        <v>318</v>
      </c>
      <c r="AU25" s="10"/>
      <c r="AV25" s="10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P25">
        <v>19</v>
      </c>
      <c r="BQ25">
        <f>MATCH(BP25-1,章节表!$J$4:$J$64,1)</f>
        <v>2</v>
      </c>
    </row>
    <row r="26" spans="1:69" ht="18" customHeight="1" x14ac:dyDescent="0.2">
      <c r="A26" s="19">
        <f t="shared" si="1"/>
        <v>10210</v>
      </c>
      <c r="B26" s="19">
        <f>INDEX(章节表!$E$5:$E$64,关卡表!BQ26)</f>
        <v>1</v>
      </c>
      <c r="C26" s="19">
        <f>INDEX(章节表!$B$5:$B$64,关卡表!BQ26)</f>
        <v>102</v>
      </c>
      <c r="D26" s="10" t="s">
        <v>313</v>
      </c>
      <c r="E26" s="19">
        <f>BP26-INDEX(章节表!$J$4:$J$64,关卡表!BQ26)</f>
        <v>10</v>
      </c>
      <c r="F26" s="20">
        <v>14</v>
      </c>
      <c r="G26" s="19" t="str">
        <f>INDEX(章节表!$C$5:$C$64,关卡表!BQ26)&amp;关卡表!E26&amp;"关"</f>
        <v>普通2章10关</v>
      </c>
      <c r="H26" s="9">
        <v>10210</v>
      </c>
      <c r="I26" s="9"/>
      <c r="J26" s="19" t="str">
        <f>INDEX(章节表!$D$5:$D$64,关卡表!BQ26)&amp;"-"&amp;关卡表!E26&amp;"关"</f>
        <v>普通2章-10关</v>
      </c>
      <c r="K26" s="10" t="s">
        <v>360</v>
      </c>
      <c r="L26" s="9"/>
      <c r="M26" s="9"/>
      <c r="N26" s="9">
        <v>0</v>
      </c>
      <c r="O26" s="19">
        <f t="shared" si="2"/>
        <v>10209</v>
      </c>
      <c r="P26" s="19">
        <v>120</v>
      </c>
      <c r="Q26" s="9">
        <v>0</v>
      </c>
      <c r="R26" s="9">
        <v>21023</v>
      </c>
      <c r="S26" s="9" t="s">
        <v>325</v>
      </c>
      <c r="T26" s="19">
        <v>450</v>
      </c>
      <c r="U26" s="9" t="s">
        <v>326</v>
      </c>
      <c r="V26" s="19">
        <v>1350</v>
      </c>
      <c r="W26" s="10"/>
      <c r="X26" s="9"/>
      <c r="Y26" s="9"/>
      <c r="Z26" s="9"/>
      <c r="AA26" s="9"/>
      <c r="AB26" s="9"/>
      <c r="AC26" s="10"/>
      <c r="AD26" s="10"/>
      <c r="AE26" s="10"/>
      <c r="AF26" s="9"/>
      <c r="AG26" s="9"/>
      <c r="AH26" s="10"/>
      <c r="AI26" s="9"/>
      <c r="AJ26" s="9"/>
      <c r="AK26" s="9"/>
      <c r="AL26" s="15" t="s">
        <v>364</v>
      </c>
      <c r="AM26" s="15">
        <v>9</v>
      </c>
      <c r="AN26" s="9"/>
      <c r="AO26" s="19">
        <f>INDEX(章节表!$K$5:$K$64,关卡表!BQ26)</f>
        <v>5</v>
      </c>
      <c r="AP26" s="9">
        <v>23037</v>
      </c>
      <c r="AQ26" s="10" t="s">
        <v>395</v>
      </c>
      <c r="AR26" s="10" t="s">
        <v>396</v>
      </c>
      <c r="AS26" s="10" t="s">
        <v>397</v>
      </c>
      <c r="AT26" s="10" t="s">
        <v>318</v>
      </c>
      <c r="AU26" s="10"/>
      <c r="AV26" s="10">
        <v>1</v>
      </c>
      <c r="AW26" s="9"/>
      <c r="AX26" s="9"/>
      <c r="AY26" s="9"/>
      <c r="AZ26" s="9"/>
      <c r="BA26" s="9"/>
      <c r="BB26" s="9"/>
      <c r="BC26" s="9"/>
      <c r="BD26" s="9"/>
      <c r="BE26" s="9">
        <v>0</v>
      </c>
      <c r="BF26" s="9">
        <v>3</v>
      </c>
      <c r="BG26" s="9">
        <v>0</v>
      </c>
      <c r="BH26" s="9">
        <v>0</v>
      </c>
      <c r="BI26" s="9">
        <v>0</v>
      </c>
      <c r="BJ26" s="9">
        <v>2</v>
      </c>
      <c r="BK26" s="9">
        <v>1</v>
      </c>
      <c r="BL26" s="9">
        <v>0</v>
      </c>
      <c r="BP26">
        <v>20</v>
      </c>
      <c r="BQ26">
        <f>MATCH(BP26-1,章节表!$J$4:$J$64,1)</f>
        <v>2</v>
      </c>
    </row>
    <row r="27" spans="1:69" ht="18" customHeight="1" x14ac:dyDescent="0.2">
      <c r="A27" s="19">
        <f t="shared" si="1"/>
        <v>10301</v>
      </c>
      <c r="B27" s="19">
        <f>INDEX(章节表!$E$5:$E$64,关卡表!BQ27)</f>
        <v>1</v>
      </c>
      <c r="C27" s="19">
        <f>INDEX(章节表!$B$5:$B$64,关卡表!BQ27)</f>
        <v>103</v>
      </c>
      <c r="D27" s="10" t="s">
        <v>313</v>
      </c>
      <c r="E27" s="19">
        <f>BP27-INDEX(章节表!$J$4:$J$64,关卡表!BQ27)</f>
        <v>1</v>
      </c>
      <c r="F27" s="20">
        <v>1</v>
      </c>
      <c r="G27" s="19" t="str">
        <f>INDEX(章节表!$C$5:$C$64,关卡表!BQ27)&amp;关卡表!E27&amp;"关"</f>
        <v>普通3章1关</v>
      </c>
      <c r="H27" s="9">
        <v>20301</v>
      </c>
      <c r="I27" s="9"/>
      <c r="J27" s="19" t="str">
        <f>INDEX(章节表!$D$5:$D$64,关卡表!BQ27)&amp;"-"&amp;关卡表!E27&amp;"关"</f>
        <v>普通3章-1关</v>
      </c>
      <c r="K27" s="10" t="s">
        <v>315</v>
      </c>
      <c r="L27" s="9">
        <v>304</v>
      </c>
      <c r="M27" s="9"/>
      <c r="N27" s="9">
        <v>0</v>
      </c>
      <c r="O27" s="19">
        <f t="shared" si="2"/>
        <v>10210</v>
      </c>
      <c r="P27" s="19">
        <v>140</v>
      </c>
      <c r="Q27" s="9">
        <v>0</v>
      </c>
      <c r="R27" s="9"/>
      <c r="S27" s="9" t="s">
        <v>325</v>
      </c>
      <c r="T27" s="19">
        <v>600</v>
      </c>
      <c r="U27" s="9" t="s">
        <v>326</v>
      </c>
      <c r="V27" s="19">
        <v>1575</v>
      </c>
      <c r="W27" s="10"/>
      <c r="X27" s="9"/>
      <c r="Y27" s="9"/>
      <c r="Z27" s="9"/>
      <c r="AA27" s="9"/>
      <c r="AB27" s="9"/>
      <c r="AC27" s="10"/>
      <c r="AD27" s="10"/>
      <c r="AE27" s="10"/>
      <c r="AF27" s="9"/>
      <c r="AG27" s="9"/>
      <c r="AH27" s="10"/>
      <c r="AI27" s="9"/>
      <c r="AJ27" s="9"/>
      <c r="AK27" s="9"/>
      <c r="AL27" s="15" t="s">
        <v>364</v>
      </c>
      <c r="AM27" s="15">
        <v>9</v>
      </c>
      <c r="AN27" s="9">
        <v>10000</v>
      </c>
      <c r="AO27" s="19">
        <f>INDEX(章节表!$K$5:$K$64,关卡表!BQ27)</f>
        <v>15</v>
      </c>
      <c r="AP27" s="9">
        <v>15957</v>
      </c>
      <c r="AQ27" s="10" t="s">
        <v>398</v>
      </c>
      <c r="AR27" s="10" t="s">
        <v>399</v>
      </c>
      <c r="AS27" s="10" t="s">
        <v>400</v>
      </c>
      <c r="AT27" s="10" t="s">
        <v>318</v>
      </c>
      <c r="AU27" s="10"/>
      <c r="AV27" s="10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P27">
        <v>21</v>
      </c>
      <c r="BQ27">
        <f>MATCH(BP27-1,章节表!$J$4:$J$64,1)</f>
        <v>3</v>
      </c>
    </row>
    <row r="28" spans="1:69" ht="18" customHeight="1" x14ac:dyDescent="0.2">
      <c r="A28" s="19">
        <f t="shared" si="1"/>
        <v>10302</v>
      </c>
      <c r="B28" s="19">
        <f>INDEX(章节表!$E$5:$E$64,关卡表!BQ28)</f>
        <v>1</v>
      </c>
      <c r="C28" s="19">
        <f>INDEX(章节表!$B$5:$B$64,关卡表!BQ28)</f>
        <v>103</v>
      </c>
      <c r="D28" s="10" t="s">
        <v>313</v>
      </c>
      <c r="E28" s="19">
        <f>BP28-INDEX(章节表!$J$4:$J$64,关卡表!BQ28)</f>
        <v>2</v>
      </c>
      <c r="F28" s="20">
        <v>3</v>
      </c>
      <c r="G28" s="19" t="str">
        <f>INDEX(章节表!$C$5:$C$64,关卡表!BQ28)&amp;关卡表!E28&amp;"关"</f>
        <v>普通3章2关</v>
      </c>
      <c r="H28" s="9">
        <v>10302</v>
      </c>
      <c r="I28" s="9"/>
      <c r="J28" s="19" t="str">
        <f>INDEX(章节表!$D$5:$D$64,关卡表!BQ28)&amp;"-"&amp;关卡表!E28&amp;"关"</f>
        <v>普通3章-2关</v>
      </c>
      <c r="K28" s="10" t="s">
        <v>342</v>
      </c>
      <c r="L28" s="9"/>
      <c r="M28" s="9"/>
      <c r="N28" s="9">
        <v>1</v>
      </c>
      <c r="O28" s="19">
        <f t="shared" si="2"/>
        <v>10301</v>
      </c>
      <c r="P28" s="19">
        <v>140</v>
      </c>
      <c r="Q28" s="9">
        <v>0</v>
      </c>
      <c r="R28" s="9"/>
      <c r="S28" s="9" t="s">
        <v>325</v>
      </c>
      <c r="T28" s="19">
        <v>600</v>
      </c>
      <c r="U28" s="9" t="s">
        <v>326</v>
      </c>
      <c r="V28" s="19">
        <v>1575</v>
      </c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10"/>
      <c r="AI28" s="9"/>
      <c r="AJ28" s="9"/>
      <c r="AK28" s="9"/>
      <c r="AL28" s="15" t="s">
        <v>327</v>
      </c>
      <c r="AM28" s="15">
        <v>2</v>
      </c>
      <c r="AN28" s="9"/>
      <c r="AO28" s="19">
        <f>INDEX(章节表!$K$5:$K$64,关卡表!BQ28)</f>
        <v>15</v>
      </c>
      <c r="AP28" s="9">
        <v>16707</v>
      </c>
      <c r="AQ28" s="10" t="s">
        <v>401</v>
      </c>
      <c r="AR28" s="10" t="s">
        <v>402</v>
      </c>
      <c r="AS28" s="10" t="s">
        <v>403</v>
      </c>
      <c r="AT28" s="10" t="s">
        <v>318</v>
      </c>
      <c r="AU28" s="10" t="s">
        <v>404</v>
      </c>
      <c r="AV28" s="10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P28">
        <v>22</v>
      </c>
      <c r="BQ28">
        <f>MATCH(BP28-1,章节表!$J$4:$J$64,1)</f>
        <v>3</v>
      </c>
    </row>
    <row r="29" spans="1:69" ht="18" customHeight="1" x14ac:dyDescent="0.2">
      <c r="A29" s="19">
        <f t="shared" si="1"/>
        <v>10303</v>
      </c>
      <c r="B29" s="19">
        <f>INDEX(章节表!$E$5:$E$64,关卡表!BQ29)</f>
        <v>1</v>
      </c>
      <c r="C29" s="19">
        <f>INDEX(章节表!$B$5:$B$64,关卡表!BQ29)</f>
        <v>103</v>
      </c>
      <c r="D29" s="10" t="s">
        <v>313</v>
      </c>
      <c r="E29" s="19">
        <f>BP29-INDEX(章节表!$J$4:$J$64,关卡表!BQ29)</f>
        <v>3</v>
      </c>
      <c r="F29" s="20">
        <v>5</v>
      </c>
      <c r="G29" s="19" t="str">
        <f>INDEX(章节表!$C$5:$C$64,关卡表!BQ29)&amp;关卡表!E29&amp;"关"</f>
        <v>普通3章3关</v>
      </c>
      <c r="H29" s="9"/>
      <c r="I29" s="9"/>
      <c r="J29" s="19" t="str">
        <f>INDEX(章节表!$D$5:$D$64,关卡表!BQ29)&amp;"-"&amp;关卡表!E29&amp;"关"</f>
        <v>普通3章-3关</v>
      </c>
      <c r="K29" s="10" t="s">
        <v>315</v>
      </c>
      <c r="L29" s="9"/>
      <c r="M29" s="9"/>
      <c r="N29" s="9">
        <v>0</v>
      </c>
      <c r="O29" s="19">
        <f t="shared" si="2"/>
        <v>10302</v>
      </c>
      <c r="P29" s="19">
        <v>140</v>
      </c>
      <c r="Q29" s="9">
        <v>0</v>
      </c>
      <c r="R29" s="9">
        <v>21031</v>
      </c>
      <c r="S29" s="9" t="s">
        <v>325</v>
      </c>
      <c r="T29" s="19">
        <v>600</v>
      </c>
      <c r="U29" s="9" t="s">
        <v>326</v>
      </c>
      <c r="V29" s="19">
        <v>1575</v>
      </c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0"/>
      <c r="AI29" s="9"/>
      <c r="AJ29" s="9"/>
      <c r="AK29" s="9"/>
      <c r="AL29" s="15" t="s">
        <v>327</v>
      </c>
      <c r="AM29" s="15">
        <v>1</v>
      </c>
      <c r="AN29" s="9"/>
      <c r="AO29" s="19">
        <f>INDEX(章节表!$K$5:$K$64,关卡表!BQ29)</f>
        <v>15</v>
      </c>
      <c r="AP29" s="9">
        <v>39065</v>
      </c>
      <c r="AQ29" s="10" t="s">
        <v>405</v>
      </c>
      <c r="AR29" s="10" t="s">
        <v>406</v>
      </c>
      <c r="AS29" s="10" t="s">
        <v>407</v>
      </c>
      <c r="AT29" s="10" t="s">
        <v>318</v>
      </c>
      <c r="AU29" s="10"/>
      <c r="AV29" s="10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P29">
        <v>23</v>
      </c>
      <c r="BQ29">
        <f>MATCH(BP29-1,章节表!$J$4:$J$64,1)</f>
        <v>3</v>
      </c>
    </row>
    <row r="30" spans="1:69" ht="18" customHeight="1" x14ac:dyDescent="0.2">
      <c r="A30" s="19">
        <f t="shared" si="1"/>
        <v>10304</v>
      </c>
      <c r="B30" s="19">
        <f>INDEX(章节表!$E$5:$E$64,关卡表!BQ30)</f>
        <v>1</v>
      </c>
      <c r="C30" s="19">
        <f>INDEX(章节表!$B$5:$B$64,关卡表!BQ30)</f>
        <v>103</v>
      </c>
      <c r="D30" s="10" t="s">
        <v>313</v>
      </c>
      <c r="E30" s="19">
        <f>BP30-INDEX(章节表!$J$4:$J$64,关卡表!BQ30)</f>
        <v>4</v>
      </c>
      <c r="F30" s="20">
        <v>7</v>
      </c>
      <c r="G30" s="19" t="str">
        <f>INDEX(章节表!$C$5:$C$64,关卡表!BQ30)&amp;关卡表!E30&amp;"关"</f>
        <v>普通3章4关</v>
      </c>
      <c r="H30" s="9">
        <v>10304</v>
      </c>
      <c r="I30" s="9"/>
      <c r="J30" s="19" t="str">
        <f>INDEX(章节表!$D$5:$D$64,关卡表!BQ30)&amp;"-"&amp;关卡表!E30&amp;"关"</f>
        <v>普通3章-4关</v>
      </c>
      <c r="K30" s="10" t="s">
        <v>342</v>
      </c>
      <c r="L30" s="9"/>
      <c r="M30" s="9"/>
      <c r="N30" s="9">
        <v>1</v>
      </c>
      <c r="O30" s="19">
        <f t="shared" si="2"/>
        <v>10303</v>
      </c>
      <c r="P30" s="19">
        <v>140</v>
      </c>
      <c r="Q30" s="9">
        <v>0</v>
      </c>
      <c r="R30" s="9"/>
      <c r="S30" s="9" t="s">
        <v>325</v>
      </c>
      <c r="T30" s="19">
        <v>600</v>
      </c>
      <c r="U30" s="9" t="s">
        <v>326</v>
      </c>
      <c r="V30" s="19">
        <v>1575</v>
      </c>
      <c r="W30" s="9"/>
      <c r="X30" s="9"/>
      <c r="Y30" s="9"/>
      <c r="Z30" s="9"/>
      <c r="AA30" s="9"/>
      <c r="AB30" s="9"/>
      <c r="AC30" s="10"/>
      <c r="AD30" s="10"/>
      <c r="AE30" s="10"/>
      <c r="AF30" s="9"/>
      <c r="AG30" s="9"/>
      <c r="AH30" s="10"/>
      <c r="AI30" s="9"/>
      <c r="AJ30" s="9"/>
      <c r="AK30" s="9"/>
      <c r="AL30" s="15" t="s">
        <v>327</v>
      </c>
      <c r="AM30" s="15">
        <v>1</v>
      </c>
      <c r="AN30" s="9"/>
      <c r="AO30" s="19">
        <f>INDEX(章节表!$K$5:$K$64,关卡表!BQ30)</f>
        <v>15</v>
      </c>
      <c r="AP30" s="9">
        <v>36621</v>
      </c>
      <c r="AQ30" s="10" t="s">
        <v>408</v>
      </c>
      <c r="AR30" s="10" t="s">
        <v>409</v>
      </c>
      <c r="AS30" s="10" t="s">
        <v>410</v>
      </c>
      <c r="AT30" s="10" t="s">
        <v>318</v>
      </c>
      <c r="AU30" s="10" t="s">
        <v>411</v>
      </c>
      <c r="AV30" s="10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P30">
        <v>24</v>
      </c>
      <c r="BQ30">
        <f>MATCH(BP30-1,章节表!$J$4:$J$64,1)</f>
        <v>3</v>
      </c>
    </row>
    <row r="31" spans="1:69" ht="18" customHeight="1" x14ac:dyDescent="0.2">
      <c r="A31" s="19">
        <f t="shared" si="1"/>
        <v>10305</v>
      </c>
      <c r="B31" s="19">
        <f>INDEX(章节表!$E$5:$E$64,关卡表!BQ31)</f>
        <v>1</v>
      </c>
      <c r="C31" s="19">
        <f>INDEX(章节表!$B$5:$B$64,关卡表!BQ31)</f>
        <v>103</v>
      </c>
      <c r="D31" s="10" t="s">
        <v>313</v>
      </c>
      <c r="E31" s="19">
        <f>BP31-INDEX(章节表!$J$4:$J$64,关卡表!BQ31)</f>
        <v>5</v>
      </c>
      <c r="F31" s="20">
        <v>8</v>
      </c>
      <c r="G31" s="19" t="str">
        <f>INDEX(章节表!$C$5:$C$64,关卡表!BQ31)&amp;关卡表!E31&amp;"关"</f>
        <v>普通3章5关</v>
      </c>
      <c r="H31" s="9"/>
      <c r="I31" s="9"/>
      <c r="J31" s="19" t="str">
        <f>INDEX(章节表!$D$5:$D$64,关卡表!BQ31)&amp;"-"&amp;关卡表!E31&amp;"关"</f>
        <v>普通3章-5关</v>
      </c>
      <c r="K31" s="10" t="s">
        <v>315</v>
      </c>
      <c r="L31" s="9"/>
      <c r="M31" s="9"/>
      <c r="N31" s="9">
        <v>0</v>
      </c>
      <c r="O31" s="19">
        <f t="shared" si="2"/>
        <v>10304</v>
      </c>
      <c r="P31" s="19">
        <v>140</v>
      </c>
      <c r="Q31" s="9">
        <v>0</v>
      </c>
      <c r="R31" s="9"/>
      <c r="S31" s="9" t="s">
        <v>325</v>
      </c>
      <c r="T31" s="19">
        <v>600</v>
      </c>
      <c r="U31" s="9" t="s">
        <v>326</v>
      </c>
      <c r="V31" s="19">
        <v>1575</v>
      </c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10"/>
      <c r="AI31" s="9"/>
      <c r="AJ31" s="9"/>
      <c r="AK31" s="9"/>
      <c r="AL31" s="15" t="s">
        <v>412</v>
      </c>
      <c r="AM31" s="15">
        <v>6</v>
      </c>
      <c r="AN31" s="9"/>
      <c r="AO31" s="19">
        <f>INDEX(章节表!$K$5:$K$64,关卡表!BQ31)</f>
        <v>15</v>
      </c>
      <c r="AP31" s="9">
        <v>37827</v>
      </c>
      <c r="AQ31" s="10" t="s">
        <v>413</v>
      </c>
      <c r="AR31" s="10" t="s">
        <v>414</v>
      </c>
      <c r="AS31" s="10" t="s">
        <v>415</v>
      </c>
      <c r="AT31" s="10" t="s">
        <v>318</v>
      </c>
      <c r="AU31" s="10"/>
      <c r="AV31" s="10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P31">
        <v>25</v>
      </c>
      <c r="BQ31">
        <f>MATCH(BP31-1,章节表!$J$4:$J$64,1)</f>
        <v>3</v>
      </c>
    </row>
    <row r="32" spans="1:69" ht="18" customHeight="1" x14ac:dyDescent="0.2">
      <c r="A32" s="19">
        <f t="shared" si="1"/>
        <v>10306</v>
      </c>
      <c r="B32" s="19">
        <f>INDEX(章节表!$E$5:$E$64,关卡表!BQ32)</f>
        <v>1</v>
      </c>
      <c r="C32" s="19">
        <f>INDEX(章节表!$B$5:$B$64,关卡表!BQ32)</f>
        <v>103</v>
      </c>
      <c r="D32" s="10" t="s">
        <v>313</v>
      </c>
      <c r="E32" s="19">
        <f>BP32-INDEX(章节表!$J$4:$J$64,关卡表!BQ32)</f>
        <v>6</v>
      </c>
      <c r="F32" s="20">
        <v>9</v>
      </c>
      <c r="G32" s="19" t="str">
        <f>INDEX(章节表!$C$5:$C$64,关卡表!BQ32)&amp;关卡表!E32&amp;"关"</f>
        <v>普通3章6关</v>
      </c>
      <c r="H32" s="9">
        <v>10306</v>
      </c>
      <c r="I32" s="9"/>
      <c r="J32" s="19" t="str">
        <f>INDEX(章节表!$D$5:$D$64,关卡表!BQ32)&amp;"-"&amp;关卡表!E32&amp;"关"</f>
        <v>普通3章-6关</v>
      </c>
      <c r="K32" s="10" t="s">
        <v>315</v>
      </c>
      <c r="L32" s="9"/>
      <c r="M32" s="9"/>
      <c r="N32" s="9">
        <v>0</v>
      </c>
      <c r="O32" s="19">
        <f t="shared" si="2"/>
        <v>10305</v>
      </c>
      <c r="P32" s="19">
        <v>140</v>
      </c>
      <c r="Q32" s="9">
        <v>0</v>
      </c>
      <c r="R32" s="9">
        <v>21032</v>
      </c>
      <c r="S32" s="9" t="s">
        <v>325</v>
      </c>
      <c r="T32" s="19">
        <v>600</v>
      </c>
      <c r="U32" s="9" t="s">
        <v>326</v>
      </c>
      <c r="V32" s="19">
        <v>1575</v>
      </c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10"/>
      <c r="AI32" s="9"/>
      <c r="AJ32" s="9"/>
      <c r="AK32" s="9"/>
      <c r="AL32" s="15" t="s">
        <v>388</v>
      </c>
      <c r="AM32" s="15">
        <v>13</v>
      </c>
      <c r="AN32" s="9"/>
      <c r="AO32" s="19">
        <f>INDEX(章节表!$K$5:$K$64,关卡表!BQ32)</f>
        <v>15</v>
      </c>
      <c r="AP32" s="9">
        <v>58319</v>
      </c>
      <c r="AQ32" s="10" t="s">
        <v>416</v>
      </c>
      <c r="AR32" s="10" t="s">
        <v>417</v>
      </c>
      <c r="AS32" s="10" t="s">
        <v>418</v>
      </c>
      <c r="AT32" s="10" t="s">
        <v>318</v>
      </c>
      <c r="AU32" s="10"/>
      <c r="AV32" s="10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P32">
        <v>26</v>
      </c>
      <c r="BQ32">
        <f>MATCH(BP32-1,章节表!$J$4:$J$64,1)</f>
        <v>3</v>
      </c>
    </row>
    <row r="33" spans="1:69" ht="18" customHeight="1" x14ac:dyDescent="0.2">
      <c r="A33" s="19">
        <f t="shared" si="1"/>
        <v>10307</v>
      </c>
      <c r="B33" s="19">
        <f>INDEX(章节表!$E$5:$E$64,关卡表!BQ33)</f>
        <v>1</v>
      </c>
      <c r="C33" s="19">
        <f>INDEX(章节表!$B$5:$B$64,关卡表!BQ33)</f>
        <v>103</v>
      </c>
      <c r="D33" s="10" t="s">
        <v>313</v>
      </c>
      <c r="E33" s="19">
        <f>BP33-INDEX(章节表!$J$4:$J$64,关卡表!BQ33)</f>
        <v>7</v>
      </c>
      <c r="F33" s="20">
        <v>11</v>
      </c>
      <c r="G33" s="19" t="str">
        <f>INDEX(章节表!$C$5:$C$64,关卡表!BQ33)&amp;关卡表!E33&amp;"关"</f>
        <v>普通3章7关</v>
      </c>
      <c r="H33" s="9"/>
      <c r="I33" s="9"/>
      <c r="J33" s="19" t="str">
        <f>INDEX(章节表!$D$5:$D$64,关卡表!BQ33)&amp;"-"&amp;关卡表!E33&amp;"关"</f>
        <v>普通3章-7关</v>
      </c>
      <c r="K33" s="10" t="s">
        <v>315</v>
      </c>
      <c r="L33" s="9"/>
      <c r="M33" s="9"/>
      <c r="N33" s="9">
        <v>0</v>
      </c>
      <c r="O33" s="19">
        <f t="shared" si="2"/>
        <v>10306</v>
      </c>
      <c r="P33" s="19">
        <v>140</v>
      </c>
      <c r="Q33" s="9">
        <v>0</v>
      </c>
      <c r="R33" s="9"/>
      <c r="S33" s="9" t="s">
        <v>325</v>
      </c>
      <c r="T33" s="19">
        <v>600</v>
      </c>
      <c r="U33" s="9" t="s">
        <v>326</v>
      </c>
      <c r="V33" s="19">
        <v>1575</v>
      </c>
      <c r="W33" s="9"/>
      <c r="X33" s="9"/>
      <c r="Y33" s="9"/>
      <c r="Z33" s="9"/>
      <c r="AA33" s="9"/>
      <c r="AB33" s="9"/>
      <c r="AC33" s="10"/>
      <c r="AD33" s="10"/>
      <c r="AE33" s="10"/>
      <c r="AF33" s="9"/>
      <c r="AG33" s="9"/>
      <c r="AH33" s="10"/>
      <c r="AI33" s="9"/>
      <c r="AJ33" s="9"/>
      <c r="AK33" s="9"/>
      <c r="AL33" s="15" t="s">
        <v>388</v>
      </c>
      <c r="AM33" s="15">
        <v>13</v>
      </c>
      <c r="AN33" s="9"/>
      <c r="AO33" s="19">
        <f>INDEX(章节表!$K$5:$K$64,关卡表!BQ33)</f>
        <v>15</v>
      </c>
      <c r="AP33" s="9">
        <v>47570</v>
      </c>
      <c r="AQ33" s="10" t="s">
        <v>419</v>
      </c>
      <c r="AR33" s="10" t="s">
        <v>420</v>
      </c>
      <c r="AS33" s="10" t="s">
        <v>421</v>
      </c>
      <c r="AT33" s="10" t="s">
        <v>318</v>
      </c>
      <c r="AU33" s="10"/>
      <c r="AV33" s="10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P33">
        <v>27</v>
      </c>
      <c r="BQ33">
        <f>MATCH(BP33-1,章节表!$J$4:$J$64,1)</f>
        <v>3</v>
      </c>
    </row>
    <row r="34" spans="1:69" ht="18" customHeight="1" x14ac:dyDescent="0.2">
      <c r="A34" s="19">
        <f t="shared" si="1"/>
        <v>10308</v>
      </c>
      <c r="B34" s="19">
        <f>INDEX(章节表!$E$5:$E$64,关卡表!BQ34)</f>
        <v>1</v>
      </c>
      <c r="C34" s="19">
        <f>INDEX(章节表!$B$5:$B$64,关卡表!BQ34)</f>
        <v>103</v>
      </c>
      <c r="D34" s="10" t="s">
        <v>313</v>
      </c>
      <c r="E34" s="19">
        <f>BP34-INDEX(章节表!$J$4:$J$64,关卡表!BQ34)</f>
        <v>8</v>
      </c>
      <c r="F34" s="20">
        <v>12</v>
      </c>
      <c r="G34" s="19" t="str">
        <f>INDEX(章节表!$C$5:$C$64,关卡表!BQ34)&amp;关卡表!E34&amp;"关"</f>
        <v>普通3章8关</v>
      </c>
      <c r="H34" s="9"/>
      <c r="I34" s="9"/>
      <c r="J34" s="19" t="str">
        <f>INDEX(章节表!$D$5:$D$64,关卡表!BQ34)&amp;"-"&amp;关卡表!E34&amp;"关"</f>
        <v>普通3章-8关</v>
      </c>
      <c r="K34" s="10" t="s">
        <v>315</v>
      </c>
      <c r="L34" s="9"/>
      <c r="M34" s="9"/>
      <c r="N34" s="9">
        <v>0</v>
      </c>
      <c r="O34" s="19">
        <f t="shared" si="2"/>
        <v>10307</v>
      </c>
      <c r="P34" s="19">
        <v>140</v>
      </c>
      <c r="Q34" s="9">
        <v>0</v>
      </c>
      <c r="R34" s="9"/>
      <c r="S34" s="9" t="s">
        <v>325</v>
      </c>
      <c r="T34" s="19">
        <v>600</v>
      </c>
      <c r="U34" s="9" t="s">
        <v>326</v>
      </c>
      <c r="V34" s="19">
        <v>1575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10"/>
      <c r="AI34" s="9"/>
      <c r="AJ34" s="9"/>
      <c r="AK34" s="9"/>
      <c r="AL34" s="15" t="s">
        <v>381</v>
      </c>
      <c r="AM34" s="15">
        <v>57</v>
      </c>
      <c r="AN34" s="9"/>
      <c r="AO34" s="19">
        <f>INDEX(章节表!$K$5:$K$64,关卡表!BQ34)</f>
        <v>15</v>
      </c>
      <c r="AP34" s="9">
        <v>49221</v>
      </c>
      <c r="AQ34" s="10" t="s">
        <v>422</v>
      </c>
      <c r="AR34" s="10" t="s">
        <v>423</v>
      </c>
      <c r="AS34" s="10" t="s">
        <v>424</v>
      </c>
      <c r="AT34" s="10" t="s">
        <v>318</v>
      </c>
      <c r="AU34" s="10"/>
      <c r="AV34" s="10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P34">
        <v>28</v>
      </c>
      <c r="BQ34">
        <f>MATCH(BP34-1,章节表!$J$4:$J$64,1)</f>
        <v>3</v>
      </c>
    </row>
    <row r="35" spans="1:69" ht="18" customHeight="1" x14ac:dyDescent="0.2">
      <c r="A35" s="19">
        <f t="shared" si="1"/>
        <v>10309</v>
      </c>
      <c r="B35" s="19">
        <f>INDEX(章节表!$E$5:$E$64,关卡表!BQ35)</f>
        <v>1</v>
      </c>
      <c r="C35" s="19">
        <f>INDEX(章节表!$B$5:$B$64,关卡表!BQ35)</f>
        <v>103</v>
      </c>
      <c r="D35" s="10" t="s">
        <v>313</v>
      </c>
      <c r="E35" s="19">
        <f>BP35-INDEX(章节表!$J$4:$J$64,关卡表!BQ35)</f>
        <v>9</v>
      </c>
      <c r="F35" s="20">
        <v>13</v>
      </c>
      <c r="G35" s="19" t="str">
        <f>INDEX(章节表!$C$5:$C$64,关卡表!BQ35)&amp;关卡表!E35&amp;"关"</f>
        <v>普通3章9关</v>
      </c>
      <c r="H35" s="9">
        <v>10309</v>
      </c>
      <c r="I35" s="9"/>
      <c r="J35" s="19" t="str">
        <f>INDEX(章节表!$D$5:$D$64,关卡表!BQ35)&amp;"-"&amp;关卡表!E35&amp;"关"</f>
        <v>普通3章-9关</v>
      </c>
      <c r="K35" s="10" t="s">
        <v>342</v>
      </c>
      <c r="L35" s="9"/>
      <c r="M35" s="9"/>
      <c r="N35" s="9">
        <v>1</v>
      </c>
      <c r="O35" s="19">
        <f t="shared" si="2"/>
        <v>10308</v>
      </c>
      <c r="P35" s="19">
        <v>140</v>
      </c>
      <c r="Q35" s="9">
        <v>0</v>
      </c>
      <c r="R35" s="9"/>
      <c r="S35" s="9" t="s">
        <v>325</v>
      </c>
      <c r="T35" s="19">
        <v>600</v>
      </c>
      <c r="U35" s="9" t="s">
        <v>326</v>
      </c>
      <c r="V35" s="19">
        <v>1575</v>
      </c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0"/>
      <c r="AI35" s="9"/>
      <c r="AJ35" s="9"/>
      <c r="AK35" s="9"/>
      <c r="AL35" s="15" t="s">
        <v>327</v>
      </c>
      <c r="AM35" s="15">
        <v>1</v>
      </c>
      <c r="AN35" s="9"/>
      <c r="AO35" s="19">
        <f>INDEX(章节表!$K$5:$K$64,关卡表!BQ35)</f>
        <v>15</v>
      </c>
      <c r="AP35" s="9">
        <v>64822</v>
      </c>
      <c r="AQ35" s="10" t="s">
        <v>425</v>
      </c>
      <c r="AR35" s="10" t="s">
        <v>426</v>
      </c>
      <c r="AS35" s="10" t="s">
        <v>427</v>
      </c>
      <c r="AT35" s="10" t="s">
        <v>318</v>
      </c>
      <c r="AU35" s="10" t="s">
        <v>428</v>
      </c>
      <c r="AV35" s="10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P35">
        <v>29</v>
      </c>
      <c r="BQ35">
        <f>MATCH(BP35-1,章节表!$J$4:$J$64,1)</f>
        <v>3</v>
      </c>
    </row>
    <row r="36" spans="1:69" ht="18" customHeight="1" x14ac:dyDescent="0.2">
      <c r="A36" s="19">
        <f t="shared" si="1"/>
        <v>10310</v>
      </c>
      <c r="B36" s="19">
        <f>INDEX(章节表!$E$5:$E$64,关卡表!BQ36)</f>
        <v>1</v>
      </c>
      <c r="C36" s="19">
        <f>INDEX(章节表!$B$5:$B$64,关卡表!BQ36)</f>
        <v>103</v>
      </c>
      <c r="D36" s="10" t="s">
        <v>313</v>
      </c>
      <c r="E36" s="19">
        <f>BP36-INDEX(章节表!$J$4:$J$64,关卡表!BQ36)</f>
        <v>10</v>
      </c>
      <c r="F36" s="20">
        <v>14</v>
      </c>
      <c r="G36" s="19" t="str">
        <f>INDEX(章节表!$C$5:$C$64,关卡表!BQ36)&amp;关卡表!E36&amp;"关"</f>
        <v>普通3章10关</v>
      </c>
      <c r="H36" s="9"/>
      <c r="I36" s="9"/>
      <c r="J36" s="19" t="str">
        <f>INDEX(章节表!$D$5:$D$64,关卡表!BQ36)&amp;"-"&amp;关卡表!E36&amp;"关"</f>
        <v>普通3章-10关</v>
      </c>
      <c r="K36" s="10" t="s">
        <v>360</v>
      </c>
      <c r="L36" s="9"/>
      <c r="M36" s="9"/>
      <c r="N36" s="9">
        <v>0</v>
      </c>
      <c r="O36" s="19">
        <f t="shared" si="2"/>
        <v>10309</v>
      </c>
      <c r="P36" s="19">
        <v>140</v>
      </c>
      <c r="Q36" s="9">
        <v>0</v>
      </c>
      <c r="R36" s="9">
        <v>21033</v>
      </c>
      <c r="S36" s="9" t="s">
        <v>325</v>
      </c>
      <c r="T36" s="19">
        <v>600</v>
      </c>
      <c r="U36" s="9" t="s">
        <v>326</v>
      </c>
      <c r="V36" s="19">
        <v>1575</v>
      </c>
      <c r="W36" s="9"/>
      <c r="X36" s="9"/>
      <c r="Y36" s="9"/>
      <c r="Z36" s="9"/>
      <c r="AA36" s="9"/>
      <c r="AB36" s="9"/>
      <c r="AC36" s="10"/>
      <c r="AD36" s="10"/>
      <c r="AE36" s="10"/>
      <c r="AF36" s="9"/>
      <c r="AG36" s="9"/>
      <c r="AH36" s="10"/>
      <c r="AI36" s="9"/>
      <c r="AJ36" s="9"/>
      <c r="AK36" s="9"/>
      <c r="AL36" s="15" t="s">
        <v>364</v>
      </c>
      <c r="AM36" s="15">
        <v>9</v>
      </c>
      <c r="AN36" s="9"/>
      <c r="AO36" s="19">
        <f>INDEX(章节表!$K$5:$K$64,关卡表!BQ36)</f>
        <v>15</v>
      </c>
      <c r="AP36" s="9">
        <v>68292</v>
      </c>
      <c r="AQ36" s="10" t="s">
        <v>429</v>
      </c>
      <c r="AR36" s="10" t="s">
        <v>430</v>
      </c>
      <c r="AS36" s="10" t="s">
        <v>431</v>
      </c>
      <c r="AT36" s="10" t="s">
        <v>318</v>
      </c>
      <c r="AU36" s="10"/>
      <c r="AV36" s="10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P36">
        <v>30</v>
      </c>
      <c r="BQ36">
        <f>MATCH(BP36-1,章节表!$J$4:$J$64,1)</f>
        <v>3</v>
      </c>
    </row>
    <row r="37" spans="1:69" ht="18" customHeight="1" x14ac:dyDescent="0.2">
      <c r="A37" s="19">
        <f t="shared" si="1"/>
        <v>10401</v>
      </c>
      <c r="B37" s="19">
        <f>INDEX(章节表!$E$5:$E$64,关卡表!BQ37)</f>
        <v>1</v>
      </c>
      <c r="C37" s="19">
        <f>INDEX(章节表!$B$5:$B$64,关卡表!BQ37)</f>
        <v>104</v>
      </c>
      <c r="D37" s="10" t="s">
        <v>313</v>
      </c>
      <c r="E37" s="19">
        <f>BP37-INDEX(章节表!$J$4:$J$64,关卡表!BQ37)</f>
        <v>1</v>
      </c>
      <c r="F37" s="20">
        <v>1</v>
      </c>
      <c r="G37" s="19" t="str">
        <f>INDEX(章节表!$C$5:$C$64,关卡表!BQ37)&amp;关卡表!E37&amp;"关"</f>
        <v>普通4章1关</v>
      </c>
      <c r="H37" s="9">
        <v>20401</v>
      </c>
      <c r="I37" s="9"/>
      <c r="J37" s="19" t="str">
        <f>INDEX(章节表!$D$5:$D$64,关卡表!BQ37)&amp;"-"&amp;关卡表!E37&amp;"关"</f>
        <v>普通4章-1关</v>
      </c>
      <c r="K37" s="10" t="s">
        <v>315</v>
      </c>
      <c r="L37" s="9">
        <v>305</v>
      </c>
      <c r="M37" s="9"/>
      <c r="N37" s="9">
        <v>0</v>
      </c>
      <c r="O37" s="19">
        <f t="shared" si="2"/>
        <v>10310</v>
      </c>
      <c r="P37" s="19">
        <v>160</v>
      </c>
      <c r="Q37" s="9">
        <v>0</v>
      </c>
      <c r="R37" s="9"/>
      <c r="S37" s="9" t="s">
        <v>325</v>
      </c>
      <c r="T37" s="19">
        <v>750</v>
      </c>
      <c r="U37" s="9" t="s">
        <v>326</v>
      </c>
      <c r="V37" s="19">
        <v>1800</v>
      </c>
      <c r="W37" s="9"/>
      <c r="X37" s="9"/>
      <c r="Y37" s="9"/>
      <c r="Z37" s="9"/>
      <c r="AA37" s="9"/>
      <c r="AB37" s="9"/>
      <c r="AC37" s="10"/>
      <c r="AD37" s="10"/>
      <c r="AE37" s="10"/>
      <c r="AF37" s="9"/>
      <c r="AG37" s="9"/>
      <c r="AH37" s="10"/>
      <c r="AI37" s="9"/>
      <c r="AJ37" s="9"/>
      <c r="AK37" s="9"/>
      <c r="AL37" s="15" t="s">
        <v>364</v>
      </c>
      <c r="AM37" s="15">
        <v>9</v>
      </c>
      <c r="AN37" s="9"/>
      <c r="AO37" s="19">
        <f>INDEX(章节表!$K$5:$K$64,关卡表!BQ37)</f>
        <v>25</v>
      </c>
      <c r="AP37" s="9">
        <v>87325</v>
      </c>
      <c r="AQ37" s="10" t="s">
        <v>432</v>
      </c>
      <c r="AR37" s="10" t="s">
        <v>433</v>
      </c>
      <c r="AS37" s="10" t="s">
        <v>434</v>
      </c>
      <c r="AT37" s="10" t="s">
        <v>318</v>
      </c>
      <c r="AU37" s="10"/>
      <c r="AV37" s="10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P37">
        <v>31</v>
      </c>
      <c r="BQ37">
        <f>MATCH(BP37-1,章节表!$J$4:$J$64,1)</f>
        <v>4</v>
      </c>
    </row>
    <row r="38" spans="1:69" ht="18" customHeight="1" x14ac:dyDescent="0.2">
      <c r="A38" s="19">
        <f t="shared" si="1"/>
        <v>10402</v>
      </c>
      <c r="B38" s="19">
        <f>INDEX(章节表!$E$5:$E$64,关卡表!BQ38)</f>
        <v>1</v>
      </c>
      <c r="C38" s="19">
        <f>INDEX(章节表!$B$5:$B$64,关卡表!BQ38)</f>
        <v>104</v>
      </c>
      <c r="D38" s="10" t="s">
        <v>313</v>
      </c>
      <c r="E38" s="19">
        <f>BP38-INDEX(章节表!$J$4:$J$64,关卡表!BQ38)</f>
        <v>2</v>
      </c>
      <c r="F38" s="20">
        <v>3</v>
      </c>
      <c r="G38" s="19" t="str">
        <f>INDEX(章节表!$C$5:$C$64,关卡表!BQ38)&amp;关卡表!E38&amp;"关"</f>
        <v>普通4章2关</v>
      </c>
      <c r="H38" s="9">
        <v>10402</v>
      </c>
      <c r="I38" s="9"/>
      <c r="J38" s="19" t="str">
        <f>INDEX(章节表!$D$5:$D$64,关卡表!BQ38)&amp;"-"&amp;关卡表!E38&amp;"关"</f>
        <v>普通4章-2关</v>
      </c>
      <c r="K38" s="10" t="s">
        <v>342</v>
      </c>
      <c r="L38" s="9"/>
      <c r="M38" s="9"/>
      <c r="N38" s="9">
        <v>1</v>
      </c>
      <c r="O38" s="19">
        <f t="shared" si="2"/>
        <v>10401</v>
      </c>
      <c r="P38" s="19">
        <v>160</v>
      </c>
      <c r="Q38" s="9">
        <v>0</v>
      </c>
      <c r="R38" s="9"/>
      <c r="S38" s="9" t="s">
        <v>325</v>
      </c>
      <c r="T38" s="19">
        <v>750</v>
      </c>
      <c r="U38" s="9" t="s">
        <v>326</v>
      </c>
      <c r="V38" s="19">
        <v>1800</v>
      </c>
      <c r="W38" s="9"/>
      <c r="X38" s="9"/>
      <c r="Y38" s="9"/>
      <c r="Z38" s="9"/>
      <c r="AA38" s="9"/>
      <c r="AB38" s="9"/>
      <c r="AC38" s="10"/>
      <c r="AD38" s="10"/>
      <c r="AE38" s="10"/>
      <c r="AF38" s="9"/>
      <c r="AG38" s="9"/>
      <c r="AH38" s="10"/>
      <c r="AI38" s="9"/>
      <c r="AJ38" s="9"/>
      <c r="AK38" s="9"/>
      <c r="AL38" s="15" t="s">
        <v>327</v>
      </c>
      <c r="AM38" s="15">
        <v>1</v>
      </c>
      <c r="AN38" s="9"/>
      <c r="AO38" s="19">
        <f>INDEX(章节表!$K$5:$K$64,关卡表!BQ38)</f>
        <v>25</v>
      </c>
      <c r="AP38" s="9">
        <v>88781</v>
      </c>
      <c r="AQ38" s="10" t="s">
        <v>435</v>
      </c>
      <c r="AR38" s="10" t="s">
        <v>436</v>
      </c>
      <c r="AS38" s="10" t="s">
        <v>437</v>
      </c>
      <c r="AT38" s="10" t="s">
        <v>318</v>
      </c>
      <c r="AU38" s="10" t="s">
        <v>438</v>
      </c>
      <c r="AV38" s="10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P38">
        <v>32</v>
      </c>
      <c r="BQ38">
        <f>MATCH(BP38-1,章节表!$J$4:$J$64,1)</f>
        <v>4</v>
      </c>
    </row>
    <row r="39" spans="1:69" ht="18" customHeight="1" x14ac:dyDescent="0.2">
      <c r="A39" s="19">
        <f t="shared" si="1"/>
        <v>10403</v>
      </c>
      <c r="B39" s="19">
        <f>INDEX(章节表!$E$5:$E$64,关卡表!BQ39)</f>
        <v>1</v>
      </c>
      <c r="C39" s="19">
        <f>INDEX(章节表!$B$5:$B$64,关卡表!BQ39)</f>
        <v>104</v>
      </c>
      <c r="D39" s="10" t="s">
        <v>313</v>
      </c>
      <c r="E39" s="19">
        <f>BP39-INDEX(章节表!$J$4:$J$64,关卡表!BQ39)</f>
        <v>3</v>
      </c>
      <c r="F39" s="20">
        <v>4</v>
      </c>
      <c r="G39" s="19" t="str">
        <f>INDEX(章节表!$C$5:$C$64,关卡表!BQ39)&amp;关卡表!E39&amp;"关"</f>
        <v>普通4章3关</v>
      </c>
      <c r="H39" s="9"/>
      <c r="I39" s="9"/>
      <c r="J39" s="19" t="str">
        <f>INDEX(章节表!$D$5:$D$64,关卡表!BQ39)&amp;"-"&amp;关卡表!E39&amp;"关"</f>
        <v>普通4章-3关</v>
      </c>
      <c r="K39" s="10" t="s">
        <v>315</v>
      </c>
      <c r="L39" s="9"/>
      <c r="M39" s="9"/>
      <c r="N39" s="9">
        <v>0</v>
      </c>
      <c r="O39" s="19">
        <f t="shared" si="2"/>
        <v>10402</v>
      </c>
      <c r="P39" s="19">
        <v>160</v>
      </c>
      <c r="Q39" s="9">
        <v>0</v>
      </c>
      <c r="R39" s="9">
        <v>21041</v>
      </c>
      <c r="S39" s="9" t="s">
        <v>325</v>
      </c>
      <c r="T39" s="19">
        <v>750</v>
      </c>
      <c r="U39" s="9" t="s">
        <v>326</v>
      </c>
      <c r="V39" s="19">
        <v>1800</v>
      </c>
      <c r="W39" s="9"/>
      <c r="X39" s="9"/>
      <c r="Y39" s="9"/>
      <c r="Z39" s="9"/>
      <c r="AA39" s="9"/>
      <c r="AB39" s="9"/>
      <c r="AC39" s="10"/>
      <c r="AD39" s="10"/>
      <c r="AE39" s="10"/>
      <c r="AF39" s="9"/>
      <c r="AG39" s="9"/>
      <c r="AH39" s="10"/>
      <c r="AI39" s="9"/>
      <c r="AJ39" s="9"/>
      <c r="AK39" s="9"/>
      <c r="AL39" s="15" t="s">
        <v>381</v>
      </c>
      <c r="AM39" s="15">
        <v>57</v>
      </c>
      <c r="AN39" s="9"/>
      <c r="AO39" s="19">
        <f>INDEX(章节表!$K$5:$K$64,关卡表!BQ39)</f>
        <v>25</v>
      </c>
      <c r="AP39" s="9">
        <v>104958</v>
      </c>
      <c r="AQ39" s="10" t="s">
        <v>439</v>
      </c>
      <c r="AR39" s="10" t="s">
        <v>440</v>
      </c>
      <c r="AS39" s="10" t="s">
        <v>441</v>
      </c>
      <c r="AT39" s="10" t="s">
        <v>318</v>
      </c>
      <c r="AU39" s="10"/>
      <c r="AV39" s="10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P39">
        <v>33</v>
      </c>
      <c r="BQ39">
        <f>MATCH(BP39-1,章节表!$J$4:$J$64,1)</f>
        <v>4</v>
      </c>
    </row>
    <row r="40" spans="1:69" ht="18" customHeight="1" x14ac:dyDescent="0.2">
      <c r="A40" s="19">
        <f t="shared" si="1"/>
        <v>10404</v>
      </c>
      <c r="B40" s="19">
        <f>INDEX(章节表!$E$5:$E$64,关卡表!BQ40)</f>
        <v>1</v>
      </c>
      <c r="C40" s="19">
        <f>INDEX(章节表!$B$5:$B$64,关卡表!BQ40)</f>
        <v>104</v>
      </c>
      <c r="D40" s="10" t="s">
        <v>313</v>
      </c>
      <c r="E40" s="19">
        <f>BP40-INDEX(章节表!$J$4:$J$64,关卡表!BQ40)</f>
        <v>4</v>
      </c>
      <c r="F40" s="20">
        <v>6</v>
      </c>
      <c r="G40" s="19" t="str">
        <f>INDEX(章节表!$C$5:$C$64,关卡表!BQ40)&amp;关卡表!E40&amp;"关"</f>
        <v>普通4章4关</v>
      </c>
      <c r="H40" s="9">
        <v>10404</v>
      </c>
      <c r="I40" s="9"/>
      <c r="J40" s="19" t="str">
        <f>INDEX(章节表!$D$5:$D$64,关卡表!BQ40)&amp;"-"&amp;关卡表!E40&amp;"关"</f>
        <v>普通4章-4关</v>
      </c>
      <c r="K40" s="10" t="s">
        <v>315</v>
      </c>
      <c r="L40" s="9"/>
      <c r="M40" s="9"/>
      <c r="N40" s="9">
        <v>0</v>
      </c>
      <c r="O40" s="19">
        <f t="shared" si="2"/>
        <v>10403</v>
      </c>
      <c r="P40" s="19">
        <v>160</v>
      </c>
      <c r="Q40" s="9">
        <v>0</v>
      </c>
      <c r="R40" s="9"/>
      <c r="S40" s="9" t="s">
        <v>325</v>
      </c>
      <c r="T40" s="19">
        <v>750</v>
      </c>
      <c r="U40" s="9" t="s">
        <v>326</v>
      </c>
      <c r="V40" s="19">
        <v>1800</v>
      </c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10"/>
      <c r="AI40" s="9"/>
      <c r="AJ40" s="9"/>
      <c r="AK40" s="9"/>
      <c r="AL40" s="15" t="s">
        <v>412</v>
      </c>
      <c r="AM40" s="15">
        <v>6</v>
      </c>
      <c r="AN40" s="9"/>
      <c r="AO40" s="19">
        <f>INDEX(章节表!$K$5:$K$64,关卡表!BQ40)</f>
        <v>25</v>
      </c>
      <c r="AP40" s="9">
        <v>100332</v>
      </c>
      <c r="AQ40" s="10" t="s">
        <v>442</v>
      </c>
      <c r="AR40" s="10" t="s">
        <v>443</v>
      </c>
      <c r="AS40" s="10" t="s">
        <v>444</v>
      </c>
      <c r="AT40" s="10" t="s">
        <v>318</v>
      </c>
      <c r="AU40" s="10"/>
      <c r="AV40" s="10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P40">
        <v>34</v>
      </c>
      <c r="BQ40">
        <f>MATCH(BP40-1,章节表!$J$4:$J$64,1)</f>
        <v>4</v>
      </c>
    </row>
    <row r="41" spans="1:69" ht="18" customHeight="1" x14ac:dyDescent="0.2">
      <c r="A41" s="19">
        <f t="shared" si="1"/>
        <v>10405</v>
      </c>
      <c r="B41" s="19">
        <f>INDEX(章节表!$E$5:$E$64,关卡表!BQ41)</f>
        <v>1</v>
      </c>
      <c r="C41" s="19">
        <f>INDEX(章节表!$B$5:$B$64,关卡表!BQ41)</f>
        <v>104</v>
      </c>
      <c r="D41" s="10" t="s">
        <v>313</v>
      </c>
      <c r="E41" s="19">
        <f>BP41-INDEX(章节表!$J$4:$J$64,关卡表!BQ41)</f>
        <v>5</v>
      </c>
      <c r="F41" s="20">
        <v>8</v>
      </c>
      <c r="G41" s="19" t="str">
        <f>INDEX(章节表!$C$5:$C$64,关卡表!BQ41)&amp;关卡表!E41&amp;"关"</f>
        <v>普通4章5关</v>
      </c>
      <c r="H41" s="9"/>
      <c r="I41" s="9"/>
      <c r="J41" s="19" t="str">
        <f>INDEX(章节表!$D$5:$D$64,关卡表!BQ41)&amp;"-"&amp;关卡表!E41&amp;"关"</f>
        <v>普通4章-5关</v>
      </c>
      <c r="K41" s="10" t="s">
        <v>315</v>
      </c>
      <c r="L41" s="9"/>
      <c r="M41" s="9"/>
      <c r="N41" s="9">
        <v>0</v>
      </c>
      <c r="O41" s="19">
        <f t="shared" si="2"/>
        <v>10404</v>
      </c>
      <c r="P41" s="19">
        <v>160</v>
      </c>
      <c r="Q41" s="9">
        <v>0</v>
      </c>
      <c r="R41" s="9"/>
      <c r="S41" s="9" t="s">
        <v>325</v>
      </c>
      <c r="T41" s="19">
        <v>750</v>
      </c>
      <c r="U41" s="9" t="s">
        <v>326</v>
      </c>
      <c r="V41" s="19">
        <v>1800</v>
      </c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10"/>
      <c r="AI41" s="9"/>
      <c r="AJ41" s="9"/>
      <c r="AK41" s="9"/>
      <c r="AL41" s="15" t="s">
        <v>327</v>
      </c>
      <c r="AM41" s="15">
        <v>3</v>
      </c>
      <c r="AN41" s="9"/>
      <c r="AO41" s="19">
        <f>INDEX(章节表!$K$5:$K$64,关卡表!BQ41)</f>
        <v>25</v>
      </c>
      <c r="AP41" s="9">
        <v>101528</v>
      </c>
      <c r="AQ41" s="10" t="s">
        <v>445</v>
      </c>
      <c r="AR41" s="10" t="s">
        <v>446</v>
      </c>
      <c r="AS41" s="10" t="s">
        <v>447</v>
      </c>
      <c r="AT41" s="10" t="s">
        <v>318</v>
      </c>
      <c r="AU41" s="10"/>
      <c r="AV41" s="10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P41">
        <v>35</v>
      </c>
      <c r="BQ41">
        <f>MATCH(BP41-1,章节表!$J$4:$J$64,1)</f>
        <v>4</v>
      </c>
    </row>
    <row r="42" spans="1:69" ht="18" customHeight="1" x14ac:dyDescent="0.2">
      <c r="A42" s="19">
        <f t="shared" si="1"/>
        <v>10406</v>
      </c>
      <c r="B42" s="19">
        <f>INDEX(章节表!$E$5:$E$64,关卡表!BQ42)</f>
        <v>1</v>
      </c>
      <c r="C42" s="19">
        <f>INDEX(章节表!$B$5:$B$64,关卡表!BQ42)</f>
        <v>104</v>
      </c>
      <c r="D42" s="10" t="s">
        <v>313</v>
      </c>
      <c r="E42" s="19">
        <f>BP42-INDEX(章节表!$J$4:$J$64,关卡表!BQ42)</f>
        <v>6</v>
      </c>
      <c r="F42" s="20">
        <v>9</v>
      </c>
      <c r="G42" s="19" t="str">
        <f>INDEX(章节表!$C$5:$C$64,关卡表!BQ42)&amp;关卡表!E42&amp;"关"</f>
        <v>普通4章6关</v>
      </c>
      <c r="H42" s="9"/>
      <c r="I42" s="9"/>
      <c r="J42" s="19" t="str">
        <f>INDEX(章节表!$D$5:$D$64,关卡表!BQ42)&amp;"-"&amp;关卡表!E42&amp;"关"</f>
        <v>普通4章-6关</v>
      </c>
      <c r="K42" s="10" t="s">
        <v>315</v>
      </c>
      <c r="L42" s="9"/>
      <c r="M42" s="9"/>
      <c r="N42" s="9">
        <v>0</v>
      </c>
      <c r="O42" s="19">
        <f t="shared" si="2"/>
        <v>10405</v>
      </c>
      <c r="P42" s="19">
        <v>160</v>
      </c>
      <c r="Q42" s="9">
        <v>0</v>
      </c>
      <c r="R42" s="9">
        <v>21042</v>
      </c>
      <c r="S42" s="9" t="s">
        <v>325</v>
      </c>
      <c r="T42" s="19">
        <v>750</v>
      </c>
      <c r="U42" s="9" t="s">
        <v>326</v>
      </c>
      <c r="V42" s="19">
        <v>1800</v>
      </c>
      <c r="W42" s="9"/>
      <c r="X42" s="9"/>
      <c r="Y42" s="9"/>
      <c r="Z42" s="9"/>
      <c r="AA42" s="9"/>
      <c r="AB42" s="9"/>
      <c r="AC42" s="10"/>
      <c r="AD42" s="10"/>
      <c r="AE42" s="10"/>
      <c r="AF42" s="10"/>
      <c r="AG42" s="10"/>
      <c r="AH42" s="10"/>
      <c r="AI42" s="9"/>
      <c r="AJ42" s="9"/>
      <c r="AK42" s="9"/>
      <c r="AL42" s="15" t="s">
        <v>364</v>
      </c>
      <c r="AM42" s="15">
        <v>9</v>
      </c>
      <c r="AN42" s="9"/>
      <c r="AO42" s="19">
        <f>INDEX(章节表!$K$5:$K$64,关卡表!BQ42)</f>
        <v>25</v>
      </c>
      <c r="AP42" s="9">
        <v>112688</v>
      </c>
      <c r="AQ42" s="10" t="s">
        <v>448</v>
      </c>
      <c r="AR42" s="10" t="s">
        <v>449</v>
      </c>
      <c r="AS42" s="10" t="s">
        <v>450</v>
      </c>
      <c r="AT42" s="10" t="s">
        <v>318</v>
      </c>
      <c r="AU42" s="10"/>
      <c r="AV42" s="10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P42">
        <v>36</v>
      </c>
      <c r="BQ42">
        <f>MATCH(BP42-1,章节表!$J$4:$J$64,1)</f>
        <v>4</v>
      </c>
    </row>
    <row r="43" spans="1:69" ht="18" customHeight="1" x14ac:dyDescent="0.2">
      <c r="A43" s="19">
        <f t="shared" si="1"/>
        <v>10407</v>
      </c>
      <c r="B43" s="19">
        <f>INDEX(章节表!$E$5:$E$64,关卡表!BQ43)</f>
        <v>1</v>
      </c>
      <c r="C43" s="19">
        <f>INDEX(章节表!$B$5:$B$64,关卡表!BQ43)</f>
        <v>104</v>
      </c>
      <c r="D43" s="10" t="s">
        <v>313</v>
      </c>
      <c r="E43" s="19">
        <f>BP43-INDEX(章节表!$J$4:$J$64,关卡表!BQ43)</f>
        <v>7</v>
      </c>
      <c r="F43" s="20">
        <v>10</v>
      </c>
      <c r="G43" s="19" t="str">
        <f>INDEX(章节表!$C$5:$C$64,关卡表!BQ43)&amp;关卡表!E43&amp;"关"</f>
        <v>普通4章7关</v>
      </c>
      <c r="H43" s="9">
        <v>10407</v>
      </c>
      <c r="I43" s="9"/>
      <c r="J43" s="19" t="str">
        <f>INDEX(章节表!$D$5:$D$64,关卡表!BQ43)&amp;"-"&amp;关卡表!E43&amp;"关"</f>
        <v>普通4章-7关</v>
      </c>
      <c r="K43" s="10" t="s">
        <v>315</v>
      </c>
      <c r="L43" s="9"/>
      <c r="M43" s="9"/>
      <c r="N43" s="9">
        <v>0</v>
      </c>
      <c r="O43" s="19">
        <f t="shared" si="2"/>
        <v>10406</v>
      </c>
      <c r="P43" s="19">
        <v>160</v>
      </c>
      <c r="Q43" s="9">
        <v>0</v>
      </c>
      <c r="R43" s="9"/>
      <c r="S43" s="9" t="s">
        <v>325</v>
      </c>
      <c r="T43" s="19">
        <v>750</v>
      </c>
      <c r="U43" s="9" t="s">
        <v>326</v>
      </c>
      <c r="V43" s="19">
        <v>1800</v>
      </c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10"/>
      <c r="AI43" s="9"/>
      <c r="AJ43" s="9"/>
      <c r="AK43" s="9"/>
      <c r="AL43" s="15" t="s">
        <v>412</v>
      </c>
      <c r="AM43" s="15">
        <v>6</v>
      </c>
      <c r="AN43" s="9"/>
      <c r="AO43" s="19">
        <f>INDEX(章节表!$K$5:$K$64,关卡表!BQ43)</f>
        <v>25</v>
      </c>
      <c r="AP43" s="9">
        <v>106870</v>
      </c>
      <c r="AQ43" s="10" t="s">
        <v>451</v>
      </c>
      <c r="AR43" s="10" t="s">
        <v>452</v>
      </c>
      <c r="AS43" s="10" t="s">
        <v>453</v>
      </c>
      <c r="AT43" s="10" t="s">
        <v>318</v>
      </c>
      <c r="AU43" s="10"/>
      <c r="AV43" s="10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P43">
        <v>37</v>
      </c>
      <c r="BQ43">
        <f>MATCH(BP43-1,章节表!$J$4:$J$64,1)</f>
        <v>4</v>
      </c>
    </row>
    <row r="44" spans="1:69" ht="18" customHeight="1" x14ac:dyDescent="0.2">
      <c r="A44" s="19">
        <f t="shared" si="1"/>
        <v>10408</v>
      </c>
      <c r="B44" s="19">
        <f>INDEX(章节表!$E$5:$E$64,关卡表!BQ44)</f>
        <v>1</v>
      </c>
      <c r="C44" s="19">
        <f>INDEX(章节表!$B$5:$B$64,关卡表!BQ44)</f>
        <v>104</v>
      </c>
      <c r="D44" s="10" t="s">
        <v>313</v>
      </c>
      <c r="E44" s="19">
        <f>BP44-INDEX(章节表!$J$4:$J$64,关卡表!BQ44)</f>
        <v>8</v>
      </c>
      <c r="F44" s="20">
        <v>11</v>
      </c>
      <c r="G44" s="19" t="str">
        <f>INDEX(章节表!$C$5:$C$64,关卡表!BQ44)&amp;关卡表!E44&amp;"关"</f>
        <v>普通4章8关</v>
      </c>
      <c r="H44" s="9"/>
      <c r="I44" s="9"/>
      <c r="J44" s="19" t="str">
        <f>INDEX(章节表!$D$5:$D$64,关卡表!BQ44)&amp;"-"&amp;关卡表!E44&amp;"关"</f>
        <v>普通4章-8关</v>
      </c>
      <c r="K44" s="10" t="s">
        <v>315</v>
      </c>
      <c r="L44" s="9"/>
      <c r="M44" s="9"/>
      <c r="N44" s="9">
        <v>0</v>
      </c>
      <c r="O44" s="19">
        <f t="shared" si="2"/>
        <v>10407</v>
      </c>
      <c r="P44" s="19">
        <v>160</v>
      </c>
      <c r="Q44" s="9">
        <v>0</v>
      </c>
      <c r="R44" s="9"/>
      <c r="S44" s="9" t="s">
        <v>325</v>
      </c>
      <c r="T44" s="19">
        <v>750</v>
      </c>
      <c r="U44" s="9" t="s">
        <v>326</v>
      </c>
      <c r="V44" s="19">
        <v>1800</v>
      </c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10"/>
      <c r="AI44" s="9"/>
      <c r="AJ44" s="9"/>
      <c r="AK44" s="9"/>
      <c r="AL44" s="15" t="s">
        <v>412</v>
      </c>
      <c r="AM44" s="15">
        <v>7</v>
      </c>
      <c r="AN44" s="9"/>
      <c r="AO44" s="19">
        <f>INDEX(章节表!$K$5:$K$64,关卡表!BQ44)</f>
        <v>25</v>
      </c>
      <c r="AP44" s="9">
        <v>107390</v>
      </c>
      <c r="AQ44" s="10" t="s">
        <v>454</v>
      </c>
      <c r="AR44" s="10" t="s">
        <v>455</v>
      </c>
      <c r="AS44" s="10" t="s">
        <v>456</v>
      </c>
      <c r="AT44" s="10" t="s">
        <v>318</v>
      </c>
      <c r="AU44" s="10"/>
      <c r="AV44" s="10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P44">
        <v>38</v>
      </c>
      <c r="BQ44">
        <f>MATCH(BP44-1,章节表!$J$4:$J$64,1)</f>
        <v>4</v>
      </c>
    </row>
    <row r="45" spans="1:69" ht="18" customHeight="1" x14ac:dyDescent="0.2">
      <c r="A45" s="19">
        <f t="shared" si="1"/>
        <v>10409</v>
      </c>
      <c r="B45" s="19">
        <f>INDEX(章节表!$E$5:$E$64,关卡表!BQ45)</f>
        <v>1</v>
      </c>
      <c r="C45" s="19">
        <f>INDEX(章节表!$B$5:$B$64,关卡表!BQ45)</f>
        <v>104</v>
      </c>
      <c r="D45" s="10" t="s">
        <v>313</v>
      </c>
      <c r="E45" s="19">
        <f>BP45-INDEX(章节表!$J$4:$J$64,关卡表!BQ45)</f>
        <v>9</v>
      </c>
      <c r="F45" s="20">
        <v>13</v>
      </c>
      <c r="G45" s="19" t="str">
        <f>INDEX(章节表!$C$5:$C$64,关卡表!BQ45)&amp;关卡表!E45&amp;"关"</f>
        <v>普通4章9关</v>
      </c>
      <c r="H45" s="9"/>
      <c r="I45" s="9"/>
      <c r="J45" s="19" t="str">
        <f>INDEX(章节表!$D$5:$D$64,关卡表!BQ45)&amp;"-"&amp;关卡表!E45&amp;"关"</f>
        <v>普通4章-9关</v>
      </c>
      <c r="K45" s="10" t="s">
        <v>315</v>
      </c>
      <c r="L45" s="9"/>
      <c r="M45" s="9"/>
      <c r="N45" s="9">
        <v>0</v>
      </c>
      <c r="O45" s="19">
        <f t="shared" si="2"/>
        <v>10408</v>
      </c>
      <c r="P45" s="19">
        <v>160</v>
      </c>
      <c r="Q45" s="9">
        <v>0</v>
      </c>
      <c r="R45" s="9"/>
      <c r="S45" s="9" t="s">
        <v>325</v>
      </c>
      <c r="T45" s="19">
        <v>750</v>
      </c>
      <c r="U45" s="9" t="s">
        <v>326</v>
      </c>
      <c r="V45" s="19">
        <v>1800</v>
      </c>
      <c r="W45" s="10"/>
      <c r="X45" s="9"/>
      <c r="Y45" s="10"/>
      <c r="Z45" s="9"/>
      <c r="AA45" s="9"/>
      <c r="AB45" s="9"/>
      <c r="AC45" s="10"/>
      <c r="AD45" s="10"/>
      <c r="AE45" s="10"/>
      <c r="AF45" s="10"/>
      <c r="AG45" s="10"/>
      <c r="AH45" s="10"/>
      <c r="AI45" s="9"/>
      <c r="AJ45" s="9"/>
      <c r="AK45" s="9"/>
      <c r="AL45" s="15" t="s">
        <v>412</v>
      </c>
      <c r="AM45" s="15">
        <v>8</v>
      </c>
      <c r="AN45" s="9"/>
      <c r="AO45" s="19">
        <f>INDEX(章节表!$K$5:$K$64,关卡表!BQ45)</f>
        <v>25</v>
      </c>
      <c r="AP45" s="9">
        <v>133218</v>
      </c>
      <c r="AQ45" s="10" t="s">
        <v>457</v>
      </c>
      <c r="AR45" s="10" t="s">
        <v>458</v>
      </c>
      <c r="AS45" s="10" t="s">
        <v>459</v>
      </c>
      <c r="AT45" s="10" t="s">
        <v>318</v>
      </c>
      <c r="AU45" s="10"/>
      <c r="AV45" s="10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P45">
        <v>39</v>
      </c>
      <c r="BQ45">
        <f>MATCH(BP45-1,章节表!$J$4:$J$64,1)</f>
        <v>4</v>
      </c>
    </row>
    <row r="46" spans="1:69" ht="18" customHeight="1" x14ac:dyDescent="0.2">
      <c r="A46" s="19">
        <f t="shared" si="1"/>
        <v>10410</v>
      </c>
      <c r="B46" s="19">
        <f>INDEX(章节表!$E$5:$E$64,关卡表!BQ46)</f>
        <v>1</v>
      </c>
      <c r="C46" s="19">
        <f>INDEX(章节表!$B$5:$B$64,关卡表!BQ46)</f>
        <v>104</v>
      </c>
      <c r="D46" s="10" t="s">
        <v>313</v>
      </c>
      <c r="E46" s="19">
        <f>BP46-INDEX(章节表!$J$4:$J$64,关卡表!BQ46)</f>
        <v>10</v>
      </c>
      <c r="F46" s="20">
        <v>14</v>
      </c>
      <c r="G46" s="19" t="str">
        <f>INDEX(章节表!$C$5:$C$64,关卡表!BQ46)&amp;关卡表!E46&amp;"关"</f>
        <v>普通4章10关</v>
      </c>
      <c r="H46" s="9">
        <v>10410</v>
      </c>
      <c r="I46" s="9"/>
      <c r="J46" s="19" t="str">
        <f>INDEX(章节表!$D$5:$D$64,关卡表!BQ46)&amp;"-"&amp;关卡表!E46&amp;"关"</f>
        <v>普通4章-10关</v>
      </c>
      <c r="K46" s="10" t="s">
        <v>360</v>
      </c>
      <c r="L46" s="9"/>
      <c r="M46" s="9"/>
      <c r="N46" s="9">
        <v>0</v>
      </c>
      <c r="O46" s="19">
        <f t="shared" si="2"/>
        <v>10409</v>
      </c>
      <c r="P46" s="19">
        <v>160</v>
      </c>
      <c r="Q46" s="9">
        <v>0</v>
      </c>
      <c r="R46" s="9">
        <v>21043</v>
      </c>
      <c r="S46" s="9" t="s">
        <v>325</v>
      </c>
      <c r="T46" s="19">
        <v>750</v>
      </c>
      <c r="U46" s="9" t="s">
        <v>326</v>
      </c>
      <c r="V46" s="19">
        <v>1800</v>
      </c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10"/>
      <c r="AI46" s="9"/>
      <c r="AJ46" s="9"/>
      <c r="AK46" s="9"/>
      <c r="AL46" s="15" t="s">
        <v>412</v>
      </c>
      <c r="AM46" s="15">
        <v>6</v>
      </c>
      <c r="AN46" s="9"/>
      <c r="AO46" s="19">
        <f>INDEX(章节表!$K$5:$K$64,关卡表!BQ46)</f>
        <v>25</v>
      </c>
      <c r="AP46" s="9">
        <v>151836</v>
      </c>
      <c r="AQ46" s="10" t="s">
        <v>460</v>
      </c>
      <c r="AR46" s="10" t="s">
        <v>461</v>
      </c>
      <c r="AS46" s="10" t="s">
        <v>462</v>
      </c>
      <c r="AT46" s="10" t="s">
        <v>318</v>
      </c>
      <c r="AU46" s="10"/>
      <c r="AV46" s="10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P46">
        <v>40</v>
      </c>
      <c r="BQ46">
        <f>MATCH(BP46-1,章节表!$J$4:$J$64,1)</f>
        <v>4</v>
      </c>
    </row>
    <row r="47" spans="1:69" ht="18" customHeight="1" x14ac:dyDescent="0.2">
      <c r="A47" s="19">
        <f t="shared" si="1"/>
        <v>10501</v>
      </c>
      <c r="B47" s="19">
        <f>INDEX(章节表!$E$5:$E$64,关卡表!BQ47)</f>
        <v>1</v>
      </c>
      <c r="C47" s="19">
        <f>INDEX(章节表!$B$5:$B$64,关卡表!BQ47)</f>
        <v>105</v>
      </c>
      <c r="D47" s="10" t="s">
        <v>313</v>
      </c>
      <c r="E47" s="19">
        <f>BP47-INDEX(章节表!$J$4:$J$64,关卡表!BQ47)</f>
        <v>1</v>
      </c>
      <c r="F47" s="20">
        <v>1</v>
      </c>
      <c r="G47" s="19" t="str">
        <f>INDEX(章节表!$C$5:$C$64,关卡表!BQ47)&amp;关卡表!E47&amp;"关"</f>
        <v>普通5章1关</v>
      </c>
      <c r="H47" s="21">
        <v>20501</v>
      </c>
      <c r="J47" s="19" t="str">
        <f>INDEX(章节表!$D$5:$D$64,关卡表!BQ47)&amp;"-"&amp;关卡表!E47&amp;"关"</f>
        <v>普通5章-1关</v>
      </c>
      <c r="K47" s="10" t="s">
        <v>315</v>
      </c>
      <c r="L47" s="9">
        <v>306</v>
      </c>
      <c r="M47" s="9"/>
      <c r="N47" s="9">
        <v>0</v>
      </c>
      <c r="O47" s="19">
        <f t="shared" si="2"/>
        <v>10410</v>
      </c>
      <c r="P47" s="19">
        <v>180</v>
      </c>
      <c r="Q47" s="9">
        <v>0</v>
      </c>
      <c r="R47" s="9"/>
      <c r="S47" s="9" t="s">
        <v>325</v>
      </c>
      <c r="T47" s="19">
        <v>900</v>
      </c>
      <c r="U47" s="9" t="s">
        <v>326</v>
      </c>
      <c r="V47" s="19">
        <v>2025</v>
      </c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10"/>
      <c r="AI47" s="9"/>
      <c r="AJ47" s="9"/>
      <c r="AK47" s="9"/>
      <c r="AL47" s="15" t="s">
        <v>327</v>
      </c>
      <c r="AM47" s="15">
        <v>2</v>
      </c>
      <c r="AN47" s="9">
        <v>10000</v>
      </c>
      <c r="AO47" s="19">
        <f>INDEX(章节表!$K$5:$K$64,关卡表!BQ47)</f>
        <v>30</v>
      </c>
      <c r="AP47" s="9">
        <v>124557</v>
      </c>
      <c r="AQ47" s="10" t="s">
        <v>463</v>
      </c>
      <c r="AR47" s="10" t="s">
        <v>464</v>
      </c>
      <c r="AS47" s="10" t="s">
        <v>465</v>
      </c>
      <c r="AT47" s="10" t="s">
        <v>318</v>
      </c>
      <c r="AU47" s="10"/>
      <c r="AV47" s="10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P47">
        <v>41</v>
      </c>
      <c r="BQ47">
        <f>MATCH(BP47-1,章节表!$J$4:$J$64,1)</f>
        <v>5</v>
      </c>
    </row>
    <row r="48" spans="1:69" ht="18" customHeight="1" x14ac:dyDescent="0.2">
      <c r="A48" s="19">
        <f t="shared" si="1"/>
        <v>10502</v>
      </c>
      <c r="B48" s="19">
        <f>INDEX(章节表!$E$5:$E$64,关卡表!BQ48)</f>
        <v>1</v>
      </c>
      <c r="C48" s="19">
        <f>INDEX(章节表!$B$5:$B$64,关卡表!BQ48)</f>
        <v>105</v>
      </c>
      <c r="D48" s="10" t="s">
        <v>313</v>
      </c>
      <c r="E48" s="19">
        <f>BP48-INDEX(章节表!$J$4:$J$64,关卡表!BQ48)</f>
        <v>2</v>
      </c>
      <c r="F48" s="20">
        <v>3</v>
      </c>
      <c r="G48" s="19" t="str">
        <f>INDEX(章节表!$C$5:$C$64,关卡表!BQ48)&amp;关卡表!E48&amp;"关"</f>
        <v>普通5章2关</v>
      </c>
      <c r="H48" s="9">
        <v>10502</v>
      </c>
      <c r="I48" s="9"/>
      <c r="J48" s="19" t="str">
        <f>INDEX(章节表!$D$5:$D$64,关卡表!BQ48)&amp;"-"&amp;关卡表!E48&amp;"关"</f>
        <v>普通5章-2关</v>
      </c>
      <c r="K48" s="10" t="s">
        <v>315</v>
      </c>
      <c r="L48" s="9"/>
      <c r="M48" s="9"/>
      <c r="N48" s="9">
        <v>0</v>
      </c>
      <c r="O48" s="19">
        <f t="shared" si="2"/>
        <v>10501</v>
      </c>
      <c r="P48" s="19">
        <v>180</v>
      </c>
      <c r="Q48" s="9">
        <v>0</v>
      </c>
      <c r="R48" s="9"/>
      <c r="S48" s="9" t="s">
        <v>325</v>
      </c>
      <c r="T48" s="19">
        <v>900</v>
      </c>
      <c r="U48" s="9" t="s">
        <v>326</v>
      </c>
      <c r="V48" s="19">
        <v>2025</v>
      </c>
      <c r="W48" s="9"/>
      <c r="X48" s="9"/>
      <c r="Y48" s="9"/>
      <c r="Z48" s="9"/>
      <c r="AA48" s="9"/>
      <c r="AB48" s="9"/>
      <c r="AC48" s="10"/>
      <c r="AD48" s="10"/>
      <c r="AE48" s="10"/>
      <c r="AF48" s="10"/>
      <c r="AG48" s="10"/>
      <c r="AH48" s="10"/>
      <c r="AI48" s="9"/>
      <c r="AJ48" s="9"/>
      <c r="AK48" s="9"/>
      <c r="AL48" s="15" t="s">
        <v>327</v>
      </c>
      <c r="AM48" s="15">
        <v>1</v>
      </c>
      <c r="AN48" s="9"/>
      <c r="AO48" s="19">
        <f>INDEX(章节表!$K$5:$K$64,关卡表!BQ48)</f>
        <v>30</v>
      </c>
      <c r="AP48" s="9">
        <v>125205</v>
      </c>
      <c r="AQ48" s="10" t="s">
        <v>466</v>
      </c>
      <c r="AR48" s="10" t="s">
        <v>467</v>
      </c>
      <c r="AS48" s="10" t="s">
        <v>468</v>
      </c>
      <c r="AT48" s="10" t="s">
        <v>318</v>
      </c>
      <c r="AU48" s="10"/>
      <c r="AV48" s="10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P48">
        <v>42</v>
      </c>
      <c r="BQ48">
        <f>MATCH(BP48-1,章节表!$J$4:$J$64,1)</f>
        <v>5</v>
      </c>
    </row>
    <row r="49" spans="1:69" ht="18" customHeight="1" x14ac:dyDescent="0.2">
      <c r="A49" s="19">
        <f t="shared" si="1"/>
        <v>10503</v>
      </c>
      <c r="B49" s="19">
        <f>INDEX(章节表!$E$5:$E$64,关卡表!BQ49)</f>
        <v>1</v>
      </c>
      <c r="C49" s="19">
        <f>INDEX(章节表!$B$5:$B$64,关卡表!BQ49)</f>
        <v>105</v>
      </c>
      <c r="D49" s="10" t="s">
        <v>313</v>
      </c>
      <c r="E49" s="19">
        <f>BP49-INDEX(章节表!$J$4:$J$64,关卡表!BQ49)</f>
        <v>3</v>
      </c>
      <c r="F49" s="20">
        <v>5</v>
      </c>
      <c r="G49" s="19" t="str">
        <f>INDEX(章节表!$C$5:$C$64,关卡表!BQ49)&amp;关卡表!E49&amp;"关"</f>
        <v>普通5章3关</v>
      </c>
      <c r="H49" s="9"/>
      <c r="I49" s="9"/>
      <c r="J49" s="19" t="str">
        <f>INDEX(章节表!$D$5:$D$64,关卡表!BQ49)&amp;"-"&amp;关卡表!E49&amp;"关"</f>
        <v>普通5章-3关</v>
      </c>
      <c r="K49" s="10" t="s">
        <v>315</v>
      </c>
      <c r="L49" s="9"/>
      <c r="M49" s="9"/>
      <c r="N49" s="9">
        <v>0</v>
      </c>
      <c r="O49" s="19">
        <f t="shared" si="2"/>
        <v>10502</v>
      </c>
      <c r="P49" s="19">
        <v>180</v>
      </c>
      <c r="Q49" s="9">
        <v>0</v>
      </c>
      <c r="R49" s="9">
        <v>21051</v>
      </c>
      <c r="S49" s="9" t="s">
        <v>325</v>
      </c>
      <c r="T49" s="19">
        <v>900</v>
      </c>
      <c r="U49" s="9" t="s">
        <v>326</v>
      </c>
      <c r="V49" s="19">
        <v>2025</v>
      </c>
      <c r="W49" s="9"/>
      <c r="X49" s="9"/>
      <c r="Y49" s="9"/>
      <c r="Z49" s="9"/>
      <c r="AA49" s="9"/>
      <c r="AB49" s="9"/>
      <c r="AC49" s="10"/>
      <c r="AD49" s="10"/>
      <c r="AE49" s="10"/>
      <c r="AF49" s="10"/>
      <c r="AG49" s="10"/>
      <c r="AH49" s="10"/>
      <c r="AI49" s="9"/>
      <c r="AJ49" s="9"/>
      <c r="AK49" s="9"/>
      <c r="AL49" s="15" t="s">
        <v>412</v>
      </c>
      <c r="AM49" s="15">
        <v>7</v>
      </c>
      <c r="AN49" s="9"/>
      <c r="AO49" s="19">
        <f>INDEX(章节表!$K$5:$K$64,关卡表!BQ49)</f>
        <v>30</v>
      </c>
      <c r="AP49" s="9">
        <v>138300</v>
      </c>
      <c r="AQ49" s="10" t="s">
        <v>469</v>
      </c>
      <c r="AR49" s="10" t="s">
        <v>470</v>
      </c>
      <c r="AS49" s="10" t="s">
        <v>471</v>
      </c>
      <c r="AT49" s="10" t="s">
        <v>318</v>
      </c>
      <c r="AU49" s="10"/>
      <c r="AV49" s="10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P49">
        <v>43</v>
      </c>
      <c r="BQ49">
        <f>MATCH(BP49-1,章节表!$J$4:$J$64,1)</f>
        <v>5</v>
      </c>
    </row>
    <row r="50" spans="1:69" ht="18" customHeight="1" x14ac:dyDescent="0.2">
      <c r="A50" s="19">
        <f t="shared" si="1"/>
        <v>10504</v>
      </c>
      <c r="B50" s="19">
        <f>INDEX(章节表!$E$5:$E$64,关卡表!BQ50)</f>
        <v>1</v>
      </c>
      <c r="C50" s="19">
        <f>INDEX(章节表!$B$5:$B$64,关卡表!BQ50)</f>
        <v>105</v>
      </c>
      <c r="D50" s="10" t="s">
        <v>313</v>
      </c>
      <c r="E50" s="19">
        <f>BP50-INDEX(章节表!$J$4:$J$64,关卡表!BQ50)</f>
        <v>4</v>
      </c>
      <c r="F50" s="20">
        <v>7</v>
      </c>
      <c r="G50" s="19" t="str">
        <f>INDEX(章节表!$C$5:$C$64,关卡表!BQ50)&amp;关卡表!E50&amp;"关"</f>
        <v>普通5章4关</v>
      </c>
      <c r="H50" s="9">
        <v>10504</v>
      </c>
      <c r="I50" s="9"/>
      <c r="J50" s="19" t="str">
        <f>INDEX(章节表!$D$5:$D$64,关卡表!BQ50)&amp;"-"&amp;关卡表!E50&amp;"关"</f>
        <v>普通5章-4关</v>
      </c>
      <c r="K50" s="10" t="s">
        <v>315</v>
      </c>
      <c r="L50" s="9"/>
      <c r="M50" s="9"/>
      <c r="N50" s="9">
        <v>0</v>
      </c>
      <c r="O50" s="19">
        <f t="shared" si="2"/>
        <v>10503</v>
      </c>
      <c r="P50" s="19">
        <v>180</v>
      </c>
      <c r="Q50" s="9">
        <v>0</v>
      </c>
      <c r="R50" s="9"/>
      <c r="S50" s="9" t="s">
        <v>325</v>
      </c>
      <c r="T50" s="19">
        <v>900</v>
      </c>
      <c r="U50" s="9" t="s">
        <v>326</v>
      </c>
      <c r="V50" s="19">
        <v>2025</v>
      </c>
      <c r="W50" s="9"/>
      <c r="X50" s="9"/>
      <c r="Y50" s="9"/>
      <c r="Z50" s="9"/>
      <c r="AA50" s="9"/>
      <c r="AB50" s="9"/>
      <c r="AC50" s="10"/>
      <c r="AD50" s="10"/>
      <c r="AE50" s="10"/>
      <c r="AF50" s="10"/>
      <c r="AG50" s="10"/>
      <c r="AH50" s="10"/>
      <c r="AI50" s="9"/>
      <c r="AJ50" s="9"/>
      <c r="AK50" s="9"/>
      <c r="AL50" s="15" t="s">
        <v>388</v>
      </c>
      <c r="AM50" s="15">
        <v>13</v>
      </c>
      <c r="AN50" s="9"/>
      <c r="AO50" s="19">
        <f>INDEX(章节表!$K$5:$K$64,关卡表!BQ50)</f>
        <v>30</v>
      </c>
      <c r="AP50" s="9">
        <v>130479</v>
      </c>
      <c r="AQ50" s="10" t="s">
        <v>472</v>
      </c>
      <c r="AR50" s="10" t="s">
        <v>473</v>
      </c>
      <c r="AS50" s="10" t="s">
        <v>474</v>
      </c>
      <c r="AT50" s="10" t="s">
        <v>318</v>
      </c>
      <c r="AU50" s="10"/>
      <c r="AV50" s="10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P50">
        <v>44</v>
      </c>
      <c r="BQ50">
        <f>MATCH(BP50-1,章节表!$J$4:$J$64,1)</f>
        <v>5</v>
      </c>
    </row>
    <row r="51" spans="1:69" ht="18" customHeight="1" x14ac:dyDescent="0.2">
      <c r="A51" s="19">
        <f t="shared" si="1"/>
        <v>10505</v>
      </c>
      <c r="B51" s="19">
        <f>INDEX(章节表!$E$5:$E$64,关卡表!BQ51)</f>
        <v>1</v>
      </c>
      <c r="C51" s="19">
        <f>INDEX(章节表!$B$5:$B$64,关卡表!BQ51)</f>
        <v>105</v>
      </c>
      <c r="D51" s="10" t="s">
        <v>313</v>
      </c>
      <c r="E51" s="19">
        <f>BP51-INDEX(章节表!$J$4:$J$64,关卡表!BQ51)</f>
        <v>5</v>
      </c>
      <c r="F51" s="20">
        <v>8</v>
      </c>
      <c r="G51" s="19" t="str">
        <f>INDEX(章节表!$C$5:$C$64,关卡表!BQ51)&amp;关卡表!E51&amp;"关"</f>
        <v>普通5章5关</v>
      </c>
      <c r="H51" s="9"/>
      <c r="I51" s="9"/>
      <c r="J51" s="19" t="str">
        <f>INDEX(章节表!$D$5:$D$64,关卡表!BQ51)&amp;"-"&amp;关卡表!E51&amp;"关"</f>
        <v>普通5章-5关</v>
      </c>
      <c r="K51" s="10" t="s">
        <v>315</v>
      </c>
      <c r="L51" s="9"/>
      <c r="M51" s="9"/>
      <c r="N51" s="9">
        <v>0</v>
      </c>
      <c r="O51" s="19">
        <f t="shared" si="2"/>
        <v>10504</v>
      </c>
      <c r="P51" s="19">
        <v>180</v>
      </c>
      <c r="Q51" s="9">
        <v>0</v>
      </c>
      <c r="R51" s="9"/>
      <c r="S51" s="9" t="s">
        <v>325</v>
      </c>
      <c r="T51" s="19">
        <v>900</v>
      </c>
      <c r="U51" s="9" t="s">
        <v>326</v>
      </c>
      <c r="V51" s="19">
        <v>2025</v>
      </c>
      <c r="W51" s="9"/>
      <c r="X51" s="9"/>
      <c r="Y51" s="9"/>
      <c r="Z51" s="9"/>
      <c r="AA51" s="9"/>
      <c r="AB51" s="9"/>
      <c r="AC51" s="10"/>
      <c r="AD51" s="10"/>
      <c r="AE51" s="10"/>
      <c r="AF51" s="10"/>
      <c r="AG51" s="10"/>
      <c r="AH51" s="10"/>
      <c r="AI51" s="9"/>
      <c r="AJ51" s="9"/>
      <c r="AK51" s="9"/>
      <c r="AL51" s="10" t="s">
        <v>388</v>
      </c>
      <c r="AM51" s="9">
        <v>13</v>
      </c>
      <c r="AN51" s="9"/>
      <c r="AO51" s="19">
        <f>INDEX(章节表!$K$5:$K$64,关卡表!BQ51)</f>
        <v>30</v>
      </c>
      <c r="AP51" s="9">
        <v>130803</v>
      </c>
      <c r="AQ51" s="10" t="s">
        <v>475</v>
      </c>
      <c r="AR51" s="10" t="s">
        <v>476</v>
      </c>
      <c r="AS51" s="10" t="s">
        <v>477</v>
      </c>
      <c r="AT51" s="10" t="s">
        <v>318</v>
      </c>
      <c r="AU51" s="10"/>
      <c r="AV51" s="10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P51">
        <v>45</v>
      </c>
      <c r="BQ51">
        <f>MATCH(BP51-1,章节表!$J$4:$J$64,1)</f>
        <v>5</v>
      </c>
    </row>
    <row r="52" spans="1:69" ht="18" customHeight="1" x14ac:dyDescent="0.2">
      <c r="A52" s="19">
        <f t="shared" si="1"/>
        <v>10506</v>
      </c>
      <c r="B52" s="19">
        <f>INDEX(章节表!$E$5:$E$64,关卡表!BQ52)</f>
        <v>1</v>
      </c>
      <c r="C52" s="19">
        <f>INDEX(章节表!$B$5:$B$64,关卡表!BQ52)</f>
        <v>105</v>
      </c>
      <c r="D52" s="10" t="s">
        <v>313</v>
      </c>
      <c r="E52" s="19">
        <f>BP52-INDEX(章节表!$J$4:$J$64,关卡表!BQ52)</f>
        <v>6</v>
      </c>
      <c r="F52" s="20">
        <v>9</v>
      </c>
      <c r="G52" s="19" t="str">
        <f>INDEX(章节表!$C$5:$C$64,关卡表!BQ52)&amp;关卡表!E52&amp;"关"</f>
        <v>普通5章6关</v>
      </c>
      <c r="H52" s="9"/>
      <c r="I52" s="9"/>
      <c r="J52" s="19" t="str">
        <f>INDEX(章节表!$D$5:$D$64,关卡表!BQ52)&amp;"-"&amp;关卡表!E52&amp;"关"</f>
        <v>普通5章-6关</v>
      </c>
      <c r="K52" s="10" t="s">
        <v>315</v>
      </c>
      <c r="L52" s="9"/>
      <c r="M52" s="9"/>
      <c r="N52" s="9">
        <v>0</v>
      </c>
      <c r="O52" s="19">
        <f t="shared" si="2"/>
        <v>10505</v>
      </c>
      <c r="P52" s="19">
        <v>180</v>
      </c>
      <c r="Q52" s="9">
        <v>0</v>
      </c>
      <c r="R52" s="9">
        <v>21052</v>
      </c>
      <c r="S52" s="9" t="s">
        <v>325</v>
      </c>
      <c r="T52" s="19">
        <v>900</v>
      </c>
      <c r="U52" s="9" t="s">
        <v>326</v>
      </c>
      <c r="V52" s="19">
        <v>2025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10"/>
      <c r="AI52" s="9"/>
      <c r="AJ52" s="9"/>
      <c r="AK52" s="9"/>
      <c r="AL52" s="10" t="s">
        <v>364</v>
      </c>
      <c r="AM52" s="9">
        <v>10</v>
      </c>
      <c r="AN52" s="9"/>
      <c r="AO52" s="19">
        <f>INDEX(章节表!$K$5:$K$64,关卡表!BQ52)</f>
        <v>30</v>
      </c>
      <c r="AP52" s="9">
        <v>150642</v>
      </c>
      <c r="AQ52" s="10" t="s">
        <v>478</v>
      </c>
      <c r="AR52" s="10" t="s">
        <v>479</v>
      </c>
      <c r="AS52" s="10" t="s">
        <v>480</v>
      </c>
      <c r="AT52" s="10" t="s">
        <v>318</v>
      </c>
      <c r="AU52" s="10"/>
      <c r="AV52" s="10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P52">
        <v>46</v>
      </c>
      <c r="BQ52">
        <f>MATCH(BP52-1,章节表!$J$4:$J$64,1)</f>
        <v>5</v>
      </c>
    </row>
    <row r="53" spans="1:69" ht="18" customHeight="1" x14ac:dyDescent="0.2">
      <c r="A53" s="19">
        <f t="shared" si="1"/>
        <v>10507</v>
      </c>
      <c r="B53" s="19">
        <f>INDEX(章节表!$E$5:$E$64,关卡表!BQ53)</f>
        <v>1</v>
      </c>
      <c r="C53" s="19">
        <f>INDEX(章节表!$B$5:$B$64,关卡表!BQ53)</f>
        <v>105</v>
      </c>
      <c r="D53" s="10" t="s">
        <v>313</v>
      </c>
      <c r="E53" s="19">
        <f>BP53-INDEX(章节表!$J$4:$J$64,关卡表!BQ53)</f>
        <v>7</v>
      </c>
      <c r="F53" s="20">
        <v>11</v>
      </c>
      <c r="G53" s="19" t="str">
        <f>INDEX(章节表!$C$5:$C$64,关卡表!BQ53)&amp;关卡表!E53&amp;"关"</f>
        <v>普通5章7关</v>
      </c>
      <c r="H53" s="9"/>
      <c r="I53" s="9"/>
      <c r="J53" s="19" t="str">
        <f>INDEX(章节表!$D$5:$D$64,关卡表!BQ53)&amp;"-"&amp;关卡表!E53&amp;"关"</f>
        <v>普通5章-7关</v>
      </c>
      <c r="K53" s="10" t="s">
        <v>315</v>
      </c>
      <c r="L53" s="9"/>
      <c r="M53" s="9"/>
      <c r="N53" s="9">
        <v>0</v>
      </c>
      <c r="O53" s="19">
        <f t="shared" si="2"/>
        <v>10506</v>
      </c>
      <c r="P53" s="19">
        <v>180</v>
      </c>
      <c r="Q53" s="9">
        <v>0</v>
      </c>
      <c r="R53" s="9"/>
      <c r="S53" s="9" t="s">
        <v>325</v>
      </c>
      <c r="T53" s="19">
        <v>900</v>
      </c>
      <c r="U53" s="9" t="s">
        <v>326</v>
      </c>
      <c r="V53" s="19">
        <v>2025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0"/>
      <c r="AI53" s="9"/>
      <c r="AJ53" s="9"/>
      <c r="AK53" s="9"/>
      <c r="AL53" s="10" t="s">
        <v>364</v>
      </c>
      <c r="AM53" s="9">
        <v>11</v>
      </c>
      <c r="AN53" s="9"/>
      <c r="AO53" s="19">
        <f>INDEX(章节表!$K$5:$K$64,关卡表!BQ53)</f>
        <v>30</v>
      </c>
      <c r="AP53" s="9">
        <v>143703</v>
      </c>
      <c r="AQ53" s="10" t="s">
        <v>481</v>
      </c>
      <c r="AR53" s="10" t="s">
        <v>482</v>
      </c>
      <c r="AS53" s="10" t="s">
        <v>483</v>
      </c>
      <c r="AT53" s="10" t="s">
        <v>318</v>
      </c>
      <c r="AU53" s="10"/>
      <c r="AV53" s="10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P53">
        <v>47</v>
      </c>
      <c r="BQ53">
        <f>MATCH(BP53-1,章节表!$J$4:$J$64,1)</f>
        <v>5</v>
      </c>
    </row>
    <row r="54" spans="1:69" ht="18" customHeight="1" x14ac:dyDescent="0.2">
      <c r="A54" s="19">
        <f t="shared" si="1"/>
        <v>10508</v>
      </c>
      <c r="B54" s="19">
        <f>INDEX(章节表!$E$5:$E$64,关卡表!BQ54)</f>
        <v>1</v>
      </c>
      <c r="C54" s="19">
        <f>INDEX(章节表!$B$5:$B$64,关卡表!BQ54)</f>
        <v>105</v>
      </c>
      <c r="D54" s="10" t="s">
        <v>313</v>
      </c>
      <c r="E54" s="19">
        <f>BP54-INDEX(章节表!$J$4:$J$64,关卡表!BQ54)</f>
        <v>8</v>
      </c>
      <c r="F54" s="20">
        <v>12</v>
      </c>
      <c r="G54" s="19" t="str">
        <f>INDEX(章节表!$C$5:$C$64,关卡表!BQ54)&amp;关卡表!E54&amp;"关"</f>
        <v>普通5章8关</v>
      </c>
      <c r="H54" s="9"/>
      <c r="I54" s="9"/>
      <c r="J54" s="19" t="str">
        <f>INDEX(章节表!$D$5:$D$64,关卡表!BQ54)&amp;"-"&amp;关卡表!E54&amp;"关"</f>
        <v>普通5章-8关</v>
      </c>
      <c r="K54" s="10" t="s">
        <v>315</v>
      </c>
      <c r="L54" s="9"/>
      <c r="M54" s="9"/>
      <c r="N54" s="9">
        <v>0</v>
      </c>
      <c r="O54" s="19">
        <f t="shared" si="2"/>
        <v>10507</v>
      </c>
      <c r="P54" s="19">
        <v>180</v>
      </c>
      <c r="Q54" s="9">
        <v>0</v>
      </c>
      <c r="R54" s="9"/>
      <c r="S54" s="9" t="s">
        <v>325</v>
      </c>
      <c r="T54" s="19">
        <v>900</v>
      </c>
      <c r="U54" s="9" t="s">
        <v>326</v>
      </c>
      <c r="V54" s="19">
        <v>2025</v>
      </c>
      <c r="W54" s="9"/>
      <c r="X54" s="9"/>
      <c r="Y54" s="9"/>
      <c r="Z54" s="9"/>
      <c r="AA54" s="9"/>
      <c r="AB54" s="9"/>
      <c r="AC54" s="10"/>
      <c r="AD54" s="10"/>
      <c r="AE54" s="10"/>
      <c r="AF54" s="10"/>
      <c r="AG54" s="10"/>
      <c r="AH54" s="10"/>
      <c r="AI54" s="9"/>
      <c r="AJ54" s="9"/>
      <c r="AK54" s="9"/>
      <c r="AL54" s="10" t="s">
        <v>327</v>
      </c>
      <c r="AM54" s="9">
        <v>2</v>
      </c>
      <c r="AN54" s="9"/>
      <c r="AO54" s="19">
        <f>INDEX(章节表!$K$5:$K$64,关卡表!BQ54)</f>
        <v>30</v>
      </c>
      <c r="AP54" s="9">
        <v>144351</v>
      </c>
      <c r="AQ54" s="10" t="s">
        <v>484</v>
      </c>
      <c r="AR54" s="10" t="s">
        <v>485</v>
      </c>
      <c r="AS54" s="10" t="s">
        <v>486</v>
      </c>
      <c r="AT54" s="10" t="s">
        <v>318</v>
      </c>
      <c r="AU54" s="10"/>
      <c r="AV54" s="10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P54">
        <v>48</v>
      </c>
      <c r="BQ54">
        <f>MATCH(BP54-1,章节表!$J$4:$J$64,1)</f>
        <v>5</v>
      </c>
    </row>
    <row r="55" spans="1:69" ht="18" customHeight="1" x14ac:dyDescent="0.2">
      <c r="A55" s="19">
        <f t="shared" si="1"/>
        <v>10509</v>
      </c>
      <c r="B55" s="19">
        <f>INDEX(章节表!$E$5:$E$64,关卡表!BQ55)</f>
        <v>1</v>
      </c>
      <c r="C55" s="19">
        <f>INDEX(章节表!$B$5:$B$64,关卡表!BQ55)</f>
        <v>105</v>
      </c>
      <c r="D55" s="10" t="s">
        <v>313</v>
      </c>
      <c r="E55" s="19">
        <f>BP55-INDEX(章节表!$J$4:$J$64,关卡表!BQ55)</f>
        <v>9</v>
      </c>
      <c r="F55" s="20">
        <v>13</v>
      </c>
      <c r="G55" s="19" t="str">
        <f>INDEX(章节表!$C$5:$C$64,关卡表!BQ55)&amp;关卡表!E55&amp;"关"</f>
        <v>普通5章9关</v>
      </c>
      <c r="H55" s="9"/>
      <c r="I55" s="9"/>
      <c r="J55" s="19" t="str">
        <f>INDEX(章节表!$D$5:$D$64,关卡表!BQ55)&amp;"-"&amp;关卡表!E55&amp;"关"</f>
        <v>普通5章-9关</v>
      </c>
      <c r="K55" s="10" t="s">
        <v>315</v>
      </c>
      <c r="L55" s="9"/>
      <c r="M55" s="9"/>
      <c r="N55" s="9">
        <v>0</v>
      </c>
      <c r="O55" s="19">
        <f t="shared" si="2"/>
        <v>10508</v>
      </c>
      <c r="P55" s="19">
        <v>180</v>
      </c>
      <c r="Q55" s="9">
        <v>0</v>
      </c>
      <c r="R55" s="9"/>
      <c r="S55" s="9" t="s">
        <v>325</v>
      </c>
      <c r="T55" s="19">
        <v>900</v>
      </c>
      <c r="U55" s="9" t="s">
        <v>326</v>
      </c>
      <c r="V55" s="19">
        <v>2025</v>
      </c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10"/>
      <c r="AI55" s="9"/>
      <c r="AJ55" s="9"/>
      <c r="AK55" s="9"/>
      <c r="AL55" s="10" t="s">
        <v>327</v>
      </c>
      <c r="AM55" s="9">
        <v>3</v>
      </c>
      <c r="AN55" s="9"/>
      <c r="AO55" s="19">
        <f>INDEX(章节表!$K$5:$K$64,关卡表!BQ55)</f>
        <v>30</v>
      </c>
      <c r="AP55" s="9">
        <v>164200</v>
      </c>
      <c r="AQ55" s="10" t="s">
        <v>487</v>
      </c>
      <c r="AR55" s="10" t="s">
        <v>488</v>
      </c>
      <c r="AS55" s="10" t="s">
        <v>489</v>
      </c>
      <c r="AT55" s="10" t="s">
        <v>318</v>
      </c>
      <c r="AU55" s="10"/>
      <c r="AV55" s="10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P55">
        <v>49</v>
      </c>
      <c r="BQ55">
        <f>MATCH(BP55-1,章节表!$J$4:$J$64,1)</f>
        <v>5</v>
      </c>
    </row>
    <row r="56" spans="1:69" ht="18" customHeight="1" x14ac:dyDescent="0.2">
      <c r="A56" s="19">
        <f t="shared" si="1"/>
        <v>10510</v>
      </c>
      <c r="B56" s="19">
        <f>INDEX(章节表!$E$5:$E$64,关卡表!BQ56)</f>
        <v>1</v>
      </c>
      <c r="C56" s="19">
        <f>INDEX(章节表!$B$5:$B$64,关卡表!BQ56)</f>
        <v>105</v>
      </c>
      <c r="D56" s="10" t="s">
        <v>313</v>
      </c>
      <c r="E56" s="19">
        <f>BP56-INDEX(章节表!$J$4:$J$64,关卡表!BQ56)</f>
        <v>10</v>
      </c>
      <c r="F56" s="20">
        <v>14</v>
      </c>
      <c r="G56" s="19" t="str">
        <f>INDEX(章节表!$C$5:$C$64,关卡表!BQ56)&amp;关卡表!E56&amp;"关"</f>
        <v>普通5章10关</v>
      </c>
      <c r="H56" s="9"/>
      <c r="I56" s="9"/>
      <c r="J56" s="19" t="str">
        <f>INDEX(章节表!$D$5:$D$64,关卡表!BQ56)&amp;"-"&amp;关卡表!E56&amp;"关"</f>
        <v>普通5章-10关</v>
      </c>
      <c r="K56" s="10" t="s">
        <v>360</v>
      </c>
      <c r="L56" s="9"/>
      <c r="M56" s="9"/>
      <c r="N56" s="9">
        <v>0</v>
      </c>
      <c r="O56" s="19">
        <f t="shared" si="2"/>
        <v>10509</v>
      </c>
      <c r="P56" s="19">
        <v>180</v>
      </c>
      <c r="Q56" s="9">
        <v>0</v>
      </c>
      <c r="R56" s="9">
        <v>21053</v>
      </c>
      <c r="S56" s="9" t="s">
        <v>325</v>
      </c>
      <c r="T56" s="19">
        <v>900</v>
      </c>
      <c r="U56" s="9" t="s">
        <v>326</v>
      </c>
      <c r="V56" s="19">
        <v>2025</v>
      </c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10"/>
      <c r="AI56" s="9"/>
      <c r="AJ56" s="9"/>
      <c r="AK56" s="9"/>
      <c r="AL56" s="10" t="s">
        <v>364</v>
      </c>
      <c r="AM56" s="9">
        <v>9</v>
      </c>
      <c r="AN56" s="9"/>
      <c r="AO56" s="19">
        <f>INDEX(章节表!$K$5:$K$64,关卡表!BQ56)</f>
        <v>30</v>
      </c>
      <c r="AP56" s="9">
        <v>186606</v>
      </c>
      <c r="AQ56" s="10" t="s">
        <v>490</v>
      </c>
      <c r="AR56" s="10" t="s">
        <v>491</v>
      </c>
      <c r="AS56" s="10" t="s">
        <v>492</v>
      </c>
      <c r="AT56" s="10" t="s">
        <v>318</v>
      </c>
      <c r="AU56" s="10"/>
      <c r="AV56" s="10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P56">
        <v>50</v>
      </c>
      <c r="BQ56">
        <f>MATCH(BP56-1,章节表!$J$4:$J$64,1)</f>
        <v>5</v>
      </c>
    </row>
    <row r="57" spans="1:69" ht="18" customHeight="1" x14ac:dyDescent="0.2">
      <c r="A57" s="19">
        <f t="shared" si="1"/>
        <v>10601</v>
      </c>
      <c r="B57" s="19">
        <f>INDEX(章节表!$E$5:$E$64,关卡表!BQ57)</f>
        <v>1</v>
      </c>
      <c r="C57" s="19">
        <f>INDEX(章节表!$B$5:$B$64,关卡表!BQ57)</f>
        <v>106</v>
      </c>
      <c r="D57" s="10" t="s">
        <v>313</v>
      </c>
      <c r="E57" s="19">
        <f>BP57-INDEX(章节表!$J$4:$J$64,关卡表!BQ57)</f>
        <v>1</v>
      </c>
      <c r="F57" s="20">
        <v>1</v>
      </c>
      <c r="G57" s="19" t="str">
        <f>INDEX(章节表!$C$5:$C$64,关卡表!BQ57)&amp;关卡表!E57&amp;"关"</f>
        <v>普通6章1关</v>
      </c>
      <c r="H57" s="9"/>
      <c r="I57" s="9"/>
      <c r="J57" s="19" t="str">
        <f>INDEX(章节表!$D$5:$D$64,关卡表!BQ57)&amp;"-"&amp;关卡表!E57&amp;"关"</f>
        <v>普通6章-1关</v>
      </c>
      <c r="K57" s="10" t="s">
        <v>315</v>
      </c>
      <c r="L57" s="9"/>
      <c r="M57" s="9"/>
      <c r="N57" s="9">
        <v>0</v>
      </c>
      <c r="O57" s="19">
        <f t="shared" si="2"/>
        <v>10510</v>
      </c>
      <c r="P57" s="19">
        <v>200</v>
      </c>
      <c r="Q57" s="9">
        <v>0</v>
      </c>
      <c r="R57" s="9"/>
      <c r="S57" s="9" t="s">
        <v>325</v>
      </c>
      <c r="T57" s="19">
        <v>1050</v>
      </c>
      <c r="U57" s="9" t="s">
        <v>326</v>
      </c>
      <c r="V57" s="19">
        <v>2250</v>
      </c>
      <c r="W57" s="9"/>
      <c r="X57" s="9"/>
      <c r="Y57" s="9"/>
      <c r="Z57" s="9"/>
      <c r="AA57" s="17"/>
      <c r="AD57" s="10"/>
      <c r="AE57" s="10"/>
      <c r="AF57" s="10"/>
      <c r="AG57" s="10"/>
      <c r="AH57" s="10"/>
      <c r="AI57" s="9"/>
      <c r="AJ57" s="9"/>
      <c r="AK57" s="9"/>
      <c r="AL57" s="9" t="s">
        <v>327</v>
      </c>
      <c r="AM57" s="9">
        <v>1</v>
      </c>
      <c r="AN57" s="9"/>
      <c r="AO57" s="19">
        <f>INDEX(章节表!$K$5:$K$64,关卡表!BQ57)</f>
        <v>35</v>
      </c>
      <c r="AP57" s="9">
        <v>153645</v>
      </c>
      <c r="AQ57" s="10" t="s">
        <v>493</v>
      </c>
      <c r="AR57" s="10" t="s">
        <v>494</v>
      </c>
      <c r="AS57" s="10" t="s">
        <v>495</v>
      </c>
      <c r="AT57" s="10" t="s">
        <v>318</v>
      </c>
      <c r="AU57" s="10"/>
      <c r="AV57" s="10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P57">
        <v>51</v>
      </c>
      <c r="BQ57">
        <f>MATCH(BP57-1,章节表!$J$4:$J$64,1)</f>
        <v>6</v>
      </c>
    </row>
    <row r="58" spans="1:69" ht="18" customHeight="1" x14ac:dyDescent="0.2">
      <c r="A58" s="19">
        <f t="shared" si="1"/>
        <v>10602</v>
      </c>
      <c r="B58" s="19">
        <f>INDEX(章节表!$E$5:$E$64,关卡表!BQ58)</f>
        <v>1</v>
      </c>
      <c r="C58" s="19">
        <f>INDEX(章节表!$B$5:$B$64,关卡表!BQ58)</f>
        <v>106</v>
      </c>
      <c r="D58" s="10" t="s">
        <v>313</v>
      </c>
      <c r="E58" s="19">
        <f>BP58-INDEX(章节表!$J$4:$J$64,关卡表!BQ58)</f>
        <v>2</v>
      </c>
      <c r="F58" s="20">
        <v>3</v>
      </c>
      <c r="G58" s="19" t="str">
        <f>INDEX(章节表!$C$5:$C$64,关卡表!BQ58)&amp;关卡表!E58&amp;"关"</f>
        <v>普通6章2关</v>
      </c>
      <c r="H58" s="9"/>
      <c r="I58" s="9"/>
      <c r="J58" s="19" t="str">
        <f>INDEX(章节表!$D$5:$D$64,关卡表!BQ58)&amp;"-"&amp;关卡表!E58&amp;"关"</f>
        <v>普通6章-2关</v>
      </c>
      <c r="K58" s="10" t="s">
        <v>315</v>
      </c>
      <c r="L58" s="9"/>
      <c r="M58" s="9"/>
      <c r="N58" s="9">
        <v>0</v>
      </c>
      <c r="O58" s="19">
        <f t="shared" si="2"/>
        <v>10601</v>
      </c>
      <c r="P58" s="19">
        <v>200</v>
      </c>
      <c r="Q58" s="9">
        <v>0</v>
      </c>
      <c r="R58" s="9"/>
      <c r="S58" s="9" t="s">
        <v>325</v>
      </c>
      <c r="T58" s="19">
        <f>INDEX(章节表!$M$5:$M$64,关卡表!BQ58)</f>
        <v>1050</v>
      </c>
      <c r="U58" s="9" t="s">
        <v>326</v>
      </c>
      <c r="V58" s="19">
        <f>INDEX(章节表!$N$5:$N$64,关卡表!BQ58)</f>
        <v>2250</v>
      </c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10"/>
      <c r="AI58" s="9"/>
      <c r="AJ58" s="9"/>
      <c r="AK58" s="9"/>
      <c r="AL58" s="10" t="s">
        <v>327</v>
      </c>
      <c r="AM58" s="9">
        <v>2</v>
      </c>
      <c r="AN58" s="9"/>
      <c r="AO58" s="19">
        <f>INDEX(章节表!$K$5:$K$64,关卡表!BQ58)</f>
        <v>35</v>
      </c>
      <c r="AP58" s="9">
        <v>154293</v>
      </c>
      <c r="AQ58" s="10" t="s">
        <v>496</v>
      </c>
      <c r="AR58" s="10" t="s">
        <v>497</v>
      </c>
      <c r="AS58" s="10" t="s">
        <v>498</v>
      </c>
      <c r="AT58" s="10" t="s">
        <v>318</v>
      </c>
      <c r="AU58" s="10"/>
      <c r="AV58" s="10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P58">
        <v>52</v>
      </c>
      <c r="BQ58">
        <f>MATCH(BP58-1,章节表!$J$4:$J$64,1)</f>
        <v>6</v>
      </c>
    </row>
    <row r="59" spans="1:69" ht="18" customHeight="1" x14ac:dyDescent="0.2">
      <c r="A59" s="19">
        <f t="shared" si="1"/>
        <v>10603</v>
      </c>
      <c r="B59" s="19">
        <f>INDEX(章节表!$E$5:$E$64,关卡表!BQ59)</f>
        <v>1</v>
      </c>
      <c r="C59" s="19">
        <f>INDEX(章节表!$B$5:$B$64,关卡表!BQ59)</f>
        <v>106</v>
      </c>
      <c r="D59" s="10" t="s">
        <v>313</v>
      </c>
      <c r="E59" s="19">
        <f>BP59-INDEX(章节表!$J$4:$J$64,关卡表!BQ59)</f>
        <v>3</v>
      </c>
      <c r="F59" s="20">
        <v>4</v>
      </c>
      <c r="G59" s="19" t="str">
        <f>INDEX(章节表!$C$5:$C$64,关卡表!BQ59)&amp;关卡表!E59&amp;"关"</f>
        <v>普通6章3关</v>
      </c>
      <c r="H59" s="9"/>
      <c r="I59" s="9"/>
      <c r="J59" s="19" t="str">
        <f>INDEX(章节表!$D$5:$D$64,关卡表!BQ59)&amp;"-"&amp;关卡表!E59&amp;"关"</f>
        <v>普通6章-3关</v>
      </c>
      <c r="K59" s="10" t="s">
        <v>315</v>
      </c>
      <c r="L59" s="9"/>
      <c r="M59" s="9"/>
      <c r="N59" s="9">
        <v>0</v>
      </c>
      <c r="O59" s="19">
        <f t="shared" si="2"/>
        <v>10602</v>
      </c>
      <c r="P59" s="19">
        <v>200</v>
      </c>
      <c r="Q59" s="9">
        <v>0</v>
      </c>
      <c r="R59" s="9">
        <v>21061</v>
      </c>
      <c r="S59" s="9" t="s">
        <v>325</v>
      </c>
      <c r="T59" s="19">
        <f>INDEX(章节表!$M$5:$M$64,关卡表!BQ59)</f>
        <v>1050</v>
      </c>
      <c r="U59" s="9" t="s">
        <v>326</v>
      </c>
      <c r="V59" s="19">
        <f>INDEX(章节表!$N$5:$N$64,关卡表!BQ59)</f>
        <v>2250</v>
      </c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10"/>
      <c r="AI59" s="9"/>
      <c r="AJ59" s="9"/>
      <c r="AK59" s="9"/>
      <c r="AL59" s="9" t="s">
        <v>412</v>
      </c>
      <c r="AM59" s="9">
        <v>8</v>
      </c>
      <c r="AN59" s="9"/>
      <c r="AO59" s="19">
        <f>INDEX(章节表!$K$5:$K$64,关卡表!BQ59)</f>
        <v>35</v>
      </c>
      <c r="AP59" s="9">
        <v>183460</v>
      </c>
      <c r="AQ59" s="10" t="s">
        <v>499</v>
      </c>
      <c r="AR59" s="10" t="s">
        <v>500</v>
      </c>
      <c r="AS59" s="10" t="s">
        <v>501</v>
      </c>
      <c r="AT59" s="10" t="s">
        <v>318</v>
      </c>
      <c r="AU59" s="10"/>
      <c r="AV59" s="10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P59">
        <v>53</v>
      </c>
      <c r="BQ59">
        <f>MATCH(BP59-1,章节表!$J$4:$J$64,1)</f>
        <v>6</v>
      </c>
    </row>
    <row r="60" spans="1:69" ht="18" customHeight="1" x14ac:dyDescent="0.2">
      <c r="A60" s="19">
        <f t="shared" si="1"/>
        <v>10604</v>
      </c>
      <c r="B60" s="19">
        <f>INDEX(章节表!$E$5:$E$64,关卡表!BQ60)</f>
        <v>1</v>
      </c>
      <c r="C60" s="19">
        <f>INDEX(章节表!$B$5:$B$64,关卡表!BQ60)</f>
        <v>106</v>
      </c>
      <c r="D60" s="10" t="s">
        <v>313</v>
      </c>
      <c r="E60" s="19">
        <f>BP60-INDEX(章节表!$J$4:$J$64,关卡表!BQ60)</f>
        <v>4</v>
      </c>
      <c r="F60" s="20">
        <v>6</v>
      </c>
      <c r="G60" s="19" t="str">
        <f>INDEX(章节表!$C$5:$C$64,关卡表!BQ60)&amp;关卡表!E60&amp;"关"</f>
        <v>普通6章4关</v>
      </c>
      <c r="H60" s="9"/>
      <c r="I60" s="9"/>
      <c r="J60" s="19" t="str">
        <f>INDEX(章节表!$D$5:$D$64,关卡表!BQ60)&amp;"-"&amp;关卡表!E60&amp;"关"</f>
        <v>普通6章-4关</v>
      </c>
      <c r="K60" s="10" t="s">
        <v>315</v>
      </c>
      <c r="L60" s="9"/>
      <c r="M60" s="9"/>
      <c r="N60" s="9">
        <v>0</v>
      </c>
      <c r="O60" s="19">
        <f t="shared" si="2"/>
        <v>10603</v>
      </c>
      <c r="P60" s="19">
        <v>200</v>
      </c>
      <c r="Q60" s="9">
        <v>0</v>
      </c>
      <c r="R60" s="9"/>
      <c r="S60" s="9" t="s">
        <v>325</v>
      </c>
      <c r="T60" s="19">
        <f>INDEX(章节表!$M$5:$M$64,关卡表!BQ60)</f>
        <v>1050</v>
      </c>
      <c r="U60" s="9" t="s">
        <v>326</v>
      </c>
      <c r="V60" s="19">
        <f>INDEX(章节表!$N$5:$N$64,关卡表!BQ60)</f>
        <v>2250</v>
      </c>
      <c r="W60" s="9"/>
      <c r="X60" s="9"/>
      <c r="Y60" s="9"/>
      <c r="Z60" s="9"/>
      <c r="AA60" s="9"/>
      <c r="AB60" s="9"/>
      <c r="AC60" s="10"/>
      <c r="AD60" s="10"/>
      <c r="AE60" s="10"/>
      <c r="AF60" s="10"/>
      <c r="AG60" s="10"/>
      <c r="AH60" s="10"/>
      <c r="AI60" s="9"/>
      <c r="AJ60" s="9"/>
      <c r="AK60" s="9"/>
      <c r="AL60" s="9" t="s">
        <v>412</v>
      </c>
      <c r="AM60" s="9">
        <v>6</v>
      </c>
      <c r="AN60" s="9"/>
      <c r="AO60" s="19">
        <f>INDEX(章节表!$K$5:$K$64,关卡表!BQ60)</f>
        <v>35</v>
      </c>
      <c r="AP60" s="9">
        <v>174502</v>
      </c>
      <c r="AQ60" s="10" t="s">
        <v>502</v>
      </c>
      <c r="AR60" s="10" t="s">
        <v>503</v>
      </c>
      <c r="AS60" s="10" t="s">
        <v>504</v>
      </c>
      <c r="AT60" s="10" t="s">
        <v>318</v>
      </c>
      <c r="AU60" s="10"/>
      <c r="AV60" s="10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P60">
        <v>54</v>
      </c>
      <c r="BQ60">
        <f>MATCH(BP60-1,章节表!$J$4:$J$64,1)</f>
        <v>6</v>
      </c>
    </row>
    <row r="61" spans="1:69" ht="18" customHeight="1" x14ac:dyDescent="0.2">
      <c r="A61" s="19">
        <f t="shared" si="1"/>
        <v>10605</v>
      </c>
      <c r="B61" s="19">
        <f>INDEX(章节表!$E$5:$E$64,关卡表!BQ61)</f>
        <v>1</v>
      </c>
      <c r="C61" s="19">
        <f>INDEX(章节表!$B$5:$B$64,关卡表!BQ61)</f>
        <v>106</v>
      </c>
      <c r="D61" s="10" t="s">
        <v>313</v>
      </c>
      <c r="E61" s="19">
        <f>BP61-INDEX(章节表!$J$4:$J$64,关卡表!BQ61)</f>
        <v>5</v>
      </c>
      <c r="F61" s="20">
        <v>8</v>
      </c>
      <c r="G61" s="19" t="str">
        <f>INDEX(章节表!$C$5:$C$64,关卡表!BQ61)&amp;关卡表!E61&amp;"关"</f>
        <v>普通6章5关</v>
      </c>
      <c r="H61" s="9"/>
      <c r="I61" s="9"/>
      <c r="J61" s="19" t="str">
        <f>INDEX(章节表!$D$5:$D$64,关卡表!BQ61)&amp;"-"&amp;关卡表!E61&amp;"关"</f>
        <v>普通6章-5关</v>
      </c>
      <c r="K61" s="10" t="s">
        <v>315</v>
      </c>
      <c r="L61" s="9"/>
      <c r="M61" s="9"/>
      <c r="N61" s="9">
        <v>0</v>
      </c>
      <c r="O61" s="19">
        <f t="shared" si="2"/>
        <v>10604</v>
      </c>
      <c r="P61" s="19">
        <v>200</v>
      </c>
      <c r="Q61" s="9">
        <v>0</v>
      </c>
      <c r="R61" s="9"/>
      <c r="S61" s="9" t="s">
        <v>325</v>
      </c>
      <c r="T61" s="19">
        <f>INDEX(章节表!$M$5:$M$64,关卡表!BQ61)</f>
        <v>1050</v>
      </c>
      <c r="U61" s="9" t="s">
        <v>326</v>
      </c>
      <c r="V61" s="19">
        <f>INDEX(章节表!$N$5:$N$64,关卡表!BQ61)</f>
        <v>2250</v>
      </c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10"/>
      <c r="AI61" s="9"/>
      <c r="AJ61" s="9"/>
      <c r="AK61" s="9"/>
      <c r="AL61" s="9" t="s">
        <v>412</v>
      </c>
      <c r="AM61" s="9">
        <v>7</v>
      </c>
      <c r="AN61" s="9"/>
      <c r="AO61" s="19">
        <f>INDEX(章节表!$K$5:$K$64,关卡表!BQ61)</f>
        <v>35</v>
      </c>
      <c r="AP61" s="9">
        <v>174826</v>
      </c>
      <c r="AQ61" s="10" t="s">
        <v>505</v>
      </c>
      <c r="AR61" s="10" t="s">
        <v>506</v>
      </c>
      <c r="AS61" s="10" t="s">
        <v>507</v>
      </c>
      <c r="AT61" s="10" t="s">
        <v>318</v>
      </c>
      <c r="AU61" s="10"/>
      <c r="AV61" s="10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P61">
        <v>55</v>
      </c>
      <c r="BQ61">
        <f>MATCH(BP61-1,章节表!$J$4:$J$64,1)</f>
        <v>6</v>
      </c>
    </row>
    <row r="62" spans="1:69" ht="18" customHeight="1" x14ac:dyDescent="0.2">
      <c r="A62" s="19">
        <f t="shared" si="1"/>
        <v>10606</v>
      </c>
      <c r="B62" s="19">
        <f>INDEX(章节表!$E$5:$E$64,关卡表!BQ62)</f>
        <v>1</v>
      </c>
      <c r="C62" s="19">
        <f>INDEX(章节表!$B$5:$B$64,关卡表!BQ62)</f>
        <v>106</v>
      </c>
      <c r="D62" s="10" t="s">
        <v>313</v>
      </c>
      <c r="E62" s="19">
        <f>BP62-INDEX(章节表!$J$4:$J$64,关卡表!BQ62)</f>
        <v>6</v>
      </c>
      <c r="F62" s="20">
        <v>9</v>
      </c>
      <c r="G62" s="19" t="str">
        <f>INDEX(章节表!$C$5:$C$64,关卡表!BQ62)&amp;关卡表!E62&amp;"关"</f>
        <v>普通6章6关</v>
      </c>
      <c r="H62" s="9"/>
      <c r="I62" s="9"/>
      <c r="J62" s="19" t="str">
        <f>INDEX(章节表!$D$5:$D$64,关卡表!BQ62)&amp;"-"&amp;关卡表!E62&amp;"关"</f>
        <v>普通6章-6关</v>
      </c>
      <c r="K62" s="10" t="s">
        <v>315</v>
      </c>
      <c r="L62" s="9"/>
      <c r="M62" s="9"/>
      <c r="N62" s="9">
        <v>0</v>
      </c>
      <c r="O62" s="19">
        <f t="shared" si="2"/>
        <v>10605</v>
      </c>
      <c r="P62" s="19">
        <v>200</v>
      </c>
      <c r="Q62" s="9">
        <v>0</v>
      </c>
      <c r="R62" s="9">
        <v>21062</v>
      </c>
      <c r="S62" s="9" t="s">
        <v>325</v>
      </c>
      <c r="T62" s="19">
        <f>INDEX(章节表!$M$5:$M$64,关卡表!BQ62)</f>
        <v>1050</v>
      </c>
      <c r="U62" s="9" t="s">
        <v>326</v>
      </c>
      <c r="V62" s="19">
        <f>INDEX(章节表!$N$5:$N$64,关卡表!BQ62)</f>
        <v>2250</v>
      </c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10"/>
      <c r="AI62" s="9"/>
      <c r="AJ62" s="9"/>
      <c r="AK62" s="9"/>
      <c r="AL62" s="9" t="s">
        <v>412</v>
      </c>
      <c r="AM62" s="9">
        <v>6</v>
      </c>
      <c r="AN62" s="9"/>
      <c r="AO62" s="19">
        <f>INDEX(章节表!$K$5:$K$64,关卡表!BQ62)</f>
        <v>35</v>
      </c>
      <c r="AP62" s="9">
        <v>195089</v>
      </c>
      <c r="AQ62" s="10" t="s">
        <v>508</v>
      </c>
      <c r="AR62" s="10" t="s">
        <v>509</v>
      </c>
      <c r="AS62" s="10" t="s">
        <v>510</v>
      </c>
      <c r="AT62" s="10" t="s">
        <v>318</v>
      </c>
      <c r="AU62" s="10"/>
      <c r="AV62" s="10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P62">
        <v>56</v>
      </c>
      <c r="BQ62">
        <f>MATCH(BP62-1,章节表!$J$4:$J$64,1)</f>
        <v>6</v>
      </c>
    </row>
    <row r="63" spans="1:69" ht="18" customHeight="1" x14ac:dyDescent="0.2">
      <c r="A63" s="19">
        <f t="shared" si="1"/>
        <v>10607</v>
      </c>
      <c r="B63" s="19">
        <f>INDEX(章节表!$E$5:$E$64,关卡表!BQ63)</f>
        <v>1</v>
      </c>
      <c r="C63" s="19">
        <f>INDEX(章节表!$B$5:$B$64,关卡表!BQ63)</f>
        <v>106</v>
      </c>
      <c r="D63" s="10" t="s">
        <v>313</v>
      </c>
      <c r="E63" s="19">
        <f>BP63-INDEX(章节表!$J$4:$J$64,关卡表!BQ63)</f>
        <v>7</v>
      </c>
      <c r="F63" s="20">
        <v>10</v>
      </c>
      <c r="G63" s="19" t="str">
        <f>INDEX(章节表!$C$5:$C$64,关卡表!BQ63)&amp;关卡表!E63&amp;"关"</f>
        <v>普通6章7关</v>
      </c>
      <c r="H63" s="9"/>
      <c r="I63" s="9"/>
      <c r="J63" s="19" t="str">
        <f>INDEX(章节表!$D$5:$D$64,关卡表!BQ63)&amp;"-"&amp;关卡表!E63&amp;"关"</f>
        <v>普通6章-7关</v>
      </c>
      <c r="K63" s="10" t="s">
        <v>315</v>
      </c>
      <c r="L63" s="9"/>
      <c r="M63" s="9"/>
      <c r="N63" s="9">
        <v>0</v>
      </c>
      <c r="O63" s="19">
        <f t="shared" si="2"/>
        <v>10606</v>
      </c>
      <c r="P63" s="19">
        <v>200</v>
      </c>
      <c r="Q63" s="9">
        <v>0</v>
      </c>
      <c r="R63" s="9"/>
      <c r="S63" s="9" t="s">
        <v>325</v>
      </c>
      <c r="T63" s="19">
        <f>INDEX(章节表!$M$5:$M$64,关卡表!BQ63)</f>
        <v>1050</v>
      </c>
      <c r="U63" s="9" t="s">
        <v>326</v>
      </c>
      <c r="V63" s="19">
        <f>INDEX(章节表!$N$5:$N$64,关卡表!BQ63)</f>
        <v>2250</v>
      </c>
      <c r="W63" s="9"/>
      <c r="X63" s="9"/>
      <c r="Y63" s="9"/>
      <c r="Z63" s="9"/>
      <c r="AA63" s="9"/>
      <c r="AB63" s="9"/>
      <c r="AC63" s="10"/>
      <c r="AD63" s="10"/>
      <c r="AE63" s="10"/>
      <c r="AF63" s="10"/>
      <c r="AG63" s="10"/>
      <c r="AH63" s="10"/>
      <c r="AI63" s="9"/>
      <c r="AJ63" s="9"/>
      <c r="AK63" s="9"/>
      <c r="AL63" s="9" t="s">
        <v>412</v>
      </c>
      <c r="AM63" s="9">
        <v>7</v>
      </c>
      <c r="AN63" s="9"/>
      <c r="AO63" s="19">
        <f>INDEX(章节表!$K$5:$K$64,关卡表!BQ63)</f>
        <v>35</v>
      </c>
      <c r="AP63" s="9">
        <v>185589</v>
      </c>
      <c r="AQ63" s="10" t="s">
        <v>511</v>
      </c>
      <c r="AR63" s="10" t="s">
        <v>512</v>
      </c>
      <c r="AS63" s="10" t="s">
        <v>513</v>
      </c>
      <c r="AT63" s="10" t="s">
        <v>318</v>
      </c>
      <c r="AU63" s="10"/>
      <c r="AV63" s="10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P63">
        <v>57</v>
      </c>
      <c r="BQ63">
        <f>MATCH(BP63-1,章节表!$J$4:$J$64,1)</f>
        <v>6</v>
      </c>
    </row>
    <row r="64" spans="1:69" ht="18" customHeight="1" x14ac:dyDescent="0.2">
      <c r="A64" s="19">
        <f t="shared" si="1"/>
        <v>10608</v>
      </c>
      <c r="B64" s="19">
        <f>INDEX(章节表!$E$5:$E$64,关卡表!BQ64)</f>
        <v>1</v>
      </c>
      <c r="C64" s="19">
        <f>INDEX(章节表!$B$5:$B$64,关卡表!BQ64)</f>
        <v>106</v>
      </c>
      <c r="D64" s="10" t="s">
        <v>313</v>
      </c>
      <c r="E64" s="19">
        <f>BP64-INDEX(章节表!$J$4:$J$64,关卡表!BQ64)</f>
        <v>8</v>
      </c>
      <c r="F64" s="20">
        <v>11</v>
      </c>
      <c r="G64" s="19" t="str">
        <f>INDEX(章节表!$C$5:$C$64,关卡表!BQ64)&amp;关卡表!E64&amp;"关"</f>
        <v>普通6章8关</v>
      </c>
      <c r="H64" s="9"/>
      <c r="I64" s="9"/>
      <c r="J64" s="19" t="str">
        <f>INDEX(章节表!$D$5:$D$64,关卡表!BQ64)&amp;"-"&amp;关卡表!E64&amp;"关"</f>
        <v>普通6章-8关</v>
      </c>
      <c r="K64" s="10" t="s">
        <v>315</v>
      </c>
      <c r="L64" s="9"/>
      <c r="M64" s="9"/>
      <c r="N64" s="9">
        <v>0</v>
      </c>
      <c r="O64" s="19">
        <f t="shared" si="2"/>
        <v>10607</v>
      </c>
      <c r="P64" s="19">
        <v>200</v>
      </c>
      <c r="Q64" s="9">
        <v>0</v>
      </c>
      <c r="R64" s="9"/>
      <c r="S64" s="9" t="s">
        <v>325</v>
      </c>
      <c r="T64" s="19">
        <f>INDEX(章节表!$M$5:$M$64,关卡表!BQ64)</f>
        <v>1050</v>
      </c>
      <c r="U64" s="9" t="s">
        <v>326</v>
      </c>
      <c r="V64" s="19">
        <f>INDEX(章节表!$N$5:$N$64,关卡表!BQ64)</f>
        <v>2250</v>
      </c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10"/>
      <c r="AI64" s="9"/>
      <c r="AJ64" s="9"/>
      <c r="AK64" s="9"/>
      <c r="AL64" s="9" t="s">
        <v>412</v>
      </c>
      <c r="AM64" s="9">
        <v>8</v>
      </c>
      <c r="AN64" s="9"/>
      <c r="AO64" s="19">
        <f>INDEX(章节表!$K$5:$K$64,关卡表!BQ64)</f>
        <v>35</v>
      </c>
      <c r="AP64" s="9">
        <v>186237</v>
      </c>
      <c r="AQ64" s="10" t="s">
        <v>514</v>
      </c>
      <c r="AR64" s="10" t="s">
        <v>515</v>
      </c>
      <c r="AS64" s="10" t="s">
        <v>516</v>
      </c>
      <c r="AT64" s="10" t="s">
        <v>318</v>
      </c>
      <c r="AU64" s="10"/>
      <c r="AV64" s="10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P64">
        <v>58</v>
      </c>
      <c r="BQ64">
        <f>MATCH(BP64-1,章节表!$J$4:$J$64,1)</f>
        <v>6</v>
      </c>
    </row>
    <row r="65" spans="1:69" ht="18" customHeight="1" x14ac:dyDescent="0.2">
      <c r="A65" s="19">
        <f t="shared" si="1"/>
        <v>10609</v>
      </c>
      <c r="B65" s="19">
        <f>INDEX(章节表!$E$5:$E$64,关卡表!BQ65)</f>
        <v>1</v>
      </c>
      <c r="C65" s="19">
        <f>INDEX(章节表!$B$5:$B$64,关卡表!BQ65)</f>
        <v>106</v>
      </c>
      <c r="D65" s="10" t="s">
        <v>313</v>
      </c>
      <c r="E65" s="19">
        <f>BP65-INDEX(章节表!$J$4:$J$64,关卡表!BQ65)</f>
        <v>9</v>
      </c>
      <c r="F65" s="20">
        <v>13</v>
      </c>
      <c r="G65" s="19" t="str">
        <f>INDEX(章节表!$C$5:$C$64,关卡表!BQ65)&amp;关卡表!E65&amp;"关"</f>
        <v>普通6章9关</v>
      </c>
      <c r="H65" s="9"/>
      <c r="I65" s="9"/>
      <c r="J65" s="19" t="str">
        <f>INDEX(章节表!$D$5:$D$64,关卡表!BQ65)&amp;"-"&amp;关卡表!E65&amp;"关"</f>
        <v>普通6章-9关</v>
      </c>
      <c r="K65" s="10" t="s">
        <v>315</v>
      </c>
      <c r="L65" s="9"/>
      <c r="M65" s="9"/>
      <c r="N65" s="9">
        <v>0</v>
      </c>
      <c r="O65" s="19">
        <f t="shared" si="2"/>
        <v>10608</v>
      </c>
      <c r="P65" s="19">
        <v>200</v>
      </c>
      <c r="Q65" s="9">
        <v>0</v>
      </c>
      <c r="R65" s="9"/>
      <c r="S65" s="9" t="s">
        <v>325</v>
      </c>
      <c r="T65" s="19">
        <f>INDEX(章节表!$M$5:$M$64,关卡表!BQ65)</f>
        <v>1050</v>
      </c>
      <c r="U65" s="9" t="s">
        <v>326</v>
      </c>
      <c r="V65" s="19">
        <f>INDEX(章节表!$N$5:$N$64,关卡表!BQ65)</f>
        <v>2250</v>
      </c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10"/>
      <c r="AI65" s="9"/>
      <c r="AJ65" s="9"/>
      <c r="AK65" s="9"/>
      <c r="AL65" s="9" t="s">
        <v>412</v>
      </c>
      <c r="AM65" s="9">
        <v>6</v>
      </c>
      <c r="AN65" s="9"/>
      <c r="AO65" s="19">
        <f>INDEX(章节表!$K$5:$K$64,关卡表!BQ65)</f>
        <v>35</v>
      </c>
      <c r="AP65" s="9">
        <v>208570</v>
      </c>
      <c r="AQ65" s="10" t="s">
        <v>517</v>
      </c>
      <c r="AR65" s="10" t="s">
        <v>518</v>
      </c>
      <c r="AS65" s="10" t="s">
        <v>519</v>
      </c>
      <c r="AT65" s="10" t="s">
        <v>318</v>
      </c>
      <c r="AU65" s="10"/>
      <c r="AV65" s="10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P65">
        <v>59</v>
      </c>
      <c r="BQ65">
        <f>MATCH(BP65-1,章节表!$J$4:$J$64,1)</f>
        <v>6</v>
      </c>
    </row>
    <row r="66" spans="1:69" ht="18" customHeight="1" x14ac:dyDescent="0.2">
      <c r="A66" s="19">
        <f t="shared" si="1"/>
        <v>10610</v>
      </c>
      <c r="B66" s="19">
        <f>INDEX(章节表!$E$5:$E$64,关卡表!BQ66)</f>
        <v>1</v>
      </c>
      <c r="C66" s="19">
        <f>INDEX(章节表!$B$5:$B$64,关卡表!BQ66)</f>
        <v>106</v>
      </c>
      <c r="D66" s="10" t="s">
        <v>313</v>
      </c>
      <c r="E66" s="19">
        <f>BP66-INDEX(章节表!$J$4:$J$64,关卡表!BQ66)</f>
        <v>10</v>
      </c>
      <c r="F66" s="20">
        <v>14</v>
      </c>
      <c r="G66" s="19" t="str">
        <f>INDEX(章节表!$C$5:$C$64,关卡表!BQ66)&amp;关卡表!E66&amp;"关"</f>
        <v>普通6章10关</v>
      </c>
      <c r="H66" s="9"/>
      <c r="I66" s="9"/>
      <c r="J66" s="19" t="str">
        <f>INDEX(章节表!$D$5:$D$64,关卡表!BQ66)&amp;"-"&amp;关卡表!E66&amp;"关"</f>
        <v>普通6章-10关</v>
      </c>
      <c r="K66" s="10" t="s">
        <v>360</v>
      </c>
      <c r="L66" s="9"/>
      <c r="M66" s="9"/>
      <c r="N66" s="9">
        <v>0</v>
      </c>
      <c r="O66" s="19">
        <f t="shared" si="2"/>
        <v>10609</v>
      </c>
      <c r="P66" s="19">
        <v>200</v>
      </c>
      <c r="Q66" s="9">
        <v>0</v>
      </c>
      <c r="R66" s="9">
        <v>21063</v>
      </c>
      <c r="S66" s="9" t="s">
        <v>325</v>
      </c>
      <c r="T66" s="19">
        <f>INDEX(章节表!$M$5:$M$64,关卡表!BQ66)</f>
        <v>1050</v>
      </c>
      <c r="U66" s="9" t="s">
        <v>326</v>
      </c>
      <c r="V66" s="19">
        <f>INDEX(章节表!$N$5:$N$64,关卡表!BQ66)</f>
        <v>2250</v>
      </c>
      <c r="W66" s="9"/>
      <c r="X66" s="9"/>
      <c r="Y66" s="9"/>
      <c r="Z66" s="9"/>
      <c r="AA66" s="9"/>
      <c r="AB66" s="9"/>
      <c r="AC66" s="10"/>
      <c r="AD66" s="10"/>
      <c r="AE66" s="10"/>
      <c r="AF66" s="10"/>
      <c r="AG66" s="10"/>
      <c r="AH66" s="10"/>
      <c r="AI66" s="9"/>
      <c r="AJ66" s="9"/>
      <c r="AK66" s="9"/>
      <c r="AL66" s="9" t="s">
        <v>412</v>
      </c>
      <c r="AM66" s="9">
        <v>6</v>
      </c>
      <c r="AN66" s="9"/>
      <c r="AO66" s="19">
        <f>INDEX(章节表!$K$5:$K$64,关卡表!BQ66)</f>
        <v>35</v>
      </c>
      <c r="AP66" s="9">
        <v>236286</v>
      </c>
      <c r="AQ66" s="10" t="s">
        <v>520</v>
      </c>
      <c r="AR66" s="10" t="s">
        <v>521</v>
      </c>
      <c r="AS66" s="10" t="s">
        <v>522</v>
      </c>
      <c r="AT66" s="10" t="s">
        <v>318</v>
      </c>
      <c r="AU66" s="10"/>
      <c r="AV66" s="10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P66">
        <v>60</v>
      </c>
      <c r="BQ66">
        <f>MATCH(BP66-1,章节表!$J$4:$J$64,1)</f>
        <v>6</v>
      </c>
    </row>
    <row r="67" spans="1:69" ht="18" customHeight="1" x14ac:dyDescent="0.2">
      <c r="A67" s="19">
        <f t="shared" si="1"/>
        <v>10701</v>
      </c>
      <c r="B67" s="19">
        <f>INDEX(章节表!$E$5:$E$64,关卡表!BQ67)</f>
        <v>1</v>
      </c>
      <c r="C67" s="19">
        <f>INDEX(章节表!$B$5:$B$64,关卡表!BQ67)</f>
        <v>107</v>
      </c>
      <c r="D67" s="10" t="s">
        <v>313</v>
      </c>
      <c r="E67" s="19">
        <f>BP67-INDEX(章节表!$J$4:$J$64,关卡表!BQ67)</f>
        <v>1</v>
      </c>
      <c r="F67" s="20">
        <v>1</v>
      </c>
      <c r="G67" s="19" t="str">
        <f>INDEX(章节表!$C$5:$C$64,关卡表!BQ67)&amp;关卡表!E67&amp;"关"</f>
        <v>普通7章1关</v>
      </c>
      <c r="H67" s="9"/>
      <c r="I67" s="9"/>
      <c r="J67" s="19" t="str">
        <f>INDEX(章节表!$D$5:$D$64,关卡表!BQ67)&amp;"-"&amp;关卡表!E67&amp;"关"</f>
        <v>普通7章-1关</v>
      </c>
      <c r="K67" s="10" t="s">
        <v>315</v>
      </c>
      <c r="L67" s="9"/>
      <c r="M67" s="9"/>
      <c r="N67" s="9">
        <v>0</v>
      </c>
      <c r="O67" s="19">
        <f t="shared" si="2"/>
        <v>10610</v>
      </c>
      <c r="P67" s="19">
        <v>240</v>
      </c>
      <c r="Q67" s="9">
        <v>0</v>
      </c>
      <c r="R67" s="9"/>
      <c r="S67" s="9" t="s">
        <v>325</v>
      </c>
      <c r="T67" s="19">
        <f>INDEX(章节表!$M$5:$M$64,关卡表!BQ67)</f>
        <v>1200</v>
      </c>
      <c r="U67" s="9" t="s">
        <v>326</v>
      </c>
      <c r="V67" s="19">
        <f>INDEX(章节表!$N$5:$N$64,关卡表!BQ67)</f>
        <v>2700</v>
      </c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10"/>
      <c r="AI67" s="9"/>
      <c r="AJ67" s="9"/>
      <c r="AK67" s="9"/>
      <c r="AL67" s="9" t="s">
        <v>327</v>
      </c>
      <c r="AM67" s="9">
        <v>1</v>
      </c>
      <c r="AN67" s="9"/>
      <c r="AO67" s="19">
        <f>INDEX(章节表!$K$5:$K$64,关卡表!BQ67)</f>
        <v>40</v>
      </c>
      <c r="AP67" s="9">
        <v>195360</v>
      </c>
      <c r="AQ67" s="10" t="s">
        <v>523</v>
      </c>
      <c r="AR67" s="10" t="s">
        <v>524</v>
      </c>
      <c r="AS67" s="10" t="s">
        <v>525</v>
      </c>
      <c r="AT67" s="10" t="s">
        <v>318</v>
      </c>
      <c r="AU67" s="10"/>
      <c r="AV67" s="10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P67">
        <v>61</v>
      </c>
      <c r="BQ67">
        <f>MATCH(BP67-1,章节表!$J$4:$J$64,1)</f>
        <v>7</v>
      </c>
    </row>
    <row r="68" spans="1:69" ht="18" customHeight="1" x14ac:dyDescent="0.2">
      <c r="A68" s="19">
        <f t="shared" si="1"/>
        <v>10702</v>
      </c>
      <c r="B68" s="19">
        <f>INDEX(章节表!$E$5:$E$64,关卡表!BQ68)</f>
        <v>1</v>
      </c>
      <c r="C68" s="19">
        <f>INDEX(章节表!$B$5:$B$64,关卡表!BQ68)</f>
        <v>107</v>
      </c>
      <c r="D68" s="10" t="s">
        <v>313</v>
      </c>
      <c r="E68" s="19">
        <f>BP68-INDEX(章节表!$J$4:$J$64,关卡表!BQ68)</f>
        <v>2</v>
      </c>
      <c r="F68" s="20">
        <v>3</v>
      </c>
      <c r="G68" s="19" t="str">
        <f>INDEX(章节表!$C$5:$C$64,关卡表!BQ68)&amp;关卡表!E68&amp;"关"</f>
        <v>普通7章2关</v>
      </c>
      <c r="H68" s="9"/>
      <c r="I68" s="9"/>
      <c r="J68" s="19" t="str">
        <f>INDEX(章节表!$D$5:$D$64,关卡表!BQ68)&amp;"-"&amp;关卡表!E68&amp;"关"</f>
        <v>普通7章-2关</v>
      </c>
      <c r="K68" s="10" t="s">
        <v>315</v>
      </c>
      <c r="L68" s="9"/>
      <c r="M68" s="9"/>
      <c r="N68" s="9">
        <v>0</v>
      </c>
      <c r="O68" s="19">
        <f t="shared" si="2"/>
        <v>10701</v>
      </c>
      <c r="P68" s="19">
        <v>240</v>
      </c>
      <c r="Q68" s="9">
        <v>0</v>
      </c>
      <c r="R68" s="9"/>
      <c r="S68" s="9" t="s">
        <v>325</v>
      </c>
      <c r="T68" s="19">
        <f>INDEX(章节表!$M$5:$M$64,关卡表!BQ68)</f>
        <v>1200</v>
      </c>
      <c r="U68" s="9" t="s">
        <v>326</v>
      </c>
      <c r="V68" s="19">
        <f>INDEX(章节表!$N$5:$N$64,关卡表!BQ68)</f>
        <v>2700</v>
      </c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10"/>
      <c r="AI68" s="9"/>
      <c r="AJ68" s="9"/>
      <c r="AK68" s="9"/>
      <c r="AL68" s="10" t="s">
        <v>327</v>
      </c>
      <c r="AM68" s="9">
        <v>2</v>
      </c>
      <c r="AN68" s="9"/>
      <c r="AO68" s="19">
        <f>INDEX(章节表!$K$5:$K$64,关卡表!BQ68)</f>
        <v>40</v>
      </c>
      <c r="AP68" s="9">
        <v>196008</v>
      </c>
      <c r="AQ68" s="10" t="s">
        <v>526</v>
      </c>
      <c r="AR68" s="10" t="s">
        <v>527</v>
      </c>
      <c r="AS68" s="10" t="s">
        <v>528</v>
      </c>
      <c r="AT68" s="10" t="s">
        <v>318</v>
      </c>
      <c r="AU68" s="10"/>
      <c r="AV68" s="10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P68">
        <v>62</v>
      </c>
      <c r="BQ68">
        <f>MATCH(BP68-1,章节表!$J$4:$J$64,1)</f>
        <v>7</v>
      </c>
    </row>
    <row r="69" spans="1:69" ht="18" customHeight="1" x14ac:dyDescent="0.2">
      <c r="A69" s="19">
        <f t="shared" si="1"/>
        <v>10703</v>
      </c>
      <c r="B69" s="19">
        <f>INDEX(章节表!$E$5:$E$64,关卡表!BQ69)</f>
        <v>1</v>
      </c>
      <c r="C69" s="19">
        <f>INDEX(章节表!$B$5:$B$64,关卡表!BQ69)</f>
        <v>107</v>
      </c>
      <c r="D69" s="10" t="s">
        <v>313</v>
      </c>
      <c r="E69" s="19">
        <f>BP69-INDEX(章节表!$J$4:$J$64,关卡表!BQ69)</f>
        <v>3</v>
      </c>
      <c r="F69" s="20">
        <v>5</v>
      </c>
      <c r="G69" s="19" t="str">
        <f>INDEX(章节表!$C$5:$C$64,关卡表!BQ69)&amp;关卡表!E69&amp;"关"</f>
        <v>普通7章3关</v>
      </c>
      <c r="H69" s="9"/>
      <c r="I69" s="9"/>
      <c r="J69" s="19" t="str">
        <f>INDEX(章节表!$D$5:$D$64,关卡表!BQ69)&amp;"-"&amp;关卡表!E69&amp;"关"</f>
        <v>普通7章-3关</v>
      </c>
      <c r="K69" s="10" t="s">
        <v>315</v>
      </c>
      <c r="L69" s="9"/>
      <c r="M69" s="9"/>
      <c r="N69" s="9">
        <v>0</v>
      </c>
      <c r="O69" s="19">
        <f t="shared" si="2"/>
        <v>10702</v>
      </c>
      <c r="P69" s="19">
        <v>240</v>
      </c>
      <c r="Q69" s="9">
        <v>0</v>
      </c>
      <c r="R69" s="9">
        <v>21071</v>
      </c>
      <c r="S69" s="9" t="s">
        <v>325</v>
      </c>
      <c r="T69" s="19">
        <f>INDEX(章节表!$M$5:$M$64,关卡表!BQ69)</f>
        <v>1200</v>
      </c>
      <c r="U69" s="9" t="s">
        <v>326</v>
      </c>
      <c r="V69" s="19">
        <f>INDEX(章节表!$N$5:$N$64,关卡表!BQ69)</f>
        <v>2700</v>
      </c>
      <c r="W69" s="9"/>
      <c r="X69" s="9"/>
      <c r="Y69" s="9"/>
      <c r="Z69" s="9"/>
      <c r="AA69" s="9"/>
      <c r="AB69" s="9"/>
      <c r="AC69" s="10"/>
      <c r="AD69" s="10"/>
      <c r="AE69" s="10"/>
      <c r="AF69" s="10"/>
      <c r="AG69" s="10"/>
      <c r="AH69" s="10"/>
      <c r="AI69" s="9"/>
      <c r="AJ69" s="9"/>
      <c r="AK69" s="9"/>
      <c r="AL69" s="10" t="s">
        <v>327</v>
      </c>
      <c r="AM69" s="9">
        <v>2</v>
      </c>
      <c r="AN69" s="9"/>
      <c r="AO69" s="19">
        <f>INDEX(章节表!$K$5:$K$64,关卡表!BQ69)</f>
        <v>40</v>
      </c>
      <c r="AP69" s="9">
        <v>220827</v>
      </c>
      <c r="AQ69" s="10" t="s">
        <v>529</v>
      </c>
      <c r="AR69" s="10" t="s">
        <v>530</v>
      </c>
      <c r="AS69" s="10" t="s">
        <v>531</v>
      </c>
      <c r="AT69" s="10" t="s">
        <v>318</v>
      </c>
      <c r="AU69" s="10"/>
      <c r="AV69" s="10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P69">
        <v>63</v>
      </c>
      <c r="BQ69">
        <f>MATCH(BP69-1,章节表!$J$4:$J$64,1)</f>
        <v>7</v>
      </c>
    </row>
    <row r="70" spans="1:69" ht="18" customHeight="1" x14ac:dyDescent="0.2">
      <c r="A70" s="19">
        <f t="shared" si="1"/>
        <v>10704</v>
      </c>
      <c r="B70" s="19">
        <f>INDEX(章节表!$E$5:$E$64,关卡表!BQ70)</f>
        <v>1</v>
      </c>
      <c r="C70" s="19">
        <f>INDEX(章节表!$B$5:$B$64,关卡表!BQ70)</f>
        <v>107</v>
      </c>
      <c r="D70" s="10" t="s">
        <v>313</v>
      </c>
      <c r="E70" s="19">
        <f>BP70-INDEX(章节表!$J$4:$J$64,关卡表!BQ70)</f>
        <v>4</v>
      </c>
      <c r="F70" s="20">
        <v>7</v>
      </c>
      <c r="G70" s="19" t="str">
        <f>INDEX(章节表!$C$5:$C$64,关卡表!BQ70)&amp;关卡表!E70&amp;"关"</f>
        <v>普通7章4关</v>
      </c>
      <c r="H70" s="9"/>
      <c r="I70" s="9"/>
      <c r="J70" s="19" t="str">
        <f>INDEX(章节表!$D$5:$D$64,关卡表!BQ70)&amp;"-"&amp;关卡表!E70&amp;"关"</f>
        <v>普通7章-4关</v>
      </c>
      <c r="K70" s="10" t="s">
        <v>315</v>
      </c>
      <c r="L70" s="9"/>
      <c r="M70" s="9"/>
      <c r="N70" s="9">
        <v>0</v>
      </c>
      <c r="O70" s="19">
        <f t="shared" si="2"/>
        <v>10703</v>
      </c>
      <c r="P70" s="19">
        <v>240</v>
      </c>
      <c r="Q70" s="9">
        <v>0</v>
      </c>
      <c r="R70" s="9"/>
      <c r="S70" s="9" t="s">
        <v>325</v>
      </c>
      <c r="T70" s="19">
        <f>INDEX(章节表!$M$5:$M$64,关卡表!BQ70)</f>
        <v>1200</v>
      </c>
      <c r="U70" s="9" t="s">
        <v>326</v>
      </c>
      <c r="V70" s="19">
        <f>INDEX(章节表!$N$5:$N$64,关卡表!BQ70)</f>
        <v>2700</v>
      </c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10"/>
      <c r="AI70" s="9"/>
      <c r="AJ70" s="9"/>
      <c r="AK70" s="9"/>
      <c r="AL70" s="10" t="s">
        <v>327</v>
      </c>
      <c r="AM70" s="9">
        <v>2</v>
      </c>
      <c r="AN70" s="9"/>
      <c r="AO70" s="19">
        <f>INDEX(章节表!$K$5:$K$64,关卡表!BQ70)</f>
        <v>40</v>
      </c>
      <c r="AP70" s="9">
        <v>209976</v>
      </c>
      <c r="AQ70" s="10" t="s">
        <v>532</v>
      </c>
      <c r="AR70" s="10" t="s">
        <v>533</v>
      </c>
      <c r="AS70" s="10" t="s">
        <v>534</v>
      </c>
      <c r="AT70" s="10" t="s">
        <v>318</v>
      </c>
      <c r="AU70" s="10"/>
      <c r="AV70" s="10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P70">
        <v>64</v>
      </c>
      <c r="BQ70">
        <f>MATCH(BP70-1,章节表!$J$4:$J$64,1)</f>
        <v>7</v>
      </c>
    </row>
    <row r="71" spans="1:69" ht="18" customHeight="1" x14ac:dyDescent="0.2">
      <c r="A71" s="19">
        <f t="shared" si="1"/>
        <v>10705</v>
      </c>
      <c r="B71" s="19">
        <f>INDEX(章节表!$E$5:$E$64,关卡表!BQ71)</f>
        <v>1</v>
      </c>
      <c r="C71" s="19">
        <f>INDEX(章节表!$B$5:$B$64,关卡表!BQ71)</f>
        <v>107</v>
      </c>
      <c r="D71" s="10" t="s">
        <v>313</v>
      </c>
      <c r="E71" s="19">
        <f>BP71-INDEX(章节表!$J$4:$J$64,关卡表!BQ71)</f>
        <v>5</v>
      </c>
      <c r="F71" s="20">
        <v>8</v>
      </c>
      <c r="G71" s="19" t="str">
        <f>INDEX(章节表!$C$5:$C$64,关卡表!BQ71)&amp;关卡表!E71&amp;"关"</f>
        <v>普通7章5关</v>
      </c>
      <c r="H71" s="9"/>
      <c r="I71" s="9"/>
      <c r="J71" s="19" t="str">
        <f>INDEX(章节表!$D$5:$D$64,关卡表!BQ71)&amp;"-"&amp;关卡表!E71&amp;"关"</f>
        <v>普通7章-5关</v>
      </c>
      <c r="K71" s="10" t="s">
        <v>315</v>
      </c>
      <c r="L71" s="9"/>
      <c r="M71" s="9"/>
      <c r="N71" s="9">
        <v>0</v>
      </c>
      <c r="O71" s="19">
        <f t="shared" si="2"/>
        <v>10704</v>
      </c>
      <c r="P71" s="19">
        <v>240</v>
      </c>
      <c r="Q71" s="9">
        <v>0</v>
      </c>
      <c r="R71" s="9"/>
      <c r="S71" s="9" t="s">
        <v>325</v>
      </c>
      <c r="T71" s="19">
        <f>INDEX(章节表!$M$5:$M$64,关卡表!BQ71)</f>
        <v>1200</v>
      </c>
      <c r="U71" s="9" t="s">
        <v>326</v>
      </c>
      <c r="V71" s="19">
        <f>INDEX(章节表!$N$5:$N$64,关卡表!BQ71)</f>
        <v>2700</v>
      </c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10"/>
      <c r="AI71" s="9"/>
      <c r="AJ71" s="9"/>
      <c r="AK71" s="9"/>
      <c r="AL71" s="10" t="s">
        <v>327</v>
      </c>
      <c r="AM71" s="9">
        <v>3</v>
      </c>
      <c r="AN71" s="9"/>
      <c r="AO71" s="19">
        <f>INDEX(章节表!$K$5:$K$64,关卡表!BQ71)</f>
        <v>40</v>
      </c>
      <c r="AP71" s="9">
        <v>210300</v>
      </c>
      <c r="AQ71" s="10" t="s">
        <v>535</v>
      </c>
      <c r="AR71" s="10" t="s">
        <v>536</v>
      </c>
      <c r="AS71" s="10" t="s">
        <v>537</v>
      </c>
      <c r="AT71" s="10" t="s">
        <v>318</v>
      </c>
      <c r="AU71" s="10"/>
      <c r="AV71" s="10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P71">
        <v>65</v>
      </c>
      <c r="BQ71">
        <f>MATCH(BP71-1,章节表!$J$4:$J$64,1)</f>
        <v>7</v>
      </c>
    </row>
    <row r="72" spans="1:69" ht="18" customHeight="1" x14ac:dyDescent="0.2">
      <c r="A72" s="19">
        <f t="shared" ref="A72:A135" si="3">C72*100+E72</f>
        <v>10706</v>
      </c>
      <c r="B72" s="19">
        <f>INDEX(章节表!$E$5:$E$64,关卡表!BQ72)</f>
        <v>1</v>
      </c>
      <c r="C72" s="19">
        <f>INDEX(章节表!$B$5:$B$64,关卡表!BQ72)</f>
        <v>107</v>
      </c>
      <c r="D72" s="10" t="s">
        <v>313</v>
      </c>
      <c r="E72" s="19">
        <f>BP72-INDEX(章节表!$J$4:$J$64,关卡表!BQ72)</f>
        <v>6</v>
      </c>
      <c r="F72" s="20">
        <v>9</v>
      </c>
      <c r="G72" s="19" t="str">
        <f>INDEX(章节表!$C$5:$C$64,关卡表!BQ72)&amp;关卡表!E72&amp;"关"</f>
        <v>普通7章6关</v>
      </c>
      <c r="H72" s="9"/>
      <c r="I72" s="9"/>
      <c r="J72" s="19" t="str">
        <f>INDEX(章节表!$D$5:$D$64,关卡表!BQ72)&amp;"-"&amp;关卡表!E72&amp;"关"</f>
        <v>普通7章-6关</v>
      </c>
      <c r="K72" s="10" t="s">
        <v>315</v>
      </c>
      <c r="L72" s="9"/>
      <c r="M72" s="9"/>
      <c r="N72" s="9">
        <v>0</v>
      </c>
      <c r="O72" s="19">
        <f t="shared" si="2"/>
        <v>10705</v>
      </c>
      <c r="P72" s="19">
        <v>240</v>
      </c>
      <c r="Q72" s="9">
        <v>0</v>
      </c>
      <c r="R72" s="9">
        <v>21072</v>
      </c>
      <c r="S72" s="9" t="s">
        <v>325</v>
      </c>
      <c r="T72" s="19">
        <f>INDEX(章节表!$M$5:$M$64,关卡表!BQ72)</f>
        <v>1200</v>
      </c>
      <c r="U72" s="9" t="s">
        <v>326</v>
      </c>
      <c r="V72" s="19">
        <f>INDEX(章节表!$N$5:$N$64,关卡表!BQ72)</f>
        <v>2700</v>
      </c>
      <c r="W72" s="9"/>
      <c r="X72" s="9"/>
      <c r="Y72" s="9"/>
      <c r="Z72" s="9"/>
      <c r="AA72" s="9"/>
      <c r="AB72" s="9"/>
      <c r="AC72" s="10"/>
      <c r="AD72" s="10"/>
      <c r="AE72" s="10"/>
      <c r="AF72" s="10"/>
      <c r="AG72" s="10"/>
      <c r="AH72" s="10"/>
      <c r="AI72" s="9"/>
      <c r="AJ72" s="9"/>
      <c r="AK72" s="9"/>
      <c r="AL72" s="10" t="s">
        <v>327</v>
      </c>
      <c r="AM72" s="9">
        <v>1</v>
      </c>
      <c r="AN72" s="9"/>
      <c r="AO72" s="19">
        <f>INDEX(章节表!$K$5:$K$64,关卡表!BQ72)</f>
        <v>40</v>
      </c>
      <c r="AP72" s="9">
        <v>253655</v>
      </c>
      <c r="AQ72" s="10" t="s">
        <v>538</v>
      </c>
      <c r="AR72" s="10" t="s">
        <v>539</v>
      </c>
      <c r="AS72" s="10" t="s">
        <v>540</v>
      </c>
      <c r="AT72" s="10" t="s">
        <v>318</v>
      </c>
      <c r="AU72" s="10"/>
      <c r="AV72" s="10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P72">
        <v>66</v>
      </c>
      <c r="BQ72">
        <f>MATCH(BP72-1,章节表!$J$4:$J$64,1)</f>
        <v>7</v>
      </c>
    </row>
    <row r="73" spans="1:69" ht="18" customHeight="1" x14ac:dyDescent="0.2">
      <c r="A73" s="19">
        <f t="shared" si="3"/>
        <v>10707</v>
      </c>
      <c r="B73" s="19">
        <f>INDEX(章节表!$E$5:$E$64,关卡表!BQ73)</f>
        <v>1</v>
      </c>
      <c r="C73" s="19">
        <f>INDEX(章节表!$B$5:$B$64,关卡表!BQ73)</f>
        <v>107</v>
      </c>
      <c r="D73" s="10" t="s">
        <v>313</v>
      </c>
      <c r="E73" s="19">
        <f>BP73-INDEX(章节表!$J$4:$J$64,关卡表!BQ73)</f>
        <v>7</v>
      </c>
      <c r="F73" s="20">
        <v>11</v>
      </c>
      <c r="G73" s="19" t="str">
        <f>INDEX(章节表!$C$5:$C$64,关卡表!BQ73)&amp;关卡表!E73&amp;"关"</f>
        <v>普通7章7关</v>
      </c>
      <c r="H73" s="9"/>
      <c r="I73" s="9"/>
      <c r="J73" s="19" t="str">
        <f>INDEX(章节表!$D$5:$D$64,关卡表!BQ73)&amp;"-"&amp;关卡表!E73&amp;"关"</f>
        <v>普通7章-7关</v>
      </c>
      <c r="K73" s="10" t="s">
        <v>315</v>
      </c>
      <c r="L73" s="9"/>
      <c r="M73" s="9"/>
      <c r="N73" s="9">
        <v>0</v>
      </c>
      <c r="O73" s="19">
        <f t="shared" ref="O73:O136" si="4">A72</f>
        <v>10706</v>
      </c>
      <c r="P73" s="19">
        <v>240</v>
      </c>
      <c r="Q73" s="9">
        <v>0</v>
      </c>
      <c r="R73" s="9"/>
      <c r="S73" s="9" t="s">
        <v>325</v>
      </c>
      <c r="T73" s="19">
        <f>INDEX(章节表!$M$5:$M$64,关卡表!BQ73)</f>
        <v>1200</v>
      </c>
      <c r="U73" s="9" t="s">
        <v>326</v>
      </c>
      <c r="V73" s="19">
        <f>INDEX(章节表!$N$5:$N$64,关卡表!BQ73)</f>
        <v>2700</v>
      </c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10"/>
      <c r="AI73" s="9"/>
      <c r="AJ73" s="9"/>
      <c r="AK73" s="9"/>
      <c r="AL73" s="10" t="s">
        <v>327</v>
      </c>
      <c r="AM73" s="9">
        <v>2</v>
      </c>
      <c r="AN73" s="9"/>
      <c r="AO73" s="19">
        <f>INDEX(章节表!$K$5:$K$64,关卡表!BQ73)</f>
        <v>40</v>
      </c>
      <c r="AP73" s="9">
        <v>239901</v>
      </c>
      <c r="AQ73" s="10" t="s">
        <v>541</v>
      </c>
      <c r="AR73" s="10" t="s">
        <v>542</v>
      </c>
      <c r="AS73" s="10" t="s">
        <v>543</v>
      </c>
      <c r="AT73" s="10" t="s">
        <v>318</v>
      </c>
      <c r="AU73" s="10"/>
      <c r="AV73" s="10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P73">
        <v>67</v>
      </c>
      <c r="BQ73">
        <f>MATCH(BP73-1,章节表!$J$4:$J$64,1)</f>
        <v>7</v>
      </c>
    </row>
    <row r="74" spans="1:69" ht="18" customHeight="1" x14ac:dyDescent="0.2">
      <c r="A74" s="19">
        <f t="shared" si="3"/>
        <v>10708</v>
      </c>
      <c r="B74" s="19">
        <f>INDEX(章节表!$E$5:$E$64,关卡表!BQ74)</f>
        <v>1</v>
      </c>
      <c r="C74" s="19">
        <f>INDEX(章节表!$B$5:$B$64,关卡表!BQ74)</f>
        <v>107</v>
      </c>
      <c r="D74" s="10" t="s">
        <v>313</v>
      </c>
      <c r="E74" s="19">
        <f>BP74-INDEX(章节表!$J$4:$J$64,关卡表!BQ74)</f>
        <v>8</v>
      </c>
      <c r="F74" s="20">
        <v>12</v>
      </c>
      <c r="G74" s="19" t="str">
        <f>INDEX(章节表!$C$5:$C$64,关卡表!BQ74)&amp;关卡表!E74&amp;"关"</f>
        <v>普通7章8关</v>
      </c>
      <c r="H74" s="9"/>
      <c r="I74" s="9"/>
      <c r="J74" s="19" t="str">
        <f>INDEX(章节表!$D$5:$D$64,关卡表!BQ74)&amp;"-"&amp;关卡表!E74&amp;"关"</f>
        <v>普通7章-8关</v>
      </c>
      <c r="K74" s="10" t="s">
        <v>315</v>
      </c>
      <c r="L74" s="9"/>
      <c r="M74" s="9"/>
      <c r="N74" s="9">
        <v>0</v>
      </c>
      <c r="O74" s="19">
        <f t="shared" si="4"/>
        <v>10707</v>
      </c>
      <c r="P74" s="19">
        <v>240</v>
      </c>
      <c r="Q74" s="9">
        <v>0</v>
      </c>
      <c r="R74" s="9"/>
      <c r="S74" s="9" t="s">
        <v>325</v>
      </c>
      <c r="T74" s="19">
        <f>INDEX(章节表!$M$5:$M$64,关卡表!BQ74)</f>
        <v>1200</v>
      </c>
      <c r="U74" s="9" t="s">
        <v>326</v>
      </c>
      <c r="V74" s="19">
        <f>INDEX(章节表!$N$5:$N$64,关卡表!BQ74)</f>
        <v>2700</v>
      </c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10"/>
      <c r="AI74" s="9"/>
      <c r="AJ74" s="9"/>
      <c r="AK74" s="9"/>
      <c r="AL74" s="10" t="s">
        <v>327</v>
      </c>
      <c r="AM74" s="9">
        <v>3</v>
      </c>
      <c r="AN74" s="9"/>
      <c r="AO74" s="19">
        <f>INDEX(章节表!$K$5:$K$64,关卡表!BQ74)</f>
        <v>40</v>
      </c>
      <c r="AP74" s="9">
        <v>240549</v>
      </c>
      <c r="AQ74" s="10" t="s">
        <v>544</v>
      </c>
      <c r="AR74" s="10" t="s">
        <v>545</v>
      </c>
      <c r="AS74" s="10" t="s">
        <v>546</v>
      </c>
      <c r="AT74" s="10" t="s">
        <v>318</v>
      </c>
      <c r="AU74" s="10"/>
      <c r="AV74" s="10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P74">
        <v>68</v>
      </c>
      <c r="BQ74">
        <f>MATCH(BP74-1,章节表!$J$4:$J$64,1)</f>
        <v>7</v>
      </c>
    </row>
    <row r="75" spans="1:69" ht="18" customHeight="1" x14ac:dyDescent="0.2">
      <c r="A75" s="19">
        <f t="shared" si="3"/>
        <v>10709</v>
      </c>
      <c r="B75" s="19">
        <f>INDEX(章节表!$E$5:$E$64,关卡表!BQ75)</f>
        <v>1</v>
      </c>
      <c r="C75" s="19">
        <f>INDEX(章节表!$B$5:$B$64,关卡表!BQ75)</f>
        <v>107</v>
      </c>
      <c r="D75" s="10" t="s">
        <v>313</v>
      </c>
      <c r="E75" s="19">
        <f>BP75-INDEX(章节表!$J$4:$J$64,关卡表!BQ75)</f>
        <v>9</v>
      </c>
      <c r="F75" s="20">
        <v>13</v>
      </c>
      <c r="G75" s="19" t="str">
        <f>INDEX(章节表!$C$5:$C$64,关卡表!BQ75)&amp;关卡表!E75&amp;"关"</f>
        <v>普通7章9关</v>
      </c>
      <c r="H75" s="9"/>
      <c r="I75" s="9"/>
      <c r="J75" s="19" t="str">
        <f>INDEX(章节表!$D$5:$D$64,关卡表!BQ75)&amp;"-"&amp;关卡表!E75&amp;"关"</f>
        <v>普通7章-9关</v>
      </c>
      <c r="K75" s="10" t="s">
        <v>315</v>
      </c>
      <c r="L75" s="9"/>
      <c r="M75" s="9"/>
      <c r="N75" s="9">
        <v>0</v>
      </c>
      <c r="O75" s="19">
        <f t="shared" si="4"/>
        <v>10708</v>
      </c>
      <c r="P75" s="19">
        <v>240</v>
      </c>
      <c r="Q75" s="9">
        <v>0</v>
      </c>
      <c r="R75" s="9"/>
      <c r="S75" s="9" t="s">
        <v>325</v>
      </c>
      <c r="T75" s="19">
        <f>INDEX(章节表!$M$5:$M$64,关卡表!BQ75)</f>
        <v>1200</v>
      </c>
      <c r="U75" s="9" t="s">
        <v>326</v>
      </c>
      <c r="V75" s="19">
        <f>INDEX(章节表!$N$5:$N$64,关卡表!BQ75)</f>
        <v>2700</v>
      </c>
      <c r="W75" s="9"/>
      <c r="X75" s="9"/>
      <c r="Y75" s="9"/>
      <c r="Z75" s="9"/>
      <c r="AA75" s="9"/>
      <c r="AB75" s="9"/>
      <c r="AC75" s="10"/>
      <c r="AD75" s="10"/>
      <c r="AE75" s="10"/>
      <c r="AF75" s="10"/>
      <c r="AG75" s="10"/>
      <c r="AH75" s="10"/>
      <c r="AI75" s="9"/>
      <c r="AJ75" s="9"/>
      <c r="AK75" s="9"/>
      <c r="AL75" s="10" t="s">
        <v>364</v>
      </c>
      <c r="AM75" s="9">
        <v>9</v>
      </c>
      <c r="AN75" s="9"/>
      <c r="AO75" s="19">
        <f>INDEX(章节表!$K$5:$K$64,关卡表!BQ75)</f>
        <v>40</v>
      </c>
      <c r="AP75" s="9">
        <v>265295</v>
      </c>
      <c r="AQ75" s="10" t="s">
        <v>547</v>
      </c>
      <c r="AR75" s="10" t="s">
        <v>548</v>
      </c>
      <c r="AS75" s="10" t="s">
        <v>549</v>
      </c>
      <c r="AT75" s="10" t="s">
        <v>318</v>
      </c>
      <c r="AU75" s="10"/>
      <c r="AV75" s="10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P75">
        <v>69</v>
      </c>
      <c r="BQ75">
        <f>MATCH(BP75-1,章节表!$J$4:$J$64,1)</f>
        <v>7</v>
      </c>
    </row>
    <row r="76" spans="1:69" ht="18" customHeight="1" x14ac:dyDescent="0.2">
      <c r="A76" s="19">
        <f t="shared" si="3"/>
        <v>10710</v>
      </c>
      <c r="B76" s="19">
        <f>INDEX(章节表!$E$5:$E$64,关卡表!BQ76)</f>
        <v>1</v>
      </c>
      <c r="C76" s="19">
        <f>INDEX(章节表!$B$5:$B$64,关卡表!BQ76)</f>
        <v>107</v>
      </c>
      <c r="D76" s="10" t="s">
        <v>313</v>
      </c>
      <c r="E76" s="19">
        <f>BP76-INDEX(章节表!$J$4:$J$64,关卡表!BQ76)</f>
        <v>10</v>
      </c>
      <c r="F76" s="20">
        <v>14</v>
      </c>
      <c r="G76" s="19" t="str">
        <f>INDEX(章节表!$C$5:$C$64,关卡表!BQ76)&amp;关卡表!E76&amp;"关"</f>
        <v>普通7章10关</v>
      </c>
      <c r="H76" s="9"/>
      <c r="I76" s="9"/>
      <c r="J76" s="19" t="str">
        <f>INDEX(章节表!$D$5:$D$64,关卡表!BQ76)&amp;"-"&amp;关卡表!E76&amp;"关"</f>
        <v>普通7章-10关</v>
      </c>
      <c r="K76" s="10" t="s">
        <v>360</v>
      </c>
      <c r="L76" s="9"/>
      <c r="M76" s="9"/>
      <c r="N76" s="9">
        <v>0</v>
      </c>
      <c r="O76" s="19">
        <f t="shared" si="4"/>
        <v>10709</v>
      </c>
      <c r="P76" s="19">
        <v>240</v>
      </c>
      <c r="Q76" s="9">
        <v>0</v>
      </c>
      <c r="R76" s="9">
        <v>21073</v>
      </c>
      <c r="S76" s="9" t="s">
        <v>325</v>
      </c>
      <c r="T76" s="19">
        <f>INDEX(章节表!$M$5:$M$64,关卡表!BQ76)</f>
        <v>1200</v>
      </c>
      <c r="U76" s="9" t="s">
        <v>326</v>
      </c>
      <c r="V76" s="19">
        <f>INDEX(章节表!$N$5:$N$64,关卡表!BQ76)</f>
        <v>2700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10"/>
      <c r="AI76" s="9"/>
      <c r="AJ76" s="9"/>
      <c r="AK76" s="9"/>
      <c r="AL76" s="9" t="s">
        <v>327</v>
      </c>
      <c r="AM76" s="9">
        <v>1</v>
      </c>
      <c r="AN76" s="9"/>
      <c r="AO76" s="19">
        <f>INDEX(章节表!$K$5:$K$64,关卡表!BQ76)</f>
        <v>40</v>
      </c>
      <c r="AP76" s="9">
        <v>301713</v>
      </c>
      <c r="AQ76" s="10" t="s">
        <v>550</v>
      </c>
      <c r="AR76" s="10" t="s">
        <v>551</v>
      </c>
      <c r="AS76" s="10" t="s">
        <v>552</v>
      </c>
      <c r="AT76" s="10" t="s">
        <v>318</v>
      </c>
      <c r="AU76" s="10"/>
      <c r="AV76" s="10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P76">
        <v>70</v>
      </c>
      <c r="BQ76">
        <f>MATCH(BP76-1,章节表!$J$4:$J$64,1)</f>
        <v>7</v>
      </c>
    </row>
    <row r="77" spans="1:69" ht="18" customHeight="1" x14ac:dyDescent="0.2">
      <c r="A77" s="19">
        <f t="shared" si="3"/>
        <v>10801</v>
      </c>
      <c r="B77" s="19">
        <f>INDEX(章节表!$E$5:$E$64,关卡表!BQ77)</f>
        <v>1</v>
      </c>
      <c r="C77" s="19">
        <f>INDEX(章节表!$B$5:$B$64,关卡表!BQ77)</f>
        <v>108</v>
      </c>
      <c r="D77" s="10" t="s">
        <v>313</v>
      </c>
      <c r="E77" s="19">
        <f>BP77-INDEX(章节表!$J$4:$J$64,关卡表!BQ77)</f>
        <v>1</v>
      </c>
      <c r="F77" s="20">
        <v>1</v>
      </c>
      <c r="G77" s="19" t="str">
        <f>INDEX(章节表!$C$5:$C$64,关卡表!BQ77)&amp;关卡表!E77&amp;"关"</f>
        <v>普通8章1关</v>
      </c>
      <c r="H77" s="9"/>
      <c r="I77" s="9"/>
      <c r="J77" s="19" t="str">
        <f>INDEX(章节表!$D$5:$D$64,关卡表!BQ77)&amp;"-"&amp;关卡表!E77&amp;"关"</f>
        <v>普通8章-1关</v>
      </c>
      <c r="K77" s="10" t="s">
        <v>315</v>
      </c>
      <c r="L77" s="10"/>
      <c r="M77" s="9"/>
      <c r="N77" s="9">
        <v>0</v>
      </c>
      <c r="O77" s="19">
        <f t="shared" si="4"/>
        <v>10710</v>
      </c>
      <c r="P77" s="19">
        <v>280</v>
      </c>
      <c r="Q77" s="9">
        <v>0</v>
      </c>
      <c r="R77" s="9"/>
      <c r="S77" s="9" t="s">
        <v>325</v>
      </c>
      <c r="T77" s="19">
        <f>INDEX(章节表!$M$5:$M$64,关卡表!BQ77)</f>
        <v>1350</v>
      </c>
      <c r="U77" s="9" t="s">
        <v>326</v>
      </c>
      <c r="V77" s="19">
        <f>INDEX(章节表!$N$5:$N$64,关卡表!BQ77)</f>
        <v>3150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10"/>
      <c r="AI77" s="9"/>
      <c r="AJ77" s="9"/>
      <c r="AK77" s="9"/>
      <c r="AL77" s="10" t="s">
        <v>327</v>
      </c>
      <c r="AM77" s="9">
        <v>2</v>
      </c>
      <c r="AN77" s="9"/>
      <c r="AO77" s="19">
        <f>INDEX(章节表!$K$5:$K$64,关卡表!BQ77)</f>
        <v>45</v>
      </c>
      <c r="AP77" s="9">
        <v>266376</v>
      </c>
      <c r="AQ77" s="10" t="s">
        <v>553</v>
      </c>
      <c r="AR77" s="10" t="s">
        <v>554</v>
      </c>
      <c r="AS77" s="10" t="s">
        <v>555</v>
      </c>
      <c r="AT77" s="10" t="s">
        <v>318</v>
      </c>
      <c r="AU77" s="10"/>
      <c r="AV77" s="10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P77">
        <v>71</v>
      </c>
      <c r="BQ77">
        <f>MATCH(BP77-1,章节表!$J$4:$J$64,1)</f>
        <v>8</v>
      </c>
    </row>
    <row r="78" spans="1:69" ht="18" customHeight="1" x14ac:dyDescent="0.2">
      <c r="A78" s="19">
        <f t="shared" si="3"/>
        <v>10802</v>
      </c>
      <c r="B78" s="19">
        <f>INDEX(章节表!$E$5:$E$64,关卡表!BQ78)</f>
        <v>1</v>
      </c>
      <c r="C78" s="19">
        <f>INDEX(章节表!$B$5:$B$64,关卡表!BQ78)</f>
        <v>108</v>
      </c>
      <c r="D78" s="10" t="s">
        <v>313</v>
      </c>
      <c r="E78" s="19">
        <f>BP78-INDEX(章节表!$J$4:$J$64,关卡表!BQ78)</f>
        <v>2</v>
      </c>
      <c r="F78" s="20">
        <v>3</v>
      </c>
      <c r="G78" s="19" t="str">
        <f>INDEX(章节表!$C$5:$C$64,关卡表!BQ78)&amp;关卡表!E78&amp;"关"</f>
        <v>普通8章2关</v>
      </c>
      <c r="H78" s="9"/>
      <c r="I78" s="9"/>
      <c r="J78" s="19" t="str">
        <f>INDEX(章节表!$D$5:$D$64,关卡表!BQ78)&amp;"-"&amp;关卡表!E78&amp;"关"</f>
        <v>普通8章-2关</v>
      </c>
      <c r="K78" s="10" t="s">
        <v>315</v>
      </c>
      <c r="L78" s="10"/>
      <c r="M78" s="9"/>
      <c r="N78" s="9">
        <v>0</v>
      </c>
      <c r="O78" s="19">
        <f t="shared" si="4"/>
        <v>10801</v>
      </c>
      <c r="P78" s="19">
        <v>280</v>
      </c>
      <c r="Q78" s="9">
        <v>0</v>
      </c>
      <c r="R78" s="9"/>
      <c r="S78" s="9" t="s">
        <v>325</v>
      </c>
      <c r="T78" s="19">
        <f>INDEX(章节表!$M$5:$M$64,关卡表!BQ78)</f>
        <v>1350</v>
      </c>
      <c r="U78" s="9" t="s">
        <v>326</v>
      </c>
      <c r="V78" s="19">
        <f>INDEX(章节表!$N$5:$N$64,关卡表!BQ78)</f>
        <v>3150</v>
      </c>
      <c r="W78" s="9"/>
      <c r="X78" s="9"/>
      <c r="Y78" s="9"/>
      <c r="Z78" s="9"/>
      <c r="AA78" s="9"/>
      <c r="AB78" s="9"/>
      <c r="AC78" s="10"/>
      <c r="AD78" s="10"/>
      <c r="AE78" s="10"/>
      <c r="AF78" s="10"/>
      <c r="AG78" s="10"/>
      <c r="AH78" s="10"/>
      <c r="AI78" s="9"/>
      <c r="AJ78" s="9"/>
      <c r="AK78" s="9"/>
      <c r="AL78" s="9" t="s">
        <v>364</v>
      </c>
      <c r="AM78" s="9">
        <v>9</v>
      </c>
      <c r="AN78" s="9"/>
      <c r="AO78" s="19">
        <f>INDEX(章节表!$K$5:$K$64,关卡表!BQ78)</f>
        <v>45</v>
      </c>
      <c r="AP78" s="9">
        <v>267024</v>
      </c>
      <c r="AQ78" s="10" t="s">
        <v>556</v>
      </c>
      <c r="AR78" s="10" t="s">
        <v>557</v>
      </c>
      <c r="AS78" s="10" t="s">
        <v>558</v>
      </c>
      <c r="AT78" s="10" t="s">
        <v>318</v>
      </c>
      <c r="AU78" s="10"/>
      <c r="AV78" s="10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P78">
        <v>72</v>
      </c>
      <c r="BQ78">
        <f>MATCH(BP78-1,章节表!$J$4:$J$64,1)</f>
        <v>8</v>
      </c>
    </row>
    <row r="79" spans="1:69" ht="18" customHeight="1" x14ac:dyDescent="0.2">
      <c r="A79" s="19">
        <f t="shared" si="3"/>
        <v>10803</v>
      </c>
      <c r="B79" s="19">
        <f>INDEX(章节表!$E$5:$E$64,关卡表!BQ79)</f>
        <v>1</v>
      </c>
      <c r="C79" s="19">
        <f>INDEX(章节表!$B$5:$B$64,关卡表!BQ79)</f>
        <v>108</v>
      </c>
      <c r="D79" s="10" t="s">
        <v>313</v>
      </c>
      <c r="E79" s="19">
        <f>BP79-INDEX(章节表!$J$4:$J$64,关卡表!BQ79)</f>
        <v>3</v>
      </c>
      <c r="F79" s="20">
        <v>4</v>
      </c>
      <c r="G79" s="19" t="str">
        <f>INDEX(章节表!$C$5:$C$64,关卡表!BQ79)&amp;关卡表!E79&amp;"关"</f>
        <v>普通8章3关</v>
      </c>
      <c r="H79" s="9"/>
      <c r="I79" s="9"/>
      <c r="J79" s="19" t="str">
        <f>INDEX(章节表!$D$5:$D$64,关卡表!BQ79)&amp;"-"&amp;关卡表!E79&amp;"关"</f>
        <v>普通8章-3关</v>
      </c>
      <c r="K79" s="10" t="s">
        <v>315</v>
      </c>
      <c r="L79" s="10"/>
      <c r="M79" s="9"/>
      <c r="N79" s="9">
        <v>0</v>
      </c>
      <c r="O79" s="19">
        <f t="shared" si="4"/>
        <v>10802</v>
      </c>
      <c r="P79" s="19">
        <v>280</v>
      </c>
      <c r="Q79" s="9">
        <v>0</v>
      </c>
      <c r="R79" s="9">
        <v>21081</v>
      </c>
      <c r="S79" s="9" t="s">
        <v>325</v>
      </c>
      <c r="T79" s="19">
        <f>INDEX(章节表!$M$5:$M$64,关卡表!BQ79)</f>
        <v>1350</v>
      </c>
      <c r="U79" s="9" t="s">
        <v>326</v>
      </c>
      <c r="V79" s="19">
        <f>INDEX(章节表!$N$5:$N$64,关卡表!BQ79)</f>
        <v>3150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10"/>
      <c r="AI79" s="9"/>
      <c r="AJ79" s="9"/>
      <c r="AK79" s="9"/>
      <c r="AL79" s="9" t="s">
        <v>364</v>
      </c>
      <c r="AM79" s="9">
        <v>10</v>
      </c>
      <c r="AN79" s="9"/>
      <c r="AO79" s="19">
        <f>INDEX(章节表!$K$5:$K$64,关卡表!BQ79)</f>
        <v>45</v>
      </c>
      <c r="AP79" s="9">
        <v>294064</v>
      </c>
      <c r="AQ79" s="10" t="s">
        <v>559</v>
      </c>
      <c r="AR79" s="10" t="s">
        <v>560</v>
      </c>
      <c r="AS79" s="10" t="s">
        <v>561</v>
      </c>
      <c r="AT79" s="10" t="s">
        <v>318</v>
      </c>
      <c r="AU79" s="10"/>
      <c r="AV79" s="10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P79">
        <v>73</v>
      </c>
      <c r="BQ79">
        <f>MATCH(BP79-1,章节表!$J$4:$J$64,1)</f>
        <v>8</v>
      </c>
    </row>
    <row r="80" spans="1:69" ht="18" customHeight="1" x14ac:dyDescent="0.2">
      <c r="A80" s="19">
        <f t="shared" si="3"/>
        <v>10804</v>
      </c>
      <c r="B80" s="19">
        <f>INDEX(章节表!$E$5:$E$64,关卡表!BQ80)</f>
        <v>1</v>
      </c>
      <c r="C80" s="19">
        <f>INDEX(章节表!$B$5:$B$64,关卡表!BQ80)</f>
        <v>108</v>
      </c>
      <c r="D80" s="10" t="s">
        <v>313</v>
      </c>
      <c r="E80" s="19">
        <f>BP80-INDEX(章节表!$J$4:$J$64,关卡表!BQ80)</f>
        <v>4</v>
      </c>
      <c r="F80" s="20">
        <v>6</v>
      </c>
      <c r="G80" s="19" t="str">
        <f>INDEX(章节表!$C$5:$C$64,关卡表!BQ80)&amp;关卡表!E80&amp;"关"</f>
        <v>普通8章4关</v>
      </c>
      <c r="H80" s="9"/>
      <c r="I80" s="9"/>
      <c r="J80" s="19" t="str">
        <f>INDEX(章节表!$D$5:$D$64,关卡表!BQ80)&amp;"-"&amp;关卡表!E80&amp;"关"</f>
        <v>普通8章-4关</v>
      </c>
      <c r="K80" s="10" t="s">
        <v>315</v>
      </c>
      <c r="L80" s="10"/>
      <c r="M80" s="9"/>
      <c r="N80" s="9">
        <v>0</v>
      </c>
      <c r="O80" s="19">
        <f t="shared" si="4"/>
        <v>10803</v>
      </c>
      <c r="P80" s="19">
        <v>280</v>
      </c>
      <c r="Q80" s="9">
        <v>0</v>
      </c>
      <c r="R80" s="9"/>
      <c r="S80" s="9" t="s">
        <v>325</v>
      </c>
      <c r="T80" s="19">
        <f>INDEX(章节表!$M$5:$M$64,关卡表!BQ80)</f>
        <v>1350</v>
      </c>
      <c r="U80" s="9" t="s">
        <v>326</v>
      </c>
      <c r="V80" s="19">
        <f>INDEX(章节表!$N$5:$N$64,关卡表!BQ80)</f>
        <v>3150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10"/>
      <c r="AI80" s="9"/>
      <c r="AJ80" s="9"/>
      <c r="AK80" s="9"/>
      <c r="AL80" s="9" t="s">
        <v>364</v>
      </c>
      <c r="AM80" s="9">
        <v>11</v>
      </c>
      <c r="AN80" s="9"/>
      <c r="AO80" s="19">
        <f>INDEX(章节表!$K$5:$K$64,关卡表!BQ80)</f>
        <v>45</v>
      </c>
      <c r="AP80" s="9">
        <v>287339</v>
      </c>
      <c r="AQ80" s="10" t="s">
        <v>562</v>
      </c>
      <c r="AR80" s="10" t="s">
        <v>563</v>
      </c>
      <c r="AS80" s="10" t="s">
        <v>564</v>
      </c>
      <c r="AT80" s="10" t="s">
        <v>318</v>
      </c>
      <c r="AU80" s="10"/>
      <c r="AV80" s="10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P80">
        <v>74</v>
      </c>
      <c r="BQ80">
        <f>MATCH(BP80-1,章节表!$J$4:$J$64,1)</f>
        <v>8</v>
      </c>
    </row>
    <row r="81" spans="1:69" ht="18" customHeight="1" x14ac:dyDescent="0.2">
      <c r="A81" s="19">
        <f t="shared" si="3"/>
        <v>10805</v>
      </c>
      <c r="B81" s="19">
        <f>INDEX(章节表!$E$5:$E$64,关卡表!BQ81)</f>
        <v>1</v>
      </c>
      <c r="C81" s="19">
        <f>INDEX(章节表!$B$5:$B$64,关卡表!BQ81)</f>
        <v>108</v>
      </c>
      <c r="D81" s="10" t="s">
        <v>313</v>
      </c>
      <c r="E81" s="19">
        <f>BP81-INDEX(章节表!$J$4:$J$64,关卡表!BQ81)</f>
        <v>5</v>
      </c>
      <c r="F81" s="20">
        <v>8</v>
      </c>
      <c r="G81" s="19" t="str">
        <f>INDEX(章节表!$C$5:$C$64,关卡表!BQ81)&amp;关卡表!E81&amp;"关"</f>
        <v>普通8章5关</v>
      </c>
      <c r="H81" s="9"/>
      <c r="I81" s="9"/>
      <c r="J81" s="19" t="str">
        <f>INDEX(章节表!$D$5:$D$64,关卡表!BQ81)&amp;"-"&amp;关卡表!E81&amp;"关"</f>
        <v>普通8章-5关</v>
      </c>
      <c r="K81" s="10" t="s">
        <v>315</v>
      </c>
      <c r="L81" s="10"/>
      <c r="M81" s="9"/>
      <c r="N81" s="9">
        <v>0</v>
      </c>
      <c r="O81" s="19">
        <f t="shared" si="4"/>
        <v>10804</v>
      </c>
      <c r="P81" s="19">
        <v>280</v>
      </c>
      <c r="Q81" s="9">
        <v>0</v>
      </c>
      <c r="R81" s="9"/>
      <c r="S81" s="9" t="s">
        <v>325</v>
      </c>
      <c r="T81" s="19">
        <f>INDEX(章节表!$M$5:$M$64,关卡表!BQ81)</f>
        <v>1350</v>
      </c>
      <c r="U81" s="9" t="s">
        <v>326</v>
      </c>
      <c r="V81" s="19">
        <f>INDEX(章节表!$N$5:$N$64,关卡表!BQ81)</f>
        <v>3150</v>
      </c>
      <c r="W81" s="9"/>
      <c r="X81" s="9"/>
      <c r="Y81" s="9"/>
      <c r="Z81" s="9"/>
      <c r="AA81" s="9"/>
      <c r="AB81" s="9"/>
      <c r="AC81" s="10"/>
      <c r="AD81" s="10"/>
      <c r="AE81" s="10"/>
      <c r="AF81" s="10"/>
      <c r="AG81" s="10"/>
      <c r="AH81" s="10"/>
      <c r="AI81" s="9"/>
      <c r="AJ81" s="9"/>
      <c r="AK81" s="9"/>
      <c r="AL81" s="9" t="s">
        <v>412</v>
      </c>
      <c r="AM81" s="9">
        <v>6</v>
      </c>
      <c r="AN81" s="9"/>
      <c r="AO81" s="19">
        <f>INDEX(章节表!$K$5:$K$64,关卡表!BQ81)</f>
        <v>45</v>
      </c>
      <c r="AP81" s="9">
        <v>292463</v>
      </c>
      <c r="AQ81" s="10" t="s">
        <v>565</v>
      </c>
      <c r="AR81" s="10" t="s">
        <v>566</v>
      </c>
      <c r="AS81" s="10" t="s">
        <v>567</v>
      </c>
      <c r="AT81" s="10" t="s">
        <v>318</v>
      </c>
      <c r="AU81" s="10"/>
      <c r="AV81" s="10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P81">
        <v>75</v>
      </c>
      <c r="BQ81">
        <f>MATCH(BP81-1,章节表!$J$4:$J$64,1)</f>
        <v>8</v>
      </c>
    </row>
    <row r="82" spans="1:69" ht="18" customHeight="1" x14ac:dyDescent="0.2">
      <c r="A82" s="19">
        <f t="shared" si="3"/>
        <v>10806</v>
      </c>
      <c r="B82" s="19">
        <f>INDEX(章节表!$E$5:$E$64,关卡表!BQ82)</f>
        <v>1</v>
      </c>
      <c r="C82" s="19">
        <f>INDEX(章节表!$B$5:$B$64,关卡表!BQ82)</f>
        <v>108</v>
      </c>
      <c r="D82" s="10" t="s">
        <v>313</v>
      </c>
      <c r="E82" s="19">
        <f>BP82-INDEX(章节表!$J$4:$J$64,关卡表!BQ82)</f>
        <v>6</v>
      </c>
      <c r="F82" s="20">
        <v>9</v>
      </c>
      <c r="G82" s="19" t="str">
        <f>INDEX(章节表!$C$5:$C$64,关卡表!BQ82)&amp;关卡表!E82&amp;"关"</f>
        <v>普通8章6关</v>
      </c>
      <c r="H82" s="9"/>
      <c r="I82" s="9"/>
      <c r="J82" s="19" t="str">
        <f>INDEX(章节表!$D$5:$D$64,关卡表!BQ82)&amp;"-"&amp;关卡表!E82&amp;"关"</f>
        <v>普通8章-6关</v>
      </c>
      <c r="K82" s="10" t="s">
        <v>315</v>
      </c>
      <c r="L82" s="10"/>
      <c r="M82" s="9"/>
      <c r="N82" s="9">
        <v>0</v>
      </c>
      <c r="O82" s="19">
        <f t="shared" si="4"/>
        <v>10805</v>
      </c>
      <c r="P82" s="19">
        <v>280</v>
      </c>
      <c r="Q82" s="9">
        <v>0</v>
      </c>
      <c r="R82" s="9">
        <v>21082</v>
      </c>
      <c r="S82" s="9" t="s">
        <v>325</v>
      </c>
      <c r="T82" s="19">
        <f>INDEX(章节表!$M$5:$M$64,关卡表!BQ82)</f>
        <v>1350</v>
      </c>
      <c r="U82" s="9" t="s">
        <v>326</v>
      </c>
      <c r="V82" s="19">
        <f>INDEX(章节表!$N$5:$N$64,关卡表!BQ82)</f>
        <v>3150</v>
      </c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10"/>
      <c r="AI82" s="9"/>
      <c r="AJ82" s="9"/>
      <c r="AK82" s="9"/>
      <c r="AL82" s="9" t="s">
        <v>412</v>
      </c>
      <c r="AM82" s="9">
        <v>7</v>
      </c>
      <c r="AN82" s="9"/>
      <c r="AO82" s="19">
        <f>INDEX(章节表!$K$5:$K$64,关卡表!BQ82)</f>
        <v>45</v>
      </c>
      <c r="AP82" s="9">
        <v>353030</v>
      </c>
      <c r="AQ82" s="10" t="s">
        <v>568</v>
      </c>
      <c r="AR82" s="10" t="s">
        <v>569</v>
      </c>
      <c r="AS82" s="10" t="s">
        <v>570</v>
      </c>
      <c r="AT82" s="10" t="s">
        <v>318</v>
      </c>
      <c r="AU82" s="10"/>
      <c r="AV82" s="10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P82">
        <v>76</v>
      </c>
      <c r="BQ82">
        <f>MATCH(BP82-1,章节表!$J$4:$J$64,1)</f>
        <v>8</v>
      </c>
    </row>
    <row r="83" spans="1:69" ht="18" customHeight="1" x14ac:dyDescent="0.2">
      <c r="A83" s="19">
        <f t="shared" si="3"/>
        <v>10807</v>
      </c>
      <c r="B83" s="19">
        <f>INDEX(章节表!$E$5:$E$64,关卡表!BQ83)</f>
        <v>1</v>
      </c>
      <c r="C83" s="19">
        <f>INDEX(章节表!$B$5:$B$64,关卡表!BQ83)</f>
        <v>108</v>
      </c>
      <c r="D83" s="10" t="s">
        <v>313</v>
      </c>
      <c r="E83" s="19">
        <f>BP83-INDEX(章节表!$J$4:$J$64,关卡表!BQ83)</f>
        <v>7</v>
      </c>
      <c r="F83" s="20">
        <v>10</v>
      </c>
      <c r="G83" s="19" t="str">
        <f>INDEX(章节表!$C$5:$C$64,关卡表!BQ83)&amp;关卡表!E83&amp;"关"</f>
        <v>普通8章7关</v>
      </c>
      <c r="H83" s="9"/>
      <c r="I83" s="9"/>
      <c r="J83" s="19" t="str">
        <f>INDEX(章节表!$D$5:$D$64,关卡表!BQ83)&amp;"-"&amp;关卡表!E83&amp;"关"</f>
        <v>普通8章-7关</v>
      </c>
      <c r="K83" s="10" t="s">
        <v>315</v>
      </c>
      <c r="L83" s="10"/>
      <c r="M83" s="9"/>
      <c r="N83" s="9">
        <v>0</v>
      </c>
      <c r="O83" s="19">
        <f t="shared" si="4"/>
        <v>10806</v>
      </c>
      <c r="P83" s="19">
        <v>280</v>
      </c>
      <c r="Q83" s="9">
        <v>0</v>
      </c>
      <c r="R83" s="9"/>
      <c r="S83" s="9" t="s">
        <v>325</v>
      </c>
      <c r="T83" s="19">
        <f>INDEX(章节表!$M$5:$M$64,关卡表!BQ83)</f>
        <v>1350</v>
      </c>
      <c r="U83" s="9" t="s">
        <v>326</v>
      </c>
      <c r="V83" s="19">
        <f>INDEX(章节表!$N$5:$N$64,关卡表!BQ83)</f>
        <v>3150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10"/>
      <c r="AI83" s="9"/>
      <c r="AJ83" s="9"/>
      <c r="AK83" s="9"/>
      <c r="AL83" s="9" t="s">
        <v>412</v>
      </c>
      <c r="AM83" s="9">
        <v>8</v>
      </c>
      <c r="AN83" s="9"/>
      <c r="AO83" s="19">
        <f>INDEX(章节表!$K$5:$K$64,关卡表!BQ83)</f>
        <v>45</v>
      </c>
      <c r="AP83" s="9">
        <v>354230</v>
      </c>
      <c r="AQ83" s="10" t="s">
        <v>571</v>
      </c>
      <c r="AR83" s="10" t="s">
        <v>572</v>
      </c>
      <c r="AS83" s="10" t="s">
        <v>573</v>
      </c>
      <c r="AT83" s="10" t="s">
        <v>318</v>
      </c>
      <c r="AU83" s="10"/>
      <c r="AV83" s="10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P83">
        <v>77</v>
      </c>
      <c r="BQ83">
        <f>MATCH(BP83-1,章节表!$J$4:$J$64,1)</f>
        <v>8</v>
      </c>
    </row>
    <row r="84" spans="1:69" ht="18" customHeight="1" x14ac:dyDescent="0.2">
      <c r="A84" s="19">
        <f t="shared" si="3"/>
        <v>10808</v>
      </c>
      <c r="B84" s="19">
        <f>INDEX(章节表!$E$5:$E$64,关卡表!BQ84)</f>
        <v>1</v>
      </c>
      <c r="C84" s="19">
        <f>INDEX(章节表!$B$5:$B$64,关卡表!BQ84)</f>
        <v>108</v>
      </c>
      <c r="D84" s="10" t="s">
        <v>313</v>
      </c>
      <c r="E84" s="19">
        <f>BP84-INDEX(章节表!$J$4:$J$64,关卡表!BQ84)</f>
        <v>8</v>
      </c>
      <c r="F84" s="20">
        <v>11</v>
      </c>
      <c r="G84" s="19" t="str">
        <f>INDEX(章节表!$C$5:$C$64,关卡表!BQ84)&amp;关卡表!E84&amp;"关"</f>
        <v>普通8章8关</v>
      </c>
      <c r="H84" s="9"/>
      <c r="I84" s="9"/>
      <c r="J84" s="19" t="str">
        <f>INDEX(章节表!$D$5:$D$64,关卡表!BQ84)&amp;"-"&amp;关卡表!E84&amp;"关"</f>
        <v>普通8章-8关</v>
      </c>
      <c r="K84" s="10" t="s">
        <v>315</v>
      </c>
      <c r="L84" s="10"/>
      <c r="M84" s="9"/>
      <c r="N84" s="9">
        <v>0</v>
      </c>
      <c r="O84" s="19">
        <f t="shared" si="4"/>
        <v>10807</v>
      </c>
      <c r="P84" s="19">
        <v>280</v>
      </c>
      <c r="Q84" s="9">
        <v>0</v>
      </c>
      <c r="R84" s="9"/>
      <c r="S84" s="9" t="s">
        <v>325</v>
      </c>
      <c r="T84" s="19">
        <f>INDEX(章节表!$M$5:$M$64,关卡表!BQ84)</f>
        <v>1350</v>
      </c>
      <c r="U84" s="9" t="s">
        <v>326</v>
      </c>
      <c r="V84" s="19">
        <f>INDEX(章节表!$N$5:$N$64,关卡表!BQ84)</f>
        <v>3150</v>
      </c>
      <c r="W84" s="9"/>
      <c r="X84" s="9"/>
      <c r="Y84" s="9"/>
      <c r="Z84" s="9"/>
      <c r="AA84" s="9"/>
      <c r="AB84" s="9"/>
      <c r="AC84" s="10"/>
      <c r="AD84" s="10"/>
      <c r="AE84" s="10"/>
      <c r="AF84" s="10"/>
      <c r="AG84" s="10"/>
      <c r="AH84" s="10"/>
      <c r="AI84" s="9"/>
      <c r="AJ84" s="9"/>
      <c r="AK84" s="9"/>
      <c r="AL84" s="9" t="s">
        <v>412</v>
      </c>
      <c r="AM84" s="9">
        <v>6</v>
      </c>
      <c r="AN84" s="9"/>
      <c r="AO84" s="19">
        <f>INDEX(章节表!$K$5:$K$64,关卡表!BQ84)</f>
        <v>45</v>
      </c>
      <c r="AP84" s="9">
        <v>354878</v>
      </c>
      <c r="AQ84" s="10" t="s">
        <v>574</v>
      </c>
      <c r="AR84" s="10" t="s">
        <v>575</v>
      </c>
      <c r="AS84" s="10" t="s">
        <v>576</v>
      </c>
      <c r="AT84" s="10" t="s">
        <v>318</v>
      </c>
      <c r="AU84" s="10"/>
      <c r="AV84" s="10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P84">
        <v>78</v>
      </c>
      <c r="BQ84">
        <f>MATCH(BP84-1,章节表!$J$4:$J$64,1)</f>
        <v>8</v>
      </c>
    </row>
    <row r="85" spans="1:69" ht="18" customHeight="1" x14ac:dyDescent="0.2">
      <c r="A85" s="19">
        <f t="shared" si="3"/>
        <v>10809</v>
      </c>
      <c r="B85" s="19">
        <f>INDEX(章节表!$E$5:$E$64,关卡表!BQ85)</f>
        <v>1</v>
      </c>
      <c r="C85" s="19">
        <f>INDEX(章节表!$B$5:$B$64,关卡表!BQ85)</f>
        <v>108</v>
      </c>
      <c r="D85" s="10" t="s">
        <v>313</v>
      </c>
      <c r="E85" s="19">
        <f>BP85-INDEX(章节表!$J$4:$J$64,关卡表!BQ85)</f>
        <v>9</v>
      </c>
      <c r="F85" s="20">
        <v>13</v>
      </c>
      <c r="G85" s="19" t="str">
        <f>INDEX(章节表!$C$5:$C$64,关卡表!BQ85)&amp;关卡表!E85&amp;"关"</f>
        <v>普通8章9关</v>
      </c>
      <c r="H85" s="9"/>
      <c r="I85" s="9"/>
      <c r="J85" s="19" t="str">
        <f>INDEX(章节表!$D$5:$D$64,关卡表!BQ85)&amp;"-"&amp;关卡表!E85&amp;"关"</f>
        <v>普通8章-9关</v>
      </c>
      <c r="K85" s="10" t="s">
        <v>315</v>
      </c>
      <c r="L85" s="10"/>
      <c r="M85" s="9"/>
      <c r="N85" s="9">
        <v>0</v>
      </c>
      <c r="O85" s="19">
        <f t="shared" si="4"/>
        <v>10808</v>
      </c>
      <c r="P85" s="19">
        <v>280</v>
      </c>
      <c r="Q85" s="9">
        <v>0</v>
      </c>
      <c r="R85" s="9"/>
      <c r="S85" s="9" t="s">
        <v>325</v>
      </c>
      <c r="T85" s="19">
        <f>INDEX(章节表!$M$5:$M$64,关卡表!BQ85)</f>
        <v>1350</v>
      </c>
      <c r="U85" s="9" t="s">
        <v>326</v>
      </c>
      <c r="V85" s="19">
        <f>INDEX(章节表!$N$5:$N$64,关卡表!BQ85)</f>
        <v>3150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10"/>
      <c r="AI85" s="9"/>
      <c r="AJ85" s="9"/>
      <c r="AK85" s="9"/>
      <c r="AL85" s="9" t="s">
        <v>412</v>
      </c>
      <c r="AM85" s="9">
        <v>6</v>
      </c>
      <c r="AN85" s="9"/>
      <c r="AO85" s="19">
        <f>INDEX(章节表!$K$5:$K$64,关卡表!BQ85)</f>
        <v>45</v>
      </c>
      <c r="AP85" s="9">
        <v>370452</v>
      </c>
      <c r="AQ85" s="10" t="s">
        <v>577</v>
      </c>
      <c r="AR85" s="10" t="s">
        <v>578</v>
      </c>
      <c r="AS85" s="10" t="s">
        <v>579</v>
      </c>
      <c r="AT85" s="10" t="s">
        <v>318</v>
      </c>
      <c r="AU85" s="10"/>
      <c r="AV85" s="10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P85">
        <v>79</v>
      </c>
      <c r="BQ85">
        <f>MATCH(BP85-1,章节表!$J$4:$J$64,1)</f>
        <v>8</v>
      </c>
    </row>
    <row r="86" spans="1:69" ht="18" customHeight="1" x14ac:dyDescent="0.2">
      <c r="A86" s="19">
        <f t="shared" si="3"/>
        <v>10810</v>
      </c>
      <c r="B86" s="19">
        <f>INDEX(章节表!$E$5:$E$64,关卡表!BQ86)</f>
        <v>1</v>
      </c>
      <c r="C86" s="19">
        <f>INDEX(章节表!$B$5:$B$64,关卡表!BQ86)</f>
        <v>108</v>
      </c>
      <c r="D86" s="10" t="s">
        <v>313</v>
      </c>
      <c r="E86" s="19">
        <f>BP86-INDEX(章节表!$J$4:$J$64,关卡表!BQ86)</f>
        <v>10</v>
      </c>
      <c r="F86" s="20">
        <v>14</v>
      </c>
      <c r="G86" s="19" t="str">
        <f>INDEX(章节表!$C$5:$C$64,关卡表!BQ86)&amp;关卡表!E86&amp;"关"</f>
        <v>普通8章10关</v>
      </c>
      <c r="H86" s="9"/>
      <c r="I86" s="9"/>
      <c r="J86" s="19" t="str">
        <f>INDEX(章节表!$D$5:$D$64,关卡表!BQ86)&amp;"-"&amp;关卡表!E86&amp;"关"</f>
        <v>普通8章-10关</v>
      </c>
      <c r="K86" s="10" t="s">
        <v>360</v>
      </c>
      <c r="L86" s="10"/>
      <c r="M86" s="9"/>
      <c r="N86" s="9">
        <v>0</v>
      </c>
      <c r="O86" s="19">
        <f t="shared" si="4"/>
        <v>10809</v>
      </c>
      <c r="P86" s="19">
        <v>280</v>
      </c>
      <c r="Q86" s="9">
        <v>0</v>
      </c>
      <c r="R86" s="9">
        <v>21083</v>
      </c>
      <c r="S86" s="9" t="s">
        <v>325</v>
      </c>
      <c r="T86" s="19">
        <f>INDEX(章节表!$M$5:$M$64,关卡表!BQ86)</f>
        <v>1350</v>
      </c>
      <c r="U86" s="9" t="s">
        <v>326</v>
      </c>
      <c r="V86" s="19">
        <f>INDEX(章节表!$N$5:$N$64,关卡表!BQ86)</f>
        <v>3150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10"/>
      <c r="AI86" s="9"/>
      <c r="AJ86" s="9"/>
      <c r="AK86" s="9"/>
      <c r="AL86" s="9" t="s">
        <v>327</v>
      </c>
      <c r="AM86" s="9">
        <v>1</v>
      </c>
      <c r="AN86" s="9"/>
      <c r="AO86" s="19">
        <f>INDEX(章节表!$K$5:$K$64,关卡表!BQ86)</f>
        <v>45</v>
      </c>
      <c r="AP86" s="9">
        <v>417252</v>
      </c>
      <c r="AQ86" s="10" t="s">
        <v>580</v>
      </c>
      <c r="AR86" s="10" t="s">
        <v>581</v>
      </c>
      <c r="AS86" s="10" t="s">
        <v>582</v>
      </c>
      <c r="AT86" s="10" t="s">
        <v>318</v>
      </c>
      <c r="AU86" s="10"/>
      <c r="AV86" s="10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P86">
        <v>80</v>
      </c>
      <c r="BQ86">
        <f>MATCH(BP86-1,章节表!$J$4:$J$64,1)</f>
        <v>8</v>
      </c>
    </row>
    <row r="87" spans="1:69" ht="18" customHeight="1" x14ac:dyDescent="0.2">
      <c r="A87" s="19">
        <f t="shared" si="3"/>
        <v>10901</v>
      </c>
      <c r="B87" s="19">
        <f>INDEX(章节表!$E$5:$E$64,关卡表!BQ87)</f>
        <v>1</v>
      </c>
      <c r="C87" s="19">
        <f>INDEX(章节表!$B$5:$B$64,关卡表!BQ87)</f>
        <v>109</v>
      </c>
      <c r="D87" s="10" t="s">
        <v>313</v>
      </c>
      <c r="E87" s="19">
        <f>BP87-INDEX(章节表!$J$4:$J$64,关卡表!BQ87)</f>
        <v>1</v>
      </c>
      <c r="F87" s="20">
        <v>1</v>
      </c>
      <c r="G87" s="19" t="str">
        <f>INDEX(章节表!$C$5:$C$64,关卡表!BQ87)&amp;关卡表!E87&amp;"关"</f>
        <v>普通9章1关</v>
      </c>
      <c r="H87" s="9"/>
      <c r="I87" s="9"/>
      <c r="J87" s="19" t="str">
        <f>INDEX(章节表!$D$5:$D$64,关卡表!BQ87)&amp;"-"&amp;关卡表!E87&amp;"关"</f>
        <v>普通9章-1关</v>
      </c>
      <c r="K87" s="10" t="s">
        <v>315</v>
      </c>
      <c r="L87" s="10"/>
      <c r="M87" s="9"/>
      <c r="N87" s="9">
        <v>0</v>
      </c>
      <c r="O87" s="19">
        <f t="shared" si="4"/>
        <v>10810</v>
      </c>
      <c r="P87" s="19">
        <v>320</v>
      </c>
      <c r="Q87" s="9">
        <v>0</v>
      </c>
      <c r="R87" s="9"/>
      <c r="S87" s="9" t="s">
        <v>325</v>
      </c>
      <c r="T87" s="19">
        <f>INDEX(章节表!$M$5:$M$64,关卡表!BQ87)</f>
        <v>1500</v>
      </c>
      <c r="U87" s="9" t="s">
        <v>326</v>
      </c>
      <c r="V87" s="19">
        <f>INDEX(章节表!$N$5:$N$64,关卡表!BQ87)</f>
        <v>3600</v>
      </c>
      <c r="W87" s="9"/>
      <c r="X87" s="9"/>
      <c r="Y87" s="9"/>
      <c r="Z87" s="9"/>
      <c r="AA87" s="9"/>
      <c r="AB87" s="9"/>
      <c r="AC87" s="10"/>
      <c r="AD87" s="10"/>
      <c r="AE87" s="10"/>
      <c r="AF87" s="10"/>
      <c r="AG87" s="10"/>
      <c r="AH87" s="10"/>
      <c r="AI87" s="9"/>
      <c r="AJ87" s="9"/>
      <c r="AK87" s="9"/>
      <c r="AL87" s="10" t="s">
        <v>327</v>
      </c>
      <c r="AM87" s="9">
        <v>2</v>
      </c>
      <c r="AN87" s="9"/>
      <c r="AO87" s="19">
        <f>INDEX(章节表!$K$5:$K$64,关卡表!BQ87)</f>
        <v>50</v>
      </c>
      <c r="AP87" s="9">
        <v>387022</v>
      </c>
      <c r="AQ87" s="10" t="s">
        <v>583</v>
      </c>
      <c r="AR87" s="10" t="s">
        <v>584</v>
      </c>
      <c r="AS87" s="10" t="s">
        <v>585</v>
      </c>
      <c r="AT87" s="10" t="s">
        <v>318</v>
      </c>
      <c r="AU87" s="10"/>
      <c r="AV87" s="10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P87">
        <v>81</v>
      </c>
      <c r="BQ87">
        <f>MATCH(BP87-1,章节表!$J$4:$J$64,1)</f>
        <v>9</v>
      </c>
    </row>
    <row r="88" spans="1:69" ht="18" customHeight="1" x14ac:dyDescent="0.2">
      <c r="A88" s="19">
        <f t="shared" si="3"/>
        <v>10902</v>
      </c>
      <c r="B88" s="19">
        <f>INDEX(章节表!$E$5:$E$64,关卡表!BQ88)</f>
        <v>1</v>
      </c>
      <c r="C88" s="19">
        <f>INDEX(章节表!$B$5:$B$64,关卡表!BQ88)</f>
        <v>109</v>
      </c>
      <c r="D88" s="10" t="s">
        <v>313</v>
      </c>
      <c r="E88" s="19">
        <f>BP88-INDEX(章节表!$J$4:$J$64,关卡表!BQ88)</f>
        <v>2</v>
      </c>
      <c r="F88" s="20">
        <v>3</v>
      </c>
      <c r="G88" s="19" t="str">
        <f>INDEX(章节表!$C$5:$C$64,关卡表!BQ88)&amp;关卡表!E88&amp;"关"</f>
        <v>普通9章2关</v>
      </c>
      <c r="H88" s="9"/>
      <c r="I88" s="9"/>
      <c r="J88" s="19" t="str">
        <f>INDEX(章节表!$D$5:$D$64,关卡表!BQ88)&amp;"-"&amp;关卡表!E88&amp;"关"</f>
        <v>普通9章-2关</v>
      </c>
      <c r="K88" s="10" t="s">
        <v>315</v>
      </c>
      <c r="L88" s="10"/>
      <c r="M88" s="9"/>
      <c r="N88" s="9">
        <v>0</v>
      </c>
      <c r="O88" s="19">
        <f t="shared" si="4"/>
        <v>10901</v>
      </c>
      <c r="P88" s="19">
        <v>320</v>
      </c>
      <c r="Q88" s="9">
        <v>0</v>
      </c>
      <c r="R88" s="9"/>
      <c r="S88" s="9" t="s">
        <v>325</v>
      </c>
      <c r="T88" s="19">
        <f>INDEX(章节表!$M$5:$M$64,关卡表!BQ88)</f>
        <v>1500</v>
      </c>
      <c r="U88" s="9" t="s">
        <v>326</v>
      </c>
      <c r="V88" s="19">
        <f>INDEX(章节表!$N$5:$N$64,关卡表!BQ88)</f>
        <v>3600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10"/>
      <c r="AI88" s="9"/>
      <c r="AJ88" s="9"/>
      <c r="AK88" s="9"/>
      <c r="AL88" s="10" t="s">
        <v>327</v>
      </c>
      <c r="AM88" s="9">
        <v>2</v>
      </c>
      <c r="AN88" s="9"/>
      <c r="AO88" s="19">
        <f>INDEX(章节表!$K$5:$K$64,关卡表!BQ88)</f>
        <v>50</v>
      </c>
      <c r="AP88" s="9">
        <v>387822</v>
      </c>
      <c r="AQ88" s="10" t="s">
        <v>586</v>
      </c>
      <c r="AR88" s="10" t="s">
        <v>587</v>
      </c>
      <c r="AS88" s="10" t="s">
        <v>588</v>
      </c>
      <c r="AT88" s="10" t="s">
        <v>318</v>
      </c>
      <c r="AU88" s="10"/>
      <c r="AV88" s="10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P88">
        <v>82</v>
      </c>
      <c r="BQ88">
        <f>MATCH(BP88-1,章节表!$J$4:$J$64,1)</f>
        <v>9</v>
      </c>
    </row>
    <row r="89" spans="1:69" ht="18" customHeight="1" x14ac:dyDescent="0.2">
      <c r="A89" s="19">
        <f t="shared" si="3"/>
        <v>10903</v>
      </c>
      <c r="B89" s="19">
        <f>INDEX(章节表!$E$5:$E$64,关卡表!BQ89)</f>
        <v>1</v>
      </c>
      <c r="C89" s="19">
        <f>INDEX(章节表!$B$5:$B$64,关卡表!BQ89)</f>
        <v>109</v>
      </c>
      <c r="D89" s="10" t="s">
        <v>313</v>
      </c>
      <c r="E89" s="19">
        <f>BP89-INDEX(章节表!$J$4:$J$64,关卡表!BQ89)</f>
        <v>3</v>
      </c>
      <c r="F89" s="20">
        <v>5</v>
      </c>
      <c r="G89" s="19" t="str">
        <f>INDEX(章节表!$C$5:$C$64,关卡表!BQ89)&amp;关卡表!E89&amp;"关"</f>
        <v>普通9章3关</v>
      </c>
      <c r="H89" s="9"/>
      <c r="I89" s="9"/>
      <c r="J89" s="19" t="str">
        <f>INDEX(章节表!$D$5:$D$64,关卡表!BQ89)&amp;"-"&amp;关卡表!E89&amp;"关"</f>
        <v>普通9章-3关</v>
      </c>
      <c r="K89" s="10" t="s">
        <v>315</v>
      </c>
      <c r="L89" s="10"/>
      <c r="M89" s="9"/>
      <c r="N89" s="9">
        <v>0</v>
      </c>
      <c r="O89" s="19">
        <f t="shared" si="4"/>
        <v>10902</v>
      </c>
      <c r="P89" s="19">
        <v>320</v>
      </c>
      <c r="Q89" s="9">
        <v>0</v>
      </c>
      <c r="R89" s="9">
        <v>21091</v>
      </c>
      <c r="S89" s="9" t="s">
        <v>325</v>
      </c>
      <c r="T89" s="19">
        <f>INDEX(章节表!$M$5:$M$64,关卡表!BQ89)</f>
        <v>1500</v>
      </c>
      <c r="U89" s="9" t="s">
        <v>326</v>
      </c>
      <c r="V89" s="19">
        <f>INDEX(章节表!$N$5:$N$64,关卡表!BQ89)</f>
        <v>3600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10"/>
      <c r="AI89" s="9"/>
      <c r="AJ89" s="9"/>
      <c r="AK89" s="9"/>
      <c r="AL89" s="10" t="s">
        <v>327</v>
      </c>
      <c r="AM89" s="9">
        <v>2</v>
      </c>
      <c r="AN89" s="9"/>
      <c r="AO89" s="19">
        <f>INDEX(章节表!$K$5:$K$64,关卡表!BQ89)</f>
        <v>50</v>
      </c>
      <c r="AP89" s="9">
        <v>412312</v>
      </c>
      <c r="AQ89" s="10" t="s">
        <v>589</v>
      </c>
      <c r="AR89" s="10" t="s">
        <v>590</v>
      </c>
      <c r="AS89" s="10" t="s">
        <v>591</v>
      </c>
      <c r="AT89" s="10" t="s">
        <v>318</v>
      </c>
      <c r="AU89" s="10"/>
      <c r="AV89" s="10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P89">
        <v>83</v>
      </c>
      <c r="BQ89">
        <f>MATCH(BP89-1,章节表!$J$4:$J$64,1)</f>
        <v>9</v>
      </c>
    </row>
    <row r="90" spans="1:69" ht="18" customHeight="1" x14ac:dyDescent="0.2">
      <c r="A90" s="19">
        <f t="shared" si="3"/>
        <v>10904</v>
      </c>
      <c r="B90" s="19">
        <f>INDEX(章节表!$E$5:$E$64,关卡表!BQ90)</f>
        <v>1</v>
      </c>
      <c r="C90" s="19">
        <f>INDEX(章节表!$B$5:$B$64,关卡表!BQ90)</f>
        <v>109</v>
      </c>
      <c r="D90" s="10" t="s">
        <v>313</v>
      </c>
      <c r="E90" s="19">
        <f>BP90-INDEX(章节表!$J$4:$J$64,关卡表!BQ90)</f>
        <v>4</v>
      </c>
      <c r="F90" s="20">
        <v>7</v>
      </c>
      <c r="G90" s="19" t="str">
        <f>INDEX(章节表!$C$5:$C$64,关卡表!BQ90)&amp;关卡表!E90&amp;"关"</f>
        <v>普通9章4关</v>
      </c>
      <c r="H90" s="9"/>
      <c r="I90" s="9"/>
      <c r="J90" s="19" t="str">
        <f>INDEX(章节表!$D$5:$D$64,关卡表!BQ90)&amp;"-"&amp;关卡表!E90&amp;"关"</f>
        <v>普通9章-4关</v>
      </c>
      <c r="K90" s="10" t="s">
        <v>315</v>
      </c>
      <c r="L90" s="10"/>
      <c r="M90" s="9"/>
      <c r="N90" s="9">
        <v>0</v>
      </c>
      <c r="O90" s="19">
        <f t="shared" si="4"/>
        <v>10903</v>
      </c>
      <c r="P90" s="19">
        <v>320</v>
      </c>
      <c r="Q90" s="9">
        <v>0</v>
      </c>
      <c r="R90" s="9"/>
      <c r="S90" s="9" t="s">
        <v>325</v>
      </c>
      <c r="T90" s="19">
        <f>INDEX(章节表!$M$5:$M$64,关卡表!BQ90)</f>
        <v>1500</v>
      </c>
      <c r="U90" s="9" t="s">
        <v>326</v>
      </c>
      <c r="V90" s="19">
        <f>INDEX(章节表!$N$5:$N$64,关卡表!BQ90)</f>
        <v>3600</v>
      </c>
      <c r="W90" s="9"/>
      <c r="X90" s="9"/>
      <c r="Y90" s="9"/>
      <c r="Z90" s="9"/>
      <c r="AA90" s="9"/>
      <c r="AB90" s="9"/>
      <c r="AC90" s="10"/>
      <c r="AD90" s="10"/>
      <c r="AE90" s="10"/>
      <c r="AF90" s="10"/>
      <c r="AG90" s="10"/>
      <c r="AH90" s="10"/>
      <c r="AI90" s="9"/>
      <c r="AJ90" s="9"/>
      <c r="AK90" s="9"/>
      <c r="AL90" s="10" t="s">
        <v>327</v>
      </c>
      <c r="AM90" s="9">
        <v>3</v>
      </c>
      <c r="AN90" s="9"/>
      <c r="AO90" s="19">
        <f>INDEX(章节表!$K$5:$K$64,关卡表!BQ90)</f>
        <v>50</v>
      </c>
      <c r="AP90" s="9">
        <v>402627</v>
      </c>
      <c r="AQ90" s="10" t="s">
        <v>592</v>
      </c>
      <c r="AR90" s="10" t="s">
        <v>593</v>
      </c>
      <c r="AS90" s="10" t="s">
        <v>594</v>
      </c>
      <c r="AT90" s="10" t="s">
        <v>318</v>
      </c>
      <c r="AU90" s="10"/>
      <c r="AV90" s="10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P90">
        <v>84</v>
      </c>
      <c r="BQ90">
        <f>MATCH(BP90-1,章节表!$J$4:$J$64,1)</f>
        <v>9</v>
      </c>
    </row>
    <row r="91" spans="1:69" ht="18" customHeight="1" x14ac:dyDescent="0.2">
      <c r="A91" s="19">
        <f t="shared" si="3"/>
        <v>10905</v>
      </c>
      <c r="B91" s="19">
        <f>INDEX(章节表!$E$5:$E$64,关卡表!BQ91)</f>
        <v>1</v>
      </c>
      <c r="C91" s="19">
        <f>INDEX(章节表!$B$5:$B$64,关卡表!BQ91)</f>
        <v>109</v>
      </c>
      <c r="D91" s="10" t="s">
        <v>313</v>
      </c>
      <c r="E91" s="19">
        <f>BP91-INDEX(章节表!$J$4:$J$64,关卡表!BQ91)</f>
        <v>5</v>
      </c>
      <c r="F91" s="20">
        <v>8</v>
      </c>
      <c r="G91" s="19" t="str">
        <f>INDEX(章节表!$C$5:$C$64,关卡表!BQ91)&amp;关卡表!E91&amp;"关"</f>
        <v>普通9章5关</v>
      </c>
      <c r="H91" s="9"/>
      <c r="I91" s="9"/>
      <c r="J91" s="19" t="str">
        <f>INDEX(章节表!$D$5:$D$64,关卡表!BQ91)&amp;"-"&amp;关卡表!E91&amp;"关"</f>
        <v>普通9章-5关</v>
      </c>
      <c r="K91" s="10" t="s">
        <v>315</v>
      </c>
      <c r="L91" s="10"/>
      <c r="M91" s="9"/>
      <c r="N91" s="9">
        <v>0</v>
      </c>
      <c r="O91" s="19">
        <f t="shared" si="4"/>
        <v>10904</v>
      </c>
      <c r="P91" s="19">
        <v>320</v>
      </c>
      <c r="Q91" s="9">
        <v>0</v>
      </c>
      <c r="R91" s="9"/>
      <c r="S91" s="9" t="s">
        <v>325</v>
      </c>
      <c r="T91" s="19">
        <f>INDEX(章节表!$M$5:$M$64,关卡表!BQ91)</f>
        <v>1500</v>
      </c>
      <c r="U91" s="9" t="s">
        <v>326</v>
      </c>
      <c r="V91" s="19">
        <f>INDEX(章节表!$N$5:$N$64,关卡表!BQ91)</f>
        <v>3600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10"/>
      <c r="AI91" s="9"/>
      <c r="AJ91" s="9"/>
      <c r="AK91" s="9"/>
      <c r="AL91" s="10" t="s">
        <v>327</v>
      </c>
      <c r="AM91" s="9">
        <v>1</v>
      </c>
      <c r="AN91" s="9"/>
      <c r="AO91" s="19">
        <f>INDEX(章节表!$K$5:$K$64,关卡表!BQ91)</f>
        <v>50</v>
      </c>
      <c r="AP91" s="9">
        <v>403017</v>
      </c>
      <c r="AQ91" s="10" t="s">
        <v>595</v>
      </c>
      <c r="AR91" s="10" t="s">
        <v>596</v>
      </c>
      <c r="AS91" s="10" t="s">
        <v>597</v>
      </c>
      <c r="AT91" s="10" t="s">
        <v>318</v>
      </c>
      <c r="AU91" s="10"/>
      <c r="AV91" s="10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P91">
        <v>85</v>
      </c>
      <c r="BQ91">
        <f>MATCH(BP91-1,章节表!$J$4:$J$64,1)</f>
        <v>9</v>
      </c>
    </row>
    <row r="92" spans="1:69" ht="18" customHeight="1" x14ac:dyDescent="0.2">
      <c r="A92" s="19">
        <f t="shared" si="3"/>
        <v>10906</v>
      </c>
      <c r="B92" s="19">
        <f>INDEX(章节表!$E$5:$E$64,关卡表!BQ92)</f>
        <v>1</v>
      </c>
      <c r="C92" s="19">
        <f>INDEX(章节表!$B$5:$B$64,关卡表!BQ92)</f>
        <v>109</v>
      </c>
      <c r="D92" s="10" t="s">
        <v>313</v>
      </c>
      <c r="E92" s="19">
        <f>BP92-INDEX(章节表!$J$4:$J$64,关卡表!BQ92)</f>
        <v>6</v>
      </c>
      <c r="F92" s="20">
        <v>9</v>
      </c>
      <c r="G92" s="19" t="str">
        <f>INDEX(章节表!$C$5:$C$64,关卡表!BQ92)&amp;关卡表!E92&amp;"关"</f>
        <v>普通9章6关</v>
      </c>
      <c r="H92" s="9"/>
      <c r="I92" s="9"/>
      <c r="J92" s="19" t="str">
        <f>INDEX(章节表!$D$5:$D$64,关卡表!BQ92)&amp;"-"&amp;关卡表!E92&amp;"关"</f>
        <v>普通9章-6关</v>
      </c>
      <c r="K92" s="10" t="s">
        <v>315</v>
      </c>
      <c r="L92" s="10"/>
      <c r="M92" s="9"/>
      <c r="N92" s="9">
        <v>0</v>
      </c>
      <c r="O92" s="19">
        <f t="shared" si="4"/>
        <v>10905</v>
      </c>
      <c r="P92" s="19">
        <v>320</v>
      </c>
      <c r="Q92" s="9">
        <v>0</v>
      </c>
      <c r="R92" s="9">
        <v>21092</v>
      </c>
      <c r="S92" s="9" t="s">
        <v>325</v>
      </c>
      <c r="T92" s="19">
        <f>INDEX(章节表!$M$5:$M$64,关卡表!BQ92)</f>
        <v>1500</v>
      </c>
      <c r="U92" s="9" t="s">
        <v>326</v>
      </c>
      <c r="V92" s="19">
        <f>INDEX(章节表!$N$5:$N$64,关卡表!BQ92)</f>
        <v>3600</v>
      </c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10"/>
      <c r="AI92" s="9"/>
      <c r="AJ92" s="9"/>
      <c r="AK92" s="9"/>
      <c r="AL92" s="10" t="s">
        <v>327</v>
      </c>
      <c r="AM92" s="9">
        <v>2</v>
      </c>
      <c r="AN92" s="9"/>
      <c r="AO92" s="19">
        <f>INDEX(章节表!$K$5:$K$64,关卡表!BQ92)</f>
        <v>50</v>
      </c>
      <c r="AP92" s="9">
        <v>448239</v>
      </c>
      <c r="AQ92" s="10" t="s">
        <v>598</v>
      </c>
      <c r="AR92" s="10" t="s">
        <v>599</v>
      </c>
      <c r="AS92" s="10" t="s">
        <v>600</v>
      </c>
      <c r="AT92" s="10" t="s">
        <v>318</v>
      </c>
      <c r="AU92" s="10"/>
      <c r="AV92" s="10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P92">
        <v>86</v>
      </c>
      <c r="BQ92">
        <f>MATCH(BP92-1,章节表!$J$4:$J$64,1)</f>
        <v>9</v>
      </c>
    </row>
    <row r="93" spans="1:69" ht="18" customHeight="1" x14ac:dyDescent="0.2">
      <c r="A93" s="19">
        <f t="shared" si="3"/>
        <v>10907</v>
      </c>
      <c r="B93" s="19">
        <f>INDEX(章节表!$E$5:$E$64,关卡表!BQ93)</f>
        <v>1</v>
      </c>
      <c r="C93" s="19">
        <f>INDEX(章节表!$B$5:$B$64,关卡表!BQ93)</f>
        <v>109</v>
      </c>
      <c r="D93" s="10" t="s">
        <v>313</v>
      </c>
      <c r="E93" s="19">
        <f>BP93-INDEX(章节表!$J$4:$J$64,关卡表!BQ93)</f>
        <v>7</v>
      </c>
      <c r="F93" s="20">
        <v>11</v>
      </c>
      <c r="G93" s="19" t="str">
        <f>INDEX(章节表!$C$5:$C$64,关卡表!BQ93)&amp;关卡表!E93&amp;"关"</f>
        <v>普通9章7关</v>
      </c>
      <c r="H93" s="9"/>
      <c r="I93" s="9"/>
      <c r="J93" s="19" t="str">
        <f>INDEX(章节表!$D$5:$D$64,关卡表!BQ93)&amp;"-"&amp;关卡表!E93&amp;"关"</f>
        <v>普通9章-7关</v>
      </c>
      <c r="K93" s="10" t="s">
        <v>315</v>
      </c>
      <c r="L93" s="10"/>
      <c r="M93" s="9"/>
      <c r="N93" s="9">
        <v>0</v>
      </c>
      <c r="O93" s="19">
        <f t="shared" si="4"/>
        <v>10906</v>
      </c>
      <c r="P93" s="19">
        <v>320</v>
      </c>
      <c r="Q93" s="9">
        <v>0</v>
      </c>
      <c r="R93" s="9"/>
      <c r="S93" s="9" t="s">
        <v>325</v>
      </c>
      <c r="T93" s="19">
        <f>INDEX(章节表!$M$5:$M$64,关卡表!BQ93)</f>
        <v>1500</v>
      </c>
      <c r="U93" s="9" t="s">
        <v>326</v>
      </c>
      <c r="V93" s="19">
        <f>INDEX(章节表!$N$5:$N$64,关卡表!BQ93)</f>
        <v>3600</v>
      </c>
      <c r="W93" s="9"/>
      <c r="X93" s="9"/>
      <c r="Y93" s="9"/>
      <c r="Z93" s="9"/>
      <c r="AA93" s="9"/>
      <c r="AB93" s="9"/>
      <c r="AC93" s="10"/>
      <c r="AD93" s="10"/>
      <c r="AE93" s="10"/>
      <c r="AF93" s="10"/>
      <c r="AG93" s="10"/>
      <c r="AH93" s="10"/>
      <c r="AI93" s="9"/>
      <c r="AJ93" s="9"/>
      <c r="AK93" s="9"/>
      <c r="AL93" s="10" t="s">
        <v>327</v>
      </c>
      <c r="AM93" s="9">
        <v>3</v>
      </c>
      <c r="AN93" s="9"/>
      <c r="AO93" s="19">
        <f>INDEX(章节表!$K$5:$K$64,关卡表!BQ93)</f>
        <v>50</v>
      </c>
      <c r="AP93" s="9">
        <v>460944</v>
      </c>
      <c r="AQ93" s="10" t="s">
        <v>601</v>
      </c>
      <c r="AR93" s="10" t="s">
        <v>602</v>
      </c>
      <c r="AS93" s="10" t="s">
        <v>603</v>
      </c>
      <c r="AT93" s="10" t="s">
        <v>318</v>
      </c>
      <c r="AU93" s="10"/>
      <c r="AV93" s="10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P93">
        <v>87</v>
      </c>
      <c r="BQ93">
        <f>MATCH(BP93-1,章节表!$J$4:$J$64,1)</f>
        <v>9</v>
      </c>
    </row>
    <row r="94" spans="1:69" ht="18" customHeight="1" x14ac:dyDescent="0.2">
      <c r="A94" s="19">
        <f t="shared" si="3"/>
        <v>10908</v>
      </c>
      <c r="B94" s="19">
        <f>INDEX(章节表!$E$5:$E$64,关卡表!BQ94)</f>
        <v>1</v>
      </c>
      <c r="C94" s="19">
        <f>INDEX(章节表!$B$5:$B$64,关卡表!BQ94)</f>
        <v>109</v>
      </c>
      <c r="D94" s="10" t="s">
        <v>313</v>
      </c>
      <c r="E94" s="19">
        <f>BP94-INDEX(章节表!$J$4:$J$64,关卡表!BQ94)</f>
        <v>8</v>
      </c>
      <c r="F94" s="20">
        <v>12</v>
      </c>
      <c r="G94" s="19" t="str">
        <f>INDEX(章节表!$C$5:$C$64,关卡表!BQ94)&amp;关卡表!E94&amp;"关"</f>
        <v>普通9章8关</v>
      </c>
      <c r="H94" s="9"/>
      <c r="I94" s="9"/>
      <c r="J94" s="19" t="str">
        <f>INDEX(章节表!$D$5:$D$64,关卡表!BQ94)&amp;"-"&amp;关卡表!E94&amp;"关"</f>
        <v>普通9章-8关</v>
      </c>
      <c r="K94" s="10" t="s">
        <v>315</v>
      </c>
      <c r="L94" s="10"/>
      <c r="M94" s="9"/>
      <c r="N94" s="9">
        <v>0</v>
      </c>
      <c r="O94" s="19">
        <f t="shared" si="4"/>
        <v>10907</v>
      </c>
      <c r="P94" s="19">
        <v>320</v>
      </c>
      <c r="Q94" s="9">
        <v>0</v>
      </c>
      <c r="R94" s="9"/>
      <c r="S94" s="9" t="s">
        <v>325</v>
      </c>
      <c r="T94" s="19">
        <f>INDEX(章节表!$M$5:$M$64,关卡表!BQ94)</f>
        <v>1500</v>
      </c>
      <c r="U94" s="9" t="s">
        <v>326</v>
      </c>
      <c r="V94" s="19">
        <f>INDEX(章节表!$N$5:$N$64,关卡表!BQ94)</f>
        <v>3600</v>
      </c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10"/>
      <c r="AI94" s="9"/>
      <c r="AJ94" s="9"/>
      <c r="AK94" s="9"/>
      <c r="AL94" s="10" t="s">
        <v>364</v>
      </c>
      <c r="AM94" s="9">
        <v>9</v>
      </c>
      <c r="AN94" s="9"/>
      <c r="AO94" s="19">
        <f>INDEX(章节表!$K$5:$K$64,关卡表!BQ94)</f>
        <v>50</v>
      </c>
      <c r="AP94" s="9">
        <v>461744</v>
      </c>
      <c r="AQ94" s="10" t="s">
        <v>604</v>
      </c>
      <c r="AR94" s="10" t="s">
        <v>605</v>
      </c>
      <c r="AS94" s="10" t="s">
        <v>606</v>
      </c>
      <c r="AT94" s="10" t="s">
        <v>318</v>
      </c>
      <c r="AU94" s="10"/>
      <c r="AV94" s="10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P94">
        <v>88</v>
      </c>
      <c r="BQ94">
        <f>MATCH(BP94-1,章节表!$J$4:$J$64,1)</f>
        <v>9</v>
      </c>
    </row>
    <row r="95" spans="1:69" ht="18" customHeight="1" x14ac:dyDescent="0.2">
      <c r="A95" s="19">
        <f t="shared" si="3"/>
        <v>10909</v>
      </c>
      <c r="B95" s="19">
        <f>INDEX(章节表!$E$5:$E$64,关卡表!BQ95)</f>
        <v>1</v>
      </c>
      <c r="C95" s="19">
        <f>INDEX(章节表!$B$5:$B$64,关卡表!BQ95)</f>
        <v>109</v>
      </c>
      <c r="D95" s="10" t="s">
        <v>313</v>
      </c>
      <c r="E95" s="19">
        <f>BP95-INDEX(章节表!$J$4:$J$64,关卡表!BQ95)</f>
        <v>9</v>
      </c>
      <c r="F95" s="20">
        <v>13</v>
      </c>
      <c r="G95" s="19" t="str">
        <f>INDEX(章节表!$C$5:$C$64,关卡表!BQ95)&amp;关卡表!E95&amp;"关"</f>
        <v>普通9章9关</v>
      </c>
      <c r="H95" s="9"/>
      <c r="I95" s="9"/>
      <c r="J95" s="19" t="str">
        <f>INDEX(章节表!$D$5:$D$64,关卡表!BQ95)&amp;"-"&amp;关卡表!E95&amp;"关"</f>
        <v>普通9章-9关</v>
      </c>
      <c r="K95" s="10" t="s">
        <v>315</v>
      </c>
      <c r="L95" s="10"/>
      <c r="M95" s="9"/>
      <c r="N95" s="9">
        <v>0</v>
      </c>
      <c r="O95" s="19">
        <f t="shared" si="4"/>
        <v>10908</v>
      </c>
      <c r="P95" s="19">
        <v>320</v>
      </c>
      <c r="Q95" s="9">
        <v>0</v>
      </c>
      <c r="R95" s="9"/>
      <c r="S95" s="9" t="s">
        <v>325</v>
      </c>
      <c r="T95" s="19">
        <f>INDEX(章节表!$M$5:$M$64,关卡表!BQ95)</f>
        <v>1500</v>
      </c>
      <c r="U95" s="9" t="s">
        <v>326</v>
      </c>
      <c r="V95" s="19">
        <f>INDEX(章节表!$N$5:$N$64,关卡表!BQ95)</f>
        <v>3600</v>
      </c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10"/>
      <c r="AI95" s="9"/>
      <c r="AJ95" s="9"/>
      <c r="AK95" s="9"/>
      <c r="AL95" s="9" t="s">
        <v>327</v>
      </c>
      <c r="AM95" s="9">
        <v>1</v>
      </c>
      <c r="AN95" s="9"/>
      <c r="AO95" s="19">
        <f>INDEX(章节表!$K$5:$K$64,关卡表!BQ95)</f>
        <v>50</v>
      </c>
      <c r="AP95" s="9">
        <v>471945</v>
      </c>
      <c r="AQ95" s="10" t="s">
        <v>607</v>
      </c>
      <c r="AR95" s="10" t="s">
        <v>608</v>
      </c>
      <c r="AS95" s="10" t="s">
        <v>609</v>
      </c>
      <c r="AT95" s="10" t="s">
        <v>318</v>
      </c>
      <c r="AU95" s="10"/>
      <c r="AV95" s="10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P95">
        <v>89</v>
      </c>
      <c r="BQ95">
        <f>MATCH(BP95-1,章节表!$J$4:$J$64,1)</f>
        <v>9</v>
      </c>
    </row>
    <row r="96" spans="1:69" ht="18" customHeight="1" x14ac:dyDescent="0.2">
      <c r="A96" s="19">
        <f t="shared" si="3"/>
        <v>10910</v>
      </c>
      <c r="B96" s="19">
        <f>INDEX(章节表!$E$5:$E$64,关卡表!BQ96)</f>
        <v>1</v>
      </c>
      <c r="C96" s="19">
        <f>INDEX(章节表!$B$5:$B$64,关卡表!BQ96)</f>
        <v>109</v>
      </c>
      <c r="D96" s="10" t="s">
        <v>313</v>
      </c>
      <c r="E96" s="19">
        <f>BP96-INDEX(章节表!$J$4:$J$64,关卡表!BQ96)</f>
        <v>10</v>
      </c>
      <c r="F96" s="20">
        <v>14</v>
      </c>
      <c r="G96" s="19" t="str">
        <f>INDEX(章节表!$C$5:$C$64,关卡表!BQ96)&amp;关卡表!E96&amp;"关"</f>
        <v>普通9章10关</v>
      </c>
      <c r="H96" s="9"/>
      <c r="I96" s="9"/>
      <c r="J96" s="19" t="str">
        <f>INDEX(章节表!$D$5:$D$64,关卡表!BQ96)&amp;"-"&amp;关卡表!E96&amp;"关"</f>
        <v>普通9章-10关</v>
      </c>
      <c r="K96" s="10" t="s">
        <v>360</v>
      </c>
      <c r="L96" s="10"/>
      <c r="M96" s="9"/>
      <c r="N96" s="9">
        <v>0</v>
      </c>
      <c r="O96" s="19">
        <f t="shared" si="4"/>
        <v>10909</v>
      </c>
      <c r="P96" s="19">
        <v>320</v>
      </c>
      <c r="Q96" s="9">
        <v>0</v>
      </c>
      <c r="R96" s="9">
        <v>21093</v>
      </c>
      <c r="S96" s="9" t="s">
        <v>325</v>
      </c>
      <c r="T96" s="19">
        <f>INDEX(章节表!$M$5:$M$64,关卡表!BQ96)</f>
        <v>1500</v>
      </c>
      <c r="U96" s="9" t="s">
        <v>326</v>
      </c>
      <c r="V96" s="19">
        <f>INDEX(章节表!$N$5:$N$64,关卡表!BQ96)</f>
        <v>3600</v>
      </c>
      <c r="W96" s="9"/>
      <c r="X96" s="9"/>
      <c r="Y96" s="9"/>
      <c r="Z96" s="9"/>
      <c r="AA96" s="9"/>
      <c r="AB96" s="9"/>
      <c r="AC96" s="10"/>
      <c r="AD96" s="10"/>
      <c r="AE96" s="10"/>
      <c r="AF96" s="10"/>
      <c r="AG96" s="10"/>
      <c r="AH96" s="10"/>
      <c r="AI96" s="9"/>
      <c r="AJ96" s="9"/>
      <c r="AK96" s="9"/>
      <c r="AL96" s="10" t="s">
        <v>327</v>
      </c>
      <c r="AM96" s="9">
        <v>2</v>
      </c>
      <c r="AN96" s="9"/>
      <c r="AO96" s="19">
        <f>INDEX(章节表!$K$5:$K$64,关卡表!BQ96)</f>
        <v>50</v>
      </c>
      <c r="AP96" s="9">
        <v>531963</v>
      </c>
      <c r="AQ96" s="10" t="s">
        <v>610</v>
      </c>
      <c r="AR96" s="10" t="s">
        <v>611</v>
      </c>
      <c r="AS96" s="10" t="s">
        <v>612</v>
      </c>
      <c r="AT96" s="10" t="s">
        <v>318</v>
      </c>
      <c r="AU96" s="10"/>
      <c r="AV96" s="10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P96">
        <v>90</v>
      </c>
      <c r="BQ96">
        <f>MATCH(BP96-1,章节表!$J$4:$J$64,1)</f>
        <v>9</v>
      </c>
    </row>
    <row r="97" spans="1:69" ht="18" customHeight="1" x14ac:dyDescent="0.2">
      <c r="A97" s="19">
        <f t="shared" si="3"/>
        <v>11001</v>
      </c>
      <c r="B97" s="19">
        <f>INDEX(章节表!$E$5:$E$64,关卡表!BQ97)</f>
        <v>1</v>
      </c>
      <c r="C97" s="19">
        <f>INDEX(章节表!$B$5:$B$64,关卡表!BQ97)</f>
        <v>110</v>
      </c>
      <c r="D97" s="10" t="s">
        <v>313</v>
      </c>
      <c r="E97" s="19">
        <f>BP97-INDEX(章节表!$J$4:$J$64,关卡表!BQ97)</f>
        <v>1</v>
      </c>
      <c r="F97" s="20">
        <v>1</v>
      </c>
      <c r="G97" s="19" t="str">
        <f>INDEX(章节表!$C$5:$C$64,关卡表!BQ97)&amp;关卡表!E97&amp;"关"</f>
        <v>普通10章1关</v>
      </c>
      <c r="H97" s="9"/>
      <c r="I97" s="9"/>
      <c r="J97" s="19" t="str">
        <f>INDEX(章节表!$D$5:$D$64,关卡表!BQ97)&amp;"-"&amp;关卡表!E97&amp;"关"</f>
        <v>普通10章-1关</v>
      </c>
      <c r="K97" s="10" t="s">
        <v>315</v>
      </c>
      <c r="L97" s="10"/>
      <c r="M97" s="9"/>
      <c r="N97" s="9">
        <v>0</v>
      </c>
      <c r="O97" s="19">
        <f t="shared" si="4"/>
        <v>10910</v>
      </c>
      <c r="P97" s="19">
        <v>360</v>
      </c>
      <c r="Q97" s="9">
        <v>0</v>
      </c>
      <c r="R97" s="9"/>
      <c r="S97" s="9" t="s">
        <v>325</v>
      </c>
      <c r="T97" s="19">
        <f>INDEX(章节表!$M$5:$M$64,关卡表!BQ97)</f>
        <v>1650</v>
      </c>
      <c r="U97" s="9" t="s">
        <v>326</v>
      </c>
      <c r="V97" s="19">
        <f>INDEX(章节表!$N$5:$N$64,关卡表!BQ97)</f>
        <v>4050</v>
      </c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10"/>
      <c r="AI97" s="9"/>
      <c r="AJ97" s="9"/>
      <c r="AK97" s="9"/>
      <c r="AL97" s="10" t="s">
        <v>327</v>
      </c>
      <c r="AM97" s="9">
        <v>3</v>
      </c>
      <c r="AN97" s="9"/>
      <c r="AO97" s="19">
        <f>INDEX(章节表!$K$5:$K$64,关卡表!BQ97)</f>
        <v>55</v>
      </c>
      <c r="AP97" s="9">
        <v>489547</v>
      </c>
      <c r="AQ97" s="10" t="s">
        <v>613</v>
      </c>
      <c r="AR97" s="10" t="s">
        <v>614</v>
      </c>
      <c r="AS97" s="10" t="s">
        <v>615</v>
      </c>
      <c r="AT97" s="10" t="s">
        <v>318</v>
      </c>
      <c r="AU97" s="10"/>
      <c r="AV97" s="10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P97">
        <v>91</v>
      </c>
      <c r="BQ97">
        <f>MATCH(BP97-1,章节表!$J$4:$J$64,1)</f>
        <v>10</v>
      </c>
    </row>
    <row r="98" spans="1:69" ht="18" customHeight="1" x14ac:dyDescent="0.2">
      <c r="A98" s="19">
        <f t="shared" si="3"/>
        <v>11002</v>
      </c>
      <c r="B98" s="19">
        <f>INDEX(章节表!$E$5:$E$64,关卡表!BQ98)</f>
        <v>1</v>
      </c>
      <c r="C98" s="19">
        <f>INDEX(章节表!$B$5:$B$64,关卡表!BQ98)</f>
        <v>110</v>
      </c>
      <c r="D98" s="10" t="s">
        <v>313</v>
      </c>
      <c r="E98" s="19">
        <f>BP98-INDEX(章节表!$J$4:$J$64,关卡表!BQ98)</f>
        <v>2</v>
      </c>
      <c r="F98" s="20">
        <v>3</v>
      </c>
      <c r="G98" s="19" t="str">
        <f>INDEX(章节表!$C$5:$C$64,关卡表!BQ98)&amp;关卡表!E98&amp;"关"</f>
        <v>普通10章2关</v>
      </c>
      <c r="H98" s="9"/>
      <c r="I98" s="9"/>
      <c r="J98" s="19" t="str">
        <f>INDEX(章节表!$D$5:$D$64,关卡表!BQ98)&amp;"-"&amp;关卡表!E98&amp;"关"</f>
        <v>普通10章-2关</v>
      </c>
      <c r="K98" s="10" t="s">
        <v>315</v>
      </c>
      <c r="L98" s="10"/>
      <c r="M98" s="9"/>
      <c r="N98" s="9">
        <v>0</v>
      </c>
      <c r="O98" s="19">
        <f t="shared" si="4"/>
        <v>11001</v>
      </c>
      <c r="P98" s="19">
        <v>360</v>
      </c>
      <c r="Q98" s="9">
        <v>0</v>
      </c>
      <c r="R98" s="9"/>
      <c r="S98" s="9" t="s">
        <v>325</v>
      </c>
      <c r="T98" s="19">
        <f>INDEX(章节表!$M$5:$M$64,关卡表!BQ98)</f>
        <v>1650</v>
      </c>
      <c r="U98" s="9" t="s">
        <v>326</v>
      </c>
      <c r="V98" s="19">
        <f>INDEX(章节表!$N$5:$N$64,关卡表!BQ98)</f>
        <v>4050</v>
      </c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10"/>
      <c r="AI98" s="9"/>
      <c r="AJ98" s="9"/>
      <c r="AK98" s="9"/>
      <c r="AL98" s="10" t="s">
        <v>327</v>
      </c>
      <c r="AM98" s="9">
        <v>3</v>
      </c>
      <c r="AN98" s="9"/>
      <c r="AO98" s="19">
        <f>INDEX(章节表!$K$5:$K$64,关卡表!BQ98)</f>
        <v>55</v>
      </c>
      <c r="AP98" s="9">
        <v>490547</v>
      </c>
      <c r="AQ98" s="10" t="s">
        <v>616</v>
      </c>
      <c r="AR98" s="10" t="s">
        <v>617</v>
      </c>
      <c r="AS98" s="10" t="s">
        <v>618</v>
      </c>
      <c r="AT98" s="10" t="s">
        <v>318</v>
      </c>
      <c r="AU98" s="10"/>
      <c r="AV98" s="10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P98">
        <v>92</v>
      </c>
      <c r="BQ98">
        <f>MATCH(BP98-1,章节表!$J$4:$J$64,1)</f>
        <v>10</v>
      </c>
    </row>
    <row r="99" spans="1:69" ht="18" customHeight="1" x14ac:dyDescent="0.2">
      <c r="A99" s="19">
        <f t="shared" si="3"/>
        <v>11003</v>
      </c>
      <c r="B99" s="19">
        <f>INDEX(章节表!$E$5:$E$64,关卡表!BQ99)</f>
        <v>1</v>
      </c>
      <c r="C99" s="19">
        <f>INDEX(章节表!$B$5:$B$64,关卡表!BQ99)</f>
        <v>110</v>
      </c>
      <c r="D99" s="10" t="s">
        <v>313</v>
      </c>
      <c r="E99" s="19">
        <f>BP99-INDEX(章节表!$J$4:$J$64,关卡表!BQ99)</f>
        <v>3</v>
      </c>
      <c r="F99" s="20">
        <v>4</v>
      </c>
      <c r="G99" s="19" t="str">
        <f>INDEX(章节表!$C$5:$C$64,关卡表!BQ99)&amp;关卡表!E99&amp;"关"</f>
        <v>普通10章3关</v>
      </c>
      <c r="H99" s="9"/>
      <c r="I99" s="9"/>
      <c r="J99" s="19" t="str">
        <f>INDEX(章节表!$D$5:$D$64,关卡表!BQ99)&amp;"-"&amp;关卡表!E99&amp;"关"</f>
        <v>普通10章-3关</v>
      </c>
      <c r="K99" s="10" t="s">
        <v>315</v>
      </c>
      <c r="L99" s="10"/>
      <c r="M99" s="9"/>
      <c r="N99" s="9">
        <v>0</v>
      </c>
      <c r="O99" s="19">
        <f t="shared" si="4"/>
        <v>11002</v>
      </c>
      <c r="P99" s="19">
        <v>360</v>
      </c>
      <c r="Q99" s="9">
        <v>0</v>
      </c>
      <c r="R99" s="9">
        <v>21101</v>
      </c>
      <c r="S99" s="9" t="s">
        <v>325</v>
      </c>
      <c r="T99" s="19">
        <f>INDEX(章节表!$M$5:$M$64,关卡表!BQ99)</f>
        <v>1650</v>
      </c>
      <c r="U99" s="9" t="s">
        <v>326</v>
      </c>
      <c r="V99" s="19">
        <f>INDEX(章节表!$N$5:$N$64,关卡表!BQ99)</f>
        <v>4050</v>
      </c>
      <c r="W99" s="9"/>
      <c r="X99" s="9"/>
      <c r="Y99" s="9"/>
      <c r="Z99" s="9"/>
      <c r="AA99" s="9"/>
      <c r="AB99" s="9"/>
      <c r="AC99" s="10"/>
      <c r="AD99" s="10"/>
      <c r="AE99" s="10"/>
      <c r="AF99" s="10"/>
      <c r="AG99" s="10"/>
      <c r="AH99" s="10"/>
      <c r="AI99" s="9"/>
      <c r="AJ99" s="9"/>
      <c r="AK99" s="9"/>
      <c r="AL99" s="9" t="s">
        <v>412</v>
      </c>
      <c r="AM99" s="9">
        <v>6</v>
      </c>
      <c r="AN99" s="9"/>
      <c r="AO99" s="19">
        <f>INDEX(章节表!$K$5:$K$64,关卡表!BQ99)</f>
        <v>55</v>
      </c>
      <c r="AP99" s="9">
        <v>551183</v>
      </c>
      <c r="AQ99" s="10" t="s">
        <v>619</v>
      </c>
      <c r="AR99" s="10" t="s">
        <v>620</v>
      </c>
      <c r="AS99" s="10" t="s">
        <v>621</v>
      </c>
      <c r="AT99" s="10" t="s">
        <v>318</v>
      </c>
      <c r="AU99" s="10"/>
      <c r="AV99" s="10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P99">
        <v>93</v>
      </c>
      <c r="BQ99">
        <f>MATCH(BP99-1,章节表!$J$4:$J$64,1)</f>
        <v>10</v>
      </c>
    </row>
    <row r="100" spans="1:69" ht="18" customHeight="1" x14ac:dyDescent="0.2">
      <c r="A100" s="19">
        <f t="shared" si="3"/>
        <v>11004</v>
      </c>
      <c r="B100" s="19">
        <f>INDEX(章节表!$E$5:$E$64,关卡表!BQ100)</f>
        <v>1</v>
      </c>
      <c r="C100" s="19">
        <f>INDEX(章节表!$B$5:$B$64,关卡表!BQ100)</f>
        <v>110</v>
      </c>
      <c r="D100" s="10" t="s">
        <v>313</v>
      </c>
      <c r="E100" s="19">
        <f>BP100-INDEX(章节表!$J$4:$J$64,关卡表!BQ100)</f>
        <v>4</v>
      </c>
      <c r="F100" s="20">
        <v>6</v>
      </c>
      <c r="G100" s="19" t="str">
        <f>INDEX(章节表!$C$5:$C$64,关卡表!BQ100)&amp;关卡表!E100&amp;"关"</f>
        <v>普通10章4关</v>
      </c>
      <c r="H100" s="9"/>
      <c r="I100" s="9"/>
      <c r="J100" s="19" t="str">
        <f>INDEX(章节表!$D$5:$D$64,关卡表!BQ100)&amp;"-"&amp;关卡表!E100&amp;"关"</f>
        <v>普通10章-4关</v>
      </c>
      <c r="K100" s="10" t="s">
        <v>315</v>
      </c>
      <c r="L100" s="10"/>
      <c r="M100" s="9"/>
      <c r="N100" s="9">
        <v>0</v>
      </c>
      <c r="O100" s="19">
        <f t="shared" si="4"/>
        <v>11003</v>
      </c>
      <c r="P100" s="19">
        <v>360</v>
      </c>
      <c r="Q100" s="9">
        <v>0</v>
      </c>
      <c r="R100" s="9"/>
      <c r="S100" s="9" t="s">
        <v>325</v>
      </c>
      <c r="T100" s="19">
        <f>INDEX(章节表!$M$5:$M$64,关卡表!BQ100)</f>
        <v>1650</v>
      </c>
      <c r="U100" s="9" t="s">
        <v>326</v>
      </c>
      <c r="V100" s="19">
        <f>INDEX(章节表!$N$5:$N$64,关卡表!BQ100)</f>
        <v>4050</v>
      </c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10"/>
      <c r="AI100" s="9"/>
      <c r="AJ100" s="9"/>
      <c r="AK100" s="9"/>
      <c r="AL100" s="9" t="s">
        <v>412</v>
      </c>
      <c r="AM100" s="9">
        <v>6</v>
      </c>
      <c r="AN100" s="9"/>
      <c r="AO100" s="19">
        <f>INDEX(章节表!$K$5:$K$64,关卡表!BQ100)</f>
        <v>55</v>
      </c>
      <c r="AP100" s="9">
        <v>516886</v>
      </c>
      <c r="AQ100" s="10" t="s">
        <v>622</v>
      </c>
      <c r="AR100" s="10" t="s">
        <v>623</v>
      </c>
      <c r="AS100" s="10" t="s">
        <v>624</v>
      </c>
      <c r="AT100" s="10" t="s">
        <v>318</v>
      </c>
      <c r="AU100" s="10"/>
      <c r="AV100" s="10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P100">
        <v>94</v>
      </c>
      <c r="BQ100">
        <f>MATCH(BP100-1,章节表!$J$4:$J$64,1)</f>
        <v>10</v>
      </c>
    </row>
    <row r="101" spans="1:69" ht="18" customHeight="1" x14ac:dyDescent="0.2">
      <c r="A101" s="19">
        <f t="shared" si="3"/>
        <v>11005</v>
      </c>
      <c r="B101" s="19">
        <f>INDEX(章节表!$E$5:$E$64,关卡表!BQ101)</f>
        <v>1</v>
      </c>
      <c r="C101" s="19">
        <f>INDEX(章节表!$B$5:$B$64,关卡表!BQ101)</f>
        <v>110</v>
      </c>
      <c r="D101" s="10" t="s">
        <v>313</v>
      </c>
      <c r="E101" s="19">
        <f>BP101-INDEX(章节表!$J$4:$J$64,关卡表!BQ101)</f>
        <v>5</v>
      </c>
      <c r="F101" s="20">
        <v>8</v>
      </c>
      <c r="G101" s="19" t="str">
        <f>INDEX(章节表!$C$5:$C$64,关卡表!BQ101)&amp;关卡表!E101&amp;"关"</f>
        <v>普通10章5关</v>
      </c>
      <c r="H101" s="9"/>
      <c r="I101" s="9"/>
      <c r="J101" s="19" t="str">
        <f>INDEX(章节表!$D$5:$D$64,关卡表!BQ101)&amp;"-"&amp;关卡表!E101&amp;"关"</f>
        <v>普通10章-5关</v>
      </c>
      <c r="K101" s="10" t="s">
        <v>315</v>
      </c>
      <c r="L101" s="10"/>
      <c r="M101" s="9"/>
      <c r="N101" s="9">
        <v>0</v>
      </c>
      <c r="O101" s="19">
        <f t="shared" si="4"/>
        <v>11004</v>
      </c>
      <c r="P101" s="19">
        <v>360</v>
      </c>
      <c r="Q101" s="9">
        <v>0</v>
      </c>
      <c r="R101" s="9"/>
      <c r="S101" s="9" t="s">
        <v>325</v>
      </c>
      <c r="T101" s="19">
        <f>INDEX(章节表!$M$5:$M$64,关卡表!BQ101)</f>
        <v>1650</v>
      </c>
      <c r="U101" s="9" t="s">
        <v>326</v>
      </c>
      <c r="V101" s="19">
        <f>INDEX(章节表!$N$5:$N$64,关卡表!BQ101)</f>
        <v>4050</v>
      </c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10"/>
      <c r="AI101" s="9"/>
      <c r="AJ101" s="9"/>
      <c r="AK101" s="9"/>
      <c r="AL101" s="9" t="s">
        <v>412</v>
      </c>
      <c r="AM101" s="9">
        <v>7</v>
      </c>
      <c r="AN101" s="9"/>
      <c r="AO101" s="19">
        <f>INDEX(章节表!$K$5:$K$64,关卡表!BQ101)</f>
        <v>55</v>
      </c>
      <c r="AP101" s="9">
        <v>517377</v>
      </c>
      <c r="AQ101" s="10" t="s">
        <v>625</v>
      </c>
      <c r="AR101" s="10" t="s">
        <v>626</v>
      </c>
      <c r="AS101" s="10" t="s">
        <v>627</v>
      </c>
      <c r="AT101" s="10" t="s">
        <v>318</v>
      </c>
      <c r="AU101" s="10"/>
      <c r="AV101" s="10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P101">
        <v>95</v>
      </c>
      <c r="BQ101">
        <f>MATCH(BP101-1,章节表!$J$4:$J$64,1)</f>
        <v>10</v>
      </c>
    </row>
    <row r="102" spans="1:69" ht="18" customHeight="1" x14ac:dyDescent="0.2">
      <c r="A102" s="19">
        <f t="shared" si="3"/>
        <v>11006</v>
      </c>
      <c r="B102" s="19">
        <f>INDEX(章节表!$E$5:$E$64,关卡表!BQ102)</f>
        <v>1</v>
      </c>
      <c r="C102" s="19">
        <f>INDEX(章节表!$B$5:$B$64,关卡表!BQ102)</f>
        <v>110</v>
      </c>
      <c r="D102" s="10" t="s">
        <v>313</v>
      </c>
      <c r="E102" s="19">
        <f>BP102-INDEX(章节表!$J$4:$J$64,关卡表!BQ102)</f>
        <v>6</v>
      </c>
      <c r="F102" s="20">
        <v>9</v>
      </c>
      <c r="G102" s="19" t="str">
        <f>INDEX(章节表!$C$5:$C$64,关卡表!BQ102)&amp;关卡表!E102&amp;"关"</f>
        <v>普通10章6关</v>
      </c>
      <c r="H102" s="9"/>
      <c r="I102" s="9"/>
      <c r="J102" s="19" t="str">
        <f>INDEX(章节表!$D$5:$D$64,关卡表!BQ102)&amp;"-"&amp;关卡表!E102&amp;"关"</f>
        <v>普通10章-6关</v>
      </c>
      <c r="K102" s="10" t="s">
        <v>315</v>
      </c>
      <c r="L102" s="10"/>
      <c r="M102" s="9"/>
      <c r="N102" s="9">
        <v>0</v>
      </c>
      <c r="O102" s="19">
        <f t="shared" si="4"/>
        <v>11005</v>
      </c>
      <c r="P102" s="19">
        <v>360</v>
      </c>
      <c r="Q102" s="9">
        <v>0</v>
      </c>
      <c r="R102" s="9">
        <v>21102</v>
      </c>
      <c r="S102" s="9" t="s">
        <v>325</v>
      </c>
      <c r="T102" s="19">
        <f>INDEX(章节表!$M$5:$M$64,关卡表!BQ102)</f>
        <v>1650</v>
      </c>
      <c r="U102" s="9" t="s">
        <v>326</v>
      </c>
      <c r="V102" s="19">
        <f>INDEX(章节表!$N$5:$N$64,关卡表!BQ102)</f>
        <v>4050</v>
      </c>
      <c r="W102" s="9"/>
      <c r="X102" s="9"/>
      <c r="Y102" s="9"/>
      <c r="Z102" s="9"/>
      <c r="AA102" s="9"/>
      <c r="AB102" s="9"/>
      <c r="AC102" s="10"/>
      <c r="AD102" s="10"/>
      <c r="AE102" s="10"/>
      <c r="AF102" s="10"/>
      <c r="AG102" s="10"/>
      <c r="AH102" s="10"/>
      <c r="AI102" s="9"/>
      <c r="AJ102" s="9"/>
      <c r="AK102" s="9"/>
      <c r="AL102" s="10" t="s">
        <v>364</v>
      </c>
      <c r="AM102" s="9">
        <v>9</v>
      </c>
      <c r="AN102" s="9"/>
      <c r="AO102" s="19">
        <f>INDEX(章节表!$K$5:$K$64,关卡表!BQ102)</f>
        <v>55</v>
      </c>
      <c r="AP102" s="9">
        <v>557848</v>
      </c>
      <c r="AQ102" s="10" t="s">
        <v>628</v>
      </c>
      <c r="AR102" s="10" t="s">
        <v>629</v>
      </c>
      <c r="AS102" s="10" t="s">
        <v>630</v>
      </c>
      <c r="AT102" s="10" t="s">
        <v>318</v>
      </c>
      <c r="AU102" s="10"/>
      <c r="AV102" s="10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P102">
        <v>96</v>
      </c>
      <c r="BQ102">
        <f>MATCH(BP102-1,章节表!$J$4:$J$64,1)</f>
        <v>10</v>
      </c>
    </row>
    <row r="103" spans="1:69" ht="18" customHeight="1" x14ac:dyDescent="0.2">
      <c r="A103" s="19">
        <f t="shared" si="3"/>
        <v>11007</v>
      </c>
      <c r="B103" s="19">
        <f>INDEX(章节表!$E$5:$E$64,关卡表!BQ103)</f>
        <v>1</v>
      </c>
      <c r="C103" s="19">
        <f>INDEX(章节表!$B$5:$B$64,关卡表!BQ103)</f>
        <v>110</v>
      </c>
      <c r="D103" s="10" t="s">
        <v>313</v>
      </c>
      <c r="E103" s="19">
        <f>BP103-INDEX(章节表!$J$4:$J$64,关卡表!BQ103)</f>
        <v>7</v>
      </c>
      <c r="F103" s="20">
        <v>10</v>
      </c>
      <c r="G103" s="19" t="str">
        <f>INDEX(章节表!$C$5:$C$64,关卡表!BQ103)&amp;关卡表!E103&amp;"关"</f>
        <v>普通10章7关</v>
      </c>
      <c r="H103" s="9"/>
      <c r="I103" s="9"/>
      <c r="J103" s="19" t="str">
        <f>INDEX(章节表!$D$5:$D$64,关卡表!BQ103)&amp;"-"&amp;关卡表!E103&amp;"关"</f>
        <v>普通10章-7关</v>
      </c>
      <c r="K103" s="10" t="s">
        <v>315</v>
      </c>
      <c r="L103" s="10"/>
      <c r="M103" s="9"/>
      <c r="N103" s="9">
        <v>0</v>
      </c>
      <c r="O103" s="19">
        <f t="shared" si="4"/>
        <v>11006</v>
      </c>
      <c r="P103" s="19">
        <v>360</v>
      </c>
      <c r="Q103" s="9">
        <v>0</v>
      </c>
      <c r="R103" s="9"/>
      <c r="S103" s="9" t="s">
        <v>325</v>
      </c>
      <c r="T103" s="19">
        <f>INDEX(章节表!$M$5:$M$64,关卡表!BQ103)</f>
        <v>1650</v>
      </c>
      <c r="U103" s="9" t="s">
        <v>326</v>
      </c>
      <c r="V103" s="19">
        <f>INDEX(章节表!$N$5:$N$64,关卡表!BQ103)</f>
        <v>4050</v>
      </c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10"/>
      <c r="AI103" s="9"/>
      <c r="AJ103" s="9"/>
      <c r="AK103" s="9"/>
      <c r="AL103" s="10" t="s">
        <v>364</v>
      </c>
      <c r="AM103" s="9">
        <v>10</v>
      </c>
      <c r="AN103" s="9"/>
      <c r="AO103" s="19">
        <f>INDEX(章节表!$K$5:$K$64,关卡表!BQ103)</f>
        <v>55</v>
      </c>
      <c r="AP103" s="9">
        <v>535777</v>
      </c>
      <c r="AQ103" s="10" t="s">
        <v>631</v>
      </c>
      <c r="AR103" s="10" t="s">
        <v>632</v>
      </c>
      <c r="AS103" s="10" t="s">
        <v>633</v>
      </c>
      <c r="AT103" s="10" t="s">
        <v>318</v>
      </c>
      <c r="AU103" s="10"/>
      <c r="AV103" s="10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P103">
        <v>97</v>
      </c>
      <c r="BQ103">
        <f>MATCH(BP103-1,章节表!$J$4:$J$64,1)</f>
        <v>10</v>
      </c>
    </row>
    <row r="104" spans="1:69" ht="18" customHeight="1" x14ac:dyDescent="0.2">
      <c r="A104" s="19">
        <f t="shared" si="3"/>
        <v>11008</v>
      </c>
      <c r="B104" s="19">
        <f>INDEX(章节表!$E$5:$E$64,关卡表!BQ104)</f>
        <v>1</v>
      </c>
      <c r="C104" s="19">
        <f>INDEX(章节表!$B$5:$B$64,关卡表!BQ104)</f>
        <v>110</v>
      </c>
      <c r="D104" s="10" t="s">
        <v>313</v>
      </c>
      <c r="E104" s="19">
        <f>BP104-INDEX(章节表!$J$4:$J$64,关卡表!BQ104)</f>
        <v>8</v>
      </c>
      <c r="F104" s="20">
        <v>11</v>
      </c>
      <c r="G104" s="19" t="str">
        <f>INDEX(章节表!$C$5:$C$64,关卡表!BQ104)&amp;关卡表!E104&amp;"关"</f>
        <v>普通10章8关</v>
      </c>
      <c r="H104" s="9"/>
      <c r="I104" s="9"/>
      <c r="J104" s="19" t="str">
        <f>INDEX(章节表!$D$5:$D$64,关卡表!BQ104)&amp;"-"&amp;关卡表!E104&amp;"关"</f>
        <v>普通10章-8关</v>
      </c>
      <c r="K104" s="10" t="s">
        <v>315</v>
      </c>
      <c r="L104" s="10"/>
      <c r="M104" s="9"/>
      <c r="N104" s="9">
        <v>0</v>
      </c>
      <c r="O104" s="19">
        <f t="shared" si="4"/>
        <v>11007</v>
      </c>
      <c r="P104" s="19">
        <v>360</v>
      </c>
      <c r="Q104" s="9">
        <v>0</v>
      </c>
      <c r="R104" s="9"/>
      <c r="S104" s="9" t="s">
        <v>325</v>
      </c>
      <c r="T104" s="19">
        <f>INDEX(章节表!$M$5:$M$64,关卡表!BQ104)</f>
        <v>1650</v>
      </c>
      <c r="U104" s="9" t="s">
        <v>326</v>
      </c>
      <c r="V104" s="19">
        <f>INDEX(章节表!$N$5:$N$64,关卡表!BQ104)</f>
        <v>4050</v>
      </c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10"/>
      <c r="AI104" s="9"/>
      <c r="AJ104" s="9"/>
      <c r="AK104" s="9"/>
      <c r="AL104" s="10" t="s">
        <v>388</v>
      </c>
      <c r="AM104" s="9">
        <v>13</v>
      </c>
      <c r="AN104" s="9"/>
      <c r="AO104" s="19">
        <f>INDEX(章节表!$K$5:$K$64,关卡表!BQ104)</f>
        <v>55</v>
      </c>
      <c r="AP104" s="9">
        <v>536749</v>
      </c>
      <c r="AQ104" s="10" t="s">
        <v>634</v>
      </c>
      <c r="AR104" s="10" t="s">
        <v>635</v>
      </c>
      <c r="AS104" s="10" t="s">
        <v>636</v>
      </c>
      <c r="AT104" s="10" t="s">
        <v>318</v>
      </c>
      <c r="AU104" s="10"/>
      <c r="AV104" s="10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P104">
        <v>98</v>
      </c>
      <c r="BQ104">
        <f>MATCH(BP104-1,章节表!$J$4:$J$64,1)</f>
        <v>10</v>
      </c>
    </row>
    <row r="105" spans="1:69" ht="18" customHeight="1" x14ac:dyDescent="0.2">
      <c r="A105" s="19">
        <f t="shared" si="3"/>
        <v>11009</v>
      </c>
      <c r="B105" s="19">
        <f>INDEX(章节表!$E$5:$E$64,关卡表!BQ105)</f>
        <v>1</v>
      </c>
      <c r="C105" s="19">
        <f>INDEX(章节表!$B$5:$B$64,关卡表!BQ105)</f>
        <v>110</v>
      </c>
      <c r="D105" s="10" t="s">
        <v>313</v>
      </c>
      <c r="E105" s="19">
        <f>BP105-INDEX(章节表!$J$4:$J$64,关卡表!BQ105)</f>
        <v>9</v>
      </c>
      <c r="F105" s="20">
        <v>13</v>
      </c>
      <c r="G105" s="19" t="str">
        <f>INDEX(章节表!$C$5:$C$64,关卡表!BQ105)&amp;关卡表!E105&amp;"关"</f>
        <v>普通10章9关</v>
      </c>
      <c r="H105" s="9"/>
      <c r="I105" s="9"/>
      <c r="J105" s="19" t="str">
        <f>INDEX(章节表!$D$5:$D$64,关卡表!BQ105)&amp;"-"&amp;关卡表!E105&amp;"关"</f>
        <v>普通10章-9关</v>
      </c>
      <c r="K105" s="10" t="s">
        <v>315</v>
      </c>
      <c r="L105" s="10"/>
      <c r="M105" s="9"/>
      <c r="N105" s="9">
        <v>0</v>
      </c>
      <c r="O105" s="19">
        <f t="shared" si="4"/>
        <v>11008</v>
      </c>
      <c r="P105" s="19">
        <v>360</v>
      </c>
      <c r="Q105" s="9">
        <v>0</v>
      </c>
      <c r="R105" s="9"/>
      <c r="S105" s="9" t="s">
        <v>325</v>
      </c>
      <c r="T105" s="19">
        <f>INDEX(章节表!$M$5:$M$64,关卡表!BQ105)</f>
        <v>1650</v>
      </c>
      <c r="U105" s="9" t="s">
        <v>326</v>
      </c>
      <c r="V105" s="19">
        <f>INDEX(章节表!$N$5:$N$64,关卡表!BQ105)</f>
        <v>4050</v>
      </c>
      <c r="W105" s="9"/>
      <c r="X105" s="9"/>
      <c r="Y105" s="9"/>
      <c r="Z105" s="9"/>
      <c r="AA105" s="9"/>
      <c r="AB105" s="9"/>
      <c r="AC105" s="10"/>
      <c r="AD105" s="10"/>
      <c r="AE105" s="10"/>
      <c r="AF105" s="10"/>
      <c r="AG105" s="10"/>
      <c r="AH105" s="10"/>
      <c r="AI105" s="9"/>
      <c r="AJ105" s="9"/>
      <c r="AK105" s="9"/>
      <c r="AL105" s="10" t="s">
        <v>388</v>
      </c>
      <c r="AM105" s="9">
        <v>13</v>
      </c>
      <c r="AN105" s="9"/>
      <c r="AO105" s="19">
        <f>INDEX(章节表!$K$5:$K$64,关卡表!BQ105)</f>
        <v>55</v>
      </c>
      <c r="AP105" s="9">
        <v>570462</v>
      </c>
      <c r="AQ105" s="10" t="s">
        <v>637</v>
      </c>
      <c r="AR105" s="10" t="s">
        <v>638</v>
      </c>
      <c r="AS105" s="10" t="s">
        <v>639</v>
      </c>
      <c r="AT105" s="10" t="s">
        <v>318</v>
      </c>
      <c r="AU105" s="10"/>
      <c r="AV105" s="10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P105">
        <v>99</v>
      </c>
      <c r="BQ105">
        <f>MATCH(BP105-1,章节表!$J$4:$J$64,1)</f>
        <v>10</v>
      </c>
    </row>
    <row r="106" spans="1:69" ht="18" customHeight="1" x14ac:dyDescent="0.2">
      <c r="A106" s="19">
        <f t="shared" si="3"/>
        <v>11010</v>
      </c>
      <c r="B106" s="19">
        <f>INDEX(章节表!$E$5:$E$64,关卡表!BQ106)</f>
        <v>1</v>
      </c>
      <c r="C106" s="19">
        <f>INDEX(章节表!$B$5:$B$64,关卡表!BQ106)</f>
        <v>110</v>
      </c>
      <c r="D106" s="10" t="s">
        <v>313</v>
      </c>
      <c r="E106" s="19">
        <f>BP106-INDEX(章节表!$J$4:$J$64,关卡表!BQ106)</f>
        <v>10</v>
      </c>
      <c r="F106" s="20">
        <v>14</v>
      </c>
      <c r="G106" s="19" t="str">
        <f>INDEX(章节表!$C$5:$C$64,关卡表!BQ106)&amp;关卡表!E106&amp;"关"</f>
        <v>普通10章10关</v>
      </c>
      <c r="H106" s="9"/>
      <c r="I106" s="9"/>
      <c r="J106" s="19" t="str">
        <f>INDEX(章节表!$D$5:$D$64,关卡表!BQ106)&amp;"-"&amp;关卡表!E106&amp;"关"</f>
        <v>普通10章-10关</v>
      </c>
      <c r="K106" s="10" t="s">
        <v>360</v>
      </c>
      <c r="L106" s="10"/>
      <c r="M106" s="9"/>
      <c r="N106" s="9">
        <v>0</v>
      </c>
      <c r="O106" s="19">
        <f t="shared" si="4"/>
        <v>11009</v>
      </c>
      <c r="P106" s="19">
        <v>360</v>
      </c>
      <c r="Q106" s="9">
        <v>0</v>
      </c>
      <c r="R106" s="9">
        <v>21103</v>
      </c>
      <c r="S106" s="9" t="s">
        <v>325</v>
      </c>
      <c r="T106" s="19">
        <f>INDEX(章节表!$M$5:$M$64,关卡表!BQ106)</f>
        <v>1650</v>
      </c>
      <c r="U106" s="9" t="s">
        <v>326</v>
      </c>
      <c r="V106" s="19">
        <f>INDEX(章节表!$N$5:$N$64,关卡表!BQ106)</f>
        <v>4050</v>
      </c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10"/>
      <c r="AI106" s="9"/>
      <c r="AJ106" s="9"/>
      <c r="AK106" s="9"/>
      <c r="AL106" s="10" t="s">
        <v>388</v>
      </c>
      <c r="AM106" s="9">
        <v>13</v>
      </c>
      <c r="AN106" s="9"/>
      <c r="AO106" s="19">
        <f>INDEX(章节表!$K$5:$K$64,关卡表!BQ106)</f>
        <v>55</v>
      </c>
      <c r="AP106" s="9">
        <v>609202</v>
      </c>
      <c r="AQ106" s="10" t="s">
        <v>640</v>
      </c>
      <c r="AR106" s="10" t="s">
        <v>641</v>
      </c>
      <c r="AS106" s="10" t="s">
        <v>642</v>
      </c>
      <c r="AT106" s="10" t="s">
        <v>318</v>
      </c>
      <c r="AU106" s="10"/>
      <c r="AV106" s="10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P106">
        <v>100</v>
      </c>
      <c r="BQ106">
        <f>MATCH(BP106-1,章节表!$J$4:$J$64,1)</f>
        <v>10</v>
      </c>
    </row>
    <row r="107" spans="1:69" ht="18" customHeight="1" x14ac:dyDescent="0.2">
      <c r="A107" s="19">
        <f t="shared" si="3"/>
        <v>11101</v>
      </c>
      <c r="B107" s="19">
        <f>INDEX(章节表!$E$5:$E$64,关卡表!BQ107)</f>
        <v>1</v>
      </c>
      <c r="C107" s="19">
        <f>INDEX(章节表!$B$5:$B$64,关卡表!BQ107)</f>
        <v>111</v>
      </c>
      <c r="D107" s="10" t="s">
        <v>313</v>
      </c>
      <c r="E107" s="19">
        <f>BP107-INDEX(章节表!$J$4:$J$64,关卡表!BQ107)</f>
        <v>1</v>
      </c>
      <c r="F107" s="20">
        <v>1</v>
      </c>
      <c r="G107" s="19" t="str">
        <f>INDEX(章节表!$C$5:$C$64,关卡表!BQ107)&amp;关卡表!E107&amp;"关"</f>
        <v>普通11章1关</v>
      </c>
      <c r="H107" s="9"/>
      <c r="I107" s="9"/>
      <c r="J107" s="19" t="str">
        <f>INDEX(章节表!$D$5:$D$64,关卡表!BQ107)&amp;"-"&amp;关卡表!E107&amp;"关"</f>
        <v>普通11章-1关</v>
      </c>
      <c r="K107" s="10" t="s">
        <v>315</v>
      </c>
      <c r="L107" s="10"/>
      <c r="M107" s="9"/>
      <c r="N107" s="9">
        <v>0</v>
      </c>
      <c r="O107" s="19">
        <f t="shared" si="4"/>
        <v>11010</v>
      </c>
      <c r="P107" s="19">
        <v>400</v>
      </c>
      <c r="Q107" s="9">
        <v>0</v>
      </c>
      <c r="R107" s="9"/>
      <c r="S107" s="9" t="s">
        <v>325</v>
      </c>
      <c r="T107" s="19">
        <f>INDEX(章节表!$M$5:$M$64,关卡表!BQ107)</f>
        <v>1800</v>
      </c>
      <c r="U107" s="9" t="s">
        <v>326</v>
      </c>
      <c r="V107" s="19">
        <f>INDEX(章节表!$N$5:$N$64,关卡表!BQ107)</f>
        <v>4500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10"/>
      <c r="AI107" s="9"/>
      <c r="AJ107" s="9"/>
      <c r="AK107" s="9"/>
      <c r="AL107" s="10" t="s">
        <v>381</v>
      </c>
      <c r="AM107" s="9">
        <v>57</v>
      </c>
      <c r="AN107" s="9"/>
      <c r="AO107" s="19">
        <f>INDEX(章节表!$K$5:$K$64,关卡表!BQ107)</f>
        <v>60</v>
      </c>
      <c r="AP107" s="9">
        <v>552093</v>
      </c>
      <c r="AQ107" s="10" t="s">
        <v>643</v>
      </c>
      <c r="AR107" s="10" t="s">
        <v>644</v>
      </c>
      <c r="AS107" s="10" t="s">
        <v>645</v>
      </c>
      <c r="AT107" s="10" t="s">
        <v>318</v>
      </c>
      <c r="AU107" s="10"/>
      <c r="AV107" s="10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P107">
        <v>101</v>
      </c>
      <c r="BQ107">
        <f>MATCH(BP107-1,章节表!$J$4:$J$64,1)</f>
        <v>11</v>
      </c>
    </row>
    <row r="108" spans="1:69" ht="18" customHeight="1" x14ac:dyDescent="0.2">
      <c r="A108" s="19">
        <f t="shared" si="3"/>
        <v>11102</v>
      </c>
      <c r="B108" s="19">
        <f>INDEX(章节表!$E$5:$E$64,关卡表!BQ108)</f>
        <v>1</v>
      </c>
      <c r="C108" s="19">
        <f>INDEX(章节表!$B$5:$B$64,关卡表!BQ108)</f>
        <v>111</v>
      </c>
      <c r="D108" s="10" t="s">
        <v>313</v>
      </c>
      <c r="E108" s="19">
        <f>BP108-INDEX(章节表!$J$4:$J$64,关卡表!BQ108)</f>
        <v>2</v>
      </c>
      <c r="F108" s="20">
        <v>3</v>
      </c>
      <c r="G108" s="19" t="str">
        <f>INDEX(章节表!$C$5:$C$64,关卡表!BQ108)&amp;关卡表!E108&amp;"关"</f>
        <v>普通11章2关</v>
      </c>
      <c r="H108" s="9"/>
      <c r="I108" s="9"/>
      <c r="J108" s="19" t="str">
        <f>INDEX(章节表!$D$5:$D$64,关卡表!BQ108)&amp;"-"&amp;关卡表!E108&amp;"关"</f>
        <v>普通11章-2关</v>
      </c>
      <c r="K108" s="10" t="s">
        <v>315</v>
      </c>
      <c r="L108" s="10"/>
      <c r="M108" s="9"/>
      <c r="N108" s="9">
        <v>0</v>
      </c>
      <c r="O108" s="19">
        <f t="shared" si="4"/>
        <v>11101</v>
      </c>
      <c r="P108" s="19">
        <v>400</v>
      </c>
      <c r="Q108" s="9">
        <v>0</v>
      </c>
      <c r="R108" s="9"/>
      <c r="S108" s="9" t="s">
        <v>325</v>
      </c>
      <c r="T108" s="19">
        <f>INDEX(章节表!$M$5:$M$64,关卡表!BQ108)</f>
        <v>1800</v>
      </c>
      <c r="U108" s="9" t="s">
        <v>326</v>
      </c>
      <c r="V108" s="19">
        <f>INDEX(章节表!$N$5:$N$64,关卡表!BQ108)</f>
        <v>4500</v>
      </c>
      <c r="W108" s="9"/>
      <c r="X108" s="9"/>
      <c r="Y108" s="9"/>
      <c r="Z108" s="9"/>
      <c r="AA108" s="9"/>
      <c r="AB108" s="9"/>
      <c r="AC108" s="10"/>
      <c r="AD108" s="10"/>
      <c r="AE108" s="10"/>
      <c r="AF108" s="10"/>
      <c r="AG108" s="10"/>
      <c r="AH108" s="10"/>
      <c r="AI108" s="9"/>
      <c r="AJ108" s="9"/>
      <c r="AK108" s="9"/>
      <c r="AL108" s="10" t="s">
        <v>381</v>
      </c>
      <c r="AM108" s="9">
        <v>57</v>
      </c>
      <c r="AN108" s="9"/>
      <c r="AO108" s="19">
        <f>INDEX(章节表!$K$5:$K$64,关卡表!BQ108)</f>
        <v>60</v>
      </c>
      <c r="AP108" s="9">
        <v>553093</v>
      </c>
      <c r="AQ108" s="10" t="s">
        <v>646</v>
      </c>
      <c r="AR108" s="10" t="s">
        <v>647</v>
      </c>
      <c r="AS108" s="10" t="s">
        <v>648</v>
      </c>
      <c r="AT108" s="10" t="s">
        <v>318</v>
      </c>
      <c r="AU108" s="10"/>
      <c r="AV108" s="10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P108">
        <v>102</v>
      </c>
      <c r="BQ108">
        <f>MATCH(BP108-1,章节表!$J$4:$J$64,1)</f>
        <v>11</v>
      </c>
    </row>
    <row r="109" spans="1:69" ht="18" customHeight="1" x14ac:dyDescent="0.2">
      <c r="A109" s="19">
        <f t="shared" si="3"/>
        <v>11103</v>
      </c>
      <c r="B109" s="19">
        <f>INDEX(章节表!$E$5:$E$64,关卡表!BQ109)</f>
        <v>1</v>
      </c>
      <c r="C109" s="19">
        <f>INDEX(章节表!$B$5:$B$64,关卡表!BQ109)</f>
        <v>111</v>
      </c>
      <c r="D109" s="10" t="s">
        <v>313</v>
      </c>
      <c r="E109" s="19">
        <f>BP109-INDEX(章节表!$J$4:$J$64,关卡表!BQ109)</f>
        <v>3</v>
      </c>
      <c r="F109" s="20">
        <v>5</v>
      </c>
      <c r="G109" s="19" t="str">
        <f>INDEX(章节表!$C$5:$C$64,关卡表!BQ109)&amp;关卡表!E109&amp;"关"</f>
        <v>普通11章3关</v>
      </c>
      <c r="H109" s="9"/>
      <c r="I109" s="9"/>
      <c r="J109" s="19" t="str">
        <f>INDEX(章节表!$D$5:$D$64,关卡表!BQ109)&amp;"-"&amp;关卡表!E109&amp;"关"</f>
        <v>普通11章-3关</v>
      </c>
      <c r="K109" s="10" t="s">
        <v>315</v>
      </c>
      <c r="L109" s="10"/>
      <c r="M109" s="9"/>
      <c r="N109" s="9">
        <v>0</v>
      </c>
      <c r="O109" s="19">
        <f t="shared" si="4"/>
        <v>11102</v>
      </c>
      <c r="P109" s="19">
        <v>400</v>
      </c>
      <c r="Q109" s="9">
        <v>0</v>
      </c>
      <c r="R109" s="9">
        <v>21111</v>
      </c>
      <c r="S109" s="9" t="s">
        <v>325</v>
      </c>
      <c r="T109" s="19">
        <f>INDEX(章节表!$M$5:$M$64,关卡表!BQ109)</f>
        <v>1800</v>
      </c>
      <c r="U109" s="9" t="s">
        <v>326</v>
      </c>
      <c r="V109" s="19">
        <f>INDEX(章节表!$N$5:$N$64,关卡表!BQ109)</f>
        <v>4500</v>
      </c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10"/>
      <c r="AI109" s="9"/>
      <c r="AJ109" s="9"/>
      <c r="AK109" s="9"/>
      <c r="AL109" s="10" t="s">
        <v>381</v>
      </c>
      <c r="AM109" s="9">
        <v>57</v>
      </c>
      <c r="AN109" s="9"/>
      <c r="AO109" s="19">
        <f>INDEX(章节表!$K$5:$K$64,关卡表!BQ109)</f>
        <v>60</v>
      </c>
      <c r="AP109" s="9">
        <v>626652</v>
      </c>
      <c r="AQ109" s="10" t="s">
        <v>649</v>
      </c>
      <c r="AR109" s="10" t="s">
        <v>650</v>
      </c>
      <c r="AS109" s="10" t="s">
        <v>651</v>
      </c>
      <c r="AT109" s="10" t="s">
        <v>318</v>
      </c>
      <c r="AU109" s="10"/>
      <c r="AV109" s="10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P109">
        <v>103</v>
      </c>
      <c r="BQ109">
        <f>MATCH(BP109-1,章节表!$J$4:$J$64,1)</f>
        <v>11</v>
      </c>
    </row>
    <row r="110" spans="1:69" ht="18" customHeight="1" x14ac:dyDescent="0.2">
      <c r="A110" s="19">
        <f t="shared" si="3"/>
        <v>11104</v>
      </c>
      <c r="B110" s="19">
        <f>INDEX(章节表!$E$5:$E$64,关卡表!BQ110)</f>
        <v>1</v>
      </c>
      <c r="C110" s="19">
        <f>INDEX(章节表!$B$5:$B$64,关卡表!BQ110)</f>
        <v>111</v>
      </c>
      <c r="D110" s="10" t="s">
        <v>313</v>
      </c>
      <c r="E110" s="19">
        <f>BP110-INDEX(章节表!$J$4:$J$64,关卡表!BQ110)</f>
        <v>4</v>
      </c>
      <c r="F110" s="20">
        <v>7</v>
      </c>
      <c r="G110" s="19" t="str">
        <f>INDEX(章节表!$C$5:$C$64,关卡表!BQ110)&amp;关卡表!E110&amp;"关"</f>
        <v>普通11章4关</v>
      </c>
      <c r="H110" s="9"/>
      <c r="I110" s="9"/>
      <c r="J110" s="19" t="str">
        <f>INDEX(章节表!$D$5:$D$64,关卡表!BQ110)&amp;"-"&amp;关卡表!E110&amp;"关"</f>
        <v>普通11章-4关</v>
      </c>
      <c r="K110" s="10" t="s">
        <v>315</v>
      </c>
      <c r="L110" s="10"/>
      <c r="M110" s="9"/>
      <c r="N110" s="9">
        <v>0</v>
      </c>
      <c r="O110" s="19">
        <f t="shared" si="4"/>
        <v>11103</v>
      </c>
      <c r="P110" s="19">
        <v>400</v>
      </c>
      <c r="Q110" s="9">
        <v>0</v>
      </c>
      <c r="R110" s="9"/>
      <c r="S110" s="9" t="s">
        <v>325</v>
      </c>
      <c r="T110" s="19">
        <f>INDEX(章节表!$M$5:$M$64,关卡表!BQ110)</f>
        <v>1800</v>
      </c>
      <c r="U110" s="9" t="s">
        <v>326</v>
      </c>
      <c r="V110" s="19">
        <f>INDEX(章节表!$N$5:$N$64,关卡表!BQ110)</f>
        <v>4500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10"/>
      <c r="AI110" s="9"/>
      <c r="AJ110" s="9"/>
      <c r="AK110" s="9"/>
      <c r="AL110" s="10" t="s">
        <v>327</v>
      </c>
      <c r="AM110" s="9">
        <v>1</v>
      </c>
      <c r="AN110" s="9"/>
      <c r="AO110" s="19">
        <f>INDEX(章节表!$K$5:$K$64,关卡表!BQ110)</f>
        <v>60</v>
      </c>
      <c r="AP110" s="9">
        <v>589114</v>
      </c>
      <c r="AQ110" s="10" t="s">
        <v>652</v>
      </c>
      <c r="AR110" s="10" t="s">
        <v>653</v>
      </c>
      <c r="AS110" s="10" t="s">
        <v>654</v>
      </c>
      <c r="AT110" s="10" t="s">
        <v>318</v>
      </c>
      <c r="AU110" s="10"/>
      <c r="AV110" s="10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P110">
        <v>104</v>
      </c>
      <c r="BQ110">
        <f>MATCH(BP110-1,章节表!$J$4:$J$64,1)</f>
        <v>11</v>
      </c>
    </row>
    <row r="111" spans="1:69" ht="18" customHeight="1" x14ac:dyDescent="0.2">
      <c r="A111" s="19">
        <f t="shared" si="3"/>
        <v>11105</v>
      </c>
      <c r="B111" s="19">
        <f>INDEX(章节表!$E$5:$E$64,关卡表!BQ111)</f>
        <v>1</v>
      </c>
      <c r="C111" s="19">
        <f>INDEX(章节表!$B$5:$B$64,关卡表!BQ111)</f>
        <v>111</v>
      </c>
      <c r="D111" s="10" t="s">
        <v>313</v>
      </c>
      <c r="E111" s="19">
        <f>BP111-INDEX(章节表!$J$4:$J$64,关卡表!BQ111)</f>
        <v>5</v>
      </c>
      <c r="F111" s="20">
        <v>8</v>
      </c>
      <c r="G111" s="19" t="str">
        <f>INDEX(章节表!$C$5:$C$64,关卡表!BQ111)&amp;关卡表!E111&amp;"关"</f>
        <v>普通11章5关</v>
      </c>
      <c r="H111" s="9"/>
      <c r="I111" s="9"/>
      <c r="J111" s="19" t="str">
        <f>INDEX(章节表!$D$5:$D$64,关卡表!BQ111)&amp;"-"&amp;关卡表!E111&amp;"关"</f>
        <v>普通11章-5关</v>
      </c>
      <c r="K111" s="10" t="s">
        <v>315</v>
      </c>
      <c r="L111" s="10"/>
      <c r="M111" s="9"/>
      <c r="N111" s="9">
        <v>0</v>
      </c>
      <c r="O111" s="19">
        <f t="shared" si="4"/>
        <v>11104</v>
      </c>
      <c r="P111" s="19">
        <v>400</v>
      </c>
      <c r="Q111" s="9">
        <v>0</v>
      </c>
      <c r="R111" s="9"/>
      <c r="S111" s="9" t="s">
        <v>325</v>
      </c>
      <c r="T111" s="19">
        <f>INDEX(章节表!$M$5:$M$64,关卡表!BQ111)</f>
        <v>1800</v>
      </c>
      <c r="U111" s="9" t="s">
        <v>326</v>
      </c>
      <c r="V111" s="19">
        <f>INDEX(章节表!$N$5:$N$64,关卡表!BQ111)</f>
        <v>4500</v>
      </c>
      <c r="W111" s="9"/>
      <c r="X111" s="9"/>
      <c r="Y111" s="9"/>
      <c r="Z111" s="9"/>
      <c r="AA111" s="9"/>
      <c r="AB111" s="9"/>
      <c r="AC111" s="10"/>
      <c r="AD111" s="10"/>
      <c r="AE111" s="10"/>
      <c r="AF111" s="10"/>
      <c r="AG111" s="10"/>
      <c r="AH111" s="10"/>
      <c r="AI111" s="9"/>
      <c r="AJ111" s="9"/>
      <c r="AK111" s="9"/>
      <c r="AL111" s="10" t="s">
        <v>327</v>
      </c>
      <c r="AM111" s="9">
        <v>2</v>
      </c>
      <c r="AN111" s="9"/>
      <c r="AO111" s="19">
        <f>INDEX(章节表!$K$5:$K$64,关卡表!BQ111)</f>
        <v>60</v>
      </c>
      <c r="AP111" s="9">
        <v>589615</v>
      </c>
      <c r="AQ111" s="10" t="s">
        <v>655</v>
      </c>
      <c r="AR111" s="10" t="s">
        <v>656</v>
      </c>
      <c r="AS111" s="10" t="s">
        <v>657</v>
      </c>
      <c r="AT111" s="10" t="s">
        <v>318</v>
      </c>
      <c r="AU111" s="10"/>
      <c r="AV111" s="10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P111">
        <v>105</v>
      </c>
      <c r="BQ111">
        <f>MATCH(BP111-1,章节表!$J$4:$J$64,1)</f>
        <v>11</v>
      </c>
    </row>
    <row r="112" spans="1:69" ht="18" customHeight="1" x14ac:dyDescent="0.2">
      <c r="A112" s="19">
        <f t="shared" si="3"/>
        <v>11106</v>
      </c>
      <c r="B112" s="19">
        <f>INDEX(章节表!$E$5:$E$64,关卡表!BQ112)</f>
        <v>1</v>
      </c>
      <c r="C112" s="19">
        <f>INDEX(章节表!$B$5:$B$64,关卡表!BQ112)</f>
        <v>111</v>
      </c>
      <c r="D112" s="10" t="s">
        <v>313</v>
      </c>
      <c r="E112" s="19">
        <f>BP112-INDEX(章节表!$J$4:$J$64,关卡表!BQ112)</f>
        <v>6</v>
      </c>
      <c r="F112" s="20">
        <v>9</v>
      </c>
      <c r="G112" s="19" t="str">
        <f>INDEX(章节表!$C$5:$C$64,关卡表!BQ112)&amp;关卡表!E112&amp;"关"</f>
        <v>普通11章6关</v>
      </c>
      <c r="H112" s="9"/>
      <c r="I112" s="9"/>
      <c r="J112" s="19" t="str">
        <f>INDEX(章节表!$D$5:$D$64,关卡表!BQ112)&amp;"-"&amp;关卡表!E112&amp;"关"</f>
        <v>普通11章-6关</v>
      </c>
      <c r="K112" s="10" t="s">
        <v>315</v>
      </c>
      <c r="L112" s="10"/>
      <c r="M112" s="9"/>
      <c r="N112" s="9">
        <v>0</v>
      </c>
      <c r="O112" s="19">
        <f t="shared" si="4"/>
        <v>11105</v>
      </c>
      <c r="P112" s="19">
        <v>400</v>
      </c>
      <c r="Q112" s="9">
        <v>0</v>
      </c>
      <c r="R112" s="9">
        <v>21112</v>
      </c>
      <c r="S112" s="9" t="s">
        <v>325</v>
      </c>
      <c r="T112" s="19">
        <f>INDEX(章节表!$M$5:$M$64,关卡表!BQ112)</f>
        <v>1800</v>
      </c>
      <c r="U112" s="9" t="s">
        <v>326</v>
      </c>
      <c r="V112" s="19">
        <f>INDEX(章节表!$N$5:$N$64,关卡表!BQ112)</f>
        <v>4500</v>
      </c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10"/>
      <c r="AI112" s="9"/>
      <c r="AJ112" s="9"/>
      <c r="AK112" s="9"/>
      <c r="AL112" s="10" t="s">
        <v>327</v>
      </c>
      <c r="AM112" s="9">
        <v>3</v>
      </c>
      <c r="AN112" s="9"/>
      <c r="AO112" s="19">
        <f>INDEX(章节表!$K$5:$K$64,关卡表!BQ112)</f>
        <v>60</v>
      </c>
      <c r="AP112" s="9">
        <v>686252</v>
      </c>
      <c r="AQ112" s="10" t="s">
        <v>658</v>
      </c>
      <c r="AR112" s="10" t="s">
        <v>659</v>
      </c>
      <c r="AS112" s="10" t="s">
        <v>660</v>
      </c>
      <c r="AT112" s="10" t="s">
        <v>318</v>
      </c>
      <c r="AU112" s="10"/>
      <c r="AV112" s="10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P112">
        <v>106</v>
      </c>
      <c r="BQ112">
        <f>MATCH(BP112-1,章节表!$J$4:$J$64,1)</f>
        <v>11</v>
      </c>
    </row>
    <row r="113" spans="1:69" ht="18" customHeight="1" x14ac:dyDescent="0.2">
      <c r="A113" s="19">
        <f t="shared" si="3"/>
        <v>11107</v>
      </c>
      <c r="B113" s="19">
        <f>INDEX(章节表!$E$5:$E$64,关卡表!BQ113)</f>
        <v>1</v>
      </c>
      <c r="C113" s="19">
        <f>INDEX(章节表!$B$5:$B$64,关卡表!BQ113)</f>
        <v>111</v>
      </c>
      <c r="D113" s="10" t="s">
        <v>313</v>
      </c>
      <c r="E113" s="19">
        <f>BP113-INDEX(章节表!$J$4:$J$64,关卡表!BQ113)</f>
        <v>7</v>
      </c>
      <c r="F113" s="20">
        <v>11</v>
      </c>
      <c r="G113" s="19" t="str">
        <f>INDEX(章节表!$C$5:$C$64,关卡表!BQ113)&amp;关卡表!E113&amp;"关"</f>
        <v>普通11章7关</v>
      </c>
      <c r="H113" s="9"/>
      <c r="I113" s="9"/>
      <c r="J113" s="19" t="str">
        <f>INDEX(章节表!$D$5:$D$64,关卡表!BQ113)&amp;"-"&amp;关卡表!E113&amp;"关"</f>
        <v>普通11章-7关</v>
      </c>
      <c r="K113" s="10" t="s">
        <v>315</v>
      </c>
      <c r="L113" s="10"/>
      <c r="M113" s="9"/>
      <c r="N113" s="9">
        <v>0</v>
      </c>
      <c r="O113" s="19">
        <f t="shared" si="4"/>
        <v>11106</v>
      </c>
      <c r="P113" s="19">
        <v>400</v>
      </c>
      <c r="Q113" s="9">
        <v>0</v>
      </c>
      <c r="R113" s="9"/>
      <c r="S113" s="9" t="s">
        <v>325</v>
      </c>
      <c r="T113" s="19">
        <f>INDEX(章节表!$M$5:$M$64,关卡表!BQ113)</f>
        <v>1800</v>
      </c>
      <c r="U113" s="9" t="s">
        <v>326</v>
      </c>
      <c r="V113" s="19">
        <f>INDEX(章节表!$N$5:$N$64,关卡表!BQ113)</f>
        <v>4500</v>
      </c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10"/>
      <c r="AI113" s="9"/>
      <c r="AJ113" s="9"/>
      <c r="AK113" s="9"/>
      <c r="AL113" s="10" t="s">
        <v>364</v>
      </c>
      <c r="AM113" s="9">
        <v>9</v>
      </c>
      <c r="AN113" s="9"/>
      <c r="AO113" s="19">
        <f>INDEX(章节表!$K$5:$K$64,关卡表!BQ113)</f>
        <v>60</v>
      </c>
      <c r="AP113" s="9">
        <v>645074</v>
      </c>
      <c r="AQ113" s="10" t="s">
        <v>661</v>
      </c>
      <c r="AR113" s="10" t="s">
        <v>662</v>
      </c>
      <c r="AS113" s="10" t="s">
        <v>663</v>
      </c>
      <c r="AT113" s="10" t="s">
        <v>318</v>
      </c>
      <c r="AU113" s="10"/>
      <c r="AV113" s="10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P113">
        <v>107</v>
      </c>
      <c r="BQ113">
        <f>MATCH(BP113-1,章节表!$J$4:$J$64,1)</f>
        <v>11</v>
      </c>
    </row>
    <row r="114" spans="1:69" ht="18" customHeight="1" x14ac:dyDescent="0.2">
      <c r="A114" s="19">
        <f t="shared" si="3"/>
        <v>11108</v>
      </c>
      <c r="B114" s="19">
        <f>INDEX(章节表!$E$5:$E$64,关卡表!BQ114)</f>
        <v>1</v>
      </c>
      <c r="C114" s="19">
        <f>INDEX(章节表!$B$5:$B$64,关卡表!BQ114)</f>
        <v>111</v>
      </c>
      <c r="D114" s="10" t="s">
        <v>313</v>
      </c>
      <c r="E114" s="19">
        <f>BP114-INDEX(章节表!$J$4:$J$64,关卡表!BQ114)</f>
        <v>8</v>
      </c>
      <c r="F114" s="20">
        <v>12</v>
      </c>
      <c r="G114" s="19" t="str">
        <f>INDEX(章节表!$C$5:$C$64,关卡表!BQ114)&amp;关卡表!E114&amp;"关"</f>
        <v>普通11章8关</v>
      </c>
      <c r="H114" s="9"/>
      <c r="I114" s="9"/>
      <c r="J114" s="19" t="str">
        <f>INDEX(章节表!$D$5:$D$64,关卡表!BQ114)&amp;"-"&amp;关卡表!E114&amp;"关"</f>
        <v>普通11章-8关</v>
      </c>
      <c r="K114" s="10" t="s">
        <v>315</v>
      </c>
      <c r="L114" s="10"/>
      <c r="M114" s="9"/>
      <c r="N114" s="9">
        <v>0</v>
      </c>
      <c r="O114" s="19">
        <f t="shared" si="4"/>
        <v>11107</v>
      </c>
      <c r="P114" s="19">
        <v>400</v>
      </c>
      <c r="Q114" s="9">
        <v>0</v>
      </c>
      <c r="R114" s="9"/>
      <c r="S114" s="9" t="s">
        <v>325</v>
      </c>
      <c r="T114" s="19">
        <f>INDEX(章节表!$M$5:$M$64,关卡表!BQ114)</f>
        <v>1800</v>
      </c>
      <c r="U114" s="9" t="s">
        <v>326</v>
      </c>
      <c r="V114" s="19">
        <f>INDEX(章节表!$N$5:$N$64,关卡表!BQ114)</f>
        <v>4500</v>
      </c>
      <c r="W114" s="9"/>
      <c r="X114" s="9"/>
      <c r="Y114" s="9"/>
      <c r="Z114" s="9"/>
      <c r="AA114" s="9"/>
      <c r="AB114" s="9"/>
      <c r="AC114" s="10"/>
      <c r="AD114" s="10"/>
      <c r="AE114" s="10"/>
      <c r="AF114" s="10"/>
      <c r="AG114" s="10"/>
      <c r="AH114" s="10"/>
      <c r="AI114" s="9"/>
      <c r="AJ114" s="9"/>
      <c r="AK114" s="9"/>
      <c r="AL114" s="9" t="s">
        <v>327</v>
      </c>
      <c r="AM114" s="9">
        <v>1</v>
      </c>
      <c r="AN114" s="9"/>
      <c r="AO114" s="19">
        <f>INDEX(章节表!$K$5:$K$64,关卡表!BQ114)</f>
        <v>60</v>
      </c>
      <c r="AP114" s="9">
        <v>646046</v>
      </c>
      <c r="AQ114" s="10" t="s">
        <v>664</v>
      </c>
      <c r="AR114" s="10" t="s">
        <v>665</v>
      </c>
      <c r="AS114" s="10" t="s">
        <v>666</v>
      </c>
      <c r="AT114" s="10" t="s">
        <v>318</v>
      </c>
      <c r="AU114" s="10"/>
      <c r="AV114" s="10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P114">
        <v>108</v>
      </c>
      <c r="BQ114">
        <f>MATCH(BP114-1,章节表!$J$4:$J$64,1)</f>
        <v>11</v>
      </c>
    </row>
    <row r="115" spans="1:69" ht="18" customHeight="1" x14ac:dyDescent="0.2">
      <c r="A115" s="19">
        <f t="shared" si="3"/>
        <v>11109</v>
      </c>
      <c r="B115" s="19">
        <f>INDEX(章节表!$E$5:$E$64,关卡表!BQ115)</f>
        <v>1</v>
      </c>
      <c r="C115" s="19">
        <f>INDEX(章节表!$B$5:$B$64,关卡表!BQ115)</f>
        <v>111</v>
      </c>
      <c r="D115" s="10" t="s">
        <v>313</v>
      </c>
      <c r="E115" s="19">
        <f>BP115-INDEX(章节表!$J$4:$J$64,关卡表!BQ115)</f>
        <v>9</v>
      </c>
      <c r="F115" s="20">
        <v>13</v>
      </c>
      <c r="G115" s="19" t="str">
        <f>INDEX(章节表!$C$5:$C$64,关卡表!BQ115)&amp;关卡表!E115&amp;"关"</f>
        <v>普通11章9关</v>
      </c>
      <c r="H115" s="9"/>
      <c r="I115" s="9"/>
      <c r="J115" s="19" t="str">
        <f>INDEX(章节表!$D$5:$D$64,关卡表!BQ115)&amp;"-"&amp;关卡表!E115&amp;"关"</f>
        <v>普通11章-9关</v>
      </c>
      <c r="K115" s="10" t="s">
        <v>315</v>
      </c>
      <c r="L115" s="10"/>
      <c r="M115" s="9"/>
      <c r="N115" s="9">
        <v>0</v>
      </c>
      <c r="O115" s="19">
        <f t="shared" si="4"/>
        <v>11108</v>
      </c>
      <c r="P115" s="19">
        <v>400</v>
      </c>
      <c r="Q115" s="9">
        <v>0</v>
      </c>
      <c r="R115" s="9"/>
      <c r="S115" s="9" t="s">
        <v>325</v>
      </c>
      <c r="T115" s="19">
        <f>INDEX(章节表!$M$5:$M$64,关卡表!BQ115)</f>
        <v>1800</v>
      </c>
      <c r="U115" s="9" t="s">
        <v>326</v>
      </c>
      <c r="V115" s="19">
        <f>INDEX(章节表!$N$5:$N$64,关卡表!BQ115)</f>
        <v>4500</v>
      </c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10"/>
      <c r="AI115" s="9"/>
      <c r="AJ115" s="9"/>
      <c r="AK115" s="9"/>
      <c r="AL115" s="10" t="s">
        <v>327</v>
      </c>
      <c r="AM115" s="9">
        <v>2</v>
      </c>
      <c r="AN115" s="9"/>
      <c r="AO115" s="19">
        <f>INDEX(章节表!$K$5:$K$64,关卡表!BQ115)</f>
        <v>60</v>
      </c>
      <c r="AP115" s="9">
        <v>680931</v>
      </c>
      <c r="AQ115" s="10" t="s">
        <v>667</v>
      </c>
      <c r="AR115" s="10" t="s">
        <v>668</v>
      </c>
      <c r="AS115" s="10" t="s">
        <v>669</v>
      </c>
      <c r="AT115" s="10" t="s">
        <v>318</v>
      </c>
      <c r="AU115" s="10"/>
      <c r="AV115" s="10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P115">
        <v>109</v>
      </c>
      <c r="BQ115">
        <f>MATCH(BP115-1,章节表!$J$4:$J$64,1)</f>
        <v>11</v>
      </c>
    </row>
    <row r="116" spans="1:69" ht="18" customHeight="1" x14ac:dyDescent="0.2">
      <c r="A116" s="19">
        <f t="shared" si="3"/>
        <v>11110</v>
      </c>
      <c r="B116" s="19">
        <f>INDEX(章节表!$E$5:$E$64,关卡表!BQ116)</f>
        <v>1</v>
      </c>
      <c r="C116" s="19">
        <f>INDEX(章节表!$B$5:$B$64,关卡表!BQ116)</f>
        <v>111</v>
      </c>
      <c r="D116" s="10" t="s">
        <v>313</v>
      </c>
      <c r="E116" s="19">
        <f>BP116-INDEX(章节表!$J$4:$J$64,关卡表!BQ116)</f>
        <v>10</v>
      </c>
      <c r="F116" s="20">
        <v>14</v>
      </c>
      <c r="G116" s="19" t="str">
        <f>INDEX(章节表!$C$5:$C$64,关卡表!BQ116)&amp;关卡表!E116&amp;"关"</f>
        <v>普通11章10关</v>
      </c>
      <c r="H116" s="9"/>
      <c r="I116" s="9"/>
      <c r="J116" s="19" t="str">
        <f>INDEX(章节表!$D$5:$D$64,关卡表!BQ116)&amp;"-"&amp;关卡表!E116&amp;"关"</f>
        <v>普通11章-10关</v>
      </c>
      <c r="K116" s="10" t="s">
        <v>360</v>
      </c>
      <c r="L116" s="10"/>
      <c r="M116" s="9"/>
      <c r="N116" s="9">
        <v>0</v>
      </c>
      <c r="O116" s="19">
        <f t="shared" si="4"/>
        <v>11109</v>
      </c>
      <c r="P116" s="19">
        <v>400</v>
      </c>
      <c r="Q116" s="9">
        <v>0</v>
      </c>
      <c r="R116" s="9">
        <v>21113</v>
      </c>
      <c r="S116" s="9" t="s">
        <v>325</v>
      </c>
      <c r="T116" s="19">
        <f>INDEX(章节表!$M$5:$M$64,关卡表!BQ116)</f>
        <v>1800</v>
      </c>
      <c r="U116" s="9" t="s">
        <v>326</v>
      </c>
      <c r="V116" s="19">
        <f>INDEX(章节表!$N$5:$N$64,关卡表!BQ116)</f>
        <v>4500</v>
      </c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10"/>
      <c r="AI116" s="9"/>
      <c r="AJ116" s="9"/>
      <c r="AK116" s="9"/>
      <c r="AL116" s="9" t="s">
        <v>364</v>
      </c>
      <c r="AM116" s="9">
        <v>11</v>
      </c>
      <c r="AN116" s="9"/>
      <c r="AO116" s="19">
        <f>INDEX(章节表!$K$5:$K$64,关卡表!BQ116)</f>
        <v>60</v>
      </c>
      <c r="AP116" s="9">
        <v>724551</v>
      </c>
      <c r="AQ116" s="10" t="s">
        <v>670</v>
      </c>
      <c r="AR116" s="10" t="s">
        <v>671</v>
      </c>
      <c r="AS116" s="10" t="s">
        <v>672</v>
      </c>
      <c r="AT116" s="10" t="s">
        <v>318</v>
      </c>
      <c r="AU116" s="10"/>
      <c r="AV116" s="10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P116">
        <v>110</v>
      </c>
      <c r="BQ116">
        <f>MATCH(BP116-1,章节表!$J$4:$J$64,1)</f>
        <v>11</v>
      </c>
    </row>
    <row r="117" spans="1:69" ht="18" customHeight="1" x14ac:dyDescent="0.2">
      <c r="A117" s="19">
        <f t="shared" si="3"/>
        <v>11201</v>
      </c>
      <c r="B117" s="19">
        <f>INDEX(章节表!$E$5:$E$64,关卡表!BQ117)</f>
        <v>1</v>
      </c>
      <c r="C117" s="19">
        <f>INDEX(章节表!$B$5:$B$64,关卡表!BQ117)</f>
        <v>112</v>
      </c>
      <c r="D117" s="10" t="s">
        <v>313</v>
      </c>
      <c r="E117" s="19">
        <f>BP117-INDEX(章节表!$J$4:$J$64,关卡表!BQ117)</f>
        <v>1</v>
      </c>
      <c r="F117" s="20">
        <v>1</v>
      </c>
      <c r="G117" s="19" t="str">
        <f>INDEX(章节表!$C$5:$C$64,关卡表!BQ117)&amp;关卡表!E117&amp;"关"</f>
        <v>普通12章1关</v>
      </c>
      <c r="H117" s="9"/>
      <c r="I117" s="9"/>
      <c r="J117" s="19" t="str">
        <f>INDEX(章节表!$D$5:$D$64,关卡表!BQ117)&amp;"-"&amp;关卡表!E117&amp;"关"</f>
        <v>普通12章-1关</v>
      </c>
      <c r="K117" s="10" t="s">
        <v>315</v>
      </c>
      <c r="L117" s="10"/>
      <c r="M117" s="9"/>
      <c r="N117" s="9">
        <v>0</v>
      </c>
      <c r="O117" s="19">
        <f t="shared" si="4"/>
        <v>11110</v>
      </c>
      <c r="P117" s="19">
        <v>440</v>
      </c>
      <c r="Q117" s="9">
        <v>0</v>
      </c>
      <c r="R117" s="9"/>
      <c r="S117" s="9" t="s">
        <v>325</v>
      </c>
      <c r="T117" s="19">
        <f>INDEX(章节表!$M$5:$M$64,关卡表!BQ117)</f>
        <v>1950</v>
      </c>
      <c r="U117" s="9" t="s">
        <v>326</v>
      </c>
      <c r="V117" s="19">
        <f>INDEX(章节表!$N$5:$N$64,关卡表!BQ117)</f>
        <v>4950</v>
      </c>
      <c r="W117" s="9"/>
      <c r="X117" s="9"/>
      <c r="Y117" s="9"/>
      <c r="Z117" s="9"/>
      <c r="AA117" s="9"/>
      <c r="AB117" s="9"/>
      <c r="AC117" s="10"/>
      <c r="AD117" s="10"/>
      <c r="AE117" s="10"/>
      <c r="AF117" s="10"/>
      <c r="AG117" s="10"/>
      <c r="AH117" s="10"/>
      <c r="AI117" s="9"/>
      <c r="AJ117" s="9"/>
      <c r="AK117" s="9"/>
      <c r="AL117" s="9" t="s">
        <v>364</v>
      </c>
      <c r="AM117" s="9">
        <v>9</v>
      </c>
      <c r="AN117" s="9"/>
      <c r="AO117" s="19">
        <f>INDEX(章节表!$K$5:$K$64,关卡表!BQ117)</f>
        <v>65</v>
      </c>
      <c r="AP117" s="9">
        <v>734656</v>
      </c>
      <c r="AQ117" s="10" t="s">
        <v>673</v>
      </c>
      <c r="AR117" s="10" t="s">
        <v>674</v>
      </c>
      <c r="AS117" s="10" t="s">
        <v>675</v>
      </c>
      <c r="AT117" s="10" t="s">
        <v>318</v>
      </c>
      <c r="AU117" s="10"/>
      <c r="AV117" s="10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P117">
        <v>111</v>
      </c>
      <c r="BQ117">
        <f>MATCH(BP117-1,章节表!$J$4:$J$64,1)</f>
        <v>12</v>
      </c>
    </row>
    <row r="118" spans="1:69" ht="18" customHeight="1" x14ac:dyDescent="0.2">
      <c r="A118" s="19">
        <f t="shared" si="3"/>
        <v>11202</v>
      </c>
      <c r="B118" s="19">
        <f>INDEX(章节表!$E$5:$E$64,关卡表!BQ118)</f>
        <v>1</v>
      </c>
      <c r="C118" s="19">
        <f>INDEX(章节表!$B$5:$B$64,关卡表!BQ118)</f>
        <v>112</v>
      </c>
      <c r="D118" s="10" t="s">
        <v>313</v>
      </c>
      <c r="E118" s="19">
        <f>BP118-INDEX(章节表!$J$4:$J$64,关卡表!BQ118)</f>
        <v>2</v>
      </c>
      <c r="F118" s="20">
        <v>3</v>
      </c>
      <c r="G118" s="19" t="str">
        <f>INDEX(章节表!$C$5:$C$64,关卡表!BQ118)&amp;关卡表!E118&amp;"关"</f>
        <v>普通12章2关</v>
      </c>
      <c r="H118" s="9"/>
      <c r="I118" s="9"/>
      <c r="J118" s="19" t="str">
        <f>INDEX(章节表!$D$5:$D$64,关卡表!BQ118)&amp;"-"&amp;关卡表!E118&amp;"关"</f>
        <v>普通12章-2关</v>
      </c>
      <c r="K118" s="10" t="s">
        <v>315</v>
      </c>
      <c r="L118" s="10"/>
      <c r="M118" s="9"/>
      <c r="N118" s="9">
        <v>0</v>
      </c>
      <c r="O118" s="19">
        <f t="shared" si="4"/>
        <v>11201</v>
      </c>
      <c r="P118" s="19">
        <v>440</v>
      </c>
      <c r="Q118" s="9">
        <v>0</v>
      </c>
      <c r="R118" s="9"/>
      <c r="S118" s="9" t="s">
        <v>325</v>
      </c>
      <c r="T118" s="19">
        <f>INDEX(章节表!$M$5:$M$64,关卡表!BQ118)</f>
        <v>1950</v>
      </c>
      <c r="U118" s="9" t="s">
        <v>326</v>
      </c>
      <c r="V118" s="19">
        <f>INDEX(章节表!$N$5:$N$64,关卡表!BQ118)</f>
        <v>4950</v>
      </c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10"/>
      <c r="AI118" s="9"/>
      <c r="AJ118" s="9"/>
      <c r="AK118" s="9"/>
      <c r="AL118" s="9" t="s">
        <v>364</v>
      </c>
      <c r="AM118" s="9">
        <v>9</v>
      </c>
      <c r="AN118" s="9"/>
      <c r="AO118" s="19">
        <f>INDEX(章节表!$K$5:$K$64,关卡表!BQ118)</f>
        <v>65</v>
      </c>
      <c r="AP118" s="9">
        <v>735656</v>
      </c>
      <c r="AQ118" s="10" t="s">
        <v>676</v>
      </c>
      <c r="AR118" s="10" t="s">
        <v>677</v>
      </c>
      <c r="AS118" s="10" t="s">
        <v>678</v>
      </c>
      <c r="AT118" s="10" t="s">
        <v>318</v>
      </c>
      <c r="AU118" s="10"/>
      <c r="AV118" s="10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P118">
        <v>112</v>
      </c>
      <c r="BQ118">
        <f>MATCH(BP118-1,章节表!$J$4:$J$64,1)</f>
        <v>12</v>
      </c>
    </row>
    <row r="119" spans="1:69" ht="18" customHeight="1" x14ac:dyDescent="0.2">
      <c r="A119" s="19">
        <f t="shared" si="3"/>
        <v>11203</v>
      </c>
      <c r="B119" s="19">
        <f>INDEX(章节表!$E$5:$E$64,关卡表!BQ119)</f>
        <v>1</v>
      </c>
      <c r="C119" s="19">
        <f>INDEX(章节表!$B$5:$B$64,关卡表!BQ119)</f>
        <v>112</v>
      </c>
      <c r="D119" s="10" t="s">
        <v>313</v>
      </c>
      <c r="E119" s="19">
        <f>BP119-INDEX(章节表!$J$4:$J$64,关卡表!BQ119)</f>
        <v>3</v>
      </c>
      <c r="F119" s="20">
        <v>4</v>
      </c>
      <c r="G119" s="19" t="str">
        <f>INDEX(章节表!$C$5:$C$64,关卡表!BQ119)&amp;关卡表!E119&amp;"关"</f>
        <v>普通12章3关</v>
      </c>
      <c r="H119" s="9"/>
      <c r="I119" s="9"/>
      <c r="J119" s="19" t="str">
        <f>INDEX(章节表!$D$5:$D$64,关卡表!BQ119)&amp;"-"&amp;关卡表!E119&amp;"关"</f>
        <v>普通12章-3关</v>
      </c>
      <c r="K119" s="10" t="s">
        <v>315</v>
      </c>
      <c r="L119" s="10"/>
      <c r="M119" s="9"/>
      <c r="N119" s="9">
        <v>0</v>
      </c>
      <c r="O119" s="19">
        <f t="shared" si="4"/>
        <v>11202</v>
      </c>
      <c r="P119" s="19">
        <v>440</v>
      </c>
      <c r="Q119" s="9">
        <v>0</v>
      </c>
      <c r="R119" s="9">
        <v>21121</v>
      </c>
      <c r="S119" s="9" t="s">
        <v>325</v>
      </c>
      <c r="T119" s="19">
        <f>INDEX(章节表!$M$5:$M$64,关卡表!BQ119)</f>
        <v>1950</v>
      </c>
      <c r="U119" s="9" t="s">
        <v>326</v>
      </c>
      <c r="V119" s="19">
        <f>INDEX(章节表!$N$5:$N$64,关卡表!BQ119)</f>
        <v>4950</v>
      </c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10"/>
      <c r="AI119" s="9"/>
      <c r="AJ119" s="9"/>
      <c r="AK119" s="9"/>
      <c r="AL119" s="9" t="s">
        <v>412</v>
      </c>
      <c r="AM119" s="9">
        <v>6</v>
      </c>
      <c r="AN119" s="9"/>
      <c r="AO119" s="19">
        <f>INDEX(章节表!$K$5:$K$64,关卡表!BQ119)</f>
        <v>65</v>
      </c>
      <c r="AP119" s="9">
        <v>800895</v>
      </c>
      <c r="AQ119" s="10" t="s">
        <v>679</v>
      </c>
      <c r="AR119" s="10" t="s">
        <v>680</v>
      </c>
      <c r="AS119" s="10" t="s">
        <v>681</v>
      </c>
      <c r="AT119" s="10" t="s">
        <v>318</v>
      </c>
      <c r="AU119" s="10"/>
      <c r="AV119" s="10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P119">
        <v>113</v>
      </c>
      <c r="BQ119">
        <f>MATCH(BP119-1,章节表!$J$4:$J$64,1)</f>
        <v>12</v>
      </c>
    </row>
    <row r="120" spans="1:69" ht="18" customHeight="1" x14ac:dyDescent="0.2">
      <c r="A120" s="19">
        <f t="shared" si="3"/>
        <v>11204</v>
      </c>
      <c r="B120" s="19">
        <f>INDEX(章节表!$E$5:$E$64,关卡表!BQ120)</f>
        <v>1</v>
      </c>
      <c r="C120" s="19">
        <f>INDEX(章节表!$B$5:$B$64,关卡表!BQ120)</f>
        <v>112</v>
      </c>
      <c r="D120" s="10" t="s">
        <v>313</v>
      </c>
      <c r="E120" s="19">
        <f>BP120-INDEX(章节表!$J$4:$J$64,关卡表!BQ120)</f>
        <v>4</v>
      </c>
      <c r="F120" s="20">
        <v>6</v>
      </c>
      <c r="G120" s="19" t="str">
        <f>INDEX(章节表!$C$5:$C$64,关卡表!BQ120)&amp;关卡表!E120&amp;"关"</f>
        <v>普通12章4关</v>
      </c>
      <c r="H120" s="9"/>
      <c r="I120" s="9"/>
      <c r="J120" s="19" t="str">
        <f>INDEX(章节表!$D$5:$D$64,关卡表!BQ120)&amp;"-"&amp;关卡表!E120&amp;"关"</f>
        <v>普通12章-4关</v>
      </c>
      <c r="K120" s="10" t="s">
        <v>315</v>
      </c>
      <c r="L120" s="10"/>
      <c r="M120" s="9"/>
      <c r="N120" s="9">
        <v>0</v>
      </c>
      <c r="O120" s="19">
        <f t="shared" si="4"/>
        <v>11203</v>
      </c>
      <c r="P120" s="19">
        <v>440</v>
      </c>
      <c r="Q120" s="9">
        <v>0</v>
      </c>
      <c r="R120" s="9"/>
      <c r="S120" s="9" t="s">
        <v>325</v>
      </c>
      <c r="T120" s="19">
        <f>INDEX(章节表!$M$5:$M$64,关卡表!BQ120)</f>
        <v>1950</v>
      </c>
      <c r="U120" s="9" t="s">
        <v>326</v>
      </c>
      <c r="V120" s="19">
        <f>INDEX(章节表!$N$5:$N$64,关卡表!BQ120)</f>
        <v>4950</v>
      </c>
      <c r="W120" s="9"/>
      <c r="X120" s="9"/>
      <c r="Y120" s="9"/>
      <c r="Z120" s="9"/>
      <c r="AA120" s="9"/>
      <c r="AB120" s="9"/>
      <c r="AC120" s="10"/>
      <c r="AD120" s="10"/>
      <c r="AE120" s="10"/>
      <c r="AF120" s="10"/>
      <c r="AG120" s="10"/>
      <c r="AH120" s="10"/>
      <c r="AI120" s="9"/>
      <c r="AJ120" s="9"/>
      <c r="AK120" s="9"/>
      <c r="AL120" s="9" t="s">
        <v>412</v>
      </c>
      <c r="AM120" s="9">
        <v>7</v>
      </c>
      <c r="AN120" s="9"/>
      <c r="AO120" s="19">
        <f>INDEX(章节表!$K$5:$K$64,关卡表!BQ120)</f>
        <v>65</v>
      </c>
      <c r="AP120" s="9">
        <v>756460</v>
      </c>
      <c r="AQ120" s="10" t="s">
        <v>682</v>
      </c>
      <c r="AR120" s="10" t="s">
        <v>683</v>
      </c>
      <c r="AS120" s="10" t="s">
        <v>684</v>
      </c>
      <c r="AT120" s="10" t="s">
        <v>318</v>
      </c>
      <c r="AU120" s="10"/>
      <c r="AV120" s="10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P120">
        <v>114</v>
      </c>
      <c r="BQ120">
        <f>MATCH(BP120-1,章节表!$J$4:$J$64,1)</f>
        <v>12</v>
      </c>
    </row>
    <row r="121" spans="1:69" ht="18" customHeight="1" x14ac:dyDescent="0.2">
      <c r="A121" s="19">
        <f t="shared" si="3"/>
        <v>11205</v>
      </c>
      <c r="B121" s="19">
        <f>INDEX(章节表!$E$5:$E$64,关卡表!BQ121)</f>
        <v>1</v>
      </c>
      <c r="C121" s="19">
        <f>INDEX(章节表!$B$5:$B$64,关卡表!BQ121)</f>
        <v>112</v>
      </c>
      <c r="D121" s="10" t="s">
        <v>313</v>
      </c>
      <c r="E121" s="19">
        <f>BP121-INDEX(章节表!$J$4:$J$64,关卡表!BQ121)</f>
        <v>5</v>
      </c>
      <c r="F121" s="20">
        <v>8</v>
      </c>
      <c r="G121" s="19" t="str">
        <f>INDEX(章节表!$C$5:$C$64,关卡表!BQ121)&amp;关卡表!E121&amp;"关"</f>
        <v>普通12章5关</v>
      </c>
      <c r="H121" s="9"/>
      <c r="I121" s="9"/>
      <c r="J121" s="19" t="str">
        <f>INDEX(章节表!$D$5:$D$64,关卡表!BQ121)&amp;"-"&amp;关卡表!E121&amp;"关"</f>
        <v>普通12章-5关</v>
      </c>
      <c r="K121" s="10" t="s">
        <v>315</v>
      </c>
      <c r="L121" s="10"/>
      <c r="M121" s="9"/>
      <c r="N121" s="9">
        <v>0</v>
      </c>
      <c r="O121" s="19">
        <f t="shared" si="4"/>
        <v>11204</v>
      </c>
      <c r="P121" s="19">
        <v>440</v>
      </c>
      <c r="Q121" s="9">
        <v>0</v>
      </c>
      <c r="R121" s="9"/>
      <c r="S121" s="9" t="s">
        <v>325</v>
      </c>
      <c r="T121" s="19">
        <f>INDEX(章节表!$M$5:$M$64,关卡表!BQ121)</f>
        <v>1950</v>
      </c>
      <c r="U121" s="9" t="s">
        <v>326</v>
      </c>
      <c r="V121" s="19">
        <f>INDEX(章节表!$N$5:$N$64,关卡表!BQ121)</f>
        <v>4950</v>
      </c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10"/>
      <c r="AI121" s="9"/>
      <c r="AJ121" s="9"/>
      <c r="AK121" s="9"/>
      <c r="AL121" s="9" t="s">
        <v>412</v>
      </c>
      <c r="AM121" s="9">
        <v>8</v>
      </c>
      <c r="AN121" s="9"/>
      <c r="AO121" s="19">
        <f>INDEX(章节表!$K$5:$K$64,关卡表!BQ121)</f>
        <v>65</v>
      </c>
      <c r="AP121" s="9">
        <v>756951</v>
      </c>
      <c r="AQ121" s="10" t="s">
        <v>685</v>
      </c>
      <c r="AR121" s="10" t="s">
        <v>686</v>
      </c>
      <c r="AS121" s="10" t="s">
        <v>687</v>
      </c>
      <c r="AT121" s="10" t="s">
        <v>318</v>
      </c>
      <c r="AU121" s="10"/>
      <c r="AV121" s="10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P121">
        <v>115</v>
      </c>
      <c r="BQ121">
        <f>MATCH(BP121-1,章节表!$J$4:$J$64,1)</f>
        <v>12</v>
      </c>
    </row>
    <row r="122" spans="1:69" ht="18" customHeight="1" x14ac:dyDescent="0.2">
      <c r="A122" s="19">
        <f t="shared" si="3"/>
        <v>11206</v>
      </c>
      <c r="B122" s="19">
        <f>INDEX(章节表!$E$5:$E$64,关卡表!BQ122)</f>
        <v>1</v>
      </c>
      <c r="C122" s="19">
        <f>INDEX(章节表!$B$5:$B$64,关卡表!BQ122)</f>
        <v>112</v>
      </c>
      <c r="D122" s="10" t="s">
        <v>313</v>
      </c>
      <c r="E122" s="19">
        <f>BP122-INDEX(章节表!$J$4:$J$64,关卡表!BQ122)</f>
        <v>6</v>
      </c>
      <c r="F122" s="20">
        <v>9</v>
      </c>
      <c r="G122" s="19" t="str">
        <f>INDEX(章节表!$C$5:$C$64,关卡表!BQ122)&amp;关卡表!E122&amp;"关"</f>
        <v>普通12章6关</v>
      </c>
      <c r="H122" s="9"/>
      <c r="I122" s="9"/>
      <c r="J122" s="19" t="str">
        <f>INDEX(章节表!$D$5:$D$64,关卡表!BQ122)&amp;"-"&amp;关卡表!E122&amp;"关"</f>
        <v>普通12章-6关</v>
      </c>
      <c r="K122" s="10" t="s">
        <v>315</v>
      </c>
      <c r="L122" s="10"/>
      <c r="M122" s="9"/>
      <c r="N122" s="9">
        <v>0</v>
      </c>
      <c r="O122" s="19">
        <f t="shared" si="4"/>
        <v>11205</v>
      </c>
      <c r="P122" s="19">
        <v>440</v>
      </c>
      <c r="Q122" s="9">
        <v>0</v>
      </c>
      <c r="R122" s="9">
        <v>21122</v>
      </c>
      <c r="S122" s="9" t="s">
        <v>325</v>
      </c>
      <c r="T122" s="19">
        <f>INDEX(章节表!$M$5:$M$64,关卡表!BQ122)</f>
        <v>1950</v>
      </c>
      <c r="U122" s="9" t="s">
        <v>326</v>
      </c>
      <c r="V122" s="19">
        <f>INDEX(章节表!$N$5:$N$64,关卡表!BQ122)</f>
        <v>4950</v>
      </c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10"/>
      <c r="AI122" s="9"/>
      <c r="AJ122" s="9"/>
      <c r="AK122" s="9"/>
      <c r="AL122" s="9" t="s">
        <v>412</v>
      </c>
      <c r="AM122" s="9">
        <v>6</v>
      </c>
      <c r="AN122" s="9"/>
      <c r="AO122" s="19">
        <f>INDEX(章节表!$K$5:$K$64,关卡表!BQ122)</f>
        <v>65</v>
      </c>
      <c r="AP122" s="9">
        <v>892948</v>
      </c>
      <c r="AQ122" s="10" t="s">
        <v>688</v>
      </c>
      <c r="AR122" s="10" t="s">
        <v>689</v>
      </c>
      <c r="AS122" s="10" t="s">
        <v>690</v>
      </c>
      <c r="AT122" s="10" t="s">
        <v>318</v>
      </c>
      <c r="AU122" s="10"/>
      <c r="AV122" s="10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P122">
        <v>116</v>
      </c>
      <c r="BQ122">
        <f>MATCH(BP122-1,章节表!$J$4:$J$64,1)</f>
        <v>12</v>
      </c>
    </row>
    <row r="123" spans="1:69" ht="18" customHeight="1" x14ac:dyDescent="0.2">
      <c r="A123" s="19">
        <f t="shared" si="3"/>
        <v>11207</v>
      </c>
      <c r="B123" s="19">
        <f>INDEX(章节表!$E$5:$E$64,关卡表!BQ123)</f>
        <v>1</v>
      </c>
      <c r="C123" s="19">
        <f>INDEX(章节表!$B$5:$B$64,关卡表!BQ123)</f>
        <v>112</v>
      </c>
      <c r="D123" s="10" t="s">
        <v>313</v>
      </c>
      <c r="E123" s="19">
        <f>BP123-INDEX(章节表!$J$4:$J$64,关卡表!BQ123)</f>
        <v>7</v>
      </c>
      <c r="F123" s="20">
        <v>10</v>
      </c>
      <c r="G123" s="19" t="str">
        <f>INDEX(章节表!$C$5:$C$64,关卡表!BQ123)&amp;关卡表!E123&amp;"关"</f>
        <v>普通12章7关</v>
      </c>
      <c r="H123" s="9"/>
      <c r="I123" s="9"/>
      <c r="J123" s="19" t="str">
        <f>INDEX(章节表!$D$5:$D$64,关卡表!BQ123)&amp;"-"&amp;关卡表!E123&amp;"关"</f>
        <v>普通12章-7关</v>
      </c>
      <c r="K123" s="10" t="s">
        <v>315</v>
      </c>
      <c r="L123" s="10"/>
      <c r="M123" s="9"/>
      <c r="N123" s="9">
        <v>0</v>
      </c>
      <c r="O123" s="19">
        <f t="shared" si="4"/>
        <v>11206</v>
      </c>
      <c r="P123" s="19">
        <v>440</v>
      </c>
      <c r="Q123" s="9">
        <v>0</v>
      </c>
      <c r="R123" s="9"/>
      <c r="S123" s="9" t="s">
        <v>325</v>
      </c>
      <c r="T123" s="19">
        <f>INDEX(章节表!$M$5:$M$64,关卡表!BQ123)</f>
        <v>1950</v>
      </c>
      <c r="U123" s="9" t="s">
        <v>326</v>
      </c>
      <c r="V123" s="19">
        <f>INDEX(章节表!$N$5:$N$64,关卡表!BQ123)</f>
        <v>4950</v>
      </c>
      <c r="W123" s="9"/>
      <c r="X123" s="9"/>
      <c r="Y123" s="9"/>
      <c r="Z123" s="9"/>
      <c r="AA123" s="9"/>
      <c r="AB123" s="9"/>
      <c r="AC123" s="10"/>
      <c r="AD123" s="10"/>
      <c r="AE123" s="10"/>
      <c r="AF123" s="10"/>
      <c r="AG123" s="10"/>
      <c r="AH123" s="10"/>
      <c r="AI123" s="9"/>
      <c r="AJ123" s="9"/>
      <c r="AK123" s="9"/>
      <c r="AL123" s="9" t="s">
        <v>412</v>
      </c>
      <c r="AM123" s="9">
        <v>6</v>
      </c>
      <c r="AN123" s="9"/>
      <c r="AO123" s="19">
        <f>INDEX(章节表!$K$5:$K$64,关卡表!BQ123)</f>
        <v>65</v>
      </c>
      <c r="AP123" s="9">
        <v>845200</v>
      </c>
      <c r="AQ123" s="10" t="s">
        <v>691</v>
      </c>
      <c r="AR123" s="10" t="s">
        <v>692</v>
      </c>
      <c r="AS123" s="10" t="s">
        <v>693</v>
      </c>
      <c r="AT123" s="10" t="s">
        <v>318</v>
      </c>
      <c r="AU123" s="10"/>
      <c r="AV123" s="10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P123">
        <v>117</v>
      </c>
      <c r="BQ123">
        <f>MATCH(BP123-1,章节表!$J$4:$J$64,1)</f>
        <v>12</v>
      </c>
    </row>
    <row r="124" spans="1:69" ht="18" customHeight="1" x14ac:dyDescent="0.2">
      <c r="A124" s="19">
        <f t="shared" si="3"/>
        <v>11208</v>
      </c>
      <c r="B124" s="19">
        <f>INDEX(章节表!$E$5:$E$64,关卡表!BQ124)</f>
        <v>1</v>
      </c>
      <c r="C124" s="19">
        <f>INDEX(章节表!$B$5:$B$64,关卡表!BQ124)</f>
        <v>112</v>
      </c>
      <c r="D124" s="10" t="s">
        <v>313</v>
      </c>
      <c r="E124" s="19">
        <f>BP124-INDEX(章节表!$J$4:$J$64,关卡表!BQ124)</f>
        <v>8</v>
      </c>
      <c r="F124" s="20">
        <v>11</v>
      </c>
      <c r="G124" s="19" t="str">
        <f>INDEX(章节表!$C$5:$C$64,关卡表!BQ124)&amp;关卡表!E124&amp;"关"</f>
        <v>普通12章8关</v>
      </c>
      <c r="H124" s="9"/>
      <c r="I124" s="9"/>
      <c r="J124" s="19" t="str">
        <f>INDEX(章节表!$D$5:$D$64,关卡表!BQ124)&amp;"-"&amp;关卡表!E124&amp;"关"</f>
        <v>普通12章-8关</v>
      </c>
      <c r="K124" s="10" t="s">
        <v>315</v>
      </c>
      <c r="L124" s="10"/>
      <c r="M124" s="9"/>
      <c r="N124" s="9">
        <v>0</v>
      </c>
      <c r="O124" s="19">
        <f t="shared" si="4"/>
        <v>11207</v>
      </c>
      <c r="P124" s="19">
        <v>440</v>
      </c>
      <c r="Q124" s="9">
        <v>0</v>
      </c>
      <c r="R124" s="9"/>
      <c r="S124" s="9" t="s">
        <v>325</v>
      </c>
      <c r="T124" s="19">
        <f>INDEX(章节表!$M$5:$M$64,关卡表!BQ124)</f>
        <v>1950</v>
      </c>
      <c r="U124" s="9" t="s">
        <v>326</v>
      </c>
      <c r="V124" s="19">
        <f>INDEX(章节表!$N$5:$N$64,关卡表!BQ124)</f>
        <v>4950</v>
      </c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10"/>
      <c r="AI124" s="9"/>
      <c r="AJ124" s="9"/>
      <c r="AK124" s="9"/>
      <c r="AL124" s="9" t="s">
        <v>327</v>
      </c>
      <c r="AM124" s="9">
        <v>1</v>
      </c>
      <c r="AN124" s="9"/>
      <c r="AO124" s="19">
        <f>INDEX(章节表!$K$5:$K$64,关卡表!BQ124)</f>
        <v>65</v>
      </c>
      <c r="AP124" s="9">
        <v>846172</v>
      </c>
      <c r="AQ124" s="10" t="s">
        <v>694</v>
      </c>
      <c r="AR124" s="10" t="s">
        <v>695</v>
      </c>
      <c r="AS124" s="10" t="s">
        <v>696</v>
      </c>
      <c r="AT124" s="10" t="s">
        <v>318</v>
      </c>
      <c r="AU124" s="10"/>
      <c r="AV124" s="10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P124">
        <v>118</v>
      </c>
      <c r="BQ124">
        <f>MATCH(BP124-1,章节表!$J$4:$J$64,1)</f>
        <v>12</v>
      </c>
    </row>
    <row r="125" spans="1:69" ht="18" customHeight="1" x14ac:dyDescent="0.2">
      <c r="A125" s="19">
        <f t="shared" si="3"/>
        <v>11209</v>
      </c>
      <c r="B125" s="19">
        <f>INDEX(章节表!$E$5:$E$64,关卡表!BQ125)</f>
        <v>1</v>
      </c>
      <c r="C125" s="19">
        <f>INDEX(章节表!$B$5:$B$64,关卡表!BQ125)</f>
        <v>112</v>
      </c>
      <c r="D125" s="10" t="s">
        <v>313</v>
      </c>
      <c r="E125" s="19">
        <f>BP125-INDEX(章节表!$J$4:$J$64,关卡表!BQ125)</f>
        <v>9</v>
      </c>
      <c r="F125" s="20">
        <v>13</v>
      </c>
      <c r="G125" s="19" t="str">
        <f>INDEX(章节表!$C$5:$C$64,关卡表!BQ125)&amp;关卡表!E125&amp;"关"</f>
        <v>普通12章9关</v>
      </c>
      <c r="H125" s="9"/>
      <c r="I125" s="9"/>
      <c r="J125" s="19" t="str">
        <f>INDEX(章节表!$D$5:$D$64,关卡表!BQ125)&amp;"-"&amp;关卡表!E125&amp;"关"</f>
        <v>普通12章-9关</v>
      </c>
      <c r="K125" s="10" t="s">
        <v>315</v>
      </c>
      <c r="L125" s="10"/>
      <c r="M125" s="9"/>
      <c r="N125" s="9">
        <v>0</v>
      </c>
      <c r="O125" s="19">
        <f t="shared" si="4"/>
        <v>11208</v>
      </c>
      <c r="P125" s="19">
        <v>440</v>
      </c>
      <c r="Q125" s="9">
        <v>0</v>
      </c>
      <c r="R125" s="9"/>
      <c r="S125" s="9" t="s">
        <v>325</v>
      </c>
      <c r="T125" s="19">
        <f>INDEX(章节表!$M$5:$M$64,关卡表!BQ125)</f>
        <v>1950</v>
      </c>
      <c r="U125" s="9" t="s">
        <v>326</v>
      </c>
      <c r="V125" s="19">
        <f>INDEX(章节表!$N$5:$N$64,关卡表!BQ125)</f>
        <v>4950</v>
      </c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10"/>
      <c r="AI125" s="9"/>
      <c r="AJ125" s="9"/>
      <c r="AK125" s="9"/>
      <c r="AL125" s="10" t="s">
        <v>327</v>
      </c>
      <c r="AM125" s="9">
        <v>2</v>
      </c>
      <c r="AN125" s="9"/>
      <c r="AO125" s="19">
        <f>INDEX(章节表!$K$5:$K$64,关卡表!BQ125)</f>
        <v>65</v>
      </c>
      <c r="AP125" s="9">
        <v>927551</v>
      </c>
      <c r="AQ125" s="10" t="s">
        <v>697</v>
      </c>
      <c r="AR125" s="10" t="s">
        <v>698</v>
      </c>
      <c r="AS125" s="10" t="s">
        <v>699</v>
      </c>
      <c r="AT125" s="10" t="s">
        <v>318</v>
      </c>
      <c r="AU125" s="10"/>
      <c r="AV125" s="10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P125">
        <v>119</v>
      </c>
      <c r="BQ125">
        <f>MATCH(BP125-1,章节表!$J$4:$J$64,1)</f>
        <v>12</v>
      </c>
    </row>
    <row r="126" spans="1:69" ht="18" customHeight="1" x14ac:dyDescent="0.2">
      <c r="A126" s="19">
        <f t="shared" si="3"/>
        <v>11210</v>
      </c>
      <c r="B126" s="19">
        <f>INDEX(章节表!$E$5:$E$64,关卡表!BQ126)</f>
        <v>1</v>
      </c>
      <c r="C126" s="19">
        <f>INDEX(章节表!$B$5:$B$64,关卡表!BQ126)</f>
        <v>112</v>
      </c>
      <c r="D126" s="10" t="s">
        <v>313</v>
      </c>
      <c r="E126" s="19">
        <f>BP126-INDEX(章节表!$J$4:$J$64,关卡表!BQ126)</f>
        <v>10</v>
      </c>
      <c r="F126" s="20">
        <v>14</v>
      </c>
      <c r="G126" s="19" t="str">
        <f>INDEX(章节表!$C$5:$C$64,关卡表!BQ126)&amp;关卡表!E126&amp;"关"</f>
        <v>普通12章10关</v>
      </c>
      <c r="H126" s="9"/>
      <c r="I126" s="9"/>
      <c r="J126" s="19" t="str">
        <f>INDEX(章节表!$D$5:$D$64,关卡表!BQ126)&amp;"-"&amp;关卡表!E126&amp;"关"</f>
        <v>普通12章-10关</v>
      </c>
      <c r="K126" s="10" t="s">
        <v>360</v>
      </c>
      <c r="L126" s="10"/>
      <c r="M126" s="9"/>
      <c r="N126" s="9">
        <v>0</v>
      </c>
      <c r="O126" s="19">
        <f t="shared" si="4"/>
        <v>11209</v>
      </c>
      <c r="P126" s="19">
        <v>440</v>
      </c>
      <c r="Q126" s="9">
        <v>0</v>
      </c>
      <c r="R126" s="9">
        <v>21123</v>
      </c>
      <c r="S126" s="9" t="s">
        <v>325</v>
      </c>
      <c r="T126" s="19">
        <f>INDEX(章节表!$M$5:$M$64,关卡表!BQ126)</f>
        <v>1950</v>
      </c>
      <c r="U126" s="9" t="s">
        <v>326</v>
      </c>
      <c r="V126" s="19">
        <f>INDEX(章节表!$N$5:$N$64,关卡表!BQ126)</f>
        <v>4950</v>
      </c>
      <c r="W126" s="9"/>
      <c r="X126" s="9"/>
      <c r="Y126" s="9"/>
      <c r="Z126" s="9"/>
      <c r="AA126" s="9"/>
      <c r="AB126" s="9"/>
      <c r="AC126" s="10"/>
      <c r="AD126" s="10"/>
      <c r="AE126" s="10"/>
      <c r="AF126" s="10"/>
      <c r="AG126" s="10"/>
      <c r="AH126" s="10"/>
      <c r="AI126" s="9"/>
      <c r="AJ126" s="9"/>
      <c r="AK126" s="9"/>
      <c r="AL126" s="10" t="s">
        <v>327</v>
      </c>
      <c r="AM126" s="9">
        <v>2</v>
      </c>
      <c r="AN126" s="9"/>
      <c r="AO126" s="19">
        <f>INDEX(章节表!$K$5:$K$64,关卡表!BQ126)</f>
        <v>65</v>
      </c>
      <c r="AP126" s="9">
        <v>1038693</v>
      </c>
      <c r="AQ126" s="10" t="s">
        <v>700</v>
      </c>
      <c r="AR126" s="10" t="s">
        <v>701</v>
      </c>
      <c r="AS126" s="10" t="s">
        <v>702</v>
      </c>
      <c r="AT126" s="10" t="s">
        <v>318</v>
      </c>
      <c r="AU126" s="10"/>
      <c r="AV126" s="10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P126">
        <v>120</v>
      </c>
      <c r="BQ126">
        <f>MATCH(BP126-1,章节表!$J$4:$J$64,1)</f>
        <v>12</v>
      </c>
    </row>
    <row r="127" spans="1:69" ht="18" customHeight="1" x14ac:dyDescent="0.2">
      <c r="A127" s="19">
        <f t="shared" si="3"/>
        <v>11301</v>
      </c>
      <c r="B127" s="19">
        <f>INDEX(章节表!$E$5:$E$64,关卡表!BQ127)</f>
        <v>1</v>
      </c>
      <c r="C127" s="19">
        <f>INDEX(章节表!$B$5:$B$64,关卡表!BQ127)</f>
        <v>113</v>
      </c>
      <c r="D127" s="10" t="s">
        <v>313</v>
      </c>
      <c r="E127" s="19">
        <f>BP127-INDEX(章节表!$J$4:$J$64,关卡表!BQ127)</f>
        <v>1</v>
      </c>
      <c r="F127" s="20">
        <v>1</v>
      </c>
      <c r="G127" s="19" t="str">
        <f>INDEX(章节表!$C$5:$C$64,关卡表!BQ127)&amp;关卡表!E127&amp;"关"</f>
        <v>普通13章1关</v>
      </c>
      <c r="H127" s="10"/>
      <c r="I127" s="10"/>
      <c r="J127" s="19" t="str">
        <f>INDEX(章节表!$D$5:$D$64,关卡表!BQ127)&amp;"-"&amp;关卡表!E127&amp;"关"</f>
        <v>普通13章-1关</v>
      </c>
      <c r="K127" s="10" t="s">
        <v>315</v>
      </c>
      <c r="L127" s="10"/>
      <c r="M127" s="9"/>
      <c r="N127" s="9">
        <v>0</v>
      </c>
      <c r="O127" s="19">
        <f t="shared" si="4"/>
        <v>11210</v>
      </c>
      <c r="P127" s="19">
        <v>500</v>
      </c>
      <c r="Q127" s="9">
        <v>0</v>
      </c>
      <c r="R127" s="9"/>
      <c r="S127" s="9" t="s">
        <v>325</v>
      </c>
      <c r="T127" s="19">
        <f>INDEX(章节表!$M$5:$M$64,关卡表!BQ127)</f>
        <v>2100</v>
      </c>
      <c r="U127" s="9" t="s">
        <v>326</v>
      </c>
      <c r="V127" s="19">
        <f>INDEX(章节表!$N$5:$N$64,关卡表!BQ127)</f>
        <v>5625</v>
      </c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10"/>
      <c r="AI127" s="9"/>
      <c r="AJ127" s="9"/>
      <c r="AK127" s="9"/>
      <c r="AL127" s="10" t="s">
        <v>327</v>
      </c>
      <c r="AM127" s="9">
        <v>2</v>
      </c>
      <c r="AN127" s="9"/>
      <c r="AO127" s="19">
        <f>INDEX(章节表!$K$5:$K$64,关卡表!BQ127)</f>
        <v>70</v>
      </c>
      <c r="AP127" s="9">
        <v>894528</v>
      </c>
      <c r="AQ127" s="10" t="s">
        <v>703</v>
      </c>
      <c r="AR127" s="10" t="s">
        <v>704</v>
      </c>
      <c r="AS127" s="10" t="s">
        <v>705</v>
      </c>
      <c r="AT127" s="10" t="s">
        <v>318</v>
      </c>
      <c r="AU127" s="10"/>
      <c r="AV127" s="10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P127">
        <v>121</v>
      </c>
      <c r="BQ127">
        <f>MATCH(BP127-1,章节表!$J$4:$J$64,1)</f>
        <v>13</v>
      </c>
    </row>
    <row r="128" spans="1:69" ht="18" customHeight="1" x14ac:dyDescent="0.2">
      <c r="A128" s="19">
        <f t="shared" si="3"/>
        <v>11302</v>
      </c>
      <c r="B128" s="19">
        <f>INDEX(章节表!$E$5:$E$64,关卡表!BQ128)</f>
        <v>1</v>
      </c>
      <c r="C128" s="19">
        <f>INDEX(章节表!$B$5:$B$64,关卡表!BQ128)</f>
        <v>113</v>
      </c>
      <c r="D128" s="10" t="s">
        <v>313</v>
      </c>
      <c r="E128" s="19">
        <f>BP128-INDEX(章节表!$J$4:$J$64,关卡表!BQ128)</f>
        <v>2</v>
      </c>
      <c r="F128" s="20">
        <v>3</v>
      </c>
      <c r="G128" s="19" t="str">
        <f>INDEX(章节表!$C$5:$C$64,关卡表!BQ128)&amp;关卡表!E128&amp;"关"</f>
        <v>普通13章2关</v>
      </c>
      <c r="H128" s="10"/>
      <c r="I128" s="10"/>
      <c r="J128" s="19" t="str">
        <f>INDEX(章节表!$D$5:$D$64,关卡表!BQ128)&amp;"-"&amp;关卡表!E128&amp;"关"</f>
        <v>普通13章-2关</v>
      </c>
      <c r="K128" s="10" t="s">
        <v>315</v>
      </c>
      <c r="L128" s="10"/>
      <c r="M128" s="9"/>
      <c r="N128" s="9">
        <v>0</v>
      </c>
      <c r="O128" s="19">
        <f t="shared" si="4"/>
        <v>11301</v>
      </c>
      <c r="P128" s="19">
        <v>500</v>
      </c>
      <c r="Q128" s="9">
        <v>0</v>
      </c>
      <c r="R128" s="9"/>
      <c r="S128" s="9" t="s">
        <v>325</v>
      </c>
      <c r="T128" s="19">
        <f>INDEX(章节表!$M$5:$M$64,关卡表!BQ128)</f>
        <v>2100</v>
      </c>
      <c r="U128" s="9" t="s">
        <v>326</v>
      </c>
      <c r="V128" s="19">
        <f>INDEX(章节表!$N$5:$N$64,关卡表!BQ128)</f>
        <v>5625</v>
      </c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10"/>
      <c r="AI128" s="9"/>
      <c r="AJ128" s="9"/>
      <c r="AK128" s="9"/>
      <c r="AL128" s="10" t="s">
        <v>327</v>
      </c>
      <c r="AM128" s="9">
        <v>3</v>
      </c>
      <c r="AN128" s="9"/>
      <c r="AO128" s="19">
        <f>INDEX(章节表!$K$5:$K$64,关卡表!BQ128)</f>
        <v>70</v>
      </c>
      <c r="AP128" s="9">
        <v>895884</v>
      </c>
      <c r="AQ128" s="10" t="s">
        <v>706</v>
      </c>
      <c r="AR128" s="10" t="s">
        <v>707</v>
      </c>
      <c r="AS128" s="10" t="s">
        <v>708</v>
      </c>
      <c r="AT128" s="10" t="s">
        <v>318</v>
      </c>
      <c r="AU128" s="10"/>
      <c r="AV128" s="10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P128">
        <v>122</v>
      </c>
      <c r="BQ128">
        <f>MATCH(BP128-1,章节表!$J$4:$J$64,1)</f>
        <v>13</v>
      </c>
    </row>
    <row r="129" spans="1:69" ht="18" customHeight="1" x14ac:dyDescent="0.2">
      <c r="A129" s="19">
        <f t="shared" si="3"/>
        <v>11303</v>
      </c>
      <c r="B129" s="19">
        <f>INDEX(章节表!$E$5:$E$64,关卡表!BQ129)</f>
        <v>1</v>
      </c>
      <c r="C129" s="19">
        <f>INDEX(章节表!$B$5:$B$64,关卡表!BQ129)</f>
        <v>113</v>
      </c>
      <c r="D129" s="10" t="s">
        <v>313</v>
      </c>
      <c r="E129" s="19">
        <f>BP129-INDEX(章节表!$J$4:$J$64,关卡表!BQ129)</f>
        <v>3</v>
      </c>
      <c r="F129" s="20">
        <v>5</v>
      </c>
      <c r="G129" s="19" t="str">
        <f>INDEX(章节表!$C$5:$C$64,关卡表!BQ129)&amp;关卡表!E129&amp;"关"</f>
        <v>普通13章3关</v>
      </c>
      <c r="H129" s="10"/>
      <c r="I129" s="10"/>
      <c r="J129" s="19" t="str">
        <f>INDEX(章节表!$D$5:$D$64,关卡表!BQ129)&amp;"-"&amp;关卡表!E129&amp;"关"</f>
        <v>普通13章-3关</v>
      </c>
      <c r="K129" s="10" t="s">
        <v>315</v>
      </c>
      <c r="L129" s="10"/>
      <c r="M129" s="9"/>
      <c r="N129" s="9">
        <v>0</v>
      </c>
      <c r="O129" s="19">
        <f t="shared" si="4"/>
        <v>11302</v>
      </c>
      <c r="P129" s="19">
        <v>500</v>
      </c>
      <c r="Q129" s="9">
        <v>0</v>
      </c>
      <c r="R129" s="9">
        <v>21131</v>
      </c>
      <c r="S129" s="9" t="s">
        <v>325</v>
      </c>
      <c r="T129" s="19">
        <f>INDEX(章节表!$M$5:$M$64,关卡表!BQ129)</f>
        <v>2100</v>
      </c>
      <c r="U129" s="9" t="s">
        <v>326</v>
      </c>
      <c r="V129" s="19">
        <f>INDEX(章节表!$N$5:$N$64,关卡表!BQ129)</f>
        <v>5625</v>
      </c>
      <c r="W129" s="9"/>
      <c r="X129" s="9"/>
      <c r="Y129" s="9"/>
      <c r="Z129" s="9"/>
      <c r="AA129" s="9"/>
      <c r="AB129" s="9"/>
      <c r="AC129" s="10"/>
      <c r="AD129" s="10"/>
      <c r="AE129" s="10"/>
      <c r="AF129" s="10"/>
      <c r="AG129" s="10"/>
      <c r="AH129" s="10"/>
      <c r="AI129" s="9"/>
      <c r="AJ129" s="9"/>
      <c r="AK129" s="9"/>
      <c r="AL129" s="9" t="s">
        <v>412</v>
      </c>
      <c r="AM129" s="9">
        <v>7</v>
      </c>
      <c r="AN129" s="9"/>
      <c r="AO129" s="19">
        <f>INDEX(章节表!$K$5:$K$64,关卡表!BQ129)</f>
        <v>70</v>
      </c>
      <c r="AP129" s="9">
        <v>957187</v>
      </c>
      <c r="AQ129" s="10" t="s">
        <v>709</v>
      </c>
      <c r="AR129" s="10" t="s">
        <v>710</v>
      </c>
      <c r="AS129" s="10" t="s">
        <v>711</v>
      </c>
      <c r="AT129" s="10" t="s">
        <v>318</v>
      </c>
      <c r="AU129" s="10"/>
      <c r="AV129" s="10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P129">
        <v>123</v>
      </c>
      <c r="BQ129">
        <f>MATCH(BP129-1,章节表!$J$4:$J$64,1)</f>
        <v>13</v>
      </c>
    </row>
    <row r="130" spans="1:69" ht="18" customHeight="1" x14ac:dyDescent="0.2">
      <c r="A130" s="19">
        <f t="shared" si="3"/>
        <v>11304</v>
      </c>
      <c r="B130" s="19">
        <f>INDEX(章节表!$E$5:$E$64,关卡表!BQ130)</f>
        <v>1</v>
      </c>
      <c r="C130" s="19">
        <f>INDEX(章节表!$B$5:$B$64,关卡表!BQ130)</f>
        <v>113</v>
      </c>
      <c r="D130" s="10" t="s">
        <v>313</v>
      </c>
      <c r="E130" s="19">
        <f>BP130-INDEX(章节表!$J$4:$J$64,关卡表!BQ130)</f>
        <v>4</v>
      </c>
      <c r="F130" s="20">
        <v>7</v>
      </c>
      <c r="G130" s="19" t="str">
        <f>INDEX(章节表!$C$5:$C$64,关卡表!BQ130)&amp;关卡表!E130&amp;"关"</f>
        <v>普通13章4关</v>
      </c>
      <c r="H130" s="10"/>
      <c r="I130" s="10"/>
      <c r="J130" s="19" t="str">
        <f>INDEX(章节表!$D$5:$D$64,关卡表!BQ130)&amp;"-"&amp;关卡表!E130&amp;"关"</f>
        <v>普通13章-4关</v>
      </c>
      <c r="K130" s="10" t="s">
        <v>315</v>
      </c>
      <c r="L130" s="10"/>
      <c r="M130" s="9"/>
      <c r="N130" s="9">
        <v>0</v>
      </c>
      <c r="O130" s="19">
        <f t="shared" si="4"/>
        <v>11303</v>
      </c>
      <c r="P130" s="19">
        <v>500</v>
      </c>
      <c r="Q130" s="9">
        <v>0</v>
      </c>
      <c r="R130" s="9"/>
      <c r="S130" s="9" t="s">
        <v>325</v>
      </c>
      <c r="T130" s="19">
        <f>INDEX(章节表!$M$5:$M$64,关卡表!BQ130)</f>
        <v>2100</v>
      </c>
      <c r="U130" s="9" t="s">
        <v>326</v>
      </c>
      <c r="V130" s="19">
        <f>INDEX(章节表!$N$5:$N$64,关卡表!BQ130)</f>
        <v>5625</v>
      </c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10"/>
      <c r="AI130" s="9"/>
      <c r="AJ130" s="9"/>
      <c r="AK130" s="9"/>
      <c r="AL130" s="9" t="s">
        <v>412</v>
      </c>
      <c r="AM130" s="9">
        <v>8</v>
      </c>
      <c r="AN130" s="9"/>
      <c r="AO130" s="19">
        <f>INDEX(章节表!$K$5:$K$64,关卡表!BQ130)</f>
        <v>70</v>
      </c>
      <c r="AP130" s="9">
        <v>911276</v>
      </c>
      <c r="AQ130" s="10" t="s">
        <v>712</v>
      </c>
      <c r="AR130" s="10" t="s">
        <v>713</v>
      </c>
      <c r="AS130" s="10" t="s">
        <v>714</v>
      </c>
      <c r="AT130" s="10" t="s">
        <v>318</v>
      </c>
      <c r="AU130" s="10"/>
      <c r="AV130" s="10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P130">
        <v>124</v>
      </c>
      <c r="BQ130">
        <f>MATCH(BP130-1,章节表!$J$4:$J$64,1)</f>
        <v>13</v>
      </c>
    </row>
    <row r="131" spans="1:69" ht="18" customHeight="1" x14ac:dyDescent="0.2">
      <c r="A131" s="19">
        <f t="shared" si="3"/>
        <v>11305</v>
      </c>
      <c r="B131" s="19">
        <f>INDEX(章节表!$E$5:$E$64,关卡表!BQ131)</f>
        <v>1</v>
      </c>
      <c r="C131" s="19">
        <f>INDEX(章节表!$B$5:$B$64,关卡表!BQ131)</f>
        <v>113</v>
      </c>
      <c r="D131" s="10" t="s">
        <v>313</v>
      </c>
      <c r="E131" s="19">
        <f>BP131-INDEX(章节表!$J$4:$J$64,关卡表!BQ131)</f>
        <v>5</v>
      </c>
      <c r="F131" s="20">
        <v>8</v>
      </c>
      <c r="G131" s="19" t="str">
        <f>INDEX(章节表!$C$5:$C$64,关卡表!BQ131)&amp;关卡表!E131&amp;"关"</f>
        <v>普通13章5关</v>
      </c>
      <c r="H131" s="10"/>
      <c r="I131" s="10"/>
      <c r="J131" s="19" t="str">
        <f>INDEX(章节表!$D$5:$D$64,关卡表!BQ131)&amp;"-"&amp;关卡表!E131&amp;"关"</f>
        <v>普通13章-5关</v>
      </c>
      <c r="K131" s="10" t="s">
        <v>315</v>
      </c>
      <c r="L131" s="10"/>
      <c r="M131" s="9"/>
      <c r="N131" s="9">
        <v>0</v>
      </c>
      <c r="O131" s="19">
        <f t="shared" si="4"/>
        <v>11304</v>
      </c>
      <c r="P131" s="19">
        <v>500</v>
      </c>
      <c r="Q131" s="9">
        <v>0</v>
      </c>
      <c r="R131" s="9"/>
      <c r="S131" s="9" t="s">
        <v>325</v>
      </c>
      <c r="T131" s="19">
        <f>INDEX(章节表!$M$5:$M$64,关卡表!BQ131)</f>
        <v>2100</v>
      </c>
      <c r="U131" s="9" t="s">
        <v>326</v>
      </c>
      <c r="V131" s="19">
        <f>INDEX(章节表!$N$5:$N$64,关卡表!BQ131)</f>
        <v>5625</v>
      </c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10"/>
      <c r="AI131" s="9"/>
      <c r="AJ131" s="9"/>
      <c r="AK131" s="9"/>
      <c r="AL131" s="9" t="s">
        <v>412</v>
      </c>
      <c r="AM131" s="9">
        <v>6</v>
      </c>
      <c r="AN131" s="9"/>
      <c r="AO131" s="19">
        <f>INDEX(章节表!$K$5:$K$64,关卡表!BQ131)</f>
        <v>70</v>
      </c>
      <c r="AP131" s="9">
        <v>911954</v>
      </c>
      <c r="AQ131" s="10" t="s">
        <v>715</v>
      </c>
      <c r="AR131" s="10" t="s">
        <v>716</v>
      </c>
      <c r="AS131" s="10" t="s">
        <v>717</v>
      </c>
      <c r="AT131" s="10" t="s">
        <v>318</v>
      </c>
      <c r="AU131" s="10"/>
      <c r="AV131" s="10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P131">
        <v>125</v>
      </c>
      <c r="BQ131">
        <f>MATCH(BP131-1,章节表!$J$4:$J$64,1)</f>
        <v>13</v>
      </c>
    </row>
    <row r="132" spans="1:69" ht="18" customHeight="1" x14ac:dyDescent="0.2">
      <c r="A132" s="19">
        <f t="shared" si="3"/>
        <v>11306</v>
      </c>
      <c r="B132" s="19">
        <f>INDEX(章节表!$E$5:$E$64,关卡表!BQ132)</f>
        <v>1</v>
      </c>
      <c r="C132" s="19">
        <f>INDEX(章节表!$B$5:$B$64,关卡表!BQ132)</f>
        <v>113</v>
      </c>
      <c r="D132" s="10" t="s">
        <v>313</v>
      </c>
      <c r="E132" s="19">
        <f>BP132-INDEX(章节表!$J$4:$J$64,关卡表!BQ132)</f>
        <v>6</v>
      </c>
      <c r="F132" s="20">
        <v>9</v>
      </c>
      <c r="G132" s="19" t="str">
        <f>INDEX(章节表!$C$5:$C$64,关卡表!BQ132)&amp;关卡表!E132&amp;"关"</f>
        <v>普通13章6关</v>
      </c>
      <c r="H132" s="10"/>
      <c r="I132" s="10"/>
      <c r="J132" s="19" t="str">
        <f>INDEX(章节表!$D$5:$D$64,关卡表!BQ132)&amp;"-"&amp;关卡表!E132&amp;"关"</f>
        <v>普通13章-6关</v>
      </c>
      <c r="K132" s="10" t="s">
        <v>315</v>
      </c>
      <c r="L132" s="10"/>
      <c r="M132" s="9"/>
      <c r="N132" s="9">
        <v>0</v>
      </c>
      <c r="O132" s="19">
        <f t="shared" si="4"/>
        <v>11305</v>
      </c>
      <c r="P132" s="19">
        <v>500</v>
      </c>
      <c r="Q132" s="9">
        <v>0</v>
      </c>
      <c r="R132" s="9">
        <v>21132</v>
      </c>
      <c r="S132" s="9" t="s">
        <v>325</v>
      </c>
      <c r="T132" s="19">
        <f>INDEX(章节表!$M$5:$M$64,关卡表!BQ132)</f>
        <v>2100</v>
      </c>
      <c r="U132" s="9" t="s">
        <v>326</v>
      </c>
      <c r="V132" s="19">
        <f>INDEX(章节表!$N$5:$N$64,关卡表!BQ132)</f>
        <v>5625</v>
      </c>
      <c r="W132" s="9"/>
      <c r="X132" s="9"/>
      <c r="Y132" s="9"/>
      <c r="Z132" s="9"/>
      <c r="AA132" s="9"/>
      <c r="AB132" s="9"/>
      <c r="AC132" s="10"/>
      <c r="AD132" s="10"/>
      <c r="AE132" s="10"/>
      <c r="AF132" s="10"/>
      <c r="AG132" s="10"/>
      <c r="AH132" s="10"/>
      <c r="AI132" s="9"/>
      <c r="AJ132" s="9"/>
      <c r="AK132" s="9"/>
      <c r="AL132" s="10" t="s">
        <v>364</v>
      </c>
      <c r="AM132" s="9">
        <v>9</v>
      </c>
      <c r="AN132" s="9"/>
      <c r="AO132" s="19">
        <f>INDEX(章节表!$K$5:$K$64,关卡表!BQ132)</f>
        <v>70</v>
      </c>
      <c r="AP132" s="9">
        <v>1010275</v>
      </c>
      <c r="AQ132" s="10" t="s">
        <v>718</v>
      </c>
      <c r="AR132" s="10" t="s">
        <v>719</v>
      </c>
      <c r="AS132" s="10" t="s">
        <v>720</v>
      </c>
      <c r="AT132" s="10" t="s">
        <v>318</v>
      </c>
      <c r="AU132" s="10"/>
      <c r="AV132" s="10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P132">
        <v>126</v>
      </c>
      <c r="BQ132">
        <f>MATCH(BP132-1,章节表!$J$4:$J$64,1)</f>
        <v>13</v>
      </c>
    </row>
    <row r="133" spans="1:69" ht="18" customHeight="1" x14ac:dyDescent="0.2">
      <c r="A133" s="19">
        <f t="shared" si="3"/>
        <v>11307</v>
      </c>
      <c r="B133" s="19">
        <f>INDEX(章节表!$E$5:$E$64,关卡表!BQ133)</f>
        <v>1</v>
      </c>
      <c r="C133" s="19">
        <f>INDEX(章节表!$B$5:$B$64,关卡表!BQ133)</f>
        <v>113</v>
      </c>
      <c r="D133" s="10" t="s">
        <v>313</v>
      </c>
      <c r="E133" s="19">
        <f>BP133-INDEX(章节表!$J$4:$J$64,关卡表!BQ133)</f>
        <v>7</v>
      </c>
      <c r="F133" s="20">
        <v>11</v>
      </c>
      <c r="G133" s="19" t="str">
        <f>INDEX(章节表!$C$5:$C$64,关卡表!BQ133)&amp;关卡表!E133&amp;"关"</f>
        <v>普通13章7关</v>
      </c>
      <c r="H133" s="10"/>
      <c r="I133" s="10"/>
      <c r="J133" s="19" t="str">
        <f>INDEX(章节表!$D$5:$D$64,关卡表!BQ133)&amp;"-"&amp;关卡表!E133&amp;"关"</f>
        <v>普通13章-7关</v>
      </c>
      <c r="K133" s="10" t="s">
        <v>315</v>
      </c>
      <c r="L133" s="10"/>
      <c r="M133" s="9"/>
      <c r="N133" s="9">
        <v>0</v>
      </c>
      <c r="O133" s="19">
        <f t="shared" si="4"/>
        <v>11306</v>
      </c>
      <c r="P133" s="19">
        <v>500</v>
      </c>
      <c r="Q133" s="9">
        <v>0</v>
      </c>
      <c r="R133" s="9"/>
      <c r="S133" s="9" t="s">
        <v>325</v>
      </c>
      <c r="T133" s="19">
        <f>INDEX(章节表!$M$5:$M$64,关卡表!BQ133)</f>
        <v>2100</v>
      </c>
      <c r="U133" s="9" t="s">
        <v>326</v>
      </c>
      <c r="V133" s="19">
        <f>INDEX(章节表!$N$5:$N$64,关卡表!BQ133)</f>
        <v>5625</v>
      </c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10"/>
      <c r="AI133" s="9"/>
      <c r="AJ133" s="9"/>
      <c r="AK133" s="9"/>
      <c r="AL133" s="10" t="s">
        <v>364</v>
      </c>
      <c r="AM133" s="9">
        <v>11</v>
      </c>
      <c r="AN133" s="9"/>
      <c r="AO133" s="19">
        <f>INDEX(章节表!$K$5:$K$64,关卡表!BQ133)</f>
        <v>70</v>
      </c>
      <c r="AP133" s="9">
        <v>961207</v>
      </c>
      <c r="AQ133" s="10" t="s">
        <v>721</v>
      </c>
      <c r="AR133" s="10" t="s">
        <v>722</v>
      </c>
      <c r="AS133" s="10" t="s">
        <v>723</v>
      </c>
      <c r="AT133" s="10" t="s">
        <v>318</v>
      </c>
      <c r="AU133" s="10"/>
      <c r="AV133" s="10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P133">
        <v>127</v>
      </c>
      <c r="BQ133">
        <f>MATCH(BP133-1,章节表!$J$4:$J$64,1)</f>
        <v>13</v>
      </c>
    </row>
    <row r="134" spans="1:69" ht="18" customHeight="1" x14ac:dyDescent="0.2">
      <c r="A134" s="19">
        <f t="shared" si="3"/>
        <v>11308</v>
      </c>
      <c r="B134" s="19">
        <f>INDEX(章节表!$E$5:$E$64,关卡表!BQ134)</f>
        <v>1</v>
      </c>
      <c r="C134" s="19">
        <f>INDEX(章节表!$B$5:$B$64,关卡表!BQ134)</f>
        <v>113</v>
      </c>
      <c r="D134" s="10" t="s">
        <v>313</v>
      </c>
      <c r="E134" s="19">
        <f>BP134-INDEX(章节表!$J$4:$J$64,关卡表!BQ134)</f>
        <v>8</v>
      </c>
      <c r="F134" s="20">
        <v>12</v>
      </c>
      <c r="G134" s="19" t="str">
        <f>INDEX(章节表!$C$5:$C$64,关卡表!BQ134)&amp;关卡表!E134&amp;"关"</f>
        <v>普通13章8关</v>
      </c>
      <c r="H134" s="10"/>
      <c r="I134" s="10"/>
      <c r="J134" s="19" t="str">
        <f>INDEX(章节表!$D$5:$D$64,关卡表!BQ134)&amp;"-"&amp;关卡表!E134&amp;"关"</f>
        <v>普通13章-8关</v>
      </c>
      <c r="K134" s="10" t="s">
        <v>315</v>
      </c>
      <c r="L134" s="10"/>
      <c r="M134" s="9"/>
      <c r="N134" s="9">
        <v>0</v>
      </c>
      <c r="O134" s="19">
        <f t="shared" si="4"/>
        <v>11307</v>
      </c>
      <c r="P134" s="19">
        <v>500</v>
      </c>
      <c r="Q134" s="9">
        <v>0</v>
      </c>
      <c r="R134" s="9"/>
      <c r="S134" s="9" t="s">
        <v>325</v>
      </c>
      <c r="T134" s="19">
        <f>INDEX(章节表!$M$5:$M$64,关卡表!BQ134)</f>
        <v>2100</v>
      </c>
      <c r="U134" s="9" t="s">
        <v>326</v>
      </c>
      <c r="V134" s="19">
        <f>INDEX(章节表!$N$5:$N$64,关卡表!BQ134)</f>
        <v>5625</v>
      </c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10"/>
      <c r="AI134" s="9"/>
      <c r="AJ134" s="9"/>
      <c r="AK134" s="9"/>
      <c r="AL134" s="10" t="s">
        <v>388</v>
      </c>
      <c r="AM134" s="9">
        <v>13</v>
      </c>
      <c r="AN134" s="9"/>
      <c r="AO134" s="19">
        <f>INDEX(章节表!$K$5:$K$64,关卡表!BQ134)</f>
        <v>70</v>
      </c>
      <c r="AP134" s="9">
        <v>962563</v>
      </c>
      <c r="AQ134" s="10" t="s">
        <v>724</v>
      </c>
      <c r="AR134" s="10" t="s">
        <v>725</v>
      </c>
      <c r="AS134" s="10" t="s">
        <v>726</v>
      </c>
      <c r="AT134" s="10" t="s">
        <v>318</v>
      </c>
      <c r="AU134" s="10"/>
      <c r="AV134" s="10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P134">
        <v>128</v>
      </c>
      <c r="BQ134">
        <f>MATCH(BP134-1,章节表!$J$4:$J$64,1)</f>
        <v>13</v>
      </c>
    </row>
    <row r="135" spans="1:69" ht="18" customHeight="1" x14ac:dyDescent="0.2">
      <c r="A135" s="19">
        <f t="shared" si="3"/>
        <v>11309</v>
      </c>
      <c r="B135" s="19">
        <f>INDEX(章节表!$E$5:$E$64,关卡表!BQ135)</f>
        <v>1</v>
      </c>
      <c r="C135" s="19">
        <f>INDEX(章节表!$B$5:$B$64,关卡表!BQ135)</f>
        <v>113</v>
      </c>
      <c r="D135" s="10" t="s">
        <v>313</v>
      </c>
      <c r="E135" s="19">
        <f>BP135-INDEX(章节表!$J$4:$J$64,关卡表!BQ135)</f>
        <v>9</v>
      </c>
      <c r="F135" s="20">
        <v>13</v>
      </c>
      <c r="G135" s="19" t="str">
        <f>INDEX(章节表!$C$5:$C$64,关卡表!BQ135)&amp;关卡表!E135&amp;"关"</f>
        <v>普通13章9关</v>
      </c>
      <c r="H135" s="10"/>
      <c r="I135" s="10"/>
      <c r="J135" s="19" t="str">
        <f>INDEX(章节表!$D$5:$D$64,关卡表!BQ135)&amp;"-"&amp;关卡表!E135&amp;"关"</f>
        <v>普通13章-9关</v>
      </c>
      <c r="K135" s="10" t="s">
        <v>315</v>
      </c>
      <c r="L135" s="10"/>
      <c r="M135" s="9"/>
      <c r="N135" s="9">
        <v>0</v>
      </c>
      <c r="O135" s="19">
        <f t="shared" si="4"/>
        <v>11308</v>
      </c>
      <c r="P135" s="19">
        <v>500</v>
      </c>
      <c r="Q135" s="9">
        <v>0</v>
      </c>
      <c r="R135" s="9"/>
      <c r="S135" s="9" t="s">
        <v>325</v>
      </c>
      <c r="T135" s="19">
        <f>INDEX(章节表!$M$5:$M$64,关卡表!BQ135)</f>
        <v>2100</v>
      </c>
      <c r="U135" s="9" t="s">
        <v>326</v>
      </c>
      <c r="V135" s="19">
        <f>INDEX(章节表!$N$5:$N$64,关卡表!BQ135)</f>
        <v>5625</v>
      </c>
      <c r="W135" s="9"/>
      <c r="X135" s="9"/>
      <c r="Y135" s="9"/>
      <c r="Z135" s="9"/>
      <c r="AA135" s="9"/>
      <c r="AB135" s="9"/>
      <c r="AC135" s="10"/>
      <c r="AD135" s="10"/>
      <c r="AE135" s="10"/>
      <c r="AF135" s="10"/>
      <c r="AG135" s="10"/>
      <c r="AH135" s="10"/>
      <c r="AI135" s="9"/>
      <c r="AJ135" s="9"/>
      <c r="AK135" s="9"/>
      <c r="AL135" s="10" t="s">
        <v>388</v>
      </c>
      <c r="AM135" s="9">
        <v>13</v>
      </c>
      <c r="AN135" s="9"/>
      <c r="AO135" s="19">
        <f>INDEX(章节表!$K$5:$K$64,关卡表!BQ135)</f>
        <v>70</v>
      </c>
      <c r="AP135" s="9">
        <v>1043289</v>
      </c>
      <c r="AQ135" s="10" t="s">
        <v>727</v>
      </c>
      <c r="AR135" s="10" t="s">
        <v>728</v>
      </c>
      <c r="AS135" s="10" t="s">
        <v>729</v>
      </c>
      <c r="AT135" s="10" t="s">
        <v>318</v>
      </c>
      <c r="AU135" s="10"/>
      <c r="AV135" s="10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P135">
        <v>129</v>
      </c>
      <c r="BQ135">
        <f>MATCH(BP135-1,章节表!$J$4:$J$64,1)</f>
        <v>13</v>
      </c>
    </row>
    <row r="136" spans="1:69" ht="18" customHeight="1" x14ac:dyDescent="0.2">
      <c r="A136" s="19">
        <f t="shared" ref="A136:A199" si="5">C136*100+E136</f>
        <v>11310</v>
      </c>
      <c r="B136" s="19">
        <f>INDEX(章节表!$E$5:$E$64,关卡表!BQ136)</f>
        <v>1</v>
      </c>
      <c r="C136" s="19">
        <f>INDEX(章节表!$B$5:$B$64,关卡表!BQ136)</f>
        <v>113</v>
      </c>
      <c r="D136" s="10" t="s">
        <v>313</v>
      </c>
      <c r="E136" s="19">
        <f>BP136-INDEX(章节表!$J$4:$J$64,关卡表!BQ136)</f>
        <v>10</v>
      </c>
      <c r="F136" s="20">
        <v>14</v>
      </c>
      <c r="G136" s="19" t="str">
        <f>INDEX(章节表!$C$5:$C$64,关卡表!BQ136)&amp;关卡表!E136&amp;"关"</f>
        <v>普通13章10关</v>
      </c>
      <c r="H136" s="10"/>
      <c r="I136" s="10"/>
      <c r="J136" s="19" t="str">
        <f>INDEX(章节表!$D$5:$D$64,关卡表!BQ136)&amp;"-"&amp;关卡表!E136&amp;"关"</f>
        <v>普通13章-10关</v>
      </c>
      <c r="K136" s="10" t="s">
        <v>360</v>
      </c>
      <c r="L136" s="10"/>
      <c r="M136" s="9"/>
      <c r="N136" s="9">
        <v>0</v>
      </c>
      <c r="O136" s="19">
        <f t="shared" si="4"/>
        <v>11309</v>
      </c>
      <c r="P136" s="19">
        <v>500</v>
      </c>
      <c r="Q136" s="9">
        <v>0</v>
      </c>
      <c r="R136" s="9">
        <v>21133</v>
      </c>
      <c r="S136" s="9" t="s">
        <v>325</v>
      </c>
      <c r="T136" s="19">
        <f>INDEX(章节表!$M$5:$M$64,关卡表!BQ136)</f>
        <v>2100</v>
      </c>
      <c r="U136" s="9" t="s">
        <v>326</v>
      </c>
      <c r="V136" s="19">
        <f>INDEX(章节表!$N$5:$N$64,关卡表!BQ136)</f>
        <v>5625</v>
      </c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10"/>
      <c r="AI136" s="9"/>
      <c r="AJ136" s="9"/>
      <c r="AK136" s="9"/>
      <c r="AL136" s="10" t="s">
        <v>388</v>
      </c>
      <c r="AM136" s="9">
        <v>13</v>
      </c>
      <c r="AN136" s="9"/>
      <c r="AO136" s="19">
        <f>INDEX(章节表!$K$5:$K$64,关卡表!BQ136)</f>
        <v>70</v>
      </c>
      <c r="AP136" s="9">
        <v>1166583</v>
      </c>
      <c r="AQ136" s="10" t="s">
        <v>730</v>
      </c>
      <c r="AR136" s="10" t="s">
        <v>731</v>
      </c>
      <c r="AS136" s="10" t="s">
        <v>732</v>
      </c>
      <c r="AT136" s="10" t="s">
        <v>318</v>
      </c>
      <c r="AU136" s="10"/>
      <c r="AV136" s="10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P136">
        <v>130</v>
      </c>
      <c r="BQ136">
        <f>MATCH(BP136-1,章节表!$J$4:$J$64,1)</f>
        <v>13</v>
      </c>
    </row>
    <row r="137" spans="1:69" ht="18" customHeight="1" x14ac:dyDescent="0.2">
      <c r="A137" s="19">
        <f t="shared" si="5"/>
        <v>11401</v>
      </c>
      <c r="B137" s="19">
        <f>INDEX(章节表!$E$5:$E$64,关卡表!BQ137)</f>
        <v>1</v>
      </c>
      <c r="C137" s="19">
        <f>INDEX(章节表!$B$5:$B$64,关卡表!BQ137)</f>
        <v>114</v>
      </c>
      <c r="D137" s="10" t="s">
        <v>313</v>
      </c>
      <c r="E137" s="19">
        <f>BP137-INDEX(章节表!$J$4:$J$64,关卡表!BQ137)</f>
        <v>1</v>
      </c>
      <c r="F137" s="20">
        <v>1</v>
      </c>
      <c r="G137" s="19" t="str">
        <f>INDEX(章节表!$C$5:$C$64,关卡表!BQ137)&amp;关卡表!E137&amp;"关"</f>
        <v>普通14章1关</v>
      </c>
      <c r="H137" s="10"/>
      <c r="I137" s="10"/>
      <c r="J137" s="19" t="str">
        <f>INDEX(章节表!$D$5:$D$64,关卡表!BQ137)&amp;"-"&amp;关卡表!E137&amp;"关"</f>
        <v>普通14章-1关</v>
      </c>
      <c r="K137" s="10" t="s">
        <v>315</v>
      </c>
      <c r="L137" s="10"/>
      <c r="M137" s="9"/>
      <c r="N137" s="9">
        <v>0</v>
      </c>
      <c r="O137" s="19">
        <f t="shared" ref="O137:O200" si="6">A136</f>
        <v>11310</v>
      </c>
      <c r="P137" s="19">
        <v>540</v>
      </c>
      <c r="Q137" s="9">
        <v>0</v>
      </c>
      <c r="R137" s="9"/>
      <c r="S137" s="9" t="s">
        <v>325</v>
      </c>
      <c r="T137" s="19">
        <f>INDEX(章节表!$M$5:$M$64,关卡表!BQ137)</f>
        <v>2250</v>
      </c>
      <c r="U137" s="9" t="s">
        <v>326</v>
      </c>
      <c r="V137" s="19">
        <f>INDEX(章节表!$N$5:$N$64,关卡表!BQ137)</f>
        <v>6075</v>
      </c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10"/>
      <c r="AI137" s="9"/>
      <c r="AJ137" s="9"/>
      <c r="AK137" s="9"/>
      <c r="AL137" s="10" t="s">
        <v>381</v>
      </c>
      <c r="AM137" s="9">
        <v>57</v>
      </c>
      <c r="AN137" s="9"/>
      <c r="AO137" s="19">
        <f>INDEX(章节表!$K$5:$K$64,关卡表!BQ137)</f>
        <v>75</v>
      </c>
      <c r="AP137" s="9">
        <v>1001385</v>
      </c>
      <c r="AQ137" s="10" t="s">
        <v>733</v>
      </c>
      <c r="AR137" s="10" t="s">
        <v>734</v>
      </c>
      <c r="AS137" s="10" t="s">
        <v>735</v>
      </c>
      <c r="AT137" s="10" t="s">
        <v>318</v>
      </c>
      <c r="AU137" s="10"/>
      <c r="AV137" s="10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P137">
        <v>131</v>
      </c>
      <c r="BQ137">
        <f>MATCH(BP137-1,章节表!$J$4:$J$64,1)</f>
        <v>14</v>
      </c>
    </row>
    <row r="138" spans="1:69" ht="18" customHeight="1" x14ac:dyDescent="0.2">
      <c r="A138" s="19">
        <f t="shared" si="5"/>
        <v>11402</v>
      </c>
      <c r="B138" s="19">
        <f>INDEX(章节表!$E$5:$E$64,关卡表!BQ138)</f>
        <v>1</v>
      </c>
      <c r="C138" s="19">
        <f>INDEX(章节表!$B$5:$B$64,关卡表!BQ138)</f>
        <v>114</v>
      </c>
      <c r="D138" s="10" t="s">
        <v>313</v>
      </c>
      <c r="E138" s="19">
        <f>BP138-INDEX(章节表!$J$4:$J$64,关卡表!BQ138)</f>
        <v>2</v>
      </c>
      <c r="F138" s="20">
        <v>3</v>
      </c>
      <c r="G138" s="19" t="str">
        <f>INDEX(章节表!$C$5:$C$64,关卡表!BQ138)&amp;关卡表!E138&amp;"关"</f>
        <v>普通14章2关</v>
      </c>
      <c r="H138" s="10"/>
      <c r="I138" s="10"/>
      <c r="J138" s="19" t="str">
        <f>INDEX(章节表!$D$5:$D$64,关卡表!BQ138)&amp;"-"&amp;关卡表!E138&amp;"关"</f>
        <v>普通14章-2关</v>
      </c>
      <c r="K138" s="10" t="s">
        <v>315</v>
      </c>
      <c r="L138" s="10"/>
      <c r="M138" s="9"/>
      <c r="N138" s="9">
        <v>0</v>
      </c>
      <c r="O138" s="19">
        <f t="shared" si="6"/>
        <v>11401</v>
      </c>
      <c r="P138" s="19">
        <v>540</v>
      </c>
      <c r="Q138" s="9">
        <v>0</v>
      </c>
      <c r="R138" s="9"/>
      <c r="S138" s="9" t="s">
        <v>325</v>
      </c>
      <c r="T138" s="19">
        <f>INDEX(章节表!$M$5:$M$64,关卡表!BQ138)</f>
        <v>2250</v>
      </c>
      <c r="U138" s="9" t="s">
        <v>326</v>
      </c>
      <c r="V138" s="19">
        <f>INDEX(章节表!$N$5:$N$64,关卡表!BQ138)</f>
        <v>6075</v>
      </c>
      <c r="W138" s="9"/>
      <c r="X138" s="9"/>
      <c r="Y138" s="9"/>
      <c r="Z138" s="9"/>
      <c r="AA138" s="9"/>
      <c r="AB138" s="9"/>
      <c r="AC138" s="10"/>
      <c r="AD138" s="10"/>
      <c r="AE138" s="10"/>
      <c r="AF138" s="10"/>
      <c r="AG138" s="10"/>
      <c r="AH138" s="10"/>
      <c r="AI138" s="9"/>
      <c r="AJ138" s="9"/>
      <c r="AK138" s="9"/>
      <c r="AL138" s="10" t="s">
        <v>381</v>
      </c>
      <c r="AM138" s="9">
        <v>57</v>
      </c>
      <c r="AN138" s="9"/>
      <c r="AO138" s="19">
        <f>INDEX(章节表!$K$5:$K$64,关卡表!BQ138)</f>
        <v>75</v>
      </c>
      <c r="AP138" s="9">
        <v>1002761</v>
      </c>
      <c r="AQ138" s="10" t="s">
        <v>736</v>
      </c>
      <c r="AR138" s="10" t="s">
        <v>737</v>
      </c>
      <c r="AS138" s="10" t="s">
        <v>738</v>
      </c>
      <c r="AT138" s="10" t="s">
        <v>318</v>
      </c>
      <c r="AU138" s="10"/>
      <c r="AV138" s="10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P138">
        <v>132</v>
      </c>
      <c r="BQ138">
        <f>MATCH(BP138-1,章节表!$J$4:$J$64,1)</f>
        <v>14</v>
      </c>
    </row>
    <row r="139" spans="1:69" ht="18" customHeight="1" x14ac:dyDescent="0.2">
      <c r="A139" s="19">
        <f t="shared" si="5"/>
        <v>11403</v>
      </c>
      <c r="B139" s="19">
        <f>INDEX(章节表!$E$5:$E$64,关卡表!BQ139)</f>
        <v>1</v>
      </c>
      <c r="C139" s="19">
        <f>INDEX(章节表!$B$5:$B$64,关卡表!BQ139)</f>
        <v>114</v>
      </c>
      <c r="D139" s="10" t="s">
        <v>313</v>
      </c>
      <c r="E139" s="19">
        <f>BP139-INDEX(章节表!$J$4:$J$64,关卡表!BQ139)</f>
        <v>3</v>
      </c>
      <c r="F139" s="20">
        <v>4</v>
      </c>
      <c r="G139" s="19" t="str">
        <f>INDEX(章节表!$C$5:$C$64,关卡表!BQ139)&amp;关卡表!E139&amp;"关"</f>
        <v>普通14章3关</v>
      </c>
      <c r="H139" s="10"/>
      <c r="I139" s="10"/>
      <c r="J139" s="19" t="str">
        <f>INDEX(章节表!$D$5:$D$64,关卡表!BQ139)&amp;"-"&amp;关卡表!E139&amp;"关"</f>
        <v>普通14章-3关</v>
      </c>
      <c r="K139" s="10" t="s">
        <v>315</v>
      </c>
      <c r="L139" s="10"/>
      <c r="M139" s="9"/>
      <c r="N139" s="9">
        <v>0</v>
      </c>
      <c r="O139" s="19">
        <f t="shared" si="6"/>
        <v>11402</v>
      </c>
      <c r="P139" s="19">
        <v>540</v>
      </c>
      <c r="Q139" s="9">
        <v>0</v>
      </c>
      <c r="R139" s="9">
        <v>21141</v>
      </c>
      <c r="S139" s="9" t="s">
        <v>325</v>
      </c>
      <c r="T139" s="19">
        <f>INDEX(章节表!$M$5:$M$64,关卡表!BQ139)</f>
        <v>2250</v>
      </c>
      <c r="U139" s="9" t="s">
        <v>326</v>
      </c>
      <c r="V139" s="19">
        <f>INDEX(章节表!$N$5:$N$64,关卡表!BQ139)</f>
        <v>6075</v>
      </c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10"/>
      <c r="AI139" s="9"/>
      <c r="AJ139" s="9"/>
      <c r="AK139" s="9"/>
      <c r="AL139" s="10" t="s">
        <v>381</v>
      </c>
      <c r="AM139" s="9">
        <v>57</v>
      </c>
      <c r="AN139" s="9"/>
      <c r="AO139" s="19">
        <f>INDEX(章节表!$K$5:$K$64,关卡表!BQ139)</f>
        <v>75</v>
      </c>
      <c r="AP139" s="9">
        <v>1136746</v>
      </c>
      <c r="AQ139" s="10" t="s">
        <v>739</v>
      </c>
      <c r="AR139" s="10" t="s">
        <v>740</v>
      </c>
      <c r="AS139" s="10" t="s">
        <v>741</v>
      </c>
      <c r="AT139" s="10" t="s">
        <v>318</v>
      </c>
      <c r="AU139" s="10"/>
      <c r="AV139" s="10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P139">
        <v>133</v>
      </c>
      <c r="BQ139">
        <f>MATCH(BP139-1,章节表!$J$4:$J$64,1)</f>
        <v>14</v>
      </c>
    </row>
    <row r="140" spans="1:69" ht="18" customHeight="1" x14ac:dyDescent="0.2">
      <c r="A140" s="19">
        <f t="shared" si="5"/>
        <v>11404</v>
      </c>
      <c r="B140" s="19">
        <f>INDEX(章节表!$E$5:$E$64,关卡表!BQ140)</f>
        <v>1</v>
      </c>
      <c r="C140" s="19">
        <f>INDEX(章节表!$B$5:$B$64,关卡表!BQ140)</f>
        <v>114</v>
      </c>
      <c r="D140" s="10" t="s">
        <v>313</v>
      </c>
      <c r="E140" s="19">
        <f>BP140-INDEX(章节表!$J$4:$J$64,关卡表!BQ140)</f>
        <v>4</v>
      </c>
      <c r="F140" s="20">
        <v>6</v>
      </c>
      <c r="G140" s="19" t="str">
        <f>INDEX(章节表!$C$5:$C$64,关卡表!BQ140)&amp;关卡表!E140&amp;"关"</f>
        <v>普通14章4关</v>
      </c>
      <c r="H140" s="10"/>
      <c r="I140" s="10"/>
      <c r="J140" s="19" t="str">
        <f>INDEX(章节表!$D$5:$D$64,关卡表!BQ140)&amp;"-"&amp;关卡表!E140&amp;"关"</f>
        <v>普通14章-4关</v>
      </c>
      <c r="K140" s="10" t="s">
        <v>315</v>
      </c>
      <c r="L140" s="10"/>
      <c r="M140" s="9"/>
      <c r="N140" s="9">
        <v>0</v>
      </c>
      <c r="O140" s="19">
        <f t="shared" si="6"/>
        <v>11403</v>
      </c>
      <c r="P140" s="19">
        <v>540</v>
      </c>
      <c r="Q140" s="9">
        <v>0</v>
      </c>
      <c r="R140" s="9"/>
      <c r="S140" s="9" t="s">
        <v>325</v>
      </c>
      <c r="T140" s="19">
        <f>INDEX(章节表!$M$5:$M$64,关卡表!BQ140)</f>
        <v>2250</v>
      </c>
      <c r="U140" s="9" t="s">
        <v>326</v>
      </c>
      <c r="V140" s="19">
        <f>INDEX(章节表!$N$5:$N$64,关卡表!BQ140)</f>
        <v>6075</v>
      </c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10"/>
      <c r="AI140" s="9"/>
      <c r="AJ140" s="9"/>
      <c r="AK140" s="9"/>
      <c r="AL140" s="10" t="s">
        <v>327</v>
      </c>
      <c r="AM140" s="9">
        <v>1</v>
      </c>
      <c r="AN140" s="9"/>
      <c r="AO140" s="19">
        <f>INDEX(章节表!$K$5:$K$64,关卡表!BQ140)</f>
        <v>75</v>
      </c>
      <c r="AP140" s="9">
        <v>1104658</v>
      </c>
      <c r="AQ140" s="10" t="s">
        <v>742</v>
      </c>
      <c r="AR140" s="10" t="s">
        <v>743</v>
      </c>
      <c r="AS140" s="10" t="s">
        <v>744</v>
      </c>
      <c r="AT140" s="10" t="s">
        <v>318</v>
      </c>
      <c r="AU140" s="10"/>
      <c r="AV140" s="10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P140">
        <v>134</v>
      </c>
      <c r="BQ140">
        <f>MATCH(BP140-1,章节表!$J$4:$J$64,1)</f>
        <v>14</v>
      </c>
    </row>
    <row r="141" spans="1:69" ht="18" customHeight="1" x14ac:dyDescent="0.2">
      <c r="A141" s="19">
        <f t="shared" si="5"/>
        <v>11405</v>
      </c>
      <c r="B141" s="19">
        <f>INDEX(章节表!$E$5:$E$64,关卡表!BQ141)</f>
        <v>1</v>
      </c>
      <c r="C141" s="19">
        <f>INDEX(章节表!$B$5:$B$64,关卡表!BQ141)</f>
        <v>114</v>
      </c>
      <c r="D141" s="10" t="s">
        <v>313</v>
      </c>
      <c r="E141" s="19">
        <f>BP141-INDEX(章节表!$J$4:$J$64,关卡表!BQ141)</f>
        <v>5</v>
      </c>
      <c r="F141" s="20">
        <v>8</v>
      </c>
      <c r="G141" s="19" t="str">
        <f>INDEX(章节表!$C$5:$C$64,关卡表!BQ141)&amp;关卡表!E141&amp;"关"</f>
        <v>普通14章5关</v>
      </c>
      <c r="H141" s="10"/>
      <c r="I141" s="10"/>
      <c r="J141" s="19" t="str">
        <f>INDEX(章节表!$D$5:$D$64,关卡表!BQ141)&amp;"-"&amp;关卡表!E141&amp;"关"</f>
        <v>普通14章-5关</v>
      </c>
      <c r="K141" s="10" t="s">
        <v>315</v>
      </c>
      <c r="L141" s="10"/>
      <c r="M141" s="9"/>
      <c r="N141" s="9">
        <v>0</v>
      </c>
      <c r="O141" s="19">
        <f t="shared" si="6"/>
        <v>11404</v>
      </c>
      <c r="P141" s="19">
        <v>540</v>
      </c>
      <c r="Q141" s="9">
        <v>0</v>
      </c>
      <c r="R141" s="9"/>
      <c r="S141" s="9" t="s">
        <v>325</v>
      </c>
      <c r="T141" s="19">
        <f>INDEX(章节表!$M$5:$M$64,关卡表!BQ141)</f>
        <v>2250</v>
      </c>
      <c r="U141" s="9" t="s">
        <v>326</v>
      </c>
      <c r="V141" s="19">
        <f>INDEX(章节表!$N$5:$N$64,关卡表!BQ141)</f>
        <v>6075</v>
      </c>
      <c r="W141" s="9"/>
      <c r="X141" s="9"/>
      <c r="Y141" s="9"/>
      <c r="Z141" s="9"/>
      <c r="AA141" s="9"/>
      <c r="AB141" s="9"/>
      <c r="AC141" s="10"/>
      <c r="AD141" s="10"/>
      <c r="AE141" s="10"/>
      <c r="AF141" s="10"/>
      <c r="AG141" s="10"/>
      <c r="AH141" s="10"/>
      <c r="AI141" s="9"/>
      <c r="AJ141" s="9"/>
      <c r="AK141" s="9"/>
      <c r="AL141" s="10" t="s">
        <v>327</v>
      </c>
      <c r="AM141" s="9">
        <v>2</v>
      </c>
      <c r="AN141" s="9"/>
      <c r="AO141" s="19">
        <f>INDEX(章节表!$K$5:$K$64,关卡表!BQ141)</f>
        <v>75</v>
      </c>
      <c r="AP141" s="9">
        <v>1114935</v>
      </c>
      <c r="AQ141" s="10" t="s">
        <v>745</v>
      </c>
      <c r="AR141" s="10" t="s">
        <v>746</v>
      </c>
      <c r="AS141" s="10" t="s">
        <v>747</v>
      </c>
      <c r="AT141" s="10" t="s">
        <v>318</v>
      </c>
      <c r="AU141" s="10"/>
      <c r="AV141" s="10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P141">
        <v>135</v>
      </c>
      <c r="BQ141">
        <f>MATCH(BP141-1,章节表!$J$4:$J$64,1)</f>
        <v>14</v>
      </c>
    </row>
    <row r="142" spans="1:69" ht="18" customHeight="1" x14ac:dyDescent="0.2">
      <c r="A142" s="19">
        <f t="shared" si="5"/>
        <v>11406</v>
      </c>
      <c r="B142" s="19">
        <f>INDEX(章节表!$E$5:$E$64,关卡表!BQ142)</f>
        <v>1</v>
      </c>
      <c r="C142" s="19">
        <f>INDEX(章节表!$B$5:$B$64,关卡表!BQ142)</f>
        <v>114</v>
      </c>
      <c r="D142" s="10" t="s">
        <v>313</v>
      </c>
      <c r="E142" s="19">
        <f>BP142-INDEX(章节表!$J$4:$J$64,关卡表!BQ142)</f>
        <v>6</v>
      </c>
      <c r="F142" s="20">
        <v>9</v>
      </c>
      <c r="G142" s="19" t="str">
        <f>INDEX(章节表!$C$5:$C$64,关卡表!BQ142)&amp;关卡表!E142&amp;"关"</f>
        <v>普通14章6关</v>
      </c>
      <c r="H142" s="10"/>
      <c r="I142" s="10"/>
      <c r="J142" s="19" t="str">
        <f>INDEX(章节表!$D$5:$D$64,关卡表!BQ142)&amp;"-"&amp;关卡表!E142&amp;"关"</f>
        <v>普通14章-6关</v>
      </c>
      <c r="K142" s="10" t="s">
        <v>315</v>
      </c>
      <c r="L142" s="10"/>
      <c r="M142" s="9"/>
      <c r="N142" s="9">
        <v>0</v>
      </c>
      <c r="O142" s="19">
        <f t="shared" si="6"/>
        <v>11405</v>
      </c>
      <c r="P142" s="19">
        <v>540</v>
      </c>
      <c r="Q142" s="9">
        <v>0</v>
      </c>
      <c r="R142" s="9">
        <v>21142</v>
      </c>
      <c r="S142" s="9" t="s">
        <v>325</v>
      </c>
      <c r="T142" s="19">
        <f>INDEX(章节表!$M$5:$M$64,关卡表!BQ142)</f>
        <v>2250</v>
      </c>
      <c r="U142" s="9" t="s">
        <v>326</v>
      </c>
      <c r="V142" s="19">
        <f>INDEX(章节表!$N$5:$N$64,关卡表!BQ142)</f>
        <v>6075</v>
      </c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10"/>
      <c r="AI142" s="9"/>
      <c r="AJ142" s="9"/>
      <c r="AK142" s="9"/>
      <c r="AL142" s="10" t="s">
        <v>327</v>
      </c>
      <c r="AM142" s="9">
        <v>3</v>
      </c>
      <c r="AN142" s="9"/>
      <c r="AO142" s="19">
        <f>INDEX(章节表!$K$5:$K$64,关卡表!BQ142)</f>
        <v>75</v>
      </c>
      <c r="AP142" s="9">
        <v>1185224</v>
      </c>
      <c r="AQ142" s="10" t="s">
        <v>748</v>
      </c>
      <c r="AR142" s="10" t="s">
        <v>749</v>
      </c>
      <c r="AS142" s="10" t="s">
        <v>750</v>
      </c>
      <c r="AT142" s="10" t="s">
        <v>318</v>
      </c>
      <c r="AU142" s="10"/>
      <c r="AV142" s="10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P142">
        <v>136</v>
      </c>
      <c r="BQ142">
        <f>MATCH(BP142-1,章节表!$J$4:$J$64,1)</f>
        <v>14</v>
      </c>
    </row>
    <row r="143" spans="1:69" ht="18" customHeight="1" x14ac:dyDescent="0.2">
      <c r="A143" s="19">
        <f t="shared" si="5"/>
        <v>11407</v>
      </c>
      <c r="B143" s="19">
        <f>INDEX(章节表!$E$5:$E$64,关卡表!BQ143)</f>
        <v>1</v>
      </c>
      <c r="C143" s="19">
        <f>INDEX(章节表!$B$5:$B$64,关卡表!BQ143)</f>
        <v>114</v>
      </c>
      <c r="D143" s="10" t="s">
        <v>313</v>
      </c>
      <c r="E143" s="19">
        <f>BP143-INDEX(章节表!$J$4:$J$64,关卡表!BQ143)</f>
        <v>7</v>
      </c>
      <c r="F143" s="20">
        <v>10</v>
      </c>
      <c r="G143" s="19" t="str">
        <f>INDEX(章节表!$C$5:$C$64,关卡表!BQ143)&amp;关卡表!E143&amp;"关"</f>
        <v>普通14章7关</v>
      </c>
      <c r="H143" s="10"/>
      <c r="I143" s="10"/>
      <c r="J143" s="19" t="str">
        <f>INDEX(章节表!$D$5:$D$64,关卡表!BQ143)&amp;"-"&amp;关卡表!E143&amp;"关"</f>
        <v>普通14章-7关</v>
      </c>
      <c r="K143" s="10" t="s">
        <v>315</v>
      </c>
      <c r="L143" s="10"/>
      <c r="M143" s="9"/>
      <c r="N143" s="9">
        <v>0</v>
      </c>
      <c r="O143" s="19">
        <f t="shared" si="6"/>
        <v>11406</v>
      </c>
      <c r="P143" s="19">
        <v>540</v>
      </c>
      <c r="Q143" s="9">
        <v>0</v>
      </c>
      <c r="R143" s="9"/>
      <c r="S143" s="9" t="s">
        <v>325</v>
      </c>
      <c r="T143" s="19">
        <f>INDEX(章节表!$M$5:$M$64,关卡表!BQ143)</f>
        <v>2250</v>
      </c>
      <c r="U143" s="9" t="s">
        <v>326</v>
      </c>
      <c r="V143" s="19">
        <f>INDEX(章节表!$N$5:$N$64,关卡表!BQ143)</f>
        <v>6075</v>
      </c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10"/>
      <c r="AI143" s="9"/>
      <c r="AJ143" s="9"/>
      <c r="AK143" s="9"/>
      <c r="AL143" s="10" t="s">
        <v>364</v>
      </c>
      <c r="AM143" s="9">
        <v>9</v>
      </c>
      <c r="AN143" s="9"/>
      <c r="AO143" s="19">
        <f>INDEX(章节表!$K$5:$K$64,关卡表!BQ143)</f>
        <v>75</v>
      </c>
      <c r="AP143" s="9">
        <v>1163008</v>
      </c>
      <c r="AQ143" s="10" t="s">
        <v>751</v>
      </c>
      <c r="AR143" s="10" t="s">
        <v>752</v>
      </c>
      <c r="AS143" s="10" t="s">
        <v>753</v>
      </c>
      <c r="AT143" s="10" t="s">
        <v>318</v>
      </c>
      <c r="AU143" s="10"/>
      <c r="AV143" s="10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P143">
        <v>137</v>
      </c>
      <c r="BQ143">
        <f>MATCH(BP143-1,章节表!$J$4:$J$64,1)</f>
        <v>14</v>
      </c>
    </row>
    <row r="144" spans="1:69" ht="18" customHeight="1" x14ac:dyDescent="0.2">
      <c r="A144" s="19">
        <f t="shared" si="5"/>
        <v>11408</v>
      </c>
      <c r="B144" s="19">
        <f>INDEX(章节表!$E$5:$E$64,关卡表!BQ144)</f>
        <v>1</v>
      </c>
      <c r="C144" s="19">
        <f>INDEX(章节表!$B$5:$B$64,关卡表!BQ144)</f>
        <v>114</v>
      </c>
      <c r="D144" s="10" t="s">
        <v>313</v>
      </c>
      <c r="E144" s="19">
        <f>BP144-INDEX(章节表!$J$4:$J$64,关卡表!BQ144)</f>
        <v>8</v>
      </c>
      <c r="F144" s="20">
        <v>11</v>
      </c>
      <c r="G144" s="19" t="str">
        <f>INDEX(章节表!$C$5:$C$64,关卡表!BQ144)&amp;关卡表!E144&amp;"关"</f>
        <v>普通14章8关</v>
      </c>
      <c r="H144" s="10"/>
      <c r="I144" s="10"/>
      <c r="J144" s="19" t="str">
        <f>INDEX(章节表!$D$5:$D$64,关卡表!BQ144)&amp;"-"&amp;关卡表!E144&amp;"关"</f>
        <v>普通14章-8关</v>
      </c>
      <c r="K144" s="10" t="s">
        <v>315</v>
      </c>
      <c r="L144" s="10"/>
      <c r="M144" s="9"/>
      <c r="N144" s="9">
        <v>0</v>
      </c>
      <c r="O144" s="19">
        <f t="shared" si="6"/>
        <v>11407</v>
      </c>
      <c r="P144" s="19">
        <v>540</v>
      </c>
      <c r="Q144" s="9">
        <v>0</v>
      </c>
      <c r="R144" s="9"/>
      <c r="S144" s="9" t="s">
        <v>325</v>
      </c>
      <c r="T144" s="19">
        <f>INDEX(章节表!$M$5:$M$64,关卡表!BQ144)</f>
        <v>2250</v>
      </c>
      <c r="U144" s="9" t="s">
        <v>326</v>
      </c>
      <c r="V144" s="19">
        <f>INDEX(章节表!$N$5:$N$64,关卡表!BQ144)</f>
        <v>6075</v>
      </c>
      <c r="W144" s="9"/>
      <c r="X144" s="9"/>
      <c r="Y144" s="9"/>
      <c r="Z144" s="9"/>
      <c r="AA144" s="9"/>
      <c r="AB144" s="9"/>
      <c r="AC144" s="10"/>
      <c r="AD144" s="10"/>
      <c r="AE144" s="10"/>
      <c r="AF144" s="10"/>
      <c r="AG144" s="10"/>
      <c r="AH144" s="10"/>
      <c r="AI144" s="9"/>
      <c r="AJ144" s="9"/>
      <c r="AK144" s="9"/>
      <c r="AL144" s="9" t="s">
        <v>327</v>
      </c>
      <c r="AM144" s="9">
        <v>2</v>
      </c>
      <c r="AN144" s="9"/>
      <c r="AO144" s="19">
        <f>INDEX(章节表!$K$5:$K$64,关卡表!BQ144)</f>
        <v>75</v>
      </c>
      <c r="AP144" s="9">
        <v>1164364</v>
      </c>
      <c r="AQ144" s="10" t="s">
        <v>754</v>
      </c>
      <c r="AR144" s="10" t="s">
        <v>755</v>
      </c>
      <c r="AS144" s="10" t="s">
        <v>756</v>
      </c>
      <c r="AT144" s="10" t="s">
        <v>318</v>
      </c>
      <c r="AU144" s="10"/>
      <c r="AV144" s="10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P144">
        <v>138</v>
      </c>
      <c r="BQ144">
        <f>MATCH(BP144-1,章节表!$J$4:$J$64,1)</f>
        <v>14</v>
      </c>
    </row>
    <row r="145" spans="1:69" ht="18" customHeight="1" x14ac:dyDescent="0.2">
      <c r="A145" s="19">
        <f t="shared" si="5"/>
        <v>11409</v>
      </c>
      <c r="B145" s="19">
        <f>INDEX(章节表!$E$5:$E$64,关卡表!BQ145)</f>
        <v>1</v>
      </c>
      <c r="C145" s="19">
        <f>INDEX(章节表!$B$5:$B$64,关卡表!BQ145)</f>
        <v>114</v>
      </c>
      <c r="D145" s="10" t="s">
        <v>313</v>
      </c>
      <c r="E145" s="19">
        <f>BP145-INDEX(章节表!$J$4:$J$64,关卡表!BQ145)</f>
        <v>9</v>
      </c>
      <c r="F145" s="20">
        <v>13</v>
      </c>
      <c r="G145" s="19" t="str">
        <f>INDEX(章节表!$C$5:$C$64,关卡表!BQ145)&amp;关卡表!E145&amp;"关"</f>
        <v>普通14章9关</v>
      </c>
      <c r="H145" s="10"/>
      <c r="I145" s="10"/>
      <c r="J145" s="19" t="str">
        <f>INDEX(章节表!$D$5:$D$64,关卡表!BQ145)&amp;"-"&amp;关卡表!E145&amp;"关"</f>
        <v>普通14章-9关</v>
      </c>
      <c r="K145" s="10" t="s">
        <v>315</v>
      </c>
      <c r="L145" s="10"/>
      <c r="M145" s="9"/>
      <c r="N145" s="9">
        <v>0</v>
      </c>
      <c r="O145" s="19">
        <f t="shared" si="6"/>
        <v>11408</v>
      </c>
      <c r="P145" s="19">
        <v>540</v>
      </c>
      <c r="Q145" s="9">
        <v>0</v>
      </c>
      <c r="R145" s="9"/>
      <c r="S145" s="9" t="s">
        <v>325</v>
      </c>
      <c r="T145" s="19">
        <f>INDEX(章节表!$M$5:$M$64,关卡表!BQ145)</f>
        <v>2250</v>
      </c>
      <c r="U145" s="9" t="s">
        <v>326</v>
      </c>
      <c r="V145" s="19">
        <f>INDEX(章节表!$N$5:$N$64,关卡表!BQ145)</f>
        <v>6075</v>
      </c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10"/>
      <c r="AI145" s="9"/>
      <c r="AJ145" s="9"/>
      <c r="AK145" s="9"/>
      <c r="AL145" s="10" t="s">
        <v>327</v>
      </c>
      <c r="AM145" s="9">
        <v>2</v>
      </c>
      <c r="AN145" s="9"/>
      <c r="AO145" s="19">
        <f>INDEX(章节表!$K$5:$K$64,关卡表!BQ145)</f>
        <v>75</v>
      </c>
      <c r="AP145" s="9">
        <v>1222409</v>
      </c>
      <c r="AQ145" s="10" t="s">
        <v>757</v>
      </c>
      <c r="AR145" s="10" t="s">
        <v>758</v>
      </c>
      <c r="AS145" s="10" t="s">
        <v>759</v>
      </c>
      <c r="AT145" s="10" t="s">
        <v>318</v>
      </c>
      <c r="AU145" s="10"/>
      <c r="AV145" s="10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P145">
        <v>139</v>
      </c>
      <c r="BQ145">
        <f>MATCH(BP145-1,章节表!$J$4:$J$64,1)</f>
        <v>14</v>
      </c>
    </row>
    <row r="146" spans="1:69" ht="18" customHeight="1" x14ac:dyDescent="0.2">
      <c r="A146" s="19">
        <f t="shared" si="5"/>
        <v>11410</v>
      </c>
      <c r="B146" s="19">
        <f>INDEX(章节表!$E$5:$E$64,关卡表!BQ146)</f>
        <v>1</v>
      </c>
      <c r="C146" s="19">
        <f>INDEX(章节表!$B$5:$B$64,关卡表!BQ146)</f>
        <v>114</v>
      </c>
      <c r="D146" s="10" t="s">
        <v>313</v>
      </c>
      <c r="E146" s="19">
        <f>BP146-INDEX(章节表!$J$4:$J$64,关卡表!BQ146)</f>
        <v>10</v>
      </c>
      <c r="F146" s="20">
        <v>14</v>
      </c>
      <c r="G146" s="19" t="str">
        <f>INDEX(章节表!$C$5:$C$64,关卡表!BQ146)&amp;关卡表!E146&amp;"关"</f>
        <v>普通14章10关</v>
      </c>
      <c r="H146" s="10"/>
      <c r="I146" s="10"/>
      <c r="J146" s="19" t="str">
        <f>INDEX(章节表!$D$5:$D$64,关卡表!BQ146)&amp;"-"&amp;关卡表!E146&amp;"关"</f>
        <v>普通14章-10关</v>
      </c>
      <c r="K146" s="10" t="s">
        <v>360</v>
      </c>
      <c r="L146" s="10"/>
      <c r="M146" s="9"/>
      <c r="N146" s="9">
        <v>0</v>
      </c>
      <c r="O146" s="19">
        <f t="shared" si="6"/>
        <v>11409</v>
      </c>
      <c r="P146" s="19">
        <v>540</v>
      </c>
      <c r="Q146" s="9">
        <v>0</v>
      </c>
      <c r="R146" s="9">
        <v>21143</v>
      </c>
      <c r="S146" s="9" t="s">
        <v>325</v>
      </c>
      <c r="T146" s="19">
        <f>INDEX(章节表!$M$5:$M$64,关卡表!BQ146)</f>
        <v>2250</v>
      </c>
      <c r="U146" s="9" t="s">
        <v>326</v>
      </c>
      <c r="V146" s="19">
        <f>INDEX(章节表!$N$5:$N$64,关卡表!BQ146)</f>
        <v>6075</v>
      </c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10"/>
      <c r="AI146" s="9"/>
      <c r="AJ146" s="9"/>
      <c r="AK146" s="9"/>
      <c r="AL146" s="9" t="s">
        <v>364</v>
      </c>
      <c r="AM146" s="9">
        <v>11</v>
      </c>
      <c r="AN146" s="9"/>
      <c r="AO146" s="19">
        <f>INDEX(章节表!$K$5:$K$64,关卡表!BQ146)</f>
        <v>75</v>
      </c>
      <c r="AP146" s="9">
        <v>1357533</v>
      </c>
      <c r="AQ146" s="10" t="s">
        <v>760</v>
      </c>
      <c r="AR146" s="10" t="s">
        <v>761</v>
      </c>
      <c r="AS146" s="10" t="s">
        <v>762</v>
      </c>
      <c r="AT146" s="10" t="s">
        <v>318</v>
      </c>
      <c r="AU146" s="10"/>
      <c r="AV146" s="10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P146">
        <v>140</v>
      </c>
      <c r="BQ146">
        <f>MATCH(BP146-1,章节表!$J$4:$J$64,1)</f>
        <v>14</v>
      </c>
    </row>
    <row r="147" spans="1:69" ht="18" customHeight="1" x14ac:dyDescent="0.2">
      <c r="A147" s="19">
        <f t="shared" si="5"/>
        <v>11501</v>
      </c>
      <c r="B147" s="19">
        <f>INDEX(章节表!$E$5:$E$64,关卡表!BQ147)</f>
        <v>1</v>
      </c>
      <c r="C147" s="19">
        <f>INDEX(章节表!$B$5:$B$64,关卡表!BQ147)</f>
        <v>115</v>
      </c>
      <c r="D147" s="10" t="s">
        <v>313</v>
      </c>
      <c r="E147" s="19">
        <f>BP147-INDEX(章节表!$J$4:$J$64,关卡表!BQ147)</f>
        <v>1</v>
      </c>
      <c r="F147" s="20">
        <v>1</v>
      </c>
      <c r="G147" s="19" t="str">
        <f>INDEX(章节表!$C$5:$C$64,关卡表!BQ147)&amp;关卡表!E147&amp;"关"</f>
        <v>普通15章1关</v>
      </c>
      <c r="H147" s="10"/>
      <c r="I147" s="10"/>
      <c r="J147" s="19" t="str">
        <f>INDEX(章节表!$D$5:$D$64,关卡表!BQ147)&amp;"-"&amp;关卡表!E147&amp;"关"</f>
        <v>普通15章-1关</v>
      </c>
      <c r="K147" s="10" t="s">
        <v>315</v>
      </c>
      <c r="L147" s="10"/>
      <c r="M147" s="9"/>
      <c r="N147" s="9">
        <v>0</v>
      </c>
      <c r="O147" s="19">
        <f t="shared" si="6"/>
        <v>11410</v>
      </c>
      <c r="P147" s="19">
        <v>600</v>
      </c>
      <c r="Q147" s="9">
        <v>0</v>
      </c>
      <c r="R147" s="9"/>
      <c r="S147" s="9" t="s">
        <v>325</v>
      </c>
      <c r="T147" s="19">
        <f>INDEX(章节表!$M$5:$M$64,关卡表!BQ147)</f>
        <v>2400</v>
      </c>
      <c r="U147" s="9" t="s">
        <v>326</v>
      </c>
      <c r="V147" s="19">
        <f>INDEX(章节表!$N$5:$N$64,关卡表!BQ147)</f>
        <v>6750</v>
      </c>
      <c r="W147" s="9"/>
      <c r="X147" s="9"/>
      <c r="Y147" s="9"/>
      <c r="Z147" s="9"/>
      <c r="AA147" s="9"/>
      <c r="AB147" s="9"/>
      <c r="AC147" s="10"/>
      <c r="AD147" s="10"/>
      <c r="AE147" s="10"/>
      <c r="AF147" s="10"/>
      <c r="AG147" s="10"/>
      <c r="AH147" s="10"/>
      <c r="AI147" s="9"/>
      <c r="AJ147" s="9"/>
      <c r="AK147" s="9"/>
      <c r="AL147" s="10" t="s">
        <v>327</v>
      </c>
      <c r="AM147" s="9">
        <v>3</v>
      </c>
      <c r="AN147" s="9"/>
      <c r="AO147" s="19">
        <f>INDEX(章节表!$K$5:$K$64,关卡表!BQ147)</f>
        <v>80</v>
      </c>
      <c r="AP147" s="9">
        <v>1223003</v>
      </c>
      <c r="AQ147" s="10" t="s">
        <v>763</v>
      </c>
      <c r="AR147" s="10" t="s">
        <v>764</v>
      </c>
      <c r="AS147" s="10" t="s">
        <v>765</v>
      </c>
      <c r="AT147" s="10" t="s">
        <v>318</v>
      </c>
      <c r="AU147" s="10"/>
      <c r="AV147" s="10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P147">
        <v>141</v>
      </c>
      <c r="BQ147">
        <f>MATCH(BP147-1,章节表!$J$4:$J$64,1)</f>
        <v>15</v>
      </c>
    </row>
    <row r="148" spans="1:69" ht="18" customHeight="1" x14ac:dyDescent="0.2">
      <c r="A148" s="19">
        <f t="shared" si="5"/>
        <v>11502</v>
      </c>
      <c r="B148" s="19">
        <f>INDEX(章节表!$E$5:$E$64,关卡表!BQ148)</f>
        <v>1</v>
      </c>
      <c r="C148" s="19">
        <f>INDEX(章节表!$B$5:$B$64,关卡表!BQ148)</f>
        <v>115</v>
      </c>
      <c r="D148" s="10" t="s">
        <v>313</v>
      </c>
      <c r="E148" s="19">
        <f>BP148-INDEX(章节表!$J$4:$J$64,关卡表!BQ148)</f>
        <v>2</v>
      </c>
      <c r="F148" s="20">
        <v>3</v>
      </c>
      <c r="G148" s="19" t="str">
        <f>INDEX(章节表!$C$5:$C$64,关卡表!BQ148)&amp;关卡表!E148&amp;"关"</f>
        <v>普通15章2关</v>
      </c>
      <c r="H148" s="10"/>
      <c r="I148" s="10"/>
      <c r="J148" s="19" t="str">
        <f>INDEX(章节表!$D$5:$D$64,关卡表!BQ148)&amp;"-"&amp;关卡表!E148&amp;"关"</f>
        <v>普通15章-2关</v>
      </c>
      <c r="K148" s="10" t="s">
        <v>315</v>
      </c>
      <c r="L148" s="10"/>
      <c r="M148" s="9"/>
      <c r="N148" s="9">
        <v>0</v>
      </c>
      <c r="O148" s="19">
        <f t="shared" si="6"/>
        <v>11501</v>
      </c>
      <c r="P148" s="19">
        <v>600</v>
      </c>
      <c r="Q148" s="9">
        <v>0</v>
      </c>
      <c r="R148" s="9"/>
      <c r="S148" s="9" t="s">
        <v>325</v>
      </c>
      <c r="T148" s="19">
        <f>INDEX(章节表!$M$5:$M$64,关卡表!BQ148)</f>
        <v>2400</v>
      </c>
      <c r="U148" s="9" t="s">
        <v>326</v>
      </c>
      <c r="V148" s="19">
        <f>INDEX(章节表!$N$5:$N$64,关卡表!BQ148)</f>
        <v>6750</v>
      </c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10"/>
      <c r="AI148" s="9"/>
      <c r="AJ148" s="9"/>
      <c r="AK148" s="9"/>
      <c r="AL148" s="10" t="s">
        <v>327</v>
      </c>
      <c r="AM148" s="9">
        <v>1</v>
      </c>
      <c r="AN148" s="9"/>
      <c r="AO148" s="19">
        <f>INDEX(章节表!$K$5:$K$64,关卡表!BQ148)</f>
        <v>80</v>
      </c>
      <c r="AP148" s="9">
        <v>1224639</v>
      </c>
      <c r="AQ148" s="10" t="s">
        <v>766</v>
      </c>
      <c r="AR148" s="10" t="s">
        <v>767</v>
      </c>
      <c r="AS148" s="10" t="s">
        <v>768</v>
      </c>
      <c r="AT148" s="10" t="s">
        <v>318</v>
      </c>
      <c r="AU148" s="10"/>
      <c r="AV148" s="10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P148">
        <v>142</v>
      </c>
      <c r="BQ148">
        <f>MATCH(BP148-1,章节表!$J$4:$J$64,1)</f>
        <v>15</v>
      </c>
    </row>
    <row r="149" spans="1:69" ht="18" customHeight="1" x14ac:dyDescent="0.2">
      <c r="A149" s="19">
        <f t="shared" si="5"/>
        <v>11503</v>
      </c>
      <c r="B149" s="19">
        <f>INDEX(章节表!$E$5:$E$64,关卡表!BQ149)</f>
        <v>1</v>
      </c>
      <c r="C149" s="19">
        <f>INDEX(章节表!$B$5:$B$64,关卡表!BQ149)</f>
        <v>115</v>
      </c>
      <c r="D149" s="10" t="s">
        <v>313</v>
      </c>
      <c r="E149" s="19">
        <f>BP149-INDEX(章节表!$J$4:$J$64,关卡表!BQ149)</f>
        <v>3</v>
      </c>
      <c r="F149" s="20">
        <v>5</v>
      </c>
      <c r="G149" s="19" t="str">
        <f>INDEX(章节表!$C$5:$C$64,关卡表!BQ149)&amp;关卡表!E149&amp;"关"</f>
        <v>普通15章3关</v>
      </c>
      <c r="H149" s="10"/>
      <c r="I149" s="10"/>
      <c r="J149" s="19" t="str">
        <f>INDEX(章节表!$D$5:$D$64,关卡表!BQ149)&amp;"-"&amp;关卡表!E149&amp;"关"</f>
        <v>普通15章-3关</v>
      </c>
      <c r="K149" s="10" t="s">
        <v>315</v>
      </c>
      <c r="L149" s="10"/>
      <c r="M149" s="9"/>
      <c r="N149" s="9">
        <v>0</v>
      </c>
      <c r="O149" s="19">
        <f t="shared" si="6"/>
        <v>11502</v>
      </c>
      <c r="P149" s="19">
        <v>600</v>
      </c>
      <c r="Q149" s="9">
        <v>0</v>
      </c>
      <c r="R149" s="9">
        <v>21151</v>
      </c>
      <c r="S149" s="9" t="s">
        <v>325</v>
      </c>
      <c r="T149" s="19">
        <f>INDEX(章节表!$M$5:$M$64,关卡表!BQ149)</f>
        <v>2400</v>
      </c>
      <c r="U149" s="9" t="s">
        <v>326</v>
      </c>
      <c r="V149" s="19">
        <f>INDEX(章节表!$N$5:$N$64,关卡表!BQ149)</f>
        <v>6750</v>
      </c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10"/>
      <c r="AI149" s="9"/>
      <c r="AJ149" s="9"/>
      <c r="AK149" s="9"/>
      <c r="AL149" s="10" t="s">
        <v>327</v>
      </c>
      <c r="AM149" s="9">
        <v>2</v>
      </c>
      <c r="AN149" s="9"/>
      <c r="AO149" s="19">
        <f>INDEX(章节表!$K$5:$K$64,关卡表!BQ149)</f>
        <v>80</v>
      </c>
      <c r="AP149" s="9">
        <v>1296474</v>
      </c>
      <c r="AQ149" s="10" t="s">
        <v>769</v>
      </c>
      <c r="AR149" s="10" t="s">
        <v>770</v>
      </c>
      <c r="AS149" s="10" t="s">
        <v>771</v>
      </c>
      <c r="AT149" s="10" t="s">
        <v>318</v>
      </c>
      <c r="AU149" s="10"/>
      <c r="AV149" s="10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P149">
        <v>143</v>
      </c>
      <c r="BQ149">
        <f>MATCH(BP149-1,章节表!$J$4:$J$64,1)</f>
        <v>15</v>
      </c>
    </row>
    <row r="150" spans="1:69" ht="18" customHeight="1" x14ac:dyDescent="0.2">
      <c r="A150" s="19">
        <f t="shared" si="5"/>
        <v>11504</v>
      </c>
      <c r="B150" s="19">
        <f>INDEX(章节表!$E$5:$E$64,关卡表!BQ150)</f>
        <v>1</v>
      </c>
      <c r="C150" s="19">
        <f>INDEX(章节表!$B$5:$B$64,关卡表!BQ150)</f>
        <v>115</v>
      </c>
      <c r="D150" s="10" t="s">
        <v>313</v>
      </c>
      <c r="E150" s="19">
        <f>BP150-INDEX(章节表!$J$4:$J$64,关卡表!BQ150)</f>
        <v>4</v>
      </c>
      <c r="F150" s="20">
        <v>7</v>
      </c>
      <c r="G150" s="19" t="str">
        <f>INDEX(章节表!$C$5:$C$64,关卡表!BQ150)&amp;关卡表!E150&amp;"关"</f>
        <v>普通15章4关</v>
      </c>
      <c r="H150" s="10"/>
      <c r="I150" s="10"/>
      <c r="J150" s="19" t="str">
        <f>INDEX(章节表!$D$5:$D$64,关卡表!BQ150)&amp;"-"&amp;关卡表!E150&amp;"关"</f>
        <v>普通15章-4关</v>
      </c>
      <c r="K150" s="10" t="s">
        <v>315</v>
      </c>
      <c r="L150" s="10"/>
      <c r="M150" s="9"/>
      <c r="N150" s="9">
        <v>0</v>
      </c>
      <c r="O150" s="19">
        <f t="shared" si="6"/>
        <v>11503</v>
      </c>
      <c r="P150" s="19">
        <v>600</v>
      </c>
      <c r="Q150" s="9">
        <v>0</v>
      </c>
      <c r="R150" s="9"/>
      <c r="S150" s="9" t="s">
        <v>325</v>
      </c>
      <c r="T150" s="19">
        <f>INDEX(章节表!$M$5:$M$64,关卡表!BQ150)</f>
        <v>2400</v>
      </c>
      <c r="U150" s="9" t="s">
        <v>326</v>
      </c>
      <c r="V150" s="19">
        <f>INDEX(章节表!$N$5:$N$64,关卡表!BQ150)</f>
        <v>6750</v>
      </c>
      <c r="W150" s="9"/>
      <c r="X150" s="9"/>
      <c r="Y150" s="9"/>
      <c r="Z150" s="9"/>
      <c r="AA150" s="9"/>
      <c r="AB150" s="9"/>
      <c r="AC150" s="10"/>
      <c r="AD150" s="10"/>
      <c r="AE150" s="10"/>
      <c r="AF150" s="10"/>
      <c r="AG150" s="10"/>
      <c r="AH150" s="10"/>
      <c r="AI150" s="9"/>
      <c r="AJ150" s="9"/>
      <c r="AK150" s="9"/>
      <c r="AL150" s="10" t="s">
        <v>327</v>
      </c>
      <c r="AM150" s="9">
        <v>3</v>
      </c>
      <c r="AN150" s="9"/>
      <c r="AO150" s="19">
        <f>INDEX(章节表!$K$5:$K$64,关卡表!BQ150)</f>
        <v>80</v>
      </c>
      <c r="AP150" s="9">
        <v>1259208</v>
      </c>
      <c r="AQ150" s="10" t="s">
        <v>772</v>
      </c>
      <c r="AR150" s="10" t="s">
        <v>773</v>
      </c>
      <c r="AS150" s="10" t="s">
        <v>774</v>
      </c>
      <c r="AT150" s="10" t="s">
        <v>318</v>
      </c>
      <c r="AU150" s="10"/>
      <c r="AV150" s="10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P150">
        <v>144</v>
      </c>
      <c r="BQ150">
        <f>MATCH(BP150-1,章节表!$J$4:$J$64,1)</f>
        <v>15</v>
      </c>
    </row>
    <row r="151" spans="1:69" ht="18" customHeight="1" x14ac:dyDescent="0.2">
      <c r="A151" s="19">
        <f t="shared" si="5"/>
        <v>11505</v>
      </c>
      <c r="B151" s="19">
        <f>INDEX(章节表!$E$5:$E$64,关卡表!BQ151)</f>
        <v>1</v>
      </c>
      <c r="C151" s="19">
        <f>INDEX(章节表!$B$5:$B$64,关卡表!BQ151)</f>
        <v>115</v>
      </c>
      <c r="D151" s="10" t="s">
        <v>313</v>
      </c>
      <c r="E151" s="19">
        <f>BP151-INDEX(章节表!$J$4:$J$64,关卡表!BQ151)</f>
        <v>5</v>
      </c>
      <c r="F151" s="20">
        <v>8</v>
      </c>
      <c r="G151" s="19" t="str">
        <f>INDEX(章节表!$C$5:$C$64,关卡表!BQ151)&amp;关卡表!E151&amp;"关"</f>
        <v>普通15章5关</v>
      </c>
      <c r="H151" s="10"/>
      <c r="I151" s="10"/>
      <c r="J151" s="19" t="str">
        <f>INDEX(章节表!$D$5:$D$64,关卡表!BQ151)&amp;"-"&amp;关卡表!E151&amp;"关"</f>
        <v>普通15章-5关</v>
      </c>
      <c r="K151" s="10" t="s">
        <v>315</v>
      </c>
      <c r="L151" s="10"/>
      <c r="M151" s="9"/>
      <c r="N151" s="9">
        <v>0</v>
      </c>
      <c r="O151" s="19">
        <f t="shared" si="6"/>
        <v>11504</v>
      </c>
      <c r="P151" s="19">
        <v>600</v>
      </c>
      <c r="Q151" s="9">
        <v>0</v>
      </c>
      <c r="R151" s="9"/>
      <c r="S151" s="9" t="s">
        <v>325</v>
      </c>
      <c r="T151" s="19">
        <f>INDEX(章节表!$M$5:$M$64,关卡表!BQ151)</f>
        <v>2400</v>
      </c>
      <c r="U151" s="9" t="s">
        <v>326</v>
      </c>
      <c r="V151" s="19">
        <f>INDEX(章节表!$N$5:$N$64,关卡表!BQ151)</f>
        <v>6750</v>
      </c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0"/>
      <c r="AI151" s="9"/>
      <c r="AJ151" s="9"/>
      <c r="AK151" s="9"/>
      <c r="AL151" s="10" t="s">
        <v>364</v>
      </c>
      <c r="AM151" s="9">
        <v>9</v>
      </c>
      <c r="AN151" s="9"/>
      <c r="AO151" s="19">
        <f>INDEX(章节表!$K$5:$K$64,关卡表!BQ151)</f>
        <v>80</v>
      </c>
      <c r="AP151" s="9">
        <v>1264815</v>
      </c>
      <c r="AQ151" s="10" t="s">
        <v>775</v>
      </c>
      <c r="AR151" s="10" t="s">
        <v>776</v>
      </c>
      <c r="AS151" s="10" t="s">
        <v>777</v>
      </c>
      <c r="AT151" s="10" t="s">
        <v>318</v>
      </c>
      <c r="AU151" s="10"/>
      <c r="AV151" s="10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P151">
        <v>145</v>
      </c>
      <c r="BQ151">
        <f>MATCH(BP151-1,章节表!$J$4:$J$64,1)</f>
        <v>15</v>
      </c>
    </row>
    <row r="152" spans="1:69" ht="18" customHeight="1" x14ac:dyDescent="0.2">
      <c r="A152" s="19">
        <f t="shared" si="5"/>
        <v>11506</v>
      </c>
      <c r="B152" s="19">
        <f>INDEX(章节表!$E$5:$E$64,关卡表!BQ152)</f>
        <v>1</v>
      </c>
      <c r="C152" s="19">
        <f>INDEX(章节表!$B$5:$B$64,关卡表!BQ152)</f>
        <v>115</v>
      </c>
      <c r="D152" s="10" t="s">
        <v>313</v>
      </c>
      <c r="E152" s="19">
        <f>BP152-INDEX(章节表!$J$4:$J$64,关卡表!BQ152)</f>
        <v>6</v>
      </c>
      <c r="F152" s="20">
        <v>9</v>
      </c>
      <c r="G152" s="19" t="str">
        <f>INDEX(章节表!$C$5:$C$64,关卡表!BQ152)&amp;关卡表!E152&amp;"关"</f>
        <v>普通15章6关</v>
      </c>
      <c r="H152" s="10"/>
      <c r="I152" s="10"/>
      <c r="J152" s="19" t="str">
        <f>INDEX(章节表!$D$5:$D$64,关卡表!BQ152)&amp;"-"&amp;关卡表!E152&amp;"关"</f>
        <v>普通15章-6关</v>
      </c>
      <c r="K152" s="10" t="s">
        <v>315</v>
      </c>
      <c r="L152" s="10"/>
      <c r="M152" s="9"/>
      <c r="N152" s="9">
        <v>0</v>
      </c>
      <c r="O152" s="19">
        <f t="shared" si="6"/>
        <v>11505</v>
      </c>
      <c r="P152" s="19">
        <v>600</v>
      </c>
      <c r="Q152" s="9">
        <v>0</v>
      </c>
      <c r="R152" s="9">
        <v>21152</v>
      </c>
      <c r="S152" s="9" t="s">
        <v>325</v>
      </c>
      <c r="T152" s="19">
        <f>INDEX(章节表!$M$5:$M$64,关卡表!BQ152)</f>
        <v>2400</v>
      </c>
      <c r="U152" s="9" t="s">
        <v>326</v>
      </c>
      <c r="V152" s="19">
        <f>INDEX(章节表!$N$5:$N$64,关卡表!BQ152)</f>
        <v>6750</v>
      </c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0"/>
      <c r="AI152" s="9"/>
      <c r="AJ152" s="9"/>
      <c r="AK152" s="9"/>
      <c r="AL152" s="9" t="s">
        <v>327</v>
      </c>
      <c r="AM152" s="9">
        <v>1</v>
      </c>
      <c r="AN152" s="9"/>
      <c r="AO152" s="19">
        <f>INDEX(章节表!$K$5:$K$64,关卡表!BQ152)</f>
        <v>80</v>
      </c>
      <c r="AP152" s="9">
        <v>1448451</v>
      </c>
      <c r="AQ152" s="10" t="s">
        <v>778</v>
      </c>
      <c r="AR152" s="10" t="s">
        <v>779</v>
      </c>
      <c r="AS152" s="10" t="s">
        <v>780</v>
      </c>
      <c r="AT152" s="10" t="s">
        <v>318</v>
      </c>
      <c r="AU152" s="10"/>
      <c r="AV152" s="10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P152">
        <v>146</v>
      </c>
      <c r="BQ152">
        <f>MATCH(BP152-1,章节表!$J$4:$J$64,1)</f>
        <v>15</v>
      </c>
    </row>
    <row r="153" spans="1:69" ht="18" customHeight="1" x14ac:dyDescent="0.2">
      <c r="A153" s="19">
        <f t="shared" si="5"/>
        <v>11507</v>
      </c>
      <c r="B153" s="19">
        <f>INDEX(章节表!$E$5:$E$64,关卡表!BQ153)</f>
        <v>1</v>
      </c>
      <c r="C153" s="19">
        <f>INDEX(章节表!$B$5:$B$64,关卡表!BQ153)</f>
        <v>115</v>
      </c>
      <c r="D153" s="10" t="s">
        <v>313</v>
      </c>
      <c r="E153" s="19">
        <f>BP153-INDEX(章节表!$J$4:$J$64,关卡表!BQ153)</f>
        <v>7</v>
      </c>
      <c r="F153" s="20">
        <v>11</v>
      </c>
      <c r="G153" s="19" t="str">
        <f>INDEX(章节表!$C$5:$C$64,关卡表!BQ153)&amp;关卡表!E153&amp;"关"</f>
        <v>普通15章7关</v>
      </c>
      <c r="H153" s="10"/>
      <c r="I153" s="10"/>
      <c r="J153" s="19" t="str">
        <f>INDEX(章节表!$D$5:$D$64,关卡表!BQ153)&amp;"-"&amp;关卡表!E153&amp;"关"</f>
        <v>普通15章-7关</v>
      </c>
      <c r="K153" s="10" t="s">
        <v>315</v>
      </c>
      <c r="L153" s="10"/>
      <c r="M153" s="9"/>
      <c r="N153" s="9">
        <v>0</v>
      </c>
      <c r="O153" s="19">
        <f t="shared" si="6"/>
        <v>11506</v>
      </c>
      <c r="P153" s="19">
        <v>600</v>
      </c>
      <c r="Q153" s="9">
        <v>0</v>
      </c>
      <c r="R153" s="9"/>
      <c r="S153" s="9" t="s">
        <v>325</v>
      </c>
      <c r="T153" s="19">
        <f>INDEX(章节表!$M$5:$M$64,关卡表!BQ153)</f>
        <v>2400</v>
      </c>
      <c r="U153" s="9" t="s">
        <v>326</v>
      </c>
      <c r="V153" s="19">
        <f>INDEX(章节表!$N$5:$N$64,关卡表!BQ153)</f>
        <v>6750</v>
      </c>
      <c r="W153" s="9"/>
      <c r="X153" s="9"/>
      <c r="Y153" s="9"/>
      <c r="Z153" s="9"/>
      <c r="AA153" s="9"/>
      <c r="AB153" s="9"/>
      <c r="AC153" s="10"/>
      <c r="AD153" s="10"/>
      <c r="AE153" s="10"/>
      <c r="AF153" s="10"/>
      <c r="AG153" s="10"/>
      <c r="AH153" s="10"/>
      <c r="AI153" s="9"/>
      <c r="AJ153" s="9"/>
      <c r="AK153" s="9"/>
      <c r="AL153" s="10" t="s">
        <v>327</v>
      </c>
      <c r="AM153" s="9">
        <v>2</v>
      </c>
      <c r="AN153" s="9"/>
      <c r="AO153" s="19">
        <f>INDEX(章节表!$K$5:$K$64,关卡表!BQ153)</f>
        <v>80</v>
      </c>
      <c r="AP153" s="9">
        <v>1438725</v>
      </c>
      <c r="AQ153" s="10" t="s">
        <v>781</v>
      </c>
      <c r="AR153" s="10" t="s">
        <v>782</v>
      </c>
      <c r="AS153" s="10" t="s">
        <v>783</v>
      </c>
      <c r="AT153" s="10" t="s">
        <v>318</v>
      </c>
      <c r="AU153" s="10"/>
      <c r="AV153" s="10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P153">
        <v>147</v>
      </c>
      <c r="BQ153">
        <f>MATCH(BP153-1,章节表!$J$4:$J$64,1)</f>
        <v>15</v>
      </c>
    </row>
    <row r="154" spans="1:69" ht="18" customHeight="1" x14ac:dyDescent="0.2">
      <c r="A154" s="19">
        <f t="shared" si="5"/>
        <v>11508</v>
      </c>
      <c r="B154" s="19">
        <f>INDEX(章节表!$E$5:$E$64,关卡表!BQ154)</f>
        <v>1</v>
      </c>
      <c r="C154" s="19">
        <f>INDEX(章节表!$B$5:$B$64,关卡表!BQ154)</f>
        <v>115</v>
      </c>
      <c r="D154" s="10" t="s">
        <v>313</v>
      </c>
      <c r="E154" s="19">
        <f>BP154-INDEX(章节表!$J$4:$J$64,关卡表!BQ154)</f>
        <v>8</v>
      </c>
      <c r="F154" s="20">
        <v>12</v>
      </c>
      <c r="G154" s="19" t="str">
        <f>INDEX(章节表!$C$5:$C$64,关卡表!BQ154)&amp;关卡表!E154&amp;"关"</f>
        <v>普通15章8关</v>
      </c>
      <c r="H154" s="10"/>
      <c r="I154" s="10"/>
      <c r="J154" s="19" t="str">
        <f>INDEX(章节表!$D$5:$D$64,关卡表!BQ154)&amp;"-"&amp;关卡表!E154&amp;"关"</f>
        <v>普通15章-8关</v>
      </c>
      <c r="K154" s="10" t="s">
        <v>315</v>
      </c>
      <c r="L154" s="10"/>
      <c r="M154" s="9"/>
      <c r="N154" s="9">
        <v>0</v>
      </c>
      <c r="O154" s="19">
        <f t="shared" si="6"/>
        <v>11507</v>
      </c>
      <c r="P154" s="19">
        <v>600</v>
      </c>
      <c r="Q154" s="9">
        <v>0</v>
      </c>
      <c r="R154" s="9"/>
      <c r="S154" s="9" t="s">
        <v>325</v>
      </c>
      <c r="T154" s="19">
        <f>INDEX(章节表!$M$5:$M$64,关卡表!BQ154)</f>
        <v>2400</v>
      </c>
      <c r="U154" s="9" t="s">
        <v>326</v>
      </c>
      <c r="V154" s="19">
        <f>INDEX(章节表!$N$5:$N$64,关卡表!BQ154)</f>
        <v>6750</v>
      </c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10"/>
      <c r="AI154" s="9"/>
      <c r="AJ154" s="9"/>
      <c r="AK154" s="9"/>
      <c r="AL154" s="9" t="s">
        <v>412</v>
      </c>
      <c r="AM154" s="9">
        <v>7</v>
      </c>
      <c r="AN154" s="9"/>
      <c r="AO154" s="19">
        <f>INDEX(章节表!$K$5:$K$64,关卡表!BQ154)</f>
        <v>80</v>
      </c>
      <c r="AP154" s="9">
        <v>1440370</v>
      </c>
      <c r="AQ154" s="10" t="s">
        <v>784</v>
      </c>
      <c r="AR154" s="10" t="s">
        <v>785</v>
      </c>
      <c r="AS154" s="10" t="s">
        <v>786</v>
      </c>
      <c r="AT154" s="10" t="s">
        <v>318</v>
      </c>
      <c r="AU154" s="10"/>
      <c r="AV154" s="10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P154">
        <v>148</v>
      </c>
      <c r="BQ154">
        <f>MATCH(BP154-1,章节表!$J$4:$J$64,1)</f>
        <v>15</v>
      </c>
    </row>
    <row r="155" spans="1:69" ht="18" customHeight="1" x14ac:dyDescent="0.2">
      <c r="A155" s="19">
        <f t="shared" si="5"/>
        <v>11509</v>
      </c>
      <c r="B155" s="19">
        <f>INDEX(章节表!$E$5:$E$64,关卡表!BQ155)</f>
        <v>1</v>
      </c>
      <c r="C155" s="19">
        <f>INDEX(章节表!$B$5:$B$64,关卡表!BQ155)</f>
        <v>115</v>
      </c>
      <c r="D155" s="10" t="s">
        <v>313</v>
      </c>
      <c r="E155" s="19">
        <f>BP155-INDEX(章节表!$J$4:$J$64,关卡表!BQ155)</f>
        <v>9</v>
      </c>
      <c r="F155" s="20">
        <v>13</v>
      </c>
      <c r="G155" s="19" t="str">
        <f>INDEX(章节表!$C$5:$C$64,关卡表!BQ155)&amp;关卡表!E155&amp;"关"</f>
        <v>普通15章9关</v>
      </c>
      <c r="H155" s="10"/>
      <c r="I155" s="10"/>
      <c r="J155" s="19" t="str">
        <f>INDEX(章节表!$D$5:$D$64,关卡表!BQ155)&amp;"-"&amp;关卡表!E155&amp;"关"</f>
        <v>普通15章-9关</v>
      </c>
      <c r="K155" s="10" t="s">
        <v>315</v>
      </c>
      <c r="L155" s="10"/>
      <c r="M155" s="9"/>
      <c r="N155" s="9">
        <v>0</v>
      </c>
      <c r="O155" s="19">
        <f t="shared" si="6"/>
        <v>11508</v>
      </c>
      <c r="P155" s="19">
        <v>600</v>
      </c>
      <c r="Q155" s="9">
        <v>0</v>
      </c>
      <c r="R155" s="9"/>
      <c r="S155" s="9" t="s">
        <v>325</v>
      </c>
      <c r="T155" s="19">
        <f>INDEX(章节表!$M$5:$M$64,关卡表!BQ155)</f>
        <v>2400</v>
      </c>
      <c r="U155" s="9" t="s">
        <v>326</v>
      </c>
      <c r="V155" s="19">
        <f>INDEX(章节表!$N$5:$N$64,关卡表!BQ155)</f>
        <v>6750</v>
      </c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10"/>
      <c r="AI155" s="9"/>
      <c r="AJ155" s="9"/>
      <c r="AK155" s="9"/>
      <c r="AL155" s="9" t="s">
        <v>412</v>
      </c>
      <c r="AM155" s="9">
        <v>8</v>
      </c>
      <c r="AN155" s="9"/>
      <c r="AO155" s="19">
        <f>INDEX(章节表!$K$5:$K$64,关卡表!BQ155)</f>
        <v>80</v>
      </c>
      <c r="AP155" s="9">
        <v>1493736</v>
      </c>
      <c r="AQ155" s="10" t="s">
        <v>787</v>
      </c>
      <c r="AR155" s="10" t="s">
        <v>788</v>
      </c>
      <c r="AS155" s="10" t="s">
        <v>789</v>
      </c>
      <c r="AT155" s="10" t="s">
        <v>318</v>
      </c>
      <c r="AU155" s="10"/>
      <c r="AV155" s="10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P155">
        <v>149</v>
      </c>
      <c r="BQ155">
        <f>MATCH(BP155-1,章节表!$J$4:$J$64,1)</f>
        <v>15</v>
      </c>
    </row>
    <row r="156" spans="1:69" ht="18" customHeight="1" x14ac:dyDescent="0.2">
      <c r="A156" s="19">
        <f t="shared" si="5"/>
        <v>11510</v>
      </c>
      <c r="B156" s="19">
        <f>INDEX(章节表!$E$5:$E$64,关卡表!BQ156)</f>
        <v>1</v>
      </c>
      <c r="C156" s="19">
        <f>INDEX(章节表!$B$5:$B$64,关卡表!BQ156)</f>
        <v>115</v>
      </c>
      <c r="D156" s="10" t="s">
        <v>313</v>
      </c>
      <c r="E156" s="19">
        <f>BP156-INDEX(章节表!$J$4:$J$64,关卡表!BQ156)</f>
        <v>10</v>
      </c>
      <c r="F156" s="20">
        <v>14</v>
      </c>
      <c r="G156" s="19" t="str">
        <f>INDEX(章节表!$C$5:$C$64,关卡表!BQ156)&amp;关卡表!E156&amp;"关"</f>
        <v>普通15章10关</v>
      </c>
      <c r="H156" s="10"/>
      <c r="I156" s="10"/>
      <c r="J156" s="19" t="str">
        <f>INDEX(章节表!$D$5:$D$64,关卡表!BQ156)&amp;"-"&amp;关卡表!E156&amp;"关"</f>
        <v>普通15章-10关</v>
      </c>
      <c r="K156" s="10" t="s">
        <v>360</v>
      </c>
      <c r="L156" s="10"/>
      <c r="M156" s="9"/>
      <c r="N156" s="9">
        <v>0</v>
      </c>
      <c r="O156" s="19">
        <f t="shared" si="6"/>
        <v>11509</v>
      </c>
      <c r="P156" s="19">
        <v>600</v>
      </c>
      <c r="Q156" s="9">
        <v>0</v>
      </c>
      <c r="R156" s="9">
        <v>21153</v>
      </c>
      <c r="S156" s="9" t="s">
        <v>325</v>
      </c>
      <c r="T156" s="19">
        <f>INDEX(章节表!$M$5:$M$64,关卡表!BQ156)</f>
        <v>2400</v>
      </c>
      <c r="U156" s="9" t="s">
        <v>326</v>
      </c>
      <c r="V156" s="19">
        <f>INDEX(章节表!$N$5:$N$64,关卡表!BQ156)</f>
        <v>6750</v>
      </c>
      <c r="W156" s="9"/>
      <c r="X156" s="9"/>
      <c r="Y156" s="9"/>
      <c r="Z156" s="9"/>
      <c r="AA156" s="9"/>
      <c r="AB156" s="9"/>
      <c r="AC156" s="10"/>
      <c r="AD156" s="10"/>
      <c r="AE156" s="10"/>
      <c r="AF156" s="10"/>
      <c r="AG156" s="10"/>
      <c r="AH156" s="10"/>
      <c r="AI156" s="9"/>
      <c r="AJ156" s="9"/>
      <c r="AK156" s="9"/>
      <c r="AL156" s="9" t="s">
        <v>412</v>
      </c>
      <c r="AM156" s="9">
        <v>6</v>
      </c>
      <c r="AN156" s="9"/>
      <c r="AO156" s="19">
        <f>INDEX(章节表!$K$5:$K$64,关卡表!BQ156)</f>
        <v>80</v>
      </c>
      <c r="AP156" s="9">
        <v>1653012</v>
      </c>
      <c r="AQ156" s="10" t="s">
        <v>790</v>
      </c>
      <c r="AR156" s="10" t="s">
        <v>791</v>
      </c>
      <c r="AS156" s="10" t="s">
        <v>792</v>
      </c>
      <c r="AT156" s="10" t="s">
        <v>318</v>
      </c>
      <c r="AU156" s="10"/>
      <c r="AV156" s="10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P156">
        <v>150</v>
      </c>
      <c r="BQ156">
        <f>MATCH(BP156-1,章节表!$J$4:$J$64,1)</f>
        <v>15</v>
      </c>
    </row>
    <row r="157" spans="1:69" ht="18" customHeight="1" x14ac:dyDescent="0.2">
      <c r="A157" s="19">
        <f t="shared" si="5"/>
        <v>11601</v>
      </c>
      <c r="B157" s="19">
        <f>INDEX(章节表!$E$5:$E$64,关卡表!BQ157)</f>
        <v>1</v>
      </c>
      <c r="C157" s="19">
        <f>INDEX(章节表!$B$5:$B$64,关卡表!BQ157)</f>
        <v>116</v>
      </c>
      <c r="D157" s="10" t="s">
        <v>313</v>
      </c>
      <c r="E157" s="19">
        <f>BP157-INDEX(章节表!$J$4:$J$64,关卡表!BQ157)</f>
        <v>1</v>
      </c>
      <c r="F157" s="20">
        <v>1</v>
      </c>
      <c r="G157" s="19" t="str">
        <f>INDEX(章节表!$C$5:$C$64,关卡表!BQ157)&amp;关卡表!E157&amp;"关"</f>
        <v>普通16章1关</v>
      </c>
      <c r="H157" s="10"/>
      <c r="I157" s="10"/>
      <c r="J157" s="19" t="str">
        <f>INDEX(章节表!$D$5:$D$64,关卡表!BQ157)&amp;"-"&amp;关卡表!E157&amp;"关"</f>
        <v>普通16章-1关</v>
      </c>
      <c r="K157" s="10" t="s">
        <v>315</v>
      </c>
      <c r="L157" s="10"/>
      <c r="M157" s="9"/>
      <c r="N157" s="9">
        <v>0</v>
      </c>
      <c r="O157" s="19">
        <f t="shared" si="6"/>
        <v>11510</v>
      </c>
      <c r="P157" s="19">
        <v>640</v>
      </c>
      <c r="Q157" s="9">
        <v>0</v>
      </c>
      <c r="R157" s="9"/>
      <c r="S157" s="9" t="s">
        <v>325</v>
      </c>
      <c r="T157" s="19">
        <f>INDEX(章节表!$M$5:$M$64,关卡表!BQ157)</f>
        <v>2700</v>
      </c>
      <c r="U157" s="9" t="s">
        <v>326</v>
      </c>
      <c r="V157" s="19">
        <f>INDEX(章节表!$N$5:$N$64,关卡表!BQ157)</f>
        <v>7200</v>
      </c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10"/>
      <c r="AI157" s="9"/>
      <c r="AJ157" s="9"/>
      <c r="AK157" s="9"/>
      <c r="AL157" s="9" t="s">
        <v>412</v>
      </c>
      <c r="AM157" s="9">
        <v>6</v>
      </c>
      <c r="AN157" s="9"/>
      <c r="AO157" s="19">
        <f>INDEX(章节表!$K$5:$K$64,关卡表!BQ157)</f>
        <v>85</v>
      </c>
      <c r="AP157" s="9">
        <v>1559924</v>
      </c>
      <c r="AQ157" s="10" t="s">
        <v>793</v>
      </c>
      <c r="AR157" s="10" t="s">
        <v>794</v>
      </c>
      <c r="AS157" s="10" t="s">
        <v>795</v>
      </c>
      <c r="AT157" s="10" t="s">
        <v>318</v>
      </c>
      <c r="AU157" s="10"/>
      <c r="AV157" s="10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P157">
        <v>151</v>
      </c>
      <c r="BQ157">
        <f>MATCH(BP157-1,章节表!$J$4:$J$64,1)</f>
        <v>16</v>
      </c>
    </row>
    <row r="158" spans="1:69" ht="18" customHeight="1" x14ac:dyDescent="0.2">
      <c r="A158" s="19">
        <f t="shared" si="5"/>
        <v>11602</v>
      </c>
      <c r="B158" s="19">
        <f>INDEX(章节表!$E$5:$E$64,关卡表!BQ158)</f>
        <v>1</v>
      </c>
      <c r="C158" s="19">
        <f>INDEX(章节表!$B$5:$B$64,关卡表!BQ158)</f>
        <v>116</v>
      </c>
      <c r="D158" s="10" t="s">
        <v>313</v>
      </c>
      <c r="E158" s="19">
        <f>BP158-INDEX(章节表!$J$4:$J$64,关卡表!BQ158)</f>
        <v>2</v>
      </c>
      <c r="F158" s="20">
        <v>3</v>
      </c>
      <c r="G158" s="19" t="str">
        <f>INDEX(章节表!$C$5:$C$64,关卡表!BQ158)&amp;关卡表!E158&amp;"关"</f>
        <v>普通16章2关</v>
      </c>
      <c r="H158" s="10"/>
      <c r="I158" s="10"/>
      <c r="J158" s="19" t="str">
        <f>INDEX(章节表!$D$5:$D$64,关卡表!BQ158)&amp;"-"&amp;关卡表!E158&amp;"关"</f>
        <v>普通16章-2关</v>
      </c>
      <c r="K158" s="10" t="s">
        <v>315</v>
      </c>
      <c r="L158" s="10"/>
      <c r="M158" s="9"/>
      <c r="N158" s="9">
        <v>0</v>
      </c>
      <c r="O158" s="19">
        <f t="shared" si="6"/>
        <v>11601</v>
      </c>
      <c r="P158" s="19">
        <v>640</v>
      </c>
      <c r="Q158" s="9">
        <v>0</v>
      </c>
      <c r="R158" s="9"/>
      <c r="S158" s="9" t="s">
        <v>325</v>
      </c>
      <c r="T158" s="19">
        <f>INDEX(章节表!$M$5:$M$64,关卡表!BQ158)</f>
        <v>2700</v>
      </c>
      <c r="U158" s="9" t="s">
        <v>326</v>
      </c>
      <c r="V158" s="19">
        <f>INDEX(章节表!$N$5:$N$64,关卡表!BQ158)</f>
        <v>7200</v>
      </c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10"/>
      <c r="AI158" s="9"/>
      <c r="AJ158" s="9"/>
      <c r="AK158" s="9"/>
      <c r="AL158" s="9" t="s">
        <v>412</v>
      </c>
      <c r="AM158" s="9">
        <v>7</v>
      </c>
      <c r="AN158" s="9"/>
      <c r="AO158" s="19">
        <f>INDEX(章节表!$K$5:$K$64,关卡表!BQ158)</f>
        <v>85</v>
      </c>
      <c r="AP158" s="9">
        <v>1561582</v>
      </c>
      <c r="AQ158" s="10" t="s">
        <v>796</v>
      </c>
      <c r="AR158" s="10" t="s">
        <v>797</v>
      </c>
      <c r="AS158" s="10" t="s">
        <v>798</v>
      </c>
      <c r="AT158" s="10" t="s">
        <v>318</v>
      </c>
      <c r="AU158" s="10"/>
      <c r="AV158" s="10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P158">
        <v>152</v>
      </c>
      <c r="BQ158">
        <f>MATCH(BP158-1,章节表!$J$4:$J$64,1)</f>
        <v>16</v>
      </c>
    </row>
    <row r="159" spans="1:69" ht="18" customHeight="1" x14ac:dyDescent="0.2">
      <c r="A159" s="19">
        <f t="shared" si="5"/>
        <v>11603</v>
      </c>
      <c r="B159" s="19">
        <f>INDEX(章节表!$E$5:$E$64,关卡表!BQ159)</f>
        <v>1</v>
      </c>
      <c r="C159" s="19">
        <f>INDEX(章节表!$B$5:$B$64,关卡表!BQ159)</f>
        <v>116</v>
      </c>
      <c r="D159" s="10" t="s">
        <v>313</v>
      </c>
      <c r="E159" s="19">
        <f>BP159-INDEX(章节表!$J$4:$J$64,关卡表!BQ159)</f>
        <v>3</v>
      </c>
      <c r="F159" s="20">
        <v>4</v>
      </c>
      <c r="G159" s="19" t="str">
        <f>INDEX(章节表!$C$5:$C$64,关卡表!BQ159)&amp;关卡表!E159&amp;"关"</f>
        <v>普通16章3关</v>
      </c>
      <c r="H159" s="10"/>
      <c r="I159" s="10"/>
      <c r="J159" s="19" t="str">
        <f>INDEX(章节表!$D$5:$D$64,关卡表!BQ159)&amp;"-"&amp;关卡表!E159&amp;"关"</f>
        <v>普通16章-3关</v>
      </c>
      <c r="K159" s="10" t="s">
        <v>315</v>
      </c>
      <c r="L159" s="10"/>
      <c r="M159" s="9"/>
      <c r="N159" s="9">
        <v>0</v>
      </c>
      <c r="O159" s="19">
        <f t="shared" si="6"/>
        <v>11602</v>
      </c>
      <c r="P159" s="19">
        <v>640</v>
      </c>
      <c r="Q159" s="9">
        <v>0</v>
      </c>
      <c r="R159" s="9">
        <v>21161</v>
      </c>
      <c r="S159" s="9" t="s">
        <v>325</v>
      </c>
      <c r="T159" s="19">
        <f>INDEX(章节表!$M$5:$M$64,关卡表!BQ159)</f>
        <v>2700</v>
      </c>
      <c r="U159" s="9" t="s">
        <v>326</v>
      </c>
      <c r="V159" s="19">
        <f>INDEX(章节表!$N$5:$N$64,关卡表!BQ159)</f>
        <v>7200</v>
      </c>
      <c r="W159" s="9"/>
      <c r="X159" s="9"/>
      <c r="Y159" s="9"/>
      <c r="Z159" s="9"/>
      <c r="AA159" s="9"/>
      <c r="AB159" s="9"/>
      <c r="AC159" s="10"/>
      <c r="AD159" s="10"/>
      <c r="AE159" s="10"/>
      <c r="AF159" s="10"/>
      <c r="AG159" s="10"/>
      <c r="AH159" s="10"/>
      <c r="AI159" s="9"/>
      <c r="AJ159" s="9"/>
      <c r="AK159" s="9"/>
      <c r="AL159" s="9" t="s">
        <v>412</v>
      </c>
      <c r="AM159" s="9">
        <v>8</v>
      </c>
      <c r="AN159" s="9"/>
      <c r="AO159" s="19">
        <f>INDEX(章节表!$K$5:$K$64,关卡表!BQ159)</f>
        <v>85</v>
      </c>
      <c r="AP159" s="9">
        <v>1713172</v>
      </c>
      <c r="AQ159" s="10" t="s">
        <v>799</v>
      </c>
      <c r="AR159" s="10" t="s">
        <v>800</v>
      </c>
      <c r="AS159" s="10" t="s">
        <v>801</v>
      </c>
      <c r="AT159" s="10" t="s">
        <v>318</v>
      </c>
      <c r="AU159" s="10"/>
      <c r="AV159" s="10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P159">
        <v>153</v>
      </c>
      <c r="BQ159">
        <f>MATCH(BP159-1,章节表!$J$4:$J$64,1)</f>
        <v>16</v>
      </c>
    </row>
    <row r="160" spans="1:69" ht="18" customHeight="1" x14ac:dyDescent="0.2">
      <c r="A160" s="19">
        <f t="shared" si="5"/>
        <v>11604</v>
      </c>
      <c r="B160" s="19">
        <f>INDEX(章节表!$E$5:$E$64,关卡表!BQ160)</f>
        <v>1</v>
      </c>
      <c r="C160" s="19">
        <f>INDEX(章节表!$B$5:$B$64,关卡表!BQ160)</f>
        <v>116</v>
      </c>
      <c r="D160" s="10" t="s">
        <v>313</v>
      </c>
      <c r="E160" s="19">
        <f>BP160-INDEX(章节表!$J$4:$J$64,关卡表!BQ160)</f>
        <v>4</v>
      </c>
      <c r="F160" s="20">
        <v>6</v>
      </c>
      <c r="G160" s="19" t="str">
        <f>INDEX(章节表!$C$5:$C$64,关卡表!BQ160)&amp;关卡表!E160&amp;"关"</f>
        <v>普通16章4关</v>
      </c>
      <c r="H160" s="10"/>
      <c r="I160" s="10"/>
      <c r="J160" s="19" t="str">
        <f>INDEX(章节表!$D$5:$D$64,关卡表!BQ160)&amp;"-"&amp;关卡表!E160&amp;"关"</f>
        <v>普通16章-4关</v>
      </c>
      <c r="K160" s="10" t="s">
        <v>315</v>
      </c>
      <c r="L160" s="10"/>
      <c r="M160" s="9"/>
      <c r="N160" s="9">
        <v>0</v>
      </c>
      <c r="O160" s="19">
        <f t="shared" si="6"/>
        <v>11603</v>
      </c>
      <c r="P160" s="19">
        <v>640</v>
      </c>
      <c r="Q160" s="9">
        <v>0</v>
      </c>
      <c r="R160" s="9"/>
      <c r="S160" s="9" t="s">
        <v>325</v>
      </c>
      <c r="T160" s="19">
        <f>INDEX(章节表!$M$5:$M$64,关卡表!BQ160)</f>
        <v>2700</v>
      </c>
      <c r="U160" s="9" t="s">
        <v>326</v>
      </c>
      <c r="V160" s="19">
        <f>INDEX(章节表!$N$5:$N$64,关卡表!BQ160)</f>
        <v>7200</v>
      </c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10"/>
      <c r="AI160" s="9"/>
      <c r="AJ160" s="9"/>
      <c r="AK160" s="9"/>
      <c r="AL160" s="9" t="s">
        <v>412</v>
      </c>
      <c r="AM160" s="9">
        <v>6</v>
      </c>
      <c r="AN160" s="9"/>
      <c r="AO160" s="19">
        <f>INDEX(章节表!$K$5:$K$64,关卡表!BQ160)</f>
        <v>85</v>
      </c>
      <c r="AP160" s="9">
        <v>1643973</v>
      </c>
      <c r="AQ160" s="10" t="s">
        <v>802</v>
      </c>
      <c r="AR160" s="10" t="s">
        <v>803</v>
      </c>
      <c r="AS160" s="10" t="s">
        <v>804</v>
      </c>
      <c r="AT160" s="10" t="s">
        <v>318</v>
      </c>
      <c r="AU160" s="10"/>
      <c r="AV160" s="10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P160">
        <v>154</v>
      </c>
      <c r="BQ160">
        <f>MATCH(BP160-1,章节表!$J$4:$J$64,1)</f>
        <v>16</v>
      </c>
    </row>
    <row r="161" spans="1:69" ht="18" customHeight="1" x14ac:dyDescent="0.2">
      <c r="A161" s="19">
        <f t="shared" si="5"/>
        <v>11605</v>
      </c>
      <c r="B161" s="19">
        <f>INDEX(章节表!$E$5:$E$64,关卡表!BQ161)</f>
        <v>1</v>
      </c>
      <c r="C161" s="19">
        <f>INDEX(章节表!$B$5:$B$64,关卡表!BQ161)</f>
        <v>116</v>
      </c>
      <c r="D161" s="10" t="s">
        <v>313</v>
      </c>
      <c r="E161" s="19">
        <f>BP161-INDEX(章节表!$J$4:$J$64,关卡表!BQ161)</f>
        <v>5</v>
      </c>
      <c r="F161" s="20">
        <v>8</v>
      </c>
      <c r="G161" s="19" t="str">
        <f>INDEX(章节表!$C$5:$C$64,关卡表!BQ161)&amp;关卡表!E161&amp;"关"</f>
        <v>普通16章5关</v>
      </c>
      <c r="H161" s="10"/>
      <c r="I161" s="10"/>
      <c r="J161" s="19" t="str">
        <f>INDEX(章节表!$D$5:$D$64,关卡表!BQ161)&amp;"-"&amp;关卡表!E161&amp;"关"</f>
        <v>普通16章-5关</v>
      </c>
      <c r="K161" s="10" t="s">
        <v>315</v>
      </c>
      <c r="L161" s="10"/>
      <c r="M161" s="9"/>
      <c r="N161" s="9">
        <v>0</v>
      </c>
      <c r="O161" s="19">
        <f t="shared" si="6"/>
        <v>11604</v>
      </c>
      <c r="P161" s="19">
        <v>640</v>
      </c>
      <c r="Q161" s="9">
        <v>0</v>
      </c>
      <c r="R161" s="9"/>
      <c r="S161" s="9" t="s">
        <v>325</v>
      </c>
      <c r="T161" s="19">
        <f>INDEX(章节表!$M$5:$M$64,关卡表!BQ161)</f>
        <v>2700</v>
      </c>
      <c r="U161" s="9" t="s">
        <v>326</v>
      </c>
      <c r="V161" s="19">
        <f>INDEX(章节表!$N$5:$N$64,关卡表!BQ161)</f>
        <v>7200</v>
      </c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10"/>
      <c r="AI161" s="9"/>
      <c r="AJ161" s="9"/>
      <c r="AK161" s="9"/>
      <c r="AL161" s="9" t="s">
        <v>412</v>
      </c>
      <c r="AM161" s="9">
        <v>6</v>
      </c>
      <c r="AN161" s="9"/>
      <c r="AO161" s="19">
        <f>INDEX(章节表!$K$5:$K$64,关卡表!BQ161)</f>
        <v>85</v>
      </c>
      <c r="AP161" s="9">
        <v>1644793</v>
      </c>
      <c r="AQ161" s="10" t="s">
        <v>805</v>
      </c>
      <c r="AR161" s="10" t="s">
        <v>806</v>
      </c>
      <c r="AS161" s="10" t="s">
        <v>807</v>
      </c>
      <c r="AT161" s="10" t="s">
        <v>318</v>
      </c>
      <c r="AU161" s="10"/>
      <c r="AV161" s="10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P161">
        <v>155</v>
      </c>
      <c r="BQ161">
        <f>MATCH(BP161-1,章节表!$J$4:$J$64,1)</f>
        <v>16</v>
      </c>
    </row>
    <row r="162" spans="1:69" ht="18" customHeight="1" x14ac:dyDescent="0.2">
      <c r="A162" s="19">
        <f t="shared" si="5"/>
        <v>11606</v>
      </c>
      <c r="B162" s="19">
        <f>INDEX(章节表!$E$5:$E$64,关卡表!BQ162)</f>
        <v>1</v>
      </c>
      <c r="C162" s="19">
        <f>INDEX(章节表!$B$5:$B$64,关卡表!BQ162)</f>
        <v>116</v>
      </c>
      <c r="D162" s="10" t="s">
        <v>313</v>
      </c>
      <c r="E162" s="19">
        <f>BP162-INDEX(章节表!$J$4:$J$64,关卡表!BQ162)</f>
        <v>6</v>
      </c>
      <c r="F162" s="20">
        <v>9</v>
      </c>
      <c r="G162" s="19" t="str">
        <f>INDEX(章节表!$C$5:$C$64,关卡表!BQ162)&amp;关卡表!E162&amp;"关"</f>
        <v>普通16章6关</v>
      </c>
      <c r="H162" s="10"/>
      <c r="I162" s="10"/>
      <c r="J162" s="19" t="str">
        <f>INDEX(章节表!$D$5:$D$64,关卡表!BQ162)&amp;"-"&amp;关卡表!E162&amp;"关"</f>
        <v>普通16章-6关</v>
      </c>
      <c r="K162" s="10" t="s">
        <v>315</v>
      </c>
      <c r="L162" s="10"/>
      <c r="M162" s="9"/>
      <c r="N162" s="9">
        <v>0</v>
      </c>
      <c r="O162" s="19">
        <f t="shared" si="6"/>
        <v>11605</v>
      </c>
      <c r="P162" s="19">
        <v>640</v>
      </c>
      <c r="Q162" s="9">
        <v>0</v>
      </c>
      <c r="R162" s="9">
        <v>21162</v>
      </c>
      <c r="S162" s="9" t="s">
        <v>325</v>
      </c>
      <c r="T162" s="19">
        <f>INDEX(章节表!$M$5:$M$64,关卡表!BQ162)</f>
        <v>2700</v>
      </c>
      <c r="U162" s="9" t="s">
        <v>326</v>
      </c>
      <c r="V162" s="19">
        <f>INDEX(章节表!$N$5:$N$64,关卡表!BQ162)</f>
        <v>7200</v>
      </c>
      <c r="W162" s="9"/>
      <c r="X162" s="9"/>
      <c r="Y162" s="9"/>
      <c r="Z162" s="9"/>
      <c r="AA162" s="9"/>
      <c r="AB162" s="9"/>
      <c r="AC162" s="10"/>
      <c r="AD162" s="10"/>
      <c r="AE162" s="10"/>
      <c r="AF162" s="10"/>
      <c r="AG162" s="10"/>
      <c r="AH162" s="10"/>
      <c r="AI162" s="9"/>
      <c r="AJ162" s="9"/>
      <c r="AK162" s="9"/>
      <c r="AL162" s="9" t="s">
        <v>327</v>
      </c>
      <c r="AM162" s="9">
        <v>1</v>
      </c>
      <c r="AN162" s="9"/>
      <c r="AO162" s="19">
        <f>INDEX(章节表!$K$5:$K$64,关卡表!BQ162)</f>
        <v>85</v>
      </c>
      <c r="AP162" s="9">
        <v>1807735</v>
      </c>
      <c r="AQ162" s="10" t="s">
        <v>808</v>
      </c>
      <c r="AR162" s="10" t="s">
        <v>809</v>
      </c>
      <c r="AS162" s="10" t="s">
        <v>810</v>
      </c>
      <c r="AT162" s="10" t="s">
        <v>318</v>
      </c>
      <c r="AU162" s="10"/>
      <c r="AV162" s="10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P162">
        <v>156</v>
      </c>
      <c r="BQ162">
        <f>MATCH(BP162-1,章节表!$J$4:$J$64,1)</f>
        <v>16</v>
      </c>
    </row>
    <row r="163" spans="1:69" ht="18" customHeight="1" x14ac:dyDescent="0.2">
      <c r="A163" s="19">
        <f t="shared" si="5"/>
        <v>11607</v>
      </c>
      <c r="B163" s="19">
        <f>INDEX(章节表!$E$5:$E$64,关卡表!BQ163)</f>
        <v>1</v>
      </c>
      <c r="C163" s="19">
        <f>INDEX(章节表!$B$5:$B$64,关卡表!BQ163)</f>
        <v>116</v>
      </c>
      <c r="D163" s="10" t="s">
        <v>313</v>
      </c>
      <c r="E163" s="19">
        <f>BP163-INDEX(章节表!$J$4:$J$64,关卡表!BQ163)</f>
        <v>7</v>
      </c>
      <c r="F163" s="20">
        <v>10</v>
      </c>
      <c r="G163" s="19" t="str">
        <f>INDEX(章节表!$C$5:$C$64,关卡表!BQ163)&amp;关卡表!E163&amp;"关"</f>
        <v>普通16章7关</v>
      </c>
      <c r="H163" s="10"/>
      <c r="I163" s="10"/>
      <c r="J163" s="19" t="str">
        <f>INDEX(章节表!$D$5:$D$64,关卡表!BQ163)&amp;"-"&amp;关卡表!E163&amp;"关"</f>
        <v>普通16章-7关</v>
      </c>
      <c r="K163" s="10" t="s">
        <v>315</v>
      </c>
      <c r="L163" s="10"/>
      <c r="M163" s="9"/>
      <c r="N163" s="9">
        <v>0</v>
      </c>
      <c r="O163" s="19">
        <f t="shared" si="6"/>
        <v>11606</v>
      </c>
      <c r="P163" s="19">
        <v>640</v>
      </c>
      <c r="Q163" s="9">
        <v>0</v>
      </c>
      <c r="R163" s="9"/>
      <c r="S163" s="9" t="s">
        <v>325</v>
      </c>
      <c r="T163" s="19">
        <f>INDEX(章节表!$M$5:$M$64,关卡表!BQ163)</f>
        <v>2700</v>
      </c>
      <c r="U163" s="9" t="s">
        <v>326</v>
      </c>
      <c r="V163" s="19">
        <f>INDEX(章节表!$N$5:$N$64,关卡表!BQ163)</f>
        <v>7200</v>
      </c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10"/>
      <c r="AI163" s="9"/>
      <c r="AJ163" s="9"/>
      <c r="AK163" s="9"/>
      <c r="AL163" s="10" t="s">
        <v>327</v>
      </c>
      <c r="AM163" s="9">
        <v>2</v>
      </c>
      <c r="AN163" s="9"/>
      <c r="AO163" s="19">
        <f>INDEX(章节表!$K$5:$K$64,关卡表!BQ163)</f>
        <v>85</v>
      </c>
      <c r="AP163" s="9">
        <v>1753015</v>
      </c>
      <c r="AQ163" s="10" t="s">
        <v>811</v>
      </c>
      <c r="AR163" s="10" t="s">
        <v>812</v>
      </c>
      <c r="AS163" s="10" t="s">
        <v>813</v>
      </c>
      <c r="AT163" s="10" t="s">
        <v>318</v>
      </c>
      <c r="AU163" s="10"/>
      <c r="AV163" s="10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P163">
        <v>157</v>
      </c>
      <c r="BQ163">
        <f>MATCH(BP163-1,章节表!$J$4:$J$64,1)</f>
        <v>16</v>
      </c>
    </row>
    <row r="164" spans="1:69" ht="18" customHeight="1" x14ac:dyDescent="0.2">
      <c r="A164" s="19">
        <f t="shared" si="5"/>
        <v>11608</v>
      </c>
      <c r="B164" s="19">
        <f>INDEX(章节表!$E$5:$E$64,关卡表!BQ164)</f>
        <v>1</v>
      </c>
      <c r="C164" s="19">
        <f>INDEX(章节表!$B$5:$B$64,关卡表!BQ164)</f>
        <v>116</v>
      </c>
      <c r="D164" s="10" t="s">
        <v>313</v>
      </c>
      <c r="E164" s="19">
        <f>BP164-INDEX(章节表!$J$4:$J$64,关卡表!BQ164)</f>
        <v>8</v>
      </c>
      <c r="F164" s="20">
        <v>11</v>
      </c>
      <c r="G164" s="19" t="str">
        <f>INDEX(章节表!$C$5:$C$64,关卡表!BQ164)&amp;关卡表!E164&amp;"关"</f>
        <v>普通16章8关</v>
      </c>
      <c r="H164" s="10"/>
      <c r="I164" s="10"/>
      <c r="J164" s="19" t="str">
        <f>INDEX(章节表!$D$5:$D$64,关卡表!BQ164)&amp;"-"&amp;关卡表!E164&amp;"关"</f>
        <v>普通16章-8关</v>
      </c>
      <c r="K164" s="10" t="s">
        <v>315</v>
      </c>
      <c r="L164" s="10"/>
      <c r="M164" s="9"/>
      <c r="N164" s="9">
        <v>0</v>
      </c>
      <c r="O164" s="19">
        <f t="shared" si="6"/>
        <v>11607</v>
      </c>
      <c r="P164" s="19">
        <v>640</v>
      </c>
      <c r="Q164" s="9">
        <v>0</v>
      </c>
      <c r="R164" s="9"/>
      <c r="S164" s="9" t="s">
        <v>325</v>
      </c>
      <c r="T164" s="19">
        <f>INDEX(章节表!$M$5:$M$64,关卡表!BQ164)</f>
        <v>2700</v>
      </c>
      <c r="U164" s="9" t="s">
        <v>326</v>
      </c>
      <c r="V164" s="19">
        <f>INDEX(章节表!$N$5:$N$64,关卡表!BQ164)</f>
        <v>7200</v>
      </c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10"/>
      <c r="AI164" s="9"/>
      <c r="AJ164" s="9"/>
      <c r="AK164" s="9"/>
      <c r="AL164" s="10" t="s">
        <v>327</v>
      </c>
      <c r="AM164" s="9">
        <v>2</v>
      </c>
      <c r="AN164" s="9"/>
      <c r="AO164" s="19">
        <f>INDEX(章节表!$K$5:$K$64,关卡表!BQ164)</f>
        <v>85</v>
      </c>
      <c r="AP164" s="9">
        <v>1754644</v>
      </c>
      <c r="AQ164" s="10" t="s">
        <v>814</v>
      </c>
      <c r="AR164" s="10" t="s">
        <v>815</v>
      </c>
      <c r="AS164" s="10" t="s">
        <v>816</v>
      </c>
      <c r="AT164" s="10" t="s">
        <v>318</v>
      </c>
      <c r="AU164" s="10"/>
      <c r="AV164" s="10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P164">
        <v>158</v>
      </c>
      <c r="BQ164">
        <f>MATCH(BP164-1,章节表!$J$4:$J$64,1)</f>
        <v>16</v>
      </c>
    </row>
    <row r="165" spans="1:69" ht="18" customHeight="1" x14ac:dyDescent="0.2">
      <c r="A165" s="19">
        <f t="shared" si="5"/>
        <v>11609</v>
      </c>
      <c r="B165" s="19">
        <f>INDEX(章节表!$E$5:$E$64,关卡表!BQ165)</f>
        <v>1</v>
      </c>
      <c r="C165" s="19">
        <f>INDEX(章节表!$B$5:$B$64,关卡表!BQ165)</f>
        <v>116</v>
      </c>
      <c r="D165" s="10" t="s">
        <v>313</v>
      </c>
      <c r="E165" s="19">
        <f>BP165-INDEX(章节表!$J$4:$J$64,关卡表!BQ165)</f>
        <v>9</v>
      </c>
      <c r="F165" s="20">
        <v>13</v>
      </c>
      <c r="G165" s="19" t="str">
        <f>INDEX(章节表!$C$5:$C$64,关卡表!BQ165)&amp;关卡表!E165&amp;"关"</f>
        <v>普通16章9关</v>
      </c>
      <c r="H165" s="10"/>
      <c r="I165" s="10"/>
      <c r="J165" s="19" t="str">
        <f>INDEX(章节表!$D$5:$D$64,关卡表!BQ165)&amp;"-"&amp;关卡表!E165&amp;"关"</f>
        <v>普通16章-9关</v>
      </c>
      <c r="K165" s="10" t="s">
        <v>315</v>
      </c>
      <c r="L165" s="10"/>
      <c r="M165" s="9"/>
      <c r="N165" s="9">
        <v>0</v>
      </c>
      <c r="O165" s="19">
        <f t="shared" si="6"/>
        <v>11608</v>
      </c>
      <c r="P165" s="19">
        <v>640</v>
      </c>
      <c r="Q165" s="9">
        <v>0</v>
      </c>
      <c r="R165" s="9"/>
      <c r="S165" s="9" t="s">
        <v>325</v>
      </c>
      <c r="T165" s="19">
        <f>INDEX(章节表!$M$5:$M$64,关卡表!BQ165)</f>
        <v>2700</v>
      </c>
      <c r="U165" s="9" t="s">
        <v>326</v>
      </c>
      <c r="V165" s="19">
        <f>INDEX(章节表!$N$5:$N$64,关卡表!BQ165)</f>
        <v>7200</v>
      </c>
      <c r="W165" s="9"/>
      <c r="X165" s="9"/>
      <c r="Y165" s="9"/>
      <c r="Z165" s="9"/>
      <c r="AA165" s="9"/>
      <c r="AB165" s="9"/>
      <c r="AC165" s="10"/>
      <c r="AD165" s="10"/>
      <c r="AE165" s="10"/>
      <c r="AF165" s="10"/>
      <c r="AG165" s="10"/>
      <c r="AH165" s="10"/>
      <c r="AI165" s="9"/>
      <c r="AJ165" s="9"/>
      <c r="AK165" s="9"/>
      <c r="AL165" s="10" t="s">
        <v>327</v>
      </c>
      <c r="AM165" s="9">
        <v>2</v>
      </c>
      <c r="AN165" s="9"/>
      <c r="AO165" s="19">
        <f>INDEX(章节表!$K$5:$K$64,关卡表!BQ165)</f>
        <v>85</v>
      </c>
      <c r="AP165" s="9">
        <v>1851394</v>
      </c>
      <c r="AQ165" s="10" t="s">
        <v>817</v>
      </c>
      <c r="AR165" s="10" t="s">
        <v>818</v>
      </c>
      <c r="AS165" s="10" t="s">
        <v>819</v>
      </c>
      <c r="AT165" s="10" t="s">
        <v>318</v>
      </c>
      <c r="AU165" s="10"/>
      <c r="AV165" s="10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P165">
        <v>159</v>
      </c>
      <c r="BQ165">
        <f>MATCH(BP165-1,章节表!$J$4:$J$64,1)</f>
        <v>16</v>
      </c>
    </row>
    <row r="166" spans="1:69" ht="18" customHeight="1" x14ac:dyDescent="0.2">
      <c r="A166" s="19">
        <f t="shared" si="5"/>
        <v>11610</v>
      </c>
      <c r="B166" s="19">
        <f>INDEX(章节表!$E$5:$E$64,关卡表!BQ166)</f>
        <v>1</v>
      </c>
      <c r="C166" s="19">
        <f>INDEX(章节表!$B$5:$B$64,关卡表!BQ166)</f>
        <v>116</v>
      </c>
      <c r="D166" s="10" t="s">
        <v>313</v>
      </c>
      <c r="E166" s="19">
        <f>BP166-INDEX(章节表!$J$4:$J$64,关卡表!BQ166)</f>
        <v>10</v>
      </c>
      <c r="F166" s="20">
        <v>14</v>
      </c>
      <c r="G166" s="19" t="str">
        <f>INDEX(章节表!$C$5:$C$64,关卡表!BQ166)&amp;关卡表!E166&amp;"关"</f>
        <v>普通16章10关</v>
      </c>
      <c r="H166" s="10"/>
      <c r="I166" s="10"/>
      <c r="J166" s="19" t="str">
        <f>INDEX(章节表!$D$5:$D$64,关卡表!BQ166)&amp;"-"&amp;关卡表!E166&amp;"关"</f>
        <v>普通16章-10关</v>
      </c>
      <c r="K166" s="10" t="s">
        <v>360</v>
      </c>
      <c r="L166" s="10"/>
      <c r="M166" s="9"/>
      <c r="N166" s="9">
        <v>0</v>
      </c>
      <c r="O166" s="19">
        <f t="shared" si="6"/>
        <v>11609</v>
      </c>
      <c r="P166" s="19">
        <v>640</v>
      </c>
      <c r="Q166" s="9">
        <v>0</v>
      </c>
      <c r="R166" s="9">
        <v>21163</v>
      </c>
      <c r="S166" s="9" t="s">
        <v>325</v>
      </c>
      <c r="T166" s="19">
        <f>INDEX(章节表!$M$5:$M$64,关卡表!BQ166)</f>
        <v>2700</v>
      </c>
      <c r="U166" s="9" t="s">
        <v>326</v>
      </c>
      <c r="V166" s="19">
        <f>INDEX(章节表!$N$5:$N$64,关卡表!BQ166)</f>
        <v>7200</v>
      </c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10"/>
      <c r="AI166" s="9"/>
      <c r="AJ166" s="9"/>
      <c r="AK166" s="9"/>
      <c r="AL166" s="10" t="s">
        <v>327</v>
      </c>
      <c r="AM166" s="9">
        <v>3</v>
      </c>
      <c r="AN166" s="9"/>
      <c r="AO166" s="19">
        <f>INDEX(章节表!$K$5:$K$64,关卡表!BQ166)</f>
        <v>85</v>
      </c>
      <c r="AP166" s="9">
        <v>1988178</v>
      </c>
      <c r="AQ166" s="10" t="s">
        <v>820</v>
      </c>
      <c r="AR166" s="10" t="s">
        <v>821</v>
      </c>
      <c r="AS166" s="10" t="s">
        <v>822</v>
      </c>
      <c r="AT166" s="10" t="s">
        <v>318</v>
      </c>
      <c r="AU166" s="10"/>
      <c r="AV166" s="10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P166">
        <v>160</v>
      </c>
      <c r="BQ166">
        <f>MATCH(BP166-1,章节表!$J$4:$J$64,1)</f>
        <v>16</v>
      </c>
    </row>
    <row r="167" spans="1:69" ht="18" customHeight="1" x14ac:dyDescent="0.2">
      <c r="A167" s="19">
        <f t="shared" si="5"/>
        <v>11701</v>
      </c>
      <c r="B167" s="19">
        <f>INDEX(章节表!$E$5:$E$64,关卡表!BQ167)</f>
        <v>1</v>
      </c>
      <c r="C167" s="19">
        <f>INDEX(章节表!$B$5:$B$64,关卡表!BQ167)</f>
        <v>117</v>
      </c>
      <c r="D167" s="10" t="s">
        <v>313</v>
      </c>
      <c r="E167" s="19">
        <f>BP167-INDEX(章节表!$J$4:$J$64,关卡表!BQ167)</f>
        <v>1</v>
      </c>
      <c r="F167" s="20">
        <v>1</v>
      </c>
      <c r="G167" s="19" t="str">
        <f>INDEX(章节表!$C$5:$C$64,关卡表!BQ167)&amp;关卡表!E167&amp;"关"</f>
        <v>普通17章1关</v>
      </c>
      <c r="H167" s="10"/>
      <c r="I167" s="10"/>
      <c r="J167" s="19" t="str">
        <f>INDEX(章节表!$D$5:$D$64,关卡表!BQ167)&amp;"-"&amp;关卡表!E167&amp;"关"</f>
        <v>普通17章-1关</v>
      </c>
      <c r="K167" s="10" t="s">
        <v>315</v>
      </c>
      <c r="L167" s="10"/>
      <c r="M167" s="9"/>
      <c r="N167" s="9">
        <v>0</v>
      </c>
      <c r="O167" s="19">
        <f t="shared" si="6"/>
        <v>11610</v>
      </c>
      <c r="P167" s="19">
        <v>700</v>
      </c>
      <c r="Q167" s="9">
        <v>0</v>
      </c>
      <c r="R167" s="9"/>
      <c r="S167" s="9" t="s">
        <v>325</v>
      </c>
      <c r="T167" s="19">
        <f>INDEX(章节表!$M$5:$M$64,关卡表!BQ167)</f>
        <v>3000</v>
      </c>
      <c r="U167" s="9" t="s">
        <v>326</v>
      </c>
      <c r="V167" s="19">
        <f>INDEX(章节表!$N$5:$N$64,关卡表!BQ167)</f>
        <v>7875</v>
      </c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10"/>
      <c r="AI167" s="9"/>
      <c r="AJ167" s="9"/>
      <c r="AK167" s="9"/>
      <c r="AL167" s="10" t="s">
        <v>327</v>
      </c>
      <c r="AM167" s="9">
        <v>1</v>
      </c>
      <c r="AN167" s="9"/>
      <c r="AO167" s="19">
        <f>INDEX(章节表!$K$5:$K$64,关卡表!BQ167)</f>
        <v>90</v>
      </c>
      <c r="AP167" s="9">
        <v>1876545</v>
      </c>
      <c r="AQ167" s="10" t="s">
        <v>823</v>
      </c>
      <c r="AR167" s="10" t="s">
        <v>824</v>
      </c>
      <c r="AS167" s="10" t="s">
        <v>825</v>
      </c>
      <c r="AT167" s="10" t="s">
        <v>318</v>
      </c>
      <c r="AU167" s="10"/>
      <c r="AV167" s="10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P167">
        <v>161</v>
      </c>
      <c r="BQ167">
        <f>MATCH(BP167-1,章节表!$J$4:$J$64,1)</f>
        <v>17</v>
      </c>
    </row>
    <row r="168" spans="1:69" ht="18" customHeight="1" x14ac:dyDescent="0.2">
      <c r="A168" s="19">
        <f t="shared" si="5"/>
        <v>11702</v>
      </c>
      <c r="B168" s="19">
        <f>INDEX(章节表!$E$5:$E$64,关卡表!BQ168)</f>
        <v>1</v>
      </c>
      <c r="C168" s="19">
        <f>INDEX(章节表!$B$5:$B$64,关卡表!BQ168)</f>
        <v>117</v>
      </c>
      <c r="D168" s="10" t="s">
        <v>313</v>
      </c>
      <c r="E168" s="19">
        <f>BP168-INDEX(章节表!$J$4:$J$64,关卡表!BQ168)</f>
        <v>2</v>
      </c>
      <c r="F168" s="20">
        <v>3</v>
      </c>
      <c r="G168" s="19" t="str">
        <f>INDEX(章节表!$C$5:$C$64,关卡表!BQ168)&amp;关卡表!E168&amp;"关"</f>
        <v>普通17章2关</v>
      </c>
      <c r="H168" s="10"/>
      <c r="I168" s="10"/>
      <c r="J168" s="19" t="str">
        <f>INDEX(章节表!$D$5:$D$64,关卡表!BQ168)&amp;"-"&amp;关卡表!E168&amp;"关"</f>
        <v>普通17章-2关</v>
      </c>
      <c r="K168" s="10" t="s">
        <v>315</v>
      </c>
      <c r="L168" s="10"/>
      <c r="M168" s="9"/>
      <c r="N168" s="9">
        <v>0</v>
      </c>
      <c r="O168" s="19">
        <f t="shared" si="6"/>
        <v>11701</v>
      </c>
      <c r="P168" s="19">
        <v>700</v>
      </c>
      <c r="Q168" s="9">
        <v>0</v>
      </c>
      <c r="R168" s="9"/>
      <c r="S168" s="9" t="s">
        <v>325</v>
      </c>
      <c r="T168" s="19">
        <f>INDEX(章节表!$M$5:$M$64,关卡表!BQ168)</f>
        <v>3000</v>
      </c>
      <c r="U168" s="9" t="s">
        <v>326</v>
      </c>
      <c r="V168" s="19">
        <f>INDEX(章节表!$N$5:$N$64,关卡表!BQ168)</f>
        <v>7875</v>
      </c>
      <c r="W168" s="9"/>
      <c r="X168" s="9"/>
      <c r="Y168" s="9"/>
      <c r="Z168" s="9"/>
      <c r="AA168" s="9"/>
      <c r="AB168" s="9"/>
      <c r="AC168" s="10"/>
      <c r="AD168" s="10"/>
      <c r="AE168" s="10"/>
      <c r="AF168" s="10"/>
      <c r="AG168" s="10"/>
      <c r="AH168" s="10"/>
      <c r="AI168" s="9"/>
      <c r="AJ168" s="9"/>
      <c r="AK168" s="9"/>
      <c r="AL168" s="10" t="s">
        <v>327</v>
      </c>
      <c r="AM168" s="9">
        <v>2</v>
      </c>
      <c r="AN168" s="9"/>
      <c r="AO168" s="19">
        <f>INDEX(章节表!$K$5:$K$64,关卡表!BQ168)</f>
        <v>90</v>
      </c>
      <c r="AP168" s="9">
        <v>1878187</v>
      </c>
      <c r="AQ168" s="10" t="s">
        <v>826</v>
      </c>
      <c r="AR168" s="10" t="s">
        <v>827</v>
      </c>
      <c r="AS168" s="10" t="s">
        <v>828</v>
      </c>
      <c r="AT168" s="10" t="s">
        <v>318</v>
      </c>
      <c r="AU168" s="10"/>
      <c r="AV168" s="10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P168">
        <v>162</v>
      </c>
      <c r="BQ168">
        <f>MATCH(BP168-1,章节表!$J$4:$J$64,1)</f>
        <v>17</v>
      </c>
    </row>
    <row r="169" spans="1:69" ht="18" customHeight="1" x14ac:dyDescent="0.2">
      <c r="A169" s="19">
        <f t="shared" si="5"/>
        <v>11703</v>
      </c>
      <c r="B169" s="19">
        <f>INDEX(章节表!$E$5:$E$64,关卡表!BQ169)</f>
        <v>1</v>
      </c>
      <c r="C169" s="19">
        <f>INDEX(章节表!$B$5:$B$64,关卡表!BQ169)</f>
        <v>117</v>
      </c>
      <c r="D169" s="10" t="s">
        <v>313</v>
      </c>
      <c r="E169" s="19">
        <f>BP169-INDEX(章节表!$J$4:$J$64,关卡表!BQ169)</f>
        <v>3</v>
      </c>
      <c r="F169" s="20">
        <v>5</v>
      </c>
      <c r="G169" s="19" t="str">
        <f>INDEX(章节表!$C$5:$C$64,关卡表!BQ169)&amp;关卡表!E169&amp;"关"</f>
        <v>普通17章3关</v>
      </c>
      <c r="H169" s="10"/>
      <c r="I169" s="10"/>
      <c r="J169" s="19" t="str">
        <f>INDEX(章节表!$D$5:$D$64,关卡表!BQ169)&amp;"-"&amp;关卡表!E169&amp;"关"</f>
        <v>普通17章-3关</v>
      </c>
      <c r="K169" s="10" t="s">
        <v>315</v>
      </c>
      <c r="L169" s="10"/>
      <c r="M169" s="9"/>
      <c r="N169" s="9">
        <v>0</v>
      </c>
      <c r="O169" s="19">
        <f t="shared" si="6"/>
        <v>11702</v>
      </c>
      <c r="P169" s="19">
        <v>700</v>
      </c>
      <c r="Q169" s="9">
        <v>0</v>
      </c>
      <c r="R169" s="9">
        <v>21171</v>
      </c>
      <c r="S169" s="9" t="s">
        <v>325</v>
      </c>
      <c r="T169" s="19">
        <f>INDEX(章节表!$M$5:$M$64,关卡表!BQ169)</f>
        <v>3000</v>
      </c>
      <c r="U169" s="9" t="s">
        <v>326</v>
      </c>
      <c r="V169" s="19">
        <f>INDEX(章节表!$N$5:$N$64,关卡表!BQ169)</f>
        <v>7875</v>
      </c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10"/>
      <c r="AI169" s="9"/>
      <c r="AJ169" s="9"/>
      <c r="AK169" s="9"/>
      <c r="AL169" s="9" t="s">
        <v>412</v>
      </c>
      <c r="AM169" s="9">
        <v>7</v>
      </c>
      <c r="AN169" s="9"/>
      <c r="AO169" s="19">
        <f>INDEX(章节表!$K$5:$K$64,关卡表!BQ169)</f>
        <v>90</v>
      </c>
      <c r="AP169" s="9">
        <v>2003225</v>
      </c>
      <c r="AQ169" s="10" t="s">
        <v>829</v>
      </c>
      <c r="AR169" s="10" t="s">
        <v>830</v>
      </c>
      <c r="AS169" s="10" t="s">
        <v>831</v>
      </c>
      <c r="AT169" s="10" t="s">
        <v>318</v>
      </c>
      <c r="AU169" s="10"/>
      <c r="AV169" s="10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P169">
        <v>163</v>
      </c>
      <c r="BQ169">
        <f>MATCH(BP169-1,章节表!$J$4:$J$64,1)</f>
        <v>17</v>
      </c>
    </row>
    <row r="170" spans="1:69" ht="18" customHeight="1" x14ac:dyDescent="0.2">
      <c r="A170" s="19">
        <f t="shared" si="5"/>
        <v>11704</v>
      </c>
      <c r="B170" s="19">
        <f>INDEX(章节表!$E$5:$E$64,关卡表!BQ170)</f>
        <v>1</v>
      </c>
      <c r="C170" s="19">
        <f>INDEX(章节表!$B$5:$B$64,关卡表!BQ170)</f>
        <v>117</v>
      </c>
      <c r="D170" s="10" t="s">
        <v>313</v>
      </c>
      <c r="E170" s="19">
        <f>BP170-INDEX(章节表!$J$4:$J$64,关卡表!BQ170)</f>
        <v>4</v>
      </c>
      <c r="F170" s="20">
        <v>7</v>
      </c>
      <c r="G170" s="19" t="str">
        <f>INDEX(章节表!$C$5:$C$64,关卡表!BQ170)&amp;关卡表!E170&amp;"关"</f>
        <v>普通17章4关</v>
      </c>
      <c r="H170" s="10"/>
      <c r="I170" s="10"/>
      <c r="J170" s="19" t="str">
        <f>INDEX(章节表!$D$5:$D$64,关卡表!BQ170)&amp;"-"&amp;关卡表!E170&amp;"关"</f>
        <v>普通17章-4关</v>
      </c>
      <c r="K170" s="10" t="s">
        <v>315</v>
      </c>
      <c r="L170" s="10"/>
      <c r="M170" s="9"/>
      <c r="N170" s="9">
        <v>0</v>
      </c>
      <c r="O170" s="19">
        <f t="shared" si="6"/>
        <v>11703</v>
      </c>
      <c r="P170" s="19">
        <v>700</v>
      </c>
      <c r="Q170" s="9">
        <v>0</v>
      </c>
      <c r="R170" s="9"/>
      <c r="S170" s="9" t="s">
        <v>325</v>
      </c>
      <c r="T170" s="19">
        <f>INDEX(章节表!$M$5:$M$64,关卡表!BQ170)</f>
        <v>3000</v>
      </c>
      <c r="U170" s="9" t="s">
        <v>326</v>
      </c>
      <c r="V170" s="19">
        <f>INDEX(章节表!$N$5:$N$64,关卡表!BQ170)</f>
        <v>7875</v>
      </c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10"/>
      <c r="AI170" s="9"/>
      <c r="AJ170" s="9"/>
      <c r="AK170" s="9"/>
      <c r="AL170" s="9" t="s">
        <v>412</v>
      </c>
      <c r="AM170" s="9">
        <v>8</v>
      </c>
      <c r="AN170" s="9"/>
      <c r="AO170" s="19">
        <f>INDEX(章节表!$K$5:$K$64,关卡表!BQ170)</f>
        <v>90</v>
      </c>
      <c r="AP170" s="9">
        <v>1920658</v>
      </c>
      <c r="AQ170" s="10" t="s">
        <v>832</v>
      </c>
      <c r="AR170" s="10" t="s">
        <v>833</v>
      </c>
      <c r="AS170" s="10" t="s">
        <v>834</v>
      </c>
      <c r="AT170" s="10" t="s">
        <v>318</v>
      </c>
      <c r="AU170" s="10"/>
      <c r="AV170" s="10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P170">
        <v>164</v>
      </c>
      <c r="BQ170">
        <f>MATCH(BP170-1,章节表!$J$4:$J$64,1)</f>
        <v>17</v>
      </c>
    </row>
    <row r="171" spans="1:69" ht="18" customHeight="1" x14ac:dyDescent="0.2">
      <c r="A171" s="19">
        <f t="shared" si="5"/>
        <v>11705</v>
      </c>
      <c r="B171" s="19">
        <f>INDEX(章节表!$E$5:$E$64,关卡表!BQ171)</f>
        <v>1</v>
      </c>
      <c r="C171" s="19">
        <f>INDEX(章节表!$B$5:$B$64,关卡表!BQ171)</f>
        <v>117</v>
      </c>
      <c r="D171" s="10" t="s">
        <v>313</v>
      </c>
      <c r="E171" s="19">
        <f>BP171-INDEX(章节表!$J$4:$J$64,关卡表!BQ171)</f>
        <v>5</v>
      </c>
      <c r="F171" s="20">
        <v>8</v>
      </c>
      <c r="G171" s="19" t="str">
        <f>INDEX(章节表!$C$5:$C$64,关卡表!BQ171)&amp;关卡表!E171&amp;"关"</f>
        <v>普通17章5关</v>
      </c>
      <c r="H171" s="10"/>
      <c r="I171" s="10"/>
      <c r="J171" s="19" t="str">
        <f>INDEX(章节表!$D$5:$D$64,关卡表!BQ171)&amp;"-"&amp;关卡表!E171&amp;"关"</f>
        <v>普通17章-5关</v>
      </c>
      <c r="K171" s="10" t="s">
        <v>315</v>
      </c>
      <c r="L171" s="10"/>
      <c r="M171" s="9"/>
      <c r="N171" s="9">
        <v>0</v>
      </c>
      <c r="O171" s="19">
        <f t="shared" si="6"/>
        <v>11704</v>
      </c>
      <c r="P171" s="19">
        <v>700</v>
      </c>
      <c r="Q171" s="9">
        <v>0</v>
      </c>
      <c r="R171" s="9"/>
      <c r="S171" s="9" t="s">
        <v>325</v>
      </c>
      <c r="T171" s="19">
        <f>INDEX(章节表!$M$5:$M$64,关卡表!BQ171)</f>
        <v>3000</v>
      </c>
      <c r="U171" s="9" t="s">
        <v>326</v>
      </c>
      <c r="V171" s="19">
        <f>INDEX(章节表!$N$5:$N$64,关卡表!BQ171)</f>
        <v>7875</v>
      </c>
      <c r="W171" s="9"/>
      <c r="X171" s="9"/>
      <c r="Y171" s="9"/>
      <c r="Z171" s="9"/>
      <c r="AA171" s="9"/>
      <c r="AB171" s="9"/>
      <c r="AC171" s="10"/>
      <c r="AD171" s="10"/>
      <c r="AE171" s="10"/>
      <c r="AF171" s="10"/>
      <c r="AG171" s="10"/>
      <c r="AH171" s="10"/>
      <c r="AI171" s="9"/>
      <c r="AJ171" s="9"/>
      <c r="AK171" s="9"/>
      <c r="AL171" s="9" t="s">
        <v>412</v>
      </c>
      <c r="AM171" s="9">
        <v>6</v>
      </c>
      <c r="AN171" s="9"/>
      <c r="AO171" s="19">
        <f>INDEX(章节表!$K$5:$K$64,关卡表!BQ171)</f>
        <v>90</v>
      </c>
      <c r="AP171" s="9">
        <v>1933490</v>
      </c>
      <c r="AQ171" s="10" t="s">
        <v>835</v>
      </c>
      <c r="AR171" s="10" t="s">
        <v>836</v>
      </c>
      <c r="AS171" s="10" t="s">
        <v>837</v>
      </c>
      <c r="AT171" s="10" t="s">
        <v>318</v>
      </c>
      <c r="AU171" s="10"/>
      <c r="AV171" s="10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P171">
        <v>165</v>
      </c>
      <c r="BQ171">
        <f>MATCH(BP171-1,章节表!$J$4:$J$64,1)</f>
        <v>17</v>
      </c>
    </row>
    <row r="172" spans="1:69" ht="18" customHeight="1" x14ac:dyDescent="0.2">
      <c r="A172" s="19">
        <f t="shared" si="5"/>
        <v>11706</v>
      </c>
      <c r="B172" s="19">
        <f>INDEX(章节表!$E$5:$E$64,关卡表!BQ172)</f>
        <v>1</v>
      </c>
      <c r="C172" s="19">
        <f>INDEX(章节表!$B$5:$B$64,关卡表!BQ172)</f>
        <v>117</v>
      </c>
      <c r="D172" s="10" t="s">
        <v>313</v>
      </c>
      <c r="E172" s="19">
        <f>BP172-INDEX(章节表!$J$4:$J$64,关卡表!BQ172)</f>
        <v>6</v>
      </c>
      <c r="F172" s="20">
        <v>9</v>
      </c>
      <c r="G172" s="19" t="str">
        <f>INDEX(章节表!$C$5:$C$64,关卡表!BQ172)&amp;关卡表!E172&amp;"关"</f>
        <v>普通17章6关</v>
      </c>
      <c r="H172" s="10"/>
      <c r="I172" s="10"/>
      <c r="J172" s="19" t="str">
        <f>INDEX(章节表!$D$5:$D$64,关卡表!BQ172)&amp;"-"&amp;关卡表!E172&amp;"关"</f>
        <v>普通17章-6关</v>
      </c>
      <c r="K172" s="10" t="s">
        <v>315</v>
      </c>
      <c r="L172" s="10"/>
      <c r="M172" s="9"/>
      <c r="N172" s="9">
        <v>0</v>
      </c>
      <c r="O172" s="19">
        <f t="shared" si="6"/>
        <v>11705</v>
      </c>
      <c r="P172" s="19">
        <v>700</v>
      </c>
      <c r="Q172" s="9">
        <v>0</v>
      </c>
      <c r="R172" s="9">
        <v>21172</v>
      </c>
      <c r="S172" s="9" t="s">
        <v>325</v>
      </c>
      <c r="T172" s="19">
        <f>INDEX(章节表!$M$5:$M$64,关卡表!BQ172)</f>
        <v>3000</v>
      </c>
      <c r="U172" s="9" t="s">
        <v>326</v>
      </c>
      <c r="V172" s="19">
        <f>INDEX(章节表!$N$5:$N$64,关卡表!BQ172)</f>
        <v>7875</v>
      </c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10"/>
      <c r="AI172" s="9"/>
      <c r="AJ172" s="9"/>
      <c r="AK172" s="9"/>
      <c r="AL172" s="10" t="s">
        <v>364</v>
      </c>
      <c r="AM172" s="9">
        <v>11</v>
      </c>
      <c r="AN172" s="9"/>
      <c r="AO172" s="19">
        <f>INDEX(章节表!$K$5:$K$64,关卡表!BQ172)</f>
        <v>90</v>
      </c>
      <c r="AP172" s="9">
        <v>2280321</v>
      </c>
      <c r="AQ172" s="10" t="s">
        <v>838</v>
      </c>
      <c r="AR172" s="10" t="s">
        <v>839</v>
      </c>
      <c r="AS172" s="10" t="s">
        <v>840</v>
      </c>
      <c r="AT172" s="10" t="s">
        <v>318</v>
      </c>
      <c r="AU172" s="10"/>
      <c r="AV172" s="10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P172">
        <v>166</v>
      </c>
      <c r="BQ172">
        <f>MATCH(BP172-1,章节表!$J$4:$J$64,1)</f>
        <v>17</v>
      </c>
    </row>
    <row r="173" spans="1:69" ht="18" customHeight="1" x14ac:dyDescent="0.2">
      <c r="A173" s="19">
        <f t="shared" si="5"/>
        <v>11707</v>
      </c>
      <c r="B173" s="19">
        <f>INDEX(章节表!$E$5:$E$64,关卡表!BQ173)</f>
        <v>1</v>
      </c>
      <c r="C173" s="19">
        <f>INDEX(章节表!$B$5:$B$64,关卡表!BQ173)</f>
        <v>117</v>
      </c>
      <c r="D173" s="10" t="s">
        <v>313</v>
      </c>
      <c r="E173" s="19">
        <f>BP173-INDEX(章节表!$J$4:$J$64,关卡表!BQ173)</f>
        <v>7</v>
      </c>
      <c r="F173" s="20">
        <v>11</v>
      </c>
      <c r="G173" s="19" t="str">
        <f>INDEX(章节表!$C$5:$C$64,关卡表!BQ173)&amp;关卡表!E173&amp;"关"</f>
        <v>普通17章7关</v>
      </c>
      <c r="H173" s="10"/>
      <c r="I173" s="10"/>
      <c r="J173" s="19" t="str">
        <f>INDEX(章节表!$D$5:$D$64,关卡表!BQ173)&amp;"-"&amp;关卡表!E173&amp;"关"</f>
        <v>普通17章-7关</v>
      </c>
      <c r="K173" s="10" t="s">
        <v>315</v>
      </c>
      <c r="L173" s="10"/>
      <c r="M173" s="9"/>
      <c r="N173" s="9">
        <v>0</v>
      </c>
      <c r="O173" s="19">
        <f t="shared" si="6"/>
        <v>11706</v>
      </c>
      <c r="P173" s="19">
        <v>700</v>
      </c>
      <c r="Q173" s="9">
        <v>0</v>
      </c>
      <c r="R173" s="9"/>
      <c r="S173" s="9" t="s">
        <v>325</v>
      </c>
      <c r="T173" s="19">
        <f>INDEX(章节表!$M$5:$M$64,关卡表!BQ173)</f>
        <v>3000</v>
      </c>
      <c r="U173" s="9" t="s">
        <v>326</v>
      </c>
      <c r="V173" s="19">
        <f>INDEX(章节表!$N$5:$N$64,关卡表!BQ173)</f>
        <v>7875</v>
      </c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10"/>
      <c r="AI173" s="9"/>
      <c r="AJ173" s="9"/>
      <c r="AK173" s="9"/>
      <c r="AL173" s="10" t="s">
        <v>364</v>
      </c>
      <c r="AM173" s="9">
        <v>9</v>
      </c>
      <c r="AN173" s="9"/>
      <c r="AO173" s="19">
        <f>INDEX(章节表!$K$5:$K$64,关卡表!BQ173)</f>
        <v>90</v>
      </c>
      <c r="AP173" s="9">
        <v>2196327</v>
      </c>
      <c r="AQ173" s="10" t="s">
        <v>841</v>
      </c>
      <c r="AR173" s="10" t="s">
        <v>842</v>
      </c>
      <c r="AS173" s="10" t="s">
        <v>843</v>
      </c>
      <c r="AT173" s="10" t="s">
        <v>318</v>
      </c>
      <c r="AU173" s="10"/>
      <c r="AV173" s="10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P173">
        <v>167</v>
      </c>
      <c r="BQ173">
        <f>MATCH(BP173-1,章节表!$J$4:$J$64,1)</f>
        <v>17</v>
      </c>
    </row>
    <row r="174" spans="1:69" ht="18" customHeight="1" x14ac:dyDescent="0.2">
      <c r="A174" s="19">
        <f t="shared" si="5"/>
        <v>11708</v>
      </c>
      <c r="B174" s="19">
        <f>INDEX(章节表!$E$5:$E$64,关卡表!BQ174)</f>
        <v>1</v>
      </c>
      <c r="C174" s="19">
        <f>INDEX(章节表!$B$5:$B$64,关卡表!BQ174)</f>
        <v>117</v>
      </c>
      <c r="D174" s="10" t="s">
        <v>313</v>
      </c>
      <c r="E174" s="19">
        <f>BP174-INDEX(章节表!$J$4:$J$64,关卡表!BQ174)</f>
        <v>8</v>
      </c>
      <c r="F174" s="20">
        <v>12</v>
      </c>
      <c r="G174" s="19" t="str">
        <f>INDEX(章节表!$C$5:$C$64,关卡表!BQ174)&amp;关卡表!E174&amp;"关"</f>
        <v>普通17章8关</v>
      </c>
      <c r="H174" s="10"/>
      <c r="I174" s="10"/>
      <c r="J174" s="19" t="str">
        <f>INDEX(章节表!$D$5:$D$64,关卡表!BQ174)&amp;"-"&amp;关卡表!E174&amp;"关"</f>
        <v>普通17章-8关</v>
      </c>
      <c r="K174" s="10" t="s">
        <v>315</v>
      </c>
      <c r="L174" s="10"/>
      <c r="M174" s="9"/>
      <c r="N174" s="9">
        <v>0</v>
      </c>
      <c r="O174" s="19">
        <f t="shared" si="6"/>
        <v>11707</v>
      </c>
      <c r="P174" s="19">
        <v>700</v>
      </c>
      <c r="Q174" s="9">
        <v>0</v>
      </c>
      <c r="R174" s="9"/>
      <c r="S174" s="9" t="s">
        <v>325</v>
      </c>
      <c r="T174" s="19">
        <f>INDEX(章节表!$M$5:$M$64,关卡表!BQ174)</f>
        <v>3000</v>
      </c>
      <c r="U174" s="9" t="s">
        <v>326</v>
      </c>
      <c r="V174" s="19">
        <f>INDEX(章节表!$N$5:$N$64,关卡表!BQ174)</f>
        <v>7875</v>
      </c>
      <c r="W174" s="9"/>
      <c r="X174" s="9"/>
      <c r="Y174" s="9"/>
      <c r="Z174" s="9"/>
      <c r="AA174" s="9"/>
      <c r="AB174" s="9"/>
      <c r="AC174" s="10"/>
      <c r="AD174" s="10"/>
      <c r="AE174" s="10"/>
      <c r="AF174" s="10"/>
      <c r="AG174" s="10"/>
      <c r="AH174" s="10"/>
      <c r="AI174" s="9"/>
      <c r="AJ174" s="9"/>
      <c r="AK174" s="9"/>
      <c r="AL174" s="10" t="s">
        <v>388</v>
      </c>
      <c r="AM174" s="9">
        <v>13</v>
      </c>
      <c r="AN174" s="9"/>
      <c r="AO174" s="19">
        <f>INDEX(章节表!$K$5:$K$64,关卡表!BQ174)</f>
        <v>90</v>
      </c>
      <c r="AP174" s="9">
        <v>2197961</v>
      </c>
      <c r="AQ174" s="10" t="s">
        <v>844</v>
      </c>
      <c r="AR174" s="10" t="s">
        <v>845</v>
      </c>
      <c r="AS174" s="10" t="s">
        <v>846</v>
      </c>
      <c r="AT174" s="10" t="s">
        <v>318</v>
      </c>
      <c r="AU174" s="10"/>
      <c r="AV174" s="10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P174">
        <v>168</v>
      </c>
      <c r="BQ174">
        <f>MATCH(BP174-1,章节表!$J$4:$J$64,1)</f>
        <v>17</v>
      </c>
    </row>
    <row r="175" spans="1:69" ht="18" customHeight="1" x14ac:dyDescent="0.2">
      <c r="A175" s="19">
        <f t="shared" si="5"/>
        <v>11709</v>
      </c>
      <c r="B175" s="19">
        <f>INDEX(章节表!$E$5:$E$64,关卡表!BQ175)</f>
        <v>1</v>
      </c>
      <c r="C175" s="19">
        <f>INDEX(章节表!$B$5:$B$64,关卡表!BQ175)</f>
        <v>117</v>
      </c>
      <c r="D175" s="10" t="s">
        <v>313</v>
      </c>
      <c r="E175" s="19">
        <f>BP175-INDEX(章节表!$J$4:$J$64,关卡表!BQ175)</f>
        <v>9</v>
      </c>
      <c r="F175" s="20">
        <v>13</v>
      </c>
      <c r="G175" s="19" t="str">
        <f>INDEX(章节表!$C$5:$C$64,关卡表!BQ175)&amp;关卡表!E175&amp;"关"</f>
        <v>普通17章9关</v>
      </c>
      <c r="H175" s="10"/>
      <c r="I175" s="10"/>
      <c r="J175" s="19" t="str">
        <f>INDEX(章节表!$D$5:$D$64,关卡表!BQ175)&amp;"-"&amp;关卡表!E175&amp;"关"</f>
        <v>普通17章-9关</v>
      </c>
      <c r="K175" s="10" t="s">
        <v>315</v>
      </c>
      <c r="L175" s="10"/>
      <c r="M175" s="9"/>
      <c r="N175" s="9">
        <v>0</v>
      </c>
      <c r="O175" s="19">
        <f t="shared" si="6"/>
        <v>11708</v>
      </c>
      <c r="P175" s="19">
        <v>700</v>
      </c>
      <c r="Q175" s="9">
        <v>0</v>
      </c>
      <c r="R175" s="9"/>
      <c r="S175" s="9" t="s">
        <v>325</v>
      </c>
      <c r="T175" s="19">
        <f>INDEX(章节表!$M$5:$M$64,关卡表!BQ175)</f>
        <v>3000</v>
      </c>
      <c r="U175" s="9" t="s">
        <v>326</v>
      </c>
      <c r="V175" s="19">
        <f>INDEX(章节表!$N$5:$N$64,关卡表!BQ175)</f>
        <v>7875</v>
      </c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10"/>
      <c r="AI175" s="9"/>
      <c r="AJ175" s="9"/>
      <c r="AK175" s="9"/>
      <c r="AL175" s="10" t="s">
        <v>388</v>
      </c>
      <c r="AM175" s="9">
        <v>13</v>
      </c>
      <c r="AN175" s="9"/>
      <c r="AO175" s="19">
        <f>INDEX(章节表!$K$5:$K$64,关卡表!BQ175)</f>
        <v>90</v>
      </c>
      <c r="AP175" s="9">
        <v>2331575</v>
      </c>
      <c r="AQ175" s="10" t="s">
        <v>847</v>
      </c>
      <c r="AR175" s="10" t="s">
        <v>848</v>
      </c>
      <c r="AS175" s="10" t="s">
        <v>849</v>
      </c>
      <c r="AT175" s="10" t="s">
        <v>318</v>
      </c>
      <c r="AU175" s="10"/>
      <c r="AV175" s="10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P175">
        <v>169</v>
      </c>
      <c r="BQ175">
        <f>MATCH(BP175-1,章节表!$J$4:$J$64,1)</f>
        <v>17</v>
      </c>
    </row>
    <row r="176" spans="1:69" ht="18" customHeight="1" x14ac:dyDescent="0.2">
      <c r="A176" s="19">
        <f t="shared" si="5"/>
        <v>11710</v>
      </c>
      <c r="B176" s="19">
        <f>INDEX(章节表!$E$5:$E$64,关卡表!BQ176)</f>
        <v>1</v>
      </c>
      <c r="C176" s="19">
        <f>INDEX(章节表!$B$5:$B$64,关卡表!BQ176)</f>
        <v>117</v>
      </c>
      <c r="D176" s="10" t="s">
        <v>313</v>
      </c>
      <c r="E176" s="19">
        <f>BP176-INDEX(章节表!$J$4:$J$64,关卡表!BQ176)</f>
        <v>10</v>
      </c>
      <c r="F176" s="20">
        <v>14</v>
      </c>
      <c r="G176" s="19" t="str">
        <f>INDEX(章节表!$C$5:$C$64,关卡表!BQ176)&amp;关卡表!E176&amp;"关"</f>
        <v>普通17章10关</v>
      </c>
      <c r="H176" s="10"/>
      <c r="I176" s="10"/>
      <c r="J176" s="19" t="str">
        <f>INDEX(章节表!$D$5:$D$64,关卡表!BQ176)&amp;"-"&amp;关卡表!E176&amp;"关"</f>
        <v>普通17章-10关</v>
      </c>
      <c r="K176" s="10" t="s">
        <v>360</v>
      </c>
      <c r="L176" s="10"/>
      <c r="M176" s="9"/>
      <c r="N176" s="9">
        <v>0</v>
      </c>
      <c r="O176" s="19">
        <f t="shared" si="6"/>
        <v>11709</v>
      </c>
      <c r="P176" s="19">
        <v>700</v>
      </c>
      <c r="Q176" s="9">
        <v>0</v>
      </c>
      <c r="R176" s="9">
        <v>21173</v>
      </c>
      <c r="S176" s="9" t="s">
        <v>325</v>
      </c>
      <c r="T176" s="19">
        <f>INDEX(章节表!$M$5:$M$64,关卡表!BQ176)</f>
        <v>3000</v>
      </c>
      <c r="U176" s="9" t="s">
        <v>326</v>
      </c>
      <c r="V176" s="19">
        <f>INDEX(章节表!$N$5:$N$64,关卡表!BQ176)</f>
        <v>7875</v>
      </c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10"/>
      <c r="AI176" s="9"/>
      <c r="AJ176" s="9"/>
      <c r="AK176" s="9"/>
      <c r="AL176" s="10" t="s">
        <v>388</v>
      </c>
      <c r="AM176" s="9">
        <v>13</v>
      </c>
      <c r="AN176" s="9"/>
      <c r="AO176" s="19">
        <f>INDEX(章节表!$K$5:$K$64,关卡表!BQ176)</f>
        <v>90</v>
      </c>
      <c r="AP176" s="9">
        <v>2495445</v>
      </c>
      <c r="AQ176" s="10" t="s">
        <v>850</v>
      </c>
      <c r="AR176" s="10" t="s">
        <v>851</v>
      </c>
      <c r="AS176" s="10" t="s">
        <v>852</v>
      </c>
      <c r="AT176" s="10" t="s">
        <v>318</v>
      </c>
      <c r="AU176" s="10"/>
      <c r="AV176" s="10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P176">
        <v>170</v>
      </c>
      <c r="BQ176">
        <f>MATCH(BP176-1,章节表!$J$4:$J$64,1)</f>
        <v>17</v>
      </c>
    </row>
    <row r="177" spans="1:69" ht="18" customHeight="1" x14ac:dyDescent="0.2">
      <c r="A177" s="19">
        <f t="shared" si="5"/>
        <v>11801</v>
      </c>
      <c r="B177" s="19">
        <f>INDEX(章节表!$E$5:$E$64,关卡表!BQ177)</f>
        <v>1</v>
      </c>
      <c r="C177" s="19">
        <f>INDEX(章节表!$B$5:$B$64,关卡表!BQ177)</f>
        <v>118</v>
      </c>
      <c r="D177" s="10" t="s">
        <v>313</v>
      </c>
      <c r="E177" s="19">
        <f>BP177-INDEX(章节表!$J$4:$J$64,关卡表!BQ177)</f>
        <v>1</v>
      </c>
      <c r="F177" s="20">
        <v>1</v>
      </c>
      <c r="G177" s="19" t="str">
        <f>INDEX(章节表!$C$5:$C$64,关卡表!BQ177)&amp;关卡表!E177&amp;"关"</f>
        <v>普通18章1关</v>
      </c>
      <c r="H177" s="10"/>
      <c r="I177" s="10"/>
      <c r="J177" s="19" t="str">
        <f>INDEX(章节表!$D$5:$D$64,关卡表!BQ177)&amp;"-"&amp;关卡表!E177&amp;"关"</f>
        <v>普通18章-1关</v>
      </c>
      <c r="K177" s="10" t="s">
        <v>315</v>
      </c>
      <c r="L177" s="10"/>
      <c r="M177" s="9"/>
      <c r="N177" s="9">
        <v>0</v>
      </c>
      <c r="O177" s="19">
        <f t="shared" si="6"/>
        <v>11710</v>
      </c>
      <c r="P177" s="19">
        <v>740</v>
      </c>
      <c r="Q177" s="9">
        <v>0</v>
      </c>
      <c r="R177" s="9"/>
      <c r="S177" s="9" t="s">
        <v>325</v>
      </c>
      <c r="T177" s="19">
        <f>INDEX(章节表!$M$5:$M$64,关卡表!BQ177)</f>
        <v>3300</v>
      </c>
      <c r="U177" s="9" t="s">
        <v>326</v>
      </c>
      <c r="V177" s="19">
        <f>INDEX(章节表!$N$5:$N$64,关卡表!BQ177)</f>
        <v>8325</v>
      </c>
      <c r="W177" s="9"/>
      <c r="X177" s="9"/>
      <c r="Y177" s="9"/>
      <c r="Z177" s="9"/>
      <c r="AA177" s="9"/>
      <c r="AB177" s="9"/>
      <c r="AC177" s="10"/>
      <c r="AD177" s="10"/>
      <c r="AE177" s="10"/>
      <c r="AF177" s="10"/>
      <c r="AG177" s="10"/>
      <c r="AH177" s="10"/>
      <c r="AI177" s="9"/>
      <c r="AJ177" s="9"/>
      <c r="AK177" s="9"/>
      <c r="AL177" s="10" t="s">
        <v>381</v>
      </c>
      <c r="AM177" s="9">
        <v>57</v>
      </c>
      <c r="AN177" s="9"/>
      <c r="AO177" s="19">
        <f>INDEX(章节表!$K$5:$K$64,关卡表!BQ177)</f>
        <v>95</v>
      </c>
      <c r="AP177" s="9">
        <v>2328808</v>
      </c>
      <c r="AQ177" s="10" t="s">
        <v>853</v>
      </c>
      <c r="AR177" s="10" t="s">
        <v>854</v>
      </c>
      <c r="AS177" s="10" t="s">
        <v>855</v>
      </c>
      <c r="AT177" s="10" t="s">
        <v>318</v>
      </c>
      <c r="AU177" s="10"/>
      <c r="AV177" s="10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P177">
        <v>171</v>
      </c>
      <c r="BQ177">
        <f>MATCH(BP177-1,章节表!$J$4:$J$64,1)</f>
        <v>18</v>
      </c>
    </row>
    <row r="178" spans="1:69" ht="18" customHeight="1" x14ac:dyDescent="0.2">
      <c r="A178" s="19">
        <f t="shared" si="5"/>
        <v>11802</v>
      </c>
      <c r="B178" s="19">
        <f>INDEX(章节表!$E$5:$E$64,关卡表!BQ178)</f>
        <v>1</v>
      </c>
      <c r="C178" s="19">
        <f>INDEX(章节表!$B$5:$B$64,关卡表!BQ178)</f>
        <v>118</v>
      </c>
      <c r="D178" s="10" t="s">
        <v>313</v>
      </c>
      <c r="E178" s="19">
        <f>BP178-INDEX(章节表!$J$4:$J$64,关卡表!BQ178)</f>
        <v>2</v>
      </c>
      <c r="F178" s="20">
        <v>3</v>
      </c>
      <c r="G178" s="19" t="str">
        <f>INDEX(章节表!$C$5:$C$64,关卡表!BQ178)&amp;关卡表!E178&amp;"关"</f>
        <v>普通18章2关</v>
      </c>
      <c r="H178" s="10"/>
      <c r="I178" s="10"/>
      <c r="J178" s="19" t="str">
        <f>INDEX(章节表!$D$5:$D$64,关卡表!BQ178)&amp;"-"&amp;关卡表!E178&amp;"关"</f>
        <v>普通18章-2关</v>
      </c>
      <c r="K178" s="10" t="s">
        <v>315</v>
      </c>
      <c r="L178" s="10"/>
      <c r="M178" s="9"/>
      <c r="N178" s="9">
        <v>0</v>
      </c>
      <c r="O178" s="19">
        <f t="shared" si="6"/>
        <v>11801</v>
      </c>
      <c r="P178" s="19">
        <v>740</v>
      </c>
      <c r="Q178" s="9">
        <v>0</v>
      </c>
      <c r="R178" s="9"/>
      <c r="S178" s="9" t="s">
        <v>325</v>
      </c>
      <c r="T178" s="19">
        <f>INDEX(章节表!$M$5:$M$64,关卡表!BQ178)</f>
        <v>3300</v>
      </c>
      <c r="U178" s="9" t="s">
        <v>326</v>
      </c>
      <c r="V178" s="19">
        <f>INDEX(章节表!$N$5:$N$64,关卡表!BQ178)</f>
        <v>8325</v>
      </c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10"/>
      <c r="AI178" s="9"/>
      <c r="AJ178" s="9"/>
      <c r="AK178" s="9"/>
      <c r="AL178" s="10" t="s">
        <v>381</v>
      </c>
      <c r="AM178" s="9">
        <v>57</v>
      </c>
      <c r="AN178" s="9"/>
      <c r="AO178" s="19">
        <f>INDEX(章节表!$K$5:$K$64,关卡表!BQ178)</f>
        <v>95</v>
      </c>
      <c r="AP178" s="9">
        <v>2330938</v>
      </c>
      <c r="AQ178" s="10" t="s">
        <v>856</v>
      </c>
      <c r="AR178" s="10" t="s">
        <v>857</v>
      </c>
      <c r="AS178" s="10" t="s">
        <v>858</v>
      </c>
      <c r="AT178" s="10" t="s">
        <v>318</v>
      </c>
      <c r="AU178" s="10"/>
      <c r="AV178" s="10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P178">
        <v>172</v>
      </c>
      <c r="BQ178">
        <f>MATCH(BP178-1,章节表!$J$4:$J$64,1)</f>
        <v>18</v>
      </c>
    </row>
    <row r="179" spans="1:69" ht="18" customHeight="1" x14ac:dyDescent="0.2">
      <c r="A179" s="19">
        <f t="shared" si="5"/>
        <v>11803</v>
      </c>
      <c r="B179" s="19">
        <f>INDEX(章节表!$E$5:$E$64,关卡表!BQ179)</f>
        <v>1</v>
      </c>
      <c r="C179" s="19">
        <f>INDEX(章节表!$B$5:$B$64,关卡表!BQ179)</f>
        <v>118</v>
      </c>
      <c r="D179" s="10" t="s">
        <v>313</v>
      </c>
      <c r="E179" s="19">
        <f>BP179-INDEX(章节表!$J$4:$J$64,关卡表!BQ179)</f>
        <v>3</v>
      </c>
      <c r="F179" s="20">
        <v>4</v>
      </c>
      <c r="G179" s="19" t="str">
        <f>INDEX(章节表!$C$5:$C$64,关卡表!BQ179)&amp;关卡表!E179&amp;"关"</f>
        <v>普通18章3关</v>
      </c>
      <c r="H179" s="10"/>
      <c r="I179" s="10"/>
      <c r="J179" s="19" t="str">
        <f>INDEX(章节表!$D$5:$D$64,关卡表!BQ179)&amp;"-"&amp;关卡表!E179&amp;"关"</f>
        <v>普通18章-3关</v>
      </c>
      <c r="K179" s="10" t="s">
        <v>315</v>
      </c>
      <c r="L179" s="10"/>
      <c r="M179" s="9"/>
      <c r="N179" s="9">
        <v>0</v>
      </c>
      <c r="O179" s="19">
        <f t="shared" si="6"/>
        <v>11802</v>
      </c>
      <c r="P179" s="19">
        <v>740</v>
      </c>
      <c r="Q179" s="9">
        <v>0</v>
      </c>
      <c r="R179" s="9">
        <v>21181</v>
      </c>
      <c r="S179" s="9" t="s">
        <v>325</v>
      </c>
      <c r="T179" s="19">
        <f>INDEX(章节表!$M$5:$M$64,关卡表!BQ179)</f>
        <v>3300</v>
      </c>
      <c r="U179" s="9" t="s">
        <v>326</v>
      </c>
      <c r="V179" s="19">
        <f>INDEX(章节表!$N$5:$N$64,关卡表!BQ179)</f>
        <v>8325</v>
      </c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10"/>
      <c r="AI179" s="9"/>
      <c r="AJ179" s="9"/>
      <c r="AK179" s="9"/>
      <c r="AL179" s="10" t="s">
        <v>381</v>
      </c>
      <c r="AM179" s="9">
        <v>57</v>
      </c>
      <c r="AN179" s="9"/>
      <c r="AO179" s="19">
        <f>INDEX(章节表!$K$5:$K$64,关卡表!BQ179)</f>
        <v>95</v>
      </c>
      <c r="AP179" s="9">
        <v>2565948</v>
      </c>
      <c r="AQ179" s="10" t="s">
        <v>859</v>
      </c>
      <c r="AR179" s="10" t="s">
        <v>860</v>
      </c>
      <c r="AS179" s="10" t="s">
        <v>861</v>
      </c>
      <c r="AT179" s="10" t="s">
        <v>318</v>
      </c>
      <c r="AU179" s="10"/>
      <c r="AV179" s="10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P179">
        <v>173</v>
      </c>
      <c r="BQ179">
        <f>MATCH(BP179-1,章节表!$J$4:$J$64,1)</f>
        <v>18</v>
      </c>
    </row>
    <row r="180" spans="1:69" ht="18" customHeight="1" x14ac:dyDescent="0.2">
      <c r="A180" s="19">
        <f t="shared" si="5"/>
        <v>11804</v>
      </c>
      <c r="B180" s="19">
        <f>INDEX(章节表!$E$5:$E$64,关卡表!BQ180)</f>
        <v>1</v>
      </c>
      <c r="C180" s="19">
        <f>INDEX(章节表!$B$5:$B$64,关卡表!BQ180)</f>
        <v>118</v>
      </c>
      <c r="D180" s="10" t="s">
        <v>313</v>
      </c>
      <c r="E180" s="19">
        <f>BP180-INDEX(章节表!$J$4:$J$64,关卡表!BQ180)</f>
        <v>4</v>
      </c>
      <c r="F180" s="20">
        <v>6</v>
      </c>
      <c r="G180" s="19" t="str">
        <f>INDEX(章节表!$C$5:$C$64,关卡表!BQ180)&amp;关卡表!E180&amp;"关"</f>
        <v>普通18章4关</v>
      </c>
      <c r="H180" s="10"/>
      <c r="I180" s="10"/>
      <c r="J180" s="19" t="str">
        <f>INDEX(章节表!$D$5:$D$64,关卡表!BQ180)&amp;"-"&amp;关卡表!E180&amp;"关"</f>
        <v>普通18章-4关</v>
      </c>
      <c r="K180" s="10" t="s">
        <v>315</v>
      </c>
      <c r="L180" s="10"/>
      <c r="M180" s="9"/>
      <c r="N180" s="9">
        <v>0</v>
      </c>
      <c r="O180" s="19">
        <f t="shared" si="6"/>
        <v>11803</v>
      </c>
      <c r="P180" s="19">
        <v>740</v>
      </c>
      <c r="Q180" s="9">
        <v>0</v>
      </c>
      <c r="R180" s="9"/>
      <c r="S180" s="9" t="s">
        <v>325</v>
      </c>
      <c r="T180" s="19">
        <f>INDEX(章节表!$M$5:$M$64,关卡表!BQ180)</f>
        <v>3300</v>
      </c>
      <c r="U180" s="9" t="s">
        <v>326</v>
      </c>
      <c r="V180" s="19">
        <f>INDEX(章节表!$N$5:$N$64,关卡表!BQ180)</f>
        <v>8325</v>
      </c>
      <c r="W180" s="9"/>
      <c r="X180" s="9"/>
      <c r="Y180" s="9"/>
      <c r="Z180" s="9"/>
      <c r="AA180" s="9"/>
      <c r="AB180" s="9"/>
      <c r="AC180" s="10"/>
      <c r="AD180" s="10"/>
      <c r="AE180" s="10"/>
      <c r="AF180" s="10"/>
      <c r="AG180" s="10"/>
      <c r="AH180" s="10"/>
      <c r="AI180" s="9"/>
      <c r="AJ180" s="9"/>
      <c r="AK180" s="9"/>
      <c r="AL180" s="10" t="s">
        <v>327</v>
      </c>
      <c r="AM180" s="9">
        <v>3</v>
      </c>
      <c r="AN180" s="9"/>
      <c r="AO180" s="19">
        <f>INDEX(章节表!$K$5:$K$64,关卡表!BQ180)</f>
        <v>95</v>
      </c>
      <c r="AP180" s="9">
        <v>2482626</v>
      </c>
      <c r="AQ180" s="10" t="s">
        <v>862</v>
      </c>
      <c r="AR180" s="10" t="s">
        <v>863</v>
      </c>
      <c r="AS180" s="10" t="s">
        <v>864</v>
      </c>
      <c r="AT180" s="10" t="s">
        <v>318</v>
      </c>
      <c r="AU180" s="10"/>
      <c r="AV180" s="10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P180">
        <v>174</v>
      </c>
      <c r="BQ180">
        <f>MATCH(BP180-1,章节表!$J$4:$J$64,1)</f>
        <v>18</v>
      </c>
    </row>
    <row r="181" spans="1:69" ht="18" customHeight="1" x14ac:dyDescent="0.2">
      <c r="A181" s="19">
        <f t="shared" si="5"/>
        <v>11805</v>
      </c>
      <c r="B181" s="19">
        <f>INDEX(章节表!$E$5:$E$64,关卡表!BQ181)</f>
        <v>1</v>
      </c>
      <c r="C181" s="19">
        <f>INDEX(章节表!$B$5:$B$64,关卡表!BQ181)</f>
        <v>118</v>
      </c>
      <c r="D181" s="10" t="s">
        <v>313</v>
      </c>
      <c r="E181" s="19">
        <f>BP181-INDEX(章节表!$J$4:$J$64,关卡表!BQ181)</f>
        <v>5</v>
      </c>
      <c r="F181" s="20">
        <v>8</v>
      </c>
      <c r="G181" s="19" t="str">
        <f>INDEX(章节表!$C$5:$C$64,关卡表!BQ181)&amp;关卡表!E181&amp;"关"</f>
        <v>普通18章5关</v>
      </c>
      <c r="H181" s="10"/>
      <c r="I181" s="10"/>
      <c r="J181" s="19" t="str">
        <f>INDEX(章节表!$D$5:$D$64,关卡表!BQ181)&amp;"-"&amp;关卡表!E181&amp;"关"</f>
        <v>普通18章-5关</v>
      </c>
      <c r="K181" s="10" t="s">
        <v>315</v>
      </c>
      <c r="L181" s="10"/>
      <c r="M181" s="9"/>
      <c r="N181" s="9">
        <v>0</v>
      </c>
      <c r="O181" s="19">
        <f t="shared" si="6"/>
        <v>11804</v>
      </c>
      <c r="P181" s="19">
        <v>740</v>
      </c>
      <c r="Q181" s="9">
        <v>0</v>
      </c>
      <c r="R181" s="9"/>
      <c r="S181" s="9" t="s">
        <v>325</v>
      </c>
      <c r="T181" s="19">
        <f>INDEX(章节表!$M$5:$M$64,关卡表!BQ181)</f>
        <v>3300</v>
      </c>
      <c r="U181" s="9" t="s">
        <v>326</v>
      </c>
      <c r="V181" s="19">
        <f>INDEX(章节表!$N$5:$N$64,关卡表!BQ181)</f>
        <v>8325</v>
      </c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10"/>
      <c r="AI181" s="9"/>
      <c r="AJ181" s="9"/>
      <c r="AK181" s="9"/>
      <c r="AL181" s="10" t="s">
        <v>327</v>
      </c>
      <c r="AM181" s="9">
        <v>1</v>
      </c>
      <c r="AN181" s="9"/>
      <c r="AO181" s="19">
        <f>INDEX(章节表!$K$5:$K$64,关卡表!BQ181)</f>
        <v>95</v>
      </c>
      <c r="AP181" s="9">
        <v>2483701</v>
      </c>
      <c r="AQ181" s="10" t="s">
        <v>865</v>
      </c>
      <c r="AR181" s="10" t="s">
        <v>866</v>
      </c>
      <c r="AS181" s="10" t="s">
        <v>867</v>
      </c>
      <c r="AT181" s="10" t="s">
        <v>318</v>
      </c>
      <c r="AU181" s="10"/>
      <c r="AV181" s="10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P181">
        <v>175</v>
      </c>
      <c r="BQ181">
        <f>MATCH(BP181-1,章节表!$J$4:$J$64,1)</f>
        <v>18</v>
      </c>
    </row>
    <row r="182" spans="1:69" ht="18" customHeight="1" x14ac:dyDescent="0.2">
      <c r="A182" s="19">
        <f t="shared" si="5"/>
        <v>11806</v>
      </c>
      <c r="B182" s="19">
        <f>INDEX(章节表!$E$5:$E$64,关卡表!BQ182)</f>
        <v>1</v>
      </c>
      <c r="C182" s="19">
        <f>INDEX(章节表!$B$5:$B$64,关卡表!BQ182)</f>
        <v>118</v>
      </c>
      <c r="D182" s="10" t="s">
        <v>313</v>
      </c>
      <c r="E182" s="19">
        <f>BP182-INDEX(章节表!$J$4:$J$64,关卡表!BQ182)</f>
        <v>6</v>
      </c>
      <c r="F182" s="20">
        <v>9</v>
      </c>
      <c r="G182" s="19" t="str">
        <f>INDEX(章节表!$C$5:$C$64,关卡表!BQ182)&amp;关卡表!E182&amp;"关"</f>
        <v>普通18章6关</v>
      </c>
      <c r="H182" s="10"/>
      <c r="I182" s="10"/>
      <c r="J182" s="19" t="str">
        <f>INDEX(章节表!$D$5:$D$64,关卡表!BQ182)&amp;"-"&amp;关卡表!E182&amp;"关"</f>
        <v>普通18章-6关</v>
      </c>
      <c r="K182" s="10" t="s">
        <v>315</v>
      </c>
      <c r="L182" s="10"/>
      <c r="M182" s="9"/>
      <c r="N182" s="9">
        <v>0</v>
      </c>
      <c r="O182" s="19">
        <f t="shared" si="6"/>
        <v>11805</v>
      </c>
      <c r="P182" s="19">
        <v>740</v>
      </c>
      <c r="Q182" s="9">
        <v>0</v>
      </c>
      <c r="R182" s="9">
        <v>21182</v>
      </c>
      <c r="S182" s="9" t="s">
        <v>325</v>
      </c>
      <c r="T182" s="19">
        <f>INDEX(章节表!$M$5:$M$64,关卡表!BQ182)</f>
        <v>3300</v>
      </c>
      <c r="U182" s="9" t="s">
        <v>326</v>
      </c>
      <c r="V182" s="19">
        <f>INDEX(章节表!$N$5:$N$64,关卡表!BQ182)</f>
        <v>8325</v>
      </c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10"/>
      <c r="AI182" s="9"/>
      <c r="AJ182" s="9"/>
      <c r="AK182" s="9"/>
      <c r="AL182" s="10" t="s">
        <v>327</v>
      </c>
      <c r="AM182" s="9">
        <v>2</v>
      </c>
      <c r="AN182" s="9"/>
      <c r="AO182" s="19">
        <f>INDEX(章节表!$K$5:$K$64,关卡表!BQ182)</f>
        <v>95</v>
      </c>
      <c r="AP182" s="9">
        <v>2641744</v>
      </c>
      <c r="AQ182" s="10" t="s">
        <v>868</v>
      </c>
      <c r="AR182" s="10" t="s">
        <v>869</v>
      </c>
      <c r="AS182" s="10" t="s">
        <v>870</v>
      </c>
      <c r="AT182" s="10" t="s">
        <v>318</v>
      </c>
      <c r="AU182" s="10"/>
      <c r="AV182" s="10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P182">
        <v>176</v>
      </c>
      <c r="BQ182">
        <f>MATCH(BP182-1,章节表!$J$4:$J$64,1)</f>
        <v>18</v>
      </c>
    </row>
    <row r="183" spans="1:69" ht="18" customHeight="1" x14ac:dyDescent="0.2">
      <c r="A183" s="19">
        <f t="shared" si="5"/>
        <v>11807</v>
      </c>
      <c r="B183" s="19">
        <f>INDEX(章节表!$E$5:$E$64,关卡表!BQ183)</f>
        <v>1</v>
      </c>
      <c r="C183" s="19">
        <f>INDEX(章节表!$B$5:$B$64,关卡表!BQ183)</f>
        <v>118</v>
      </c>
      <c r="D183" s="10" t="s">
        <v>313</v>
      </c>
      <c r="E183" s="19">
        <f>BP183-INDEX(章节表!$J$4:$J$64,关卡表!BQ183)</f>
        <v>7</v>
      </c>
      <c r="F183" s="20">
        <v>10</v>
      </c>
      <c r="G183" s="19" t="str">
        <f>INDEX(章节表!$C$5:$C$64,关卡表!BQ183)&amp;关卡表!E183&amp;"关"</f>
        <v>普通18章7关</v>
      </c>
      <c r="H183" s="10"/>
      <c r="I183" s="10"/>
      <c r="J183" s="19" t="str">
        <f>INDEX(章节表!$D$5:$D$64,关卡表!BQ183)&amp;"-"&amp;关卡表!E183&amp;"关"</f>
        <v>普通18章-7关</v>
      </c>
      <c r="K183" s="10" t="s">
        <v>315</v>
      </c>
      <c r="L183" s="10"/>
      <c r="M183" s="9"/>
      <c r="N183" s="9">
        <v>0</v>
      </c>
      <c r="O183" s="19">
        <f t="shared" si="6"/>
        <v>11806</v>
      </c>
      <c r="P183" s="19">
        <v>740</v>
      </c>
      <c r="Q183" s="9">
        <v>0</v>
      </c>
      <c r="R183" s="9"/>
      <c r="S183" s="9" t="s">
        <v>325</v>
      </c>
      <c r="T183" s="19">
        <f>INDEX(章节表!$M$5:$M$64,关卡表!BQ183)</f>
        <v>3300</v>
      </c>
      <c r="U183" s="9" t="s">
        <v>326</v>
      </c>
      <c r="V183" s="19">
        <f>INDEX(章节表!$N$5:$N$64,关卡表!BQ183)</f>
        <v>8325</v>
      </c>
      <c r="W183" s="9"/>
      <c r="X183" s="9"/>
      <c r="Y183" s="9"/>
      <c r="Z183" s="9"/>
      <c r="AA183" s="9"/>
      <c r="AB183" s="9"/>
      <c r="AC183" s="10"/>
      <c r="AD183" s="10"/>
      <c r="AE183" s="10"/>
      <c r="AF183" s="10"/>
      <c r="AG183" s="10"/>
      <c r="AH183" s="10"/>
      <c r="AI183" s="9"/>
      <c r="AJ183" s="9"/>
      <c r="AK183" s="9"/>
      <c r="AL183" s="10" t="s">
        <v>364</v>
      </c>
      <c r="AM183" s="9">
        <v>9</v>
      </c>
      <c r="AN183" s="9"/>
      <c r="AO183" s="19">
        <f>INDEX(章节表!$K$5:$K$64,关卡表!BQ183)</f>
        <v>95</v>
      </c>
      <c r="AP183" s="9">
        <v>2549071</v>
      </c>
      <c r="AQ183" s="10" t="s">
        <v>871</v>
      </c>
      <c r="AR183" s="10" t="s">
        <v>872</v>
      </c>
      <c r="AS183" s="10" t="s">
        <v>873</v>
      </c>
      <c r="AT183" s="10" t="s">
        <v>318</v>
      </c>
      <c r="AU183" s="10"/>
      <c r="AV183" s="10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P183">
        <v>177</v>
      </c>
      <c r="BQ183">
        <f>MATCH(BP183-1,章节表!$J$4:$J$64,1)</f>
        <v>18</v>
      </c>
    </row>
    <row r="184" spans="1:69" ht="18" customHeight="1" x14ac:dyDescent="0.2">
      <c r="A184" s="19">
        <f t="shared" si="5"/>
        <v>11808</v>
      </c>
      <c r="B184" s="19">
        <f>INDEX(章节表!$E$5:$E$64,关卡表!BQ184)</f>
        <v>1</v>
      </c>
      <c r="C184" s="19">
        <f>INDEX(章节表!$B$5:$B$64,关卡表!BQ184)</f>
        <v>118</v>
      </c>
      <c r="D184" s="10" t="s">
        <v>313</v>
      </c>
      <c r="E184" s="19">
        <f>BP184-INDEX(章节表!$J$4:$J$64,关卡表!BQ184)</f>
        <v>8</v>
      </c>
      <c r="F184" s="20">
        <v>11</v>
      </c>
      <c r="G184" s="19" t="str">
        <f>INDEX(章节表!$C$5:$C$64,关卡表!BQ184)&amp;关卡表!E184&amp;"关"</f>
        <v>普通18章8关</v>
      </c>
      <c r="H184" s="10"/>
      <c r="I184" s="10"/>
      <c r="J184" s="19" t="str">
        <f>INDEX(章节表!$D$5:$D$64,关卡表!BQ184)&amp;"-"&amp;关卡表!E184&amp;"关"</f>
        <v>普通18章-8关</v>
      </c>
      <c r="K184" s="10" t="s">
        <v>315</v>
      </c>
      <c r="L184" s="10"/>
      <c r="M184" s="9"/>
      <c r="N184" s="9">
        <v>0</v>
      </c>
      <c r="O184" s="19">
        <f t="shared" si="6"/>
        <v>11807</v>
      </c>
      <c r="P184" s="19">
        <v>740</v>
      </c>
      <c r="Q184" s="9">
        <v>0</v>
      </c>
      <c r="R184" s="9"/>
      <c r="S184" s="9" t="s">
        <v>325</v>
      </c>
      <c r="T184" s="19">
        <f>INDEX(章节表!$M$5:$M$64,关卡表!BQ184)</f>
        <v>3300</v>
      </c>
      <c r="U184" s="9" t="s">
        <v>326</v>
      </c>
      <c r="V184" s="19">
        <f>INDEX(章节表!$N$5:$N$64,关卡表!BQ184)</f>
        <v>8325</v>
      </c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10"/>
      <c r="AI184" s="9"/>
      <c r="AJ184" s="9"/>
      <c r="AK184" s="9"/>
      <c r="AL184" s="9" t="s">
        <v>327</v>
      </c>
      <c r="AM184" s="9">
        <v>2</v>
      </c>
      <c r="AN184" s="9"/>
      <c r="AO184" s="19">
        <f>INDEX(章节表!$K$5:$K$64,关卡表!BQ184)</f>
        <v>95</v>
      </c>
      <c r="AP184" s="9">
        <v>2551211</v>
      </c>
      <c r="AQ184" s="10" t="s">
        <v>874</v>
      </c>
      <c r="AR184" s="10" t="s">
        <v>875</v>
      </c>
      <c r="AS184" s="10" t="s">
        <v>876</v>
      </c>
      <c r="AT184" s="10" t="s">
        <v>318</v>
      </c>
      <c r="AU184" s="10"/>
      <c r="AV184" s="10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P184">
        <v>178</v>
      </c>
      <c r="BQ184">
        <f>MATCH(BP184-1,章节表!$J$4:$J$64,1)</f>
        <v>18</v>
      </c>
    </row>
    <row r="185" spans="1:69" ht="18" customHeight="1" x14ac:dyDescent="0.2">
      <c r="A185" s="19">
        <f t="shared" si="5"/>
        <v>11809</v>
      </c>
      <c r="B185" s="19">
        <f>INDEX(章节表!$E$5:$E$64,关卡表!BQ185)</f>
        <v>1</v>
      </c>
      <c r="C185" s="19">
        <f>INDEX(章节表!$B$5:$B$64,关卡表!BQ185)</f>
        <v>118</v>
      </c>
      <c r="D185" s="10" t="s">
        <v>313</v>
      </c>
      <c r="E185" s="19">
        <f>BP185-INDEX(章节表!$J$4:$J$64,关卡表!BQ185)</f>
        <v>9</v>
      </c>
      <c r="F185" s="20">
        <v>13</v>
      </c>
      <c r="G185" s="19" t="str">
        <f>INDEX(章节表!$C$5:$C$64,关卡表!BQ185)&amp;关卡表!E185&amp;"关"</f>
        <v>普通18章9关</v>
      </c>
      <c r="H185" s="10"/>
      <c r="I185" s="10"/>
      <c r="J185" s="19" t="str">
        <f>INDEX(章节表!$D$5:$D$64,关卡表!BQ185)&amp;"-"&amp;关卡表!E185&amp;"关"</f>
        <v>普通18章-9关</v>
      </c>
      <c r="K185" s="10" t="s">
        <v>315</v>
      </c>
      <c r="L185" s="10"/>
      <c r="M185" s="9"/>
      <c r="N185" s="9">
        <v>0</v>
      </c>
      <c r="O185" s="19">
        <f t="shared" si="6"/>
        <v>11808</v>
      </c>
      <c r="P185" s="19">
        <v>740</v>
      </c>
      <c r="Q185" s="9">
        <v>0</v>
      </c>
      <c r="R185" s="9"/>
      <c r="S185" s="9" t="s">
        <v>325</v>
      </c>
      <c r="T185" s="19">
        <f>INDEX(章节表!$M$5:$M$64,关卡表!BQ185)</f>
        <v>3300</v>
      </c>
      <c r="U185" s="9" t="s">
        <v>326</v>
      </c>
      <c r="V185" s="19">
        <f>INDEX(章节表!$N$5:$N$64,关卡表!BQ185)</f>
        <v>8325</v>
      </c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10"/>
      <c r="AI185" s="9"/>
      <c r="AJ185" s="9"/>
      <c r="AK185" s="9"/>
      <c r="AL185" s="10" t="s">
        <v>327</v>
      </c>
      <c r="AM185" s="9">
        <v>3</v>
      </c>
      <c r="AN185" s="9"/>
      <c r="AO185" s="19">
        <f>INDEX(章节表!$K$5:$K$64,关卡表!BQ185)</f>
        <v>95</v>
      </c>
      <c r="AP185" s="9">
        <v>2685276</v>
      </c>
      <c r="AQ185" s="10" t="s">
        <v>877</v>
      </c>
      <c r="AR185" s="10" t="s">
        <v>878</v>
      </c>
      <c r="AS185" s="10" t="s">
        <v>879</v>
      </c>
      <c r="AT185" s="10" t="s">
        <v>318</v>
      </c>
      <c r="AU185" s="10"/>
      <c r="AV185" s="10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P185">
        <v>179</v>
      </c>
      <c r="BQ185">
        <f>MATCH(BP185-1,章节表!$J$4:$J$64,1)</f>
        <v>18</v>
      </c>
    </row>
    <row r="186" spans="1:69" ht="18" customHeight="1" x14ac:dyDescent="0.2">
      <c r="A186" s="19">
        <f t="shared" si="5"/>
        <v>11810</v>
      </c>
      <c r="B186" s="19">
        <f>INDEX(章节表!$E$5:$E$64,关卡表!BQ186)</f>
        <v>1</v>
      </c>
      <c r="C186" s="19">
        <f>INDEX(章节表!$B$5:$B$64,关卡表!BQ186)</f>
        <v>118</v>
      </c>
      <c r="D186" s="10" t="s">
        <v>313</v>
      </c>
      <c r="E186" s="19">
        <f>BP186-INDEX(章节表!$J$4:$J$64,关卡表!BQ186)</f>
        <v>10</v>
      </c>
      <c r="F186" s="20">
        <v>14</v>
      </c>
      <c r="G186" s="19" t="str">
        <f>INDEX(章节表!$C$5:$C$64,关卡表!BQ186)&amp;关卡表!E186&amp;"关"</f>
        <v>普通18章10关</v>
      </c>
      <c r="H186" s="10"/>
      <c r="I186" s="10"/>
      <c r="J186" s="19" t="str">
        <f>INDEX(章节表!$D$5:$D$64,关卡表!BQ186)&amp;"-"&amp;关卡表!E186&amp;"关"</f>
        <v>普通18章-10关</v>
      </c>
      <c r="K186" s="10" t="s">
        <v>360</v>
      </c>
      <c r="L186" s="10"/>
      <c r="M186" s="9"/>
      <c r="N186" s="9">
        <v>0</v>
      </c>
      <c r="O186" s="19">
        <f t="shared" si="6"/>
        <v>11809</v>
      </c>
      <c r="P186" s="19">
        <v>740</v>
      </c>
      <c r="Q186" s="9">
        <v>0</v>
      </c>
      <c r="R186" s="9">
        <v>21183</v>
      </c>
      <c r="S186" s="9" t="s">
        <v>325</v>
      </c>
      <c r="T186" s="19">
        <f>INDEX(章节表!$M$5:$M$64,关卡表!BQ186)</f>
        <v>3300</v>
      </c>
      <c r="U186" s="9" t="s">
        <v>326</v>
      </c>
      <c r="V186" s="19">
        <f>INDEX(章节表!$N$5:$N$64,关卡表!BQ186)</f>
        <v>8325</v>
      </c>
      <c r="W186" s="9"/>
      <c r="X186" s="9"/>
      <c r="Y186" s="9"/>
      <c r="Z186" s="9"/>
      <c r="AA186" s="9"/>
      <c r="AB186" s="9"/>
      <c r="AC186" s="10"/>
      <c r="AD186" s="10"/>
      <c r="AE186" s="10"/>
      <c r="AF186" s="10"/>
      <c r="AG186" s="10"/>
      <c r="AH186" s="10"/>
      <c r="AI186" s="9"/>
      <c r="AJ186" s="9"/>
      <c r="AK186" s="9"/>
      <c r="AL186" s="9" t="s">
        <v>364</v>
      </c>
      <c r="AM186" s="9">
        <v>11</v>
      </c>
      <c r="AN186" s="9"/>
      <c r="AO186" s="19">
        <f>INDEX(章节表!$K$5:$K$64,关卡表!BQ186)</f>
        <v>95</v>
      </c>
      <c r="AP186" s="9">
        <v>2861688</v>
      </c>
      <c r="AQ186" s="10" t="s">
        <v>880</v>
      </c>
      <c r="AR186" s="10" t="s">
        <v>881</v>
      </c>
      <c r="AS186" s="10" t="s">
        <v>882</v>
      </c>
      <c r="AT186" s="10" t="s">
        <v>318</v>
      </c>
      <c r="AU186" s="10"/>
      <c r="AV186" s="10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P186">
        <v>180</v>
      </c>
      <c r="BQ186">
        <f>MATCH(BP186-1,章节表!$J$4:$J$64,1)</f>
        <v>18</v>
      </c>
    </row>
    <row r="187" spans="1:69" ht="18" customHeight="1" x14ac:dyDescent="0.2">
      <c r="A187" s="19">
        <f t="shared" si="5"/>
        <v>11901</v>
      </c>
      <c r="B187" s="19">
        <f>INDEX(章节表!$E$5:$E$64,关卡表!BQ187)</f>
        <v>1</v>
      </c>
      <c r="C187" s="19">
        <f>INDEX(章节表!$B$5:$B$64,关卡表!BQ187)</f>
        <v>119</v>
      </c>
      <c r="D187" s="10" t="s">
        <v>313</v>
      </c>
      <c r="E187" s="19">
        <f>BP187-INDEX(章节表!$J$4:$J$64,关卡表!BQ187)</f>
        <v>1</v>
      </c>
      <c r="F187" s="20">
        <v>1</v>
      </c>
      <c r="G187" s="19" t="str">
        <f>INDEX(章节表!$C$5:$C$64,关卡表!BQ187)&amp;关卡表!E187&amp;"关"</f>
        <v>普通19章1关</v>
      </c>
      <c r="H187" s="10"/>
      <c r="I187" s="10"/>
      <c r="J187" s="19" t="str">
        <f>INDEX(章节表!$D$5:$D$64,关卡表!BQ187)&amp;"-"&amp;关卡表!E187&amp;"关"</f>
        <v>普通19章-1关</v>
      </c>
      <c r="K187" s="10" t="s">
        <v>315</v>
      </c>
      <c r="L187" s="10"/>
      <c r="M187" s="9"/>
      <c r="N187" s="9">
        <v>0</v>
      </c>
      <c r="O187" s="19">
        <f t="shared" si="6"/>
        <v>11810</v>
      </c>
      <c r="P187" s="19">
        <v>800</v>
      </c>
      <c r="Q187" s="9">
        <v>0</v>
      </c>
      <c r="R187" s="9"/>
      <c r="S187" s="9" t="s">
        <v>325</v>
      </c>
      <c r="T187" s="19">
        <f>INDEX(章节表!$M$5:$M$64,关卡表!BQ187)</f>
        <v>3600</v>
      </c>
      <c r="U187" s="9" t="s">
        <v>326</v>
      </c>
      <c r="V187" s="19">
        <f>INDEX(章节表!$N$5:$N$64,关卡表!BQ187)</f>
        <v>9000</v>
      </c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10"/>
      <c r="AI187" s="9"/>
      <c r="AJ187" s="9"/>
      <c r="AK187" s="9"/>
      <c r="AL187" s="10" t="s">
        <v>327</v>
      </c>
      <c r="AM187" s="9">
        <v>2</v>
      </c>
      <c r="AN187" s="9"/>
      <c r="AO187" s="19">
        <f>INDEX(章节表!$K$5:$K$64,关卡表!BQ187)</f>
        <v>100</v>
      </c>
      <c r="AP187" s="9">
        <v>2750536</v>
      </c>
      <c r="AQ187" s="10" t="s">
        <v>883</v>
      </c>
      <c r="AR187" s="10" t="s">
        <v>884</v>
      </c>
      <c r="AS187" s="10" t="s">
        <v>885</v>
      </c>
      <c r="AT187" s="10" t="s">
        <v>318</v>
      </c>
      <c r="AU187" s="10"/>
      <c r="AV187" s="10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P187">
        <v>181</v>
      </c>
      <c r="BQ187">
        <f>MATCH(BP187-1,章节表!$J$4:$J$64,1)</f>
        <v>19</v>
      </c>
    </row>
    <row r="188" spans="1:69" ht="18" customHeight="1" x14ac:dyDescent="0.2">
      <c r="A188" s="19">
        <f t="shared" si="5"/>
        <v>11902</v>
      </c>
      <c r="B188" s="19">
        <f>INDEX(章节表!$E$5:$E$64,关卡表!BQ188)</f>
        <v>1</v>
      </c>
      <c r="C188" s="19">
        <f>INDEX(章节表!$B$5:$B$64,关卡表!BQ188)</f>
        <v>119</v>
      </c>
      <c r="D188" s="10" t="s">
        <v>313</v>
      </c>
      <c r="E188" s="19">
        <f>BP188-INDEX(章节表!$J$4:$J$64,关卡表!BQ188)</f>
        <v>2</v>
      </c>
      <c r="F188" s="20">
        <v>3</v>
      </c>
      <c r="G188" s="19" t="str">
        <f>INDEX(章节表!$C$5:$C$64,关卡表!BQ188)&amp;关卡表!E188&amp;"关"</f>
        <v>普通19章2关</v>
      </c>
      <c r="H188" s="10"/>
      <c r="I188" s="10"/>
      <c r="J188" s="19" t="str">
        <f>INDEX(章节表!$D$5:$D$64,关卡表!BQ188)&amp;"-"&amp;关卡表!E188&amp;"关"</f>
        <v>普通19章-2关</v>
      </c>
      <c r="K188" s="10" t="s">
        <v>315</v>
      </c>
      <c r="L188" s="10"/>
      <c r="M188" s="9"/>
      <c r="N188" s="9">
        <v>0</v>
      </c>
      <c r="O188" s="19">
        <f t="shared" si="6"/>
        <v>11901</v>
      </c>
      <c r="P188" s="19">
        <v>800</v>
      </c>
      <c r="Q188" s="9">
        <v>0</v>
      </c>
      <c r="R188" s="9"/>
      <c r="S188" s="9" t="s">
        <v>325</v>
      </c>
      <c r="T188" s="19">
        <f>INDEX(章节表!$M$5:$M$64,关卡表!BQ188)</f>
        <v>3600</v>
      </c>
      <c r="U188" s="9" t="s">
        <v>326</v>
      </c>
      <c r="V188" s="19">
        <f>INDEX(章节表!$N$5:$N$64,关卡表!BQ188)</f>
        <v>9000</v>
      </c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10"/>
      <c r="AI188" s="9"/>
      <c r="AJ188" s="9"/>
      <c r="AK188" s="9"/>
      <c r="AL188" s="10" t="s">
        <v>327</v>
      </c>
      <c r="AM188" s="9">
        <v>3</v>
      </c>
      <c r="AN188" s="9"/>
      <c r="AO188" s="19">
        <f>INDEX(章节表!$K$5:$K$64,关卡表!BQ188)</f>
        <v>100</v>
      </c>
      <c r="AP188" s="9">
        <v>2752686</v>
      </c>
      <c r="AQ188" s="10" t="s">
        <v>886</v>
      </c>
      <c r="AR188" s="10" t="s">
        <v>887</v>
      </c>
      <c r="AS188" s="10" t="s">
        <v>888</v>
      </c>
      <c r="AT188" s="10" t="s">
        <v>318</v>
      </c>
      <c r="AU188" s="10"/>
      <c r="AV188" s="10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P188">
        <v>182</v>
      </c>
      <c r="BQ188">
        <f>MATCH(BP188-1,章节表!$J$4:$J$64,1)</f>
        <v>19</v>
      </c>
    </row>
    <row r="189" spans="1:69" ht="18" customHeight="1" x14ac:dyDescent="0.2">
      <c r="A189" s="19">
        <f t="shared" si="5"/>
        <v>11903</v>
      </c>
      <c r="B189" s="19">
        <f>INDEX(章节表!$E$5:$E$64,关卡表!BQ189)</f>
        <v>1</v>
      </c>
      <c r="C189" s="19">
        <f>INDEX(章节表!$B$5:$B$64,关卡表!BQ189)</f>
        <v>119</v>
      </c>
      <c r="D189" s="10" t="s">
        <v>313</v>
      </c>
      <c r="E189" s="19">
        <f>BP189-INDEX(章节表!$J$4:$J$64,关卡表!BQ189)</f>
        <v>3</v>
      </c>
      <c r="F189" s="20">
        <v>5</v>
      </c>
      <c r="G189" s="19" t="str">
        <f>INDEX(章节表!$C$5:$C$64,关卡表!BQ189)&amp;关卡表!E189&amp;"关"</f>
        <v>普通19章3关</v>
      </c>
      <c r="H189" s="10"/>
      <c r="I189" s="10"/>
      <c r="J189" s="19" t="str">
        <f>INDEX(章节表!$D$5:$D$64,关卡表!BQ189)&amp;"-"&amp;关卡表!E189&amp;"关"</f>
        <v>普通19章-3关</v>
      </c>
      <c r="K189" s="10" t="s">
        <v>315</v>
      </c>
      <c r="L189" s="10"/>
      <c r="M189" s="9"/>
      <c r="N189" s="9">
        <v>0</v>
      </c>
      <c r="O189" s="19">
        <f t="shared" si="6"/>
        <v>11902</v>
      </c>
      <c r="P189" s="19">
        <v>800</v>
      </c>
      <c r="Q189" s="9">
        <v>0</v>
      </c>
      <c r="R189" s="9">
        <v>21191</v>
      </c>
      <c r="S189" s="9" t="s">
        <v>325</v>
      </c>
      <c r="T189" s="19">
        <f>INDEX(章节表!$M$5:$M$64,关卡表!BQ189)</f>
        <v>3600</v>
      </c>
      <c r="U189" s="9" t="s">
        <v>326</v>
      </c>
      <c r="V189" s="19">
        <f>INDEX(章节表!$N$5:$N$64,关卡表!BQ189)</f>
        <v>9000</v>
      </c>
      <c r="W189" s="9"/>
      <c r="X189" s="9"/>
      <c r="Y189" s="9"/>
      <c r="Z189" s="9"/>
      <c r="AA189" s="9"/>
      <c r="AB189" s="9"/>
      <c r="AC189" s="10"/>
      <c r="AD189" s="10"/>
      <c r="AE189" s="10"/>
      <c r="AF189" s="10"/>
      <c r="AG189" s="10"/>
      <c r="AH189" s="10"/>
      <c r="AI189" s="9"/>
      <c r="AJ189" s="9"/>
      <c r="AK189" s="9"/>
      <c r="AL189" s="10" t="s">
        <v>364</v>
      </c>
      <c r="AM189" s="9">
        <v>9</v>
      </c>
      <c r="AN189" s="9"/>
      <c r="AO189" s="19">
        <f>INDEX(章节表!$K$5:$K$64,关卡表!BQ189)</f>
        <v>100</v>
      </c>
      <c r="AP189" s="9">
        <v>2893956</v>
      </c>
      <c r="AQ189" s="10" t="s">
        <v>889</v>
      </c>
      <c r="AR189" s="10" t="s">
        <v>890</v>
      </c>
      <c r="AS189" s="10" t="s">
        <v>891</v>
      </c>
      <c r="AT189" s="10" t="s">
        <v>318</v>
      </c>
      <c r="AU189" s="10"/>
      <c r="AV189" s="10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P189">
        <v>183</v>
      </c>
      <c r="BQ189">
        <f>MATCH(BP189-1,章节表!$J$4:$J$64,1)</f>
        <v>19</v>
      </c>
    </row>
    <row r="190" spans="1:69" ht="18" customHeight="1" x14ac:dyDescent="0.2">
      <c r="A190" s="19">
        <f t="shared" si="5"/>
        <v>11904</v>
      </c>
      <c r="B190" s="19">
        <f>INDEX(章节表!$E$5:$E$64,关卡表!BQ190)</f>
        <v>1</v>
      </c>
      <c r="C190" s="19">
        <f>INDEX(章节表!$B$5:$B$64,关卡表!BQ190)</f>
        <v>119</v>
      </c>
      <c r="D190" s="10" t="s">
        <v>313</v>
      </c>
      <c r="E190" s="19">
        <f>BP190-INDEX(章节表!$J$4:$J$64,关卡表!BQ190)</f>
        <v>4</v>
      </c>
      <c r="F190" s="20">
        <v>7</v>
      </c>
      <c r="G190" s="19" t="str">
        <f>INDEX(章节表!$C$5:$C$64,关卡表!BQ190)&amp;关卡表!E190&amp;"关"</f>
        <v>普通19章4关</v>
      </c>
      <c r="H190" s="10"/>
      <c r="I190" s="10"/>
      <c r="J190" s="19" t="str">
        <f>INDEX(章节表!$D$5:$D$64,关卡表!BQ190)&amp;"-"&amp;关卡表!E190&amp;"关"</f>
        <v>普通19章-4关</v>
      </c>
      <c r="K190" s="10" t="s">
        <v>315</v>
      </c>
      <c r="L190" s="10"/>
      <c r="M190" s="9"/>
      <c r="N190" s="9">
        <v>0</v>
      </c>
      <c r="O190" s="19">
        <f t="shared" si="6"/>
        <v>11903</v>
      </c>
      <c r="P190" s="19">
        <v>800</v>
      </c>
      <c r="Q190" s="9">
        <v>0</v>
      </c>
      <c r="R190" s="9"/>
      <c r="S190" s="9" t="s">
        <v>325</v>
      </c>
      <c r="T190" s="19">
        <f>INDEX(章节表!$M$5:$M$64,关卡表!BQ190)</f>
        <v>3600</v>
      </c>
      <c r="U190" s="9" t="s">
        <v>326</v>
      </c>
      <c r="V190" s="19">
        <f>INDEX(章节表!$N$5:$N$64,关卡表!BQ190)</f>
        <v>9000</v>
      </c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10"/>
      <c r="AI190" s="9"/>
      <c r="AJ190" s="9"/>
      <c r="AK190" s="9"/>
      <c r="AL190" s="9" t="s">
        <v>327</v>
      </c>
      <c r="AM190" s="9">
        <v>1</v>
      </c>
      <c r="AN190" s="9"/>
      <c r="AO190" s="19">
        <f>INDEX(章节表!$K$5:$K$64,关卡表!BQ190)</f>
        <v>100</v>
      </c>
      <c r="AP190" s="9">
        <v>2803179</v>
      </c>
      <c r="AQ190" s="10" t="s">
        <v>892</v>
      </c>
      <c r="AR190" s="10" t="s">
        <v>893</v>
      </c>
      <c r="AS190" s="10" t="s">
        <v>894</v>
      </c>
      <c r="AT190" s="10" t="s">
        <v>318</v>
      </c>
      <c r="AU190" s="10"/>
      <c r="AV190" s="10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P190">
        <v>184</v>
      </c>
      <c r="BQ190">
        <f>MATCH(BP190-1,章节表!$J$4:$J$64,1)</f>
        <v>19</v>
      </c>
    </row>
    <row r="191" spans="1:69" ht="18" customHeight="1" x14ac:dyDescent="0.2">
      <c r="A191" s="19">
        <f t="shared" si="5"/>
        <v>11905</v>
      </c>
      <c r="B191" s="19">
        <f>INDEX(章节表!$E$5:$E$64,关卡表!BQ191)</f>
        <v>1</v>
      </c>
      <c r="C191" s="19">
        <f>INDEX(章节表!$B$5:$B$64,关卡表!BQ191)</f>
        <v>119</v>
      </c>
      <c r="D191" s="10" t="s">
        <v>313</v>
      </c>
      <c r="E191" s="19">
        <f>BP191-INDEX(章节表!$J$4:$J$64,关卡表!BQ191)</f>
        <v>5</v>
      </c>
      <c r="F191" s="20">
        <v>8</v>
      </c>
      <c r="G191" s="19" t="str">
        <f>INDEX(章节表!$C$5:$C$64,关卡表!BQ191)&amp;关卡表!E191&amp;"关"</f>
        <v>普通19章5关</v>
      </c>
      <c r="H191" s="10"/>
      <c r="I191" s="10"/>
      <c r="J191" s="19" t="str">
        <f>INDEX(章节表!$D$5:$D$64,关卡表!BQ191)&amp;"-"&amp;关卡表!E191&amp;"关"</f>
        <v>普通19章-5关</v>
      </c>
      <c r="K191" s="10" t="s">
        <v>315</v>
      </c>
      <c r="L191" s="10"/>
      <c r="M191" s="9"/>
      <c r="N191" s="9">
        <v>0</v>
      </c>
      <c r="O191" s="19">
        <f t="shared" si="6"/>
        <v>11904</v>
      </c>
      <c r="P191" s="19">
        <v>800</v>
      </c>
      <c r="Q191" s="9">
        <v>0</v>
      </c>
      <c r="R191" s="9"/>
      <c r="S191" s="9" t="s">
        <v>325</v>
      </c>
      <c r="T191" s="19">
        <f>INDEX(章节表!$M$5:$M$64,关卡表!BQ191)</f>
        <v>3600</v>
      </c>
      <c r="U191" s="9" t="s">
        <v>326</v>
      </c>
      <c r="V191" s="19">
        <f>INDEX(章节表!$N$5:$N$64,关卡表!BQ191)</f>
        <v>9000</v>
      </c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10"/>
      <c r="AI191" s="9"/>
      <c r="AJ191" s="9"/>
      <c r="AK191" s="9"/>
      <c r="AL191" s="10" t="s">
        <v>327</v>
      </c>
      <c r="AM191" s="9">
        <v>2</v>
      </c>
      <c r="AN191" s="9"/>
      <c r="AO191" s="19">
        <f>INDEX(章节表!$K$5:$K$64,关卡表!BQ191)</f>
        <v>100</v>
      </c>
      <c r="AP191" s="9">
        <v>2804244</v>
      </c>
      <c r="AQ191" s="10" t="s">
        <v>895</v>
      </c>
      <c r="AR191" s="10" t="s">
        <v>896</v>
      </c>
      <c r="AS191" s="10" t="s">
        <v>897</v>
      </c>
      <c r="AT191" s="10" t="s">
        <v>318</v>
      </c>
      <c r="AU191" s="10"/>
      <c r="AV191" s="10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P191">
        <v>185</v>
      </c>
      <c r="BQ191">
        <f>MATCH(BP191-1,章节表!$J$4:$J$64,1)</f>
        <v>19</v>
      </c>
    </row>
    <row r="192" spans="1:69" ht="18" customHeight="1" x14ac:dyDescent="0.2">
      <c r="A192" s="19">
        <f t="shared" si="5"/>
        <v>11906</v>
      </c>
      <c r="B192" s="19">
        <f>INDEX(章节表!$E$5:$E$64,关卡表!BQ192)</f>
        <v>1</v>
      </c>
      <c r="C192" s="19">
        <f>INDEX(章节表!$B$5:$B$64,关卡表!BQ192)</f>
        <v>119</v>
      </c>
      <c r="D192" s="10" t="s">
        <v>313</v>
      </c>
      <c r="E192" s="19">
        <f>BP192-INDEX(章节表!$J$4:$J$64,关卡表!BQ192)</f>
        <v>6</v>
      </c>
      <c r="F192" s="20">
        <v>9</v>
      </c>
      <c r="G192" s="19" t="str">
        <f>INDEX(章节表!$C$5:$C$64,关卡表!BQ192)&amp;关卡表!E192&amp;"关"</f>
        <v>普通19章6关</v>
      </c>
      <c r="H192" s="10"/>
      <c r="I192" s="10"/>
      <c r="J192" s="19" t="str">
        <f>INDEX(章节表!$D$5:$D$64,关卡表!BQ192)&amp;"-"&amp;关卡表!E192&amp;"关"</f>
        <v>普通19章-6关</v>
      </c>
      <c r="K192" s="10" t="s">
        <v>315</v>
      </c>
      <c r="L192" s="10"/>
      <c r="M192" s="9"/>
      <c r="N192" s="9">
        <v>0</v>
      </c>
      <c r="O192" s="19">
        <f t="shared" si="6"/>
        <v>11905</v>
      </c>
      <c r="P192" s="19">
        <v>800</v>
      </c>
      <c r="Q192" s="9">
        <v>0</v>
      </c>
      <c r="R192" s="9">
        <v>21192</v>
      </c>
      <c r="S192" s="9" t="s">
        <v>325</v>
      </c>
      <c r="T192" s="19">
        <f>INDEX(章节表!$M$5:$M$64,关卡表!BQ192)</f>
        <v>3600</v>
      </c>
      <c r="U192" s="9" t="s">
        <v>326</v>
      </c>
      <c r="V192" s="19">
        <f>INDEX(章节表!$N$5:$N$64,关卡表!BQ192)</f>
        <v>9000</v>
      </c>
      <c r="W192" s="9"/>
      <c r="X192" s="9"/>
      <c r="Y192" s="9"/>
      <c r="Z192" s="9"/>
      <c r="AA192" s="9"/>
      <c r="AB192" s="9"/>
      <c r="AC192" s="10"/>
      <c r="AD192" s="10"/>
      <c r="AE192" s="10"/>
      <c r="AF192" s="10"/>
      <c r="AG192" s="10"/>
      <c r="AH192" s="10"/>
      <c r="AI192" s="9"/>
      <c r="AJ192" s="9"/>
      <c r="AK192" s="9"/>
      <c r="AL192" s="9" t="s">
        <v>412</v>
      </c>
      <c r="AM192" s="9">
        <v>7</v>
      </c>
      <c r="AN192" s="9"/>
      <c r="AO192" s="19">
        <f>INDEX(章节表!$K$5:$K$64,关卡表!BQ192)</f>
        <v>100</v>
      </c>
      <c r="AP192" s="9">
        <v>3215987</v>
      </c>
      <c r="AQ192" s="10" t="s">
        <v>898</v>
      </c>
      <c r="AR192" s="10" t="s">
        <v>899</v>
      </c>
      <c r="AS192" s="10" t="s">
        <v>900</v>
      </c>
      <c r="AT192" s="10" t="s">
        <v>318</v>
      </c>
      <c r="AU192" s="10"/>
      <c r="AV192" s="10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P192">
        <v>186</v>
      </c>
      <c r="BQ192">
        <f>MATCH(BP192-1,章节表!$J$4:$J$64,1)</f>
        <v>19</v>
      </c>
    </row>
    <row r="193" spans="1:69" ht="18" customHeight="1" x14ac:dyDescent="0.2">
      <c r="A193" s="19">
        <f t="shared" si="5"/>
        <v>11907</v>
      </c>
      <c r="B193" s="19">
        <f>INDEX(章节表!$E$5:$E$64,关卡表!BQ193)</f>
        <v>1</v>
      </c>
      <c r="C193" s="19">
        <f>INDEX(章节表!$B$5:$B$64,关卡表!BQ193)</f>
        <v>119</v>
      </c>
      <c r="D193" s="10" t="s">
        <v>313</v>
      </c>
      <c r="E193" s="19">
        <f>BP193-INDEX(章节表!$J$4:$J$64,关卡表!BQ193)</f>
        <v>7</v>
      </c>
      <c r="F193" s="20">
        <v>11</v>
      </c>
      <c r="G193" s="19" t="str">
        <f>INDEX(章节表!$C$5:$C$64,关卡表!BQ193)&amp;关卡表!E193&amp;"关"</f>
        <v>普通19章7关</v>
      </c>
      <c r="H193" s="10"/>
      <c r="I193" s="10"/>
      <c r="J193" s="19" t="str">
        <f>INDEX(章节表!$D$5:$D$64,关卡表!BQ193)&amp;"-"&amp;关卡表!E193&amp;"关"</f>
        <v>普通19章-7关</v>
      </c>
      <c r="K193" s="10" t="s">
        <v>315</v>
      </c>
      <c r="L193" s="10"/>
      <c r="M193" s="9"/>
      <c r="N193" s="9">
        <v>0</v>
      </c>
      <c r="O193" s="19">
        <f t="shared" si="6"/>
        <v>11906</v>
      </c>
      <c r="P193" s="19">
        <v>800</v>
      </c>
      <c r="Q193" s="9">
        <v>0</v>
      </c>
      <c r="R193" s="9"/>
      <c r="S193" s="9" t="s">
        <v>325</v>
      </c>
      <c r="T193" s="19">
        <f>INDEX(章节表!$M$5:$M$64,关卡表!BQ193)</f>
        <v>3600</v>
      </c>
      <c r="U193" s="9" t="s">
        <v>326</v>
      </c>
      <c r="V193" s="19">
        <f>INDEX(章节表!$N$5:$N$64,关卡表!BQ193)</f>
        <v>9000</v>
      </c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10"/>
      <c r="AI193" s="9"/>
      <c r="AJ193" s="9"/>
      <c r="AK193" s="9"/>
      <c r="AL193" s="9" t="s">
        <v>412</v>
      </c>
      <c r="AM193" s="9">
        <v>8</v>
      </c>
      <c r="AN193" s="9"/>
      <c r="AO193" s="19">
        <f>INDEX(章节表!$K$5:$K$64,关卡表!BQ193)</f>
        <v>100</v>
      </c>
      <c r="AP193" s="9">
        <v>3108672</v>
      </c>
      <c r="AQ193" s="10" t="s">
        <v>901</v>
      </c>
      <c r="AR193" s="10" t="s">
        <v>902</v>
      </c>
      <c r="AS193" s="10" t="s">
        <v>903</v>
      </c>
      <c r="AT193" s="10" t="s">
        <v>318</v>
      </c>
      <c r="AU193" s="10"/>
      <c r="AV193" s="10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P193">
        <v>187</v>
      </c>
      <c r="BQ193">
        <f>MATCH(BP193-1,章节表!$J$4:$J$64,1)</f>
        <v>19</v>
      </c>
    </row>
    <row r="194" spans="1:69" ht="18" customHeight="1" x14ac:dyDescent="0.2">
      <c r="A194" s="19">
        <f t="shared" si="5"/>
        <v>11908</v>
      </c>
      <c r="B194" s="19">
        <f>INDEX(章节表!$E$5:$E$64,关卡表!BQ194)</f>
        <v>1</v>
      </c>
      <c r="C194" s="19">
        <f>INDEX(章节表!$B$5:$B$64,关卡表!BQ194)</f>
        <v>119</v>
      </c>
      <c r="D194" s="10" t="s">
        <v>313</v>
      </c>
      <c r="E194" s="19">
        <f>BP194-INDEX(章节表!$J$4:$J$64,关卡表!BQ194)</f>
        <v>8</v>
      </c>
      <c r="F194" s="20">
        <v>12</v>
      </c>
      <c r="G194" s="19" t="str">
        <f>INDEX(章节表!$C$5:$C$64,关卡表!BQ194)&amp;关卡表!E194&amp;"关"</f>
        <v>普通19章8关</v>
      </c>
      <c r="H194" s="10"/>
      <c r="I194" s="10"/>
      <c r="J194" s="19" t="str">
        <f>INDEX(章节表!$D$5:$D$64,关卡表!BQ194)&amp;"-"&amp;关卡表!E194&amp;"关"</f>
        <v>普通19章-8关</v>
      </c>
      <c r="K194" s="10" t="s">
        <v>315</v>
      </c>
      <c r="L194" s="10"/>
      <c r="M194" s="9"/>
      <c r="N194" s="9">
        <v>0</v>
      </c>
      <c r="O194" s="19">
        <f t="shared" si="6"/>
        <v>11907</v>
      </c>
      <c r="P194" s="19">
        <v>800</v>
      </c>
      <c r="Q194" s="9">
        <v>0</v>
      </c>
      <c r="R194" s="9"/>
      <c r="S194" s="9" t="s">
        <v>325</v>
      </c>
      <c r="T194" s="19">
        <f>INDEX(章节表!$M$5:$M$64,关卡表!BQ194)</f>
        <v>3600</v>
      </c>
      <c r="U194" s="9" t="s">
        <v>326</v>
      </c>
      <c r="V194" s="19">
        <f>INDEX(章节表!$N$5:$N$64,关卡表!BQ194)</f>
        <v>9000</v>
      </c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10"/>
      <c r="AI194" s="9"/>
      <c r="AJ194" s="9"/>
      <c r="AK194" s="9"/>
      <c r="AL194" s="9" t="s">
        <v>412</v>
      </c>
      <c r="AM194" s="9">
        <v>6</v>
      </c>
      <c r="AN194" s="9"/>
      <c r="AO194" s="19">
        <f>INDEX(章节表!$K$5:$K$64,关卡表!BQ194)</f>
        <v>100</v>
      </c>
      <c r="AP194" s="9">
        <v>3110822</v>
      </c>
      <c r="AQ194" s="10" t="s">
        <v>904</v>
      </c>
      <c r="AR194" s="10" t="s">
        <v>905</v>
      </c>
      <c r="AS194" s="10" t="s">
        <v>906</v>
      </c>
      <c r="AT194" s="10" t="s">
        <v>318</v>
      </c>
      <c r="AU194" s="10"/>
      <c r="AV194" s="10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P194">
        <v>188</v>
      </c>
      <c r="BQ194">
        <f>MATCH(BP194-1,章节表!$J$4:$J$64,1)</f>
        <v>19</v>
      </c>
    </row>
    <row r="195" spans="1:69" ht="18" customHeight="1" x14ac:dyDescent="0.2">
      <c r="A195" s="19">
        <f t="shared" si="5"/>
        <v>11909</v>
      </c>
      <c r="B195" s="19">
        <f>INDEX(章节表!$E$5:$E$64,关卡表!BQ195)</f>
        <v>1</v>
      </c>
      <c r="C195" s="19">
        <f>INDEX(章节表!$B$5:$B$64,关卡表!BQ195)</f>
        <v>119</v>
      </c>
      <c r="D195" s="10" t="s">
        <v>313</v>
      </c>
      <c r="E195" s="19">
        <f>BP195-INDEX(章节表!$J$4:$J$64,关卡表!BQ195)</f>
        <v>9</v>
      </c>
      <c r="F195" s="20">
        <v>13</v>
      </c>
      <c r="G195" s="19" t="str">
        <f>INDEX(章节表!$C$5:$C$64,关卡表!BQ195)&amp;关卡表!E195&amp;"关"</f>
        <v>普通19章9关</v>
      </c>
      <c r="H195" s="10"/>
      <c r="I195" s="10"/>
      <c r="J195" s="19" t="str">
        <f>INDEX(章节表!$D$5:$D$64,关卡表!BQ195)&amp;"-"&amp;关卡表!E195&amp;"关"</f>
        <v>普通19章-9关</v>
      </c>
      <c r="K195" s="10" t="s">
        <v>315</v>
      </c>
      <c r="L195" s="10"/>
      <c r="M195" s="9"/>
      <c r="N195" s="9">
        <v>0</v>
      </c>
      <c r="O195" s="19">
        <f t="shared" si="6"/>
        <v>11908</v>
      </c>
      <c r="P195" s="19">
        <v>800</v>
      </c>
      <c r="Q195" s="9">
        <v>0</v>
      </c>
      <c r="R195" s="9"/>
      <c r="S195" s="9" t="s">
        <v>325</v>
      </c>
      <c r="T195" s="19">
        <f>INDEX(章节表!$M$5:$M$64,关卡表!BQ195)</f>
        <v>3600</v>
      </c>
      <c r="U195" s="9" t="s">
        <v>326</v>
      </c>
      <c r="V195" s="19">
        <f>INDEX(章节表!$N$5:$N$64,关卡表!BQ195)</f>
        <v>9000</v>
      </c>
      <c r="W195" s="9"/>
      <c r="X195" s="9"/>
      <c r="Y195" s="9"/>
      <c r="Z195" s="9"/>
      <c r="AA195" s="9"/>
      <c r="AB195" s="9"/>
      <c r="AC195" s="10"/>
      <c r="AD195" s="10"/>
      <c r="AE195" s="10"/>
      <c r="AF195" s="10"/>
      <c r="AG195" s="10"/>
      <c r="AH195" s="10"/>
      <c r="AI195" s="9"/>
      <c r="AJ195" s="9"/>
      <c r="AK195" s="9"/>
      <c r="AL195" s="9" t="s">
        <v>412</v>
      </c>
      <c r="AM195" s="9">
        <v>6</v>
      </c>
      <c r="AN195" s="9"/>
      <c r="AO195" s="19">
        <f>INDEX(章节表!$K$5:$K$64,关卡表!BQ195)</f>
        <v>100</v>
      </c>
      <c r="AP195" s="9">
        <v>3264854</v>
      </c>
      <c r="AQ195" s="10" t="s">
        <v>907</v>
      </c>
      <c r="AR195" s="10" t="s">
        <v>908</v>
      </c>
      <c r="AS195" s="10" t="s">
        <v>909</v>
      </c>
      <c r="AT195" s="10" t="s">
        <v>318</v>
      </c>
      <c r="AU195" s="10"/>
      <c r="AV195" s="10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P195">
        <v>189</v>
      </c>
      <c r="BQ195">
        <f>MATCH(BP195-1,章节表!$J$4:$J$64,1)</f>
        <v>19</v>
      </c>
    </row>
    <row r="196" spans="1:69" ht="18" customHeight="1" x14ac:dyDescent="0.2">
      <c r="A196" s="19">
        <f t="shared" si="5"/>
        <v>11910</v>
      </c>
      <c r="B196" s="19">
        <f>INDEX(章节表!$E$5:$E$64,关卡表!BQ196)</f>
        <v>1</v>
      </c>
      <c r="C196" s="19">
        <f>INDEX(章节表!$B$5:$B$64,关卡表!BQ196)</f>
        <v>119</v>
      </c>
      <c r="D196" s="10" t="s">
        <v>313</v>
      </c>
      <c r="E196" s="19">
        <f>BP196-INDEX(章节表!$J$4:$J$64,关卡表!BQ196)</f>
        <v>10</v>
      </c>
      <c r="F196" s="20">
        <v>14</v>
      </c>
      <c r="G196" s="19" t="str">
        <f>INDEX(章节表!$C$5:$C$64,关卡表!BQ196)&amp;关卡表!E196&amp;"关"</f>
        <v>普通19章10关</v>
      </c>
      <c r="H196" s="10"/>
      <c r="I196" s="10"/>
      <c r="J196" s="19" t="str">
        <f>INDEX(章节表!$D$5:$D$64,关卡表!BQ196)&amp;"-"&amp;关卡表!E196&amp;"关"</f>
        <v>普通19章-10关</v>
      </c>
      <c r="K196" s="10" t="s">
        <v>360</v>
      </c>
      <c r="L196" s="10"/>
      <c r="M196" s="9"/>
      <c r="N196" s="9">
        <v>0</v>
      </c>
      <c r="O196" s="19">
        <f t="shared" si="6"/>
        <v>11909</v>
      </c>
      <c r="P196" s="19">
        <v>800</v>
      </c>
      <c r="Q196" s="9">
        <v>0</v>
      </c>
      <c r="R196" s="9">
        <v>21193</v>
      </c>
      <c r="S196" s="9" t="s">
        <v>325</v>
      </c>
      <c r="T196" s="19">
        <f>INDEX(章节表!$M$5:$M$64,关卡表!BQ196)</f>
        <v>3600</v>
      </c>
      <c r="U196" s="9" t="s">
        <v>326</v>
      </c>
      <c r="V196" s="19">
        <f>INDEX(章节表!$N$5:$N$64,关卡表!BQ196)</f>
        <v>9000</v>
      </c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10"/>
      <c r="AI196" s="9"/>
      <c r="AJ196" s="9"/>
      <c r="AK196" s="9"/>
      <c r="AL196" s="9" t="s">
        <v>412</v>
      </c>
      <c r="AM196" s="9">
        <v>7</v>
      </c>
      <c r="AN196" s="9"/>
      <c r="AO196" s="19">
        <f>INDEX(章节表!$K$5:$K$64,关卡表!BQ196)</f>
        <v>100</v>
      </c>
      <c r="AP196" s="9">
        <v>3464286</v>
      </c>
      <c r="AQ196" s="10" t="s">
        <v>910</v>
      </c>
      <c r="AR196" s="10" t="s">
        <v>911</v>
      </c>
      <c r="AS196" s="10" t="s">
        <v>912</v>
      </c>
      <c r="AT196" s="10" t="s">
        <v>318</v>
      </c>
      <c r="AU196" s="10"/>
      <c r="AV196" s="10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P196">
        <v>190</v>
      </c>
      <c r="BQ196">
        <f>MATCH(BP196-1,章节表!$J$4:$J$64,1)</f>
        <v>19</v>
      </c>
    </row>
    <row r="197" spans="1:69" ht="18" customHeight="1" x14ac:dyDescent="0.2">
      <c r="A197" s="19">
        <f t="shared" si="5"/>
        <v>12001</v>
      </c>
      <c r="B197" s="19">
        <f>INDEX(章节表!$E$5:$E$64,关卡表!BQ197)</f>
        <v>1</v>
      </c>
      <c r="C197" s="19">
        <f>INDEX(章节表!$B$5:$B$64,关卡表!BQ197)</f>
        <v>120</v>
      </c>
      <c r="D197" s="10" t="s">
        <v>313</v>
      </c>
      <c r="E197" s="19">
        <f>BP197-INDEX(章节表!$J$4:$J$64,关卡表!BQ197)</f>
        <v>1</v>
      </c>
      <c r="F197" s="20">
        <v>1</v>
      </c>
      <c r="G197" s="19" t="str">
        <f>INDEX(章节表!$C$5:$C$64,关卡表!BQ197)&amp;关卡表!E197&amp;"关"</f>
        <v>普通20章1关</v>
      </c>
      <c r="H197" s="10"/>
      <c r="I197" s="10"/>
      <c r="J197" s="19" t="str">
        <f>INDEX(章节表!$D$5:$D$64,关卡表!BQ197)&amp;"-"&amp;关卡表!E197&amp;"关"</f>
        <v>普通20章-1关</v>
      </c>
      <c r="K197" s="10" t="s">
        <v>315</v>
      </c>
      <c r="L197" s="10"/>
      <c r="M197" s="9"/>
      <c r="N197" s="9">
        <v>0</v>
      </c>
      <c r="O197" s="19">
        <f t="shared" si="6"/>
        <v>11910</v>
      </c>
      <c r="P197" s="19">
        <v>840</v>
      </c>
      <c r="Q197" s="9">
        <v>0</v>
      </c>
      <c r="R197" s="9"/>
      <c r="S197" s="9" t="s">
        <v>325</v>
      </c>
      <c r="T197" s="19">
        <f>INDEX(章节表!$M$5:$M$64,关卡表!BQ197)</f>
        <v>3900</v>
      </c>
      <c r="U197" s="9" t="s">
        <v>326</v>
      </c>
      <c r="V197" s="19">
        <f>INDEX(章节表!$N$5:$N$64,关卡表!BQ197)</f>
        <v>9450</v>
      </c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10"/>
      <c r="AI197" s="9"/>
      <c r="AJ197" s="9"/>
      <c r="AK197" s="9"/>
      <c r="AL197" s="9" t="s">
        <v>412</v>
      </c>
      <c r="AM197" s="9">
        <v>8</v>
      </c>
      <c r="AN197" s="9"/>
      <c r="AO197" s="19">
        <f>INDEX(章节表!$K$5:$K$64,关卡表!BQ197)</f>
        <v>105</v>
      </c>
      <c r="AP197" s="9">
        <v>3405932</v>
      </c>
      <c r="AQ197" s="10" t="s">
        <v>913</v>
      </c>
      <c r="AR197" s="10" t="s">
        <v>914</v>
      </c>
      <c r="AS197" s="10" t="s">
        <v>915</v>
      </c>
      <c r="AT197" s="10" t="s">
        <v>318</v>
      </c>
      <c r="AU197" s="10"/>
      <c r="AV197" s="10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P197">
        <v>191</v>
      </c>
      <c r="BQ197">
        <f>MATCH(BP197-1,章节表!$J$4:$J$64,1)</f>
        <v>20</v>
      </c>
    </row>
    <row r="198" spans="1:69" ht="18" customHeight="1" x14ac:dyDescent="0.2">
      <c r="A198" s="19">
        <f t="shared" si="5"/>
        <v>12002</v>
      </c>
      <c r="B198" s="19">
        <f>INDEX(章节表!$E$5:$E$64,关卡表!BQ198)</f>
        <v>1</v>
      </c>
      <c r="C198" s="19">
        <f>INDEX(章节表!$B$5:$B$64,关卡表!BQ198)</f>
        <v>120</v>
      </c>
      <c r="D198" s="10" t="s">
        <v>313</v>
      </c>
      <c r="E198" s="19">
        <f>BP198-INDEX(章节表!$J$4:$J$64,关卡表!BQ198)</f>
        <v>2</v>
      </c>
      <c r="F198" s="20">
        <v>3</v>
      </c>
      <c r="G198" s="19" t="str">
        <f>INDEX(章节表!$C$5:$C$64,关卡表!BQ198)&amp;关卡表!E198&amp;"关"</f>
        <v>普通20章2关</v>
      </c>
      <c r="H198" s="10"/>
      <c r="I198" s="10"/>
      <c r="J198" s="19" t="str">
        <f>INDEX(章节表!$D$5:$D$64,关卡表!BQ198)&amp;"-"&amp;关卡表!E198&amp;"关"</f>
        <v>普通20章-2关</v>
      </c>
      <c r="K198" s="10" t="s">
        <v>315</v>
      </c>
      <c r="L198" s="10"/>
      <c r="M198" s="9"/>
      <c r="N198" s="9">
        <v>0</v>
      </c>
      <c r="O198" s="19">
        <f t="shared" si="6"/>
        <v>12001</v>
      </c>
      <c r="P198" s="19">
        <v>840</v>
      </c>
      <c r="Q198" s="9">
        <v>0</v>
      </c>
      <c r="R198" s="9"/>
      <c r="S198" s="9" t="s">
        <v>325</v>
      </c>
      <c r="T198" s="19">
        <f>INDEX(章节表!$M$5:$M$64,关卡表!BQ198)</f>
        <v>3900</v>
      </c>
      <c r="U198" s="9" t="s">
        <v>326</v>
      </c>
      <c r="V198" s="19">
        <f>INDEX(章节表!$N$5:$N$64,关卡表!BQ198)</f>
        <v>9450</v>
      </c>
      <c r="W198" s="9"/>
      <c r="X198" s="9"/>
      <c r="Y198" s="9"/>
      <c r="Z198" s="9"/>
      <c r="AA198" s="9"/>
      <c r="AB198" s="9"/>
      <c r="AC198" s="10"/>
      <c r="AD198" s="10"/>
      <c r="AE198" s="10"/>
      <c r="AF198" s="10"/>
      <c r="AG198" s="10"/>
      <c r="AH198" s="10"/>
      <c r="AI198" s="9"/>
      <c r="AJ198" s="9"/>
      <c r="AK198" s="9"/>
      <c r="AL198" s="9" t="s">
        <v>412</v>
      </c>
      <c r="AM198" s="9">
        <v>6</v>
      </c>
      <c r="AN198" s="9"/>
      <c r="AO198" s="19">
        <f>INDEX(章节表!$K$5:$K$64,关卡表!BQ198)</f>
        <v>105</v>
      </c>
      <c r="AP198" s="9">
        <v>3408082</v>
      </c>
      <c r="AQ198" s="10" t="s">
        <v>916</v>
      </c>
      <c r="AR198" s="10" t="s">
        <v>917</v>
      </c>
      <c r="AS198" s="10" t="s">
        <v>918</v>
      </c>
      <c r="AT198" s="10" t="s">
        <v>318</v>
      </c>
      <c r="AU198" s="10"/>
      <c r="AV198" s="10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P198">
        <v>192</v>
      </c>
      <c r="BQ198">
        <f>MATCH(BP198-1,章节表!$J$4:$J$64,1)</f>
        <v>20</v>
      </c>
    </row>
    <row r="199" spans="1:69" ht="18" customHeight="1" x14ac:dyDescent="0.2">
      <c r="A199" s="19">
        <f t="shared" si="5"/>
        <v>12003</v>
      </c>
      <c r="B199" s="19">
        <f>INDEX(章节表!$E$5:$E$64,关卡表!BQ199)</f>
        <v>1</v>
      </c>
      <c r="C199" s="19">
        <f>INDEX(章节表!$B$5:$B$64,关卡表!BQ199)</f>
        <v>120</v>
      </c>
      <c r="D199" s="10" t="s">
        <v>313</v>
      </c>
      <c r="E199" s="19">
        <f>BP199-INDEX(章节表!$J$4:$J$64,关卡表!BQ199)</f>
        <v>3</v>
      </c>
      <c r="F199" s="20">
        <v>4</v>
      </c>
      <c r="G199" s="19" t="str">
        <f>INDEX(章节表!$C$5:$C$64,关卡表!BQ199)&amp;关卡表!E199&amp;"关"</f>
        <v>普通20章3关</v>
      </c>
      <c r="H199" s="10"/>
      <c r="I199" s="10"/>
      <c r="J199" s="19" t="str">
        <f>INDEX(章节表!$D$5:$D$64,关卡表!BQ199)&amp;"-"&amp;关卡表!E199&amp;"关"</f>
        <v>普通20章-3关</v>
      </c>
      <c r="K199" s="10" t="s">
        <v>315</v>
      </c>
      <c r="L199" s="10"/>
      <c r="M199" s="9"/>
      <c r="N199" s="9">
        <v>0</v>
      </c>
      <c r="O199" s="19">
        <f t="shared" si="6"/>
        <v>12002</v>
      </c>
      <c r="P199" s="19">
        <v>840</v>
      </c>
      <c r="Q199" s="9">
        <v>0</v>
      </c>
      <c r="R199" s="9">
        <v>21201</v>
      </c>
      <c r="S199" s="9" t="s">
        <v>325</v>
      </c>
      <c r="T199" s="19">
        <f>INDEX(章节表!$M$5:$M$64,关卡表!BQ199)</f>
        <v>3900</v>
      </c>
      <c r="U199" s="9" t="s">
        <v>326</v>
      </c>
      <c r="V199" s="19">
        <f>INDEX(章节表!$N$5:$N$64,关卡表!BQ199)</f>
        <v>9450</v>
      </c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10"/>
      <c r="AI199" s="9"/>
      <c r="AJ199" s="9"/>
      <c r="AK199" s="9"/>
      <c r="AL199" s="9" t="s">
        <v>412</v>
      </c>
      <c r="AM199" s="9">
        <v>6</v>
      </c>
      <c r="AN199" s="9"/>
      <c r="AO199" s="19">
        <f>INDEX(章节表!$K$5:$K$64,关卡表!BQ199)</f>
        <v>105</v>
      </c>
      <c r="AP199" s="9">
        <v>3653011</v>
      </c>
      <c r="AQ199" s="10" t="s">
        <v>919</v>
      </c>
      <c r="AR199" s="10" t="s">
        <v>920</v>
      </c>
      <c r="AS199" s="10" t="s">
        <v>921</v>
      </c>
      <c r="AT199" s="10" t="s">
        <v>318</v>
      </c>
      <c r="AU199" s="10"/>
      <c r="AV199" s="10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P199">
        <v>193</v>
      </c>
      <c r="BQ199">
        <f>MATCH(BP199-1,章节表!$J$4:$J$64,1)</f>
        <v>20</v>
      </c>
    </row>
    <row r="200" spans="1:69" ht="18" customHeight="1" x14ac:dyDescent="0.2">
      <c r="A200" s="19">
        <f t="shared" ref="A200:A263" si="7">C200*100+E200</f>
        <v>12004</v>
      </c>
      <c r="B200" s="19">
        <f>INDEX(章节表!$E$5:$E$64,关卡表!BQ200)</f>
        <v>1</v>
      </c>
      <c r="C200" s="19">
        <f>INDEX(章节表!$B$5:$B$64,关卡表!BQ200)</f>
        <v>120</v>
      </c>
      <c r="D200" s="10" t="s">
        <v>313</v>
      </c>
      <c r="E200" s="19">
        <f>BP200-INDEX(章节表!$J$4:$J$64,关卡表!BQ200)</f>
        <v>4</v>
      </c>
      <c r="F200" s="20">
        <v>6</v>
      </c>
      <c r="G200" s="19" t="str">
        <f>INDEX(章节表!$C$5:$C$64,关卡表!BQ200)&amp;关卡表!E200&amp;"关"</f>
        <v>普通20章4关</v>
      </c>
      <c r="H200" s="10"/>
      <c r="I200" s="10"/>
      <c r="J200" s="19" t="str">
        <f>INDEX(章节表!$D$5:$D$64,关卡表!BQ200)&amp;"-"&amp;关卡表!E200&amp;"关"</f>
        <v>普通20章-4关</v>
      </c>
      <c r="K200" s="10" t="s">
        <v>315</v>
      </c>
      <c r="L200" s="10"/>
      <c r="M200" s="9"/>
      <c r="N200" s="9">
        <v>0</v>
      </c>
      <c r="O200" s="19">
        <f t="shared" si="6"/>
        <v>12003</v>
      </c>
      <c r="P200" s="19">
        <v>840</v>
      </c>
      <c r="Q200" s="9">
        <v>0</v>
      </c>
      <c r="R200" s="9"/>
      <c r="S200" s="9" t="s">
        <v>325</v>
      </c>
      <c r="T200" s="19">
        <f>INDEX(章节表!$M$5:$M$64,关卡表!BQ200)</f>
        <v>3900</v>
      </c>
      <c r="U200" s="9" t="s">
        <v>326</v>
      </c>
      <c r="V200" s="19">
        <f>INDEX(章节表!$N$5:$N$64,关卡表!BQ200)</f>
        <v>9450</v>
      </c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10"/>
      <c r="AI200" s="9"/>
      <c r="AJ200" s="9"/>
      <c r="AK200" s="9"/>
      <c r="AL200" s="9" t="s">
        <v>327</v>
      </c>
      <c r="AM200" s="9">
        <v>1</v>
      </c>
      <c r="AN200" s="9"/>
      <c r="AO200" s="19">
        <f>INDEX(章节表!$K$5:$K$64,关卡表!BQ200)</f>
        <v>105</v>
      </c>
      <c r="AP200" s="9">
        <v>3619622</v>
      </c>
      <c r="AQ200" s="10" t="s">
        <v>922</v>
      </c>
      <c r="AR200" s="10" t="s">
        <v>923</v>
      </c>
      <c r="AS200" s="10" t="s">
        <v>924</v>
      </c>
      <c r="AT200" s="10" t="s">
        <v>318</v>
      </c>
      <c r="AU200" s="10"/>
      <c r="AV200" s="10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P200">
        <v>194</v>
      </c>
      <c r="BQ200">
        <f>MATCH(BP200-1,章节表!$J$4:$J$64,1)</f>
        <v>20</v>
      </c>
    </row>
    <row r="201" spans="1:69" ht="18" customHeight="1" x14ac:dyDescent="0.2">
      <c r="A201" s="19">
        <f t="shared" si="7"/>
        <v>12005</v>
      </c>
      <c r="B201" s="19">
        <f>INDEX(章节表!$E$5:$E$64,关卡表!BQ201)</f>
        <v>1</v>
      </c>
      <c r="C201" s="19">
        <f>INDEX(章节表!$B$5:$B$64,关卡表!BQ201)</f>
        <v>120</v>
      </c>
      <c r="D201" s="10" t="s">
        <v>313</v>
      </c>
      <c r="E201" s="19">
        <f>BP201-INDEX(章节表!$J$4:$J$64,关卡表!BQ201)</f>
        <v>5</v>
      </c>
      <c r="F201" s="20">
        <v>8</v>
      </c>
      <c r="G201" s="19" t="str">
        <f>INDEX(章节表!$C$5:$C$64,关卡表!BQ201)&amp;关卡表!E201&amp;"关"</f>
        <v>普通20章5关</v>
      </c>
      <c r="H201" s="10"/>
      <c r="I201" s="10"/>
      <c r="J201" s="19" t="str">
        <f>INDEX(章节表!$D$5:$D$64,关卡表!BQ201)&amp;"-"&amp;关卡表!E201&amp;"关"</f>
        <v>普通20章-5关</v>
      </c>
      <c r="K201" s="10" t="s">
        <v>315</v>
      </c>
      <c r="L201" s="10"/>
      <c r="M201" s="9"/>
      <c r="N201" s="9">
        <v>0</v>
      </c>
      <c r="O201" s="19">
        <f t="shared" ref="O201:O264" si="8">A200</f>
        <v>12004</v>
      </c>
      <c r="P201" s="19">
        <v>840</v>
      </c>
      <c r="Q201" s="9">
        <v>0</v>
      </c>
      <c r="R201" s="9"/>
      <c r="S201" s="9" t="s">
        <v>325</v>
      </c>
      <c r="T201" s="19">
        <f>INDEX(章节表!$M$5:$M$64,关卡表!BQ201)</f>
        <v>3900</v>
      </c>
      <c r="U201" s="9" t="s">
        <v>326</v>
      </c>
      <c r="V201" s="19">
        <f>INDEX(章节表!$N$5:$N$64,关卡表!BQ201)</f>
        <v>9450</v>
      </c>
      <c r="W201" s="9"/>
      <c r="X201" s="9"/>
      <c r="Y201" s="9"/>
      <c r="Z201" s="9"/>
      <c r="AA201" s="9"/>
      <c r="AB201" s="9"/>
      <c r="AC201" s="10"/>
      <c r="AD201" s="10"/>
      <c r="AE201" s="10"/>
      <c r="AF201" s="10"/>
      <c r="AG201" s="10"/>
      <c r="AH201" s="10"/>
      <c r="AI201" s="9"/>
      <c r="AJ201" s="9"/>
      <c r="AK201" s="9"/>
      <c r="AL201" s="10" t="s">
        <v>327</v>
      </c>
      <c r="AM201" s="9">
        <v>2</v>
      </c>
      <c r="AN201" s="9"/>
      <c r="AO201" s="19">
        <f>INDEX(章节表!$K$5:$K$64,关卡表!BQ201)</f>
        <v>105</v>
      </c>
      <c r="AP201" s="9">
        <v>3620697</v>
      </c>
      <c r="AQ201" s="10" t="s">
        <v>925</v>
      </c>
      <c r="AR201" s="10" t="s">
        <v>926</v>
      </c>
      <c r="AS201" s="10" t="s">
        <v>927</v>
      </c>
      <c r="AT201" s="10" t="s">
        <v>318</v>
      </c>
      <c r="AU201" s="10"/>
      <c r="AV201" s="10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P201">
        <v>195</v>
      </c>
      <c r="BQ201">
        <f>MATCH(BP201-1,章节表!$J$4:$J$64,1)</f>
        <v>20</v>
      </c>
    </row>
    <row r="202" spans="1:69" ht="18" customHeight="1" x14ac:dyDescent="0.2">
      <c r="A202" s="19">
        <f t="shared" si="7"/>
        <v>12006</v>
      </c>
      <c r="B202" s="19">
        <f>INDEX(章节表!$E$5:$E$64,关卡表!BQ202)</f>
        <v>1</v>
      </c>
      <c r="C202" s="19">
        <f>INDEX(章节表!$B$5:$B$64,关卡表!BQ202)</f>
        <v>120</v>
      </c>
      <c r="D202" s="10" t="s">
        <v>313</v>
      </c>
      <c r="E202" s="19">
        <f>BP202-INDEX(章节表!$J$4:$J$64,关卡表!BQ202)</f>
        <v>6</v>
      </c>
      <c r="F202" s="20">
        <v>9</v>
      </c>
      <c r="G202" s="19" t="str">
        <f>INDEX(章节表!$C$5:$C$64,关卡表!BQ202)&amp;关卡表!E202&amp;"关"</f>
        <v>普通20章6关</v>
      </c>
      <c r="H202" s="10"/>
      <c r="I202" s="10"/>
      <c r="J202" s="19" t="str">
        <f>INDEX(章节表!$D$5:$D$64,关卡表!BQ202)&amp;"-"&amp;关卡表!E202&amp;"关"</f>
        <v>普通20章-6关</v>
      </c>
      <c r="K202" s="10" t="s">
        <v>315</v>
      </c>
      <c r="L202" s="10"/>
      <c r="M202" s="9"/>
      <c r="N202" s="9">
        <v>0</v>
      </c>
      <c r="O202" s="19">
        <f t="shared" si="8"/>
        <v>12005</v>
      </c>
      <c r="P202" s="19">
        <v>840</v>
      </c>
      <c r="Q202" s="9">
        <v>0</v>
      </c>
      <c r="R202" s="9">
        <v>21202</v>
      </c>
      <c r="S202" s="9" t="s">
        <v>325</v>
      </c>
      <c r="T202" s="19">
        <f>INDEX(章节表!$M$5:$M$64,关卡表!BQ202)</f>
        <v>3900</v>
      </c>
      <c r="U202" s="9" t="s">
        <v>326</v>
      </c>
      <c r="V202" s="19">
        <f>INDEX(章节表!$N$5:$N$64,关卡表!BQ202)</f>
        <v>9450</v>
      </c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10"/>
      <c r="AI202" s="9"/>
      <c r="AJ202" s="9"/>
      <c r="AK202" s="9"/>
      <c r="AL202" s="10" t="s">
        <v>327</v>
      </c>
      <c r="AM202" s="9">
        <v>2</v>
      </c>
      <c r="AN202" s="9"/>
      <c r="AO202" s="19">
        <f>INDEX(章节表!$K$5:$K$64,关卡表!BQ202)</f>
        <v>105</v>
      </c>
      <c r="AP202" s="9">
        <v>3733743</v>
      </c>
      <c r="AQ202" s="10" t="s">
        <v>928</v>
      </c>
      <c r="AR202" s="10" t="s">
        <v>929</v>
      </c>
      <c r="AS202" s="10" t="s">
        <v>930</v>
      </c>
      <c r="AT202" s="10" t="s">
        <v>318</v>
      </c>
      <c r="AU202" s="10"/>
      <c r="AV202" s="10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P202">
        <v>196</v>
      </c>
      <c r="BQ202">
        <f>MATCH(BP202-1,章节表!$J$4:$J$64,1)</f>
        <v>20</v>
      </c>
    </row>
    <row r="203" spans="1:69" ht="18" customHeight="1" x14ac:dyDescent="0.2">
      <c r="A203" s="19">
        <f t="shared" si="7"/>
        <v>12007</v>
      </c>
      <c r="B203" s="19">
        <f>INDEX(章节表!$E$5:$E$64,关卡表!BQ203)</f>
        <v>1</v>
      </c>
      <c r="C203" s="19">
        <f>INDEX(章节表!$B$5:$B$64,关卡表!BQ203)</f>
        <v>120</v>
      </c>
      <c r="D203" s="10" t="s">
        <v>313</v>
      </c>
      <c r="E203" s="19">
        <f>BP203-INDEX(章节表!$J$4:$J$64,关卡表!BQ203)</f>
        <v>7</v>
      </c>
      <c r="F203" s="20">
        <v>10</v>
      </c>
      <c r="G203" s="19" t="str">
        <f>INDEX(章节表!$C$5:$C$64,关卡表!BQ203)&amp;关卡表!E203&amp;"关"</f>
        <v>普通20章7关</v>
      </c>
      <c r="H203" s="10"/>
      <c r="I203" s="10"/>
      <c r="J203" s="19" t="str">
        <f>INDEX(章节表!$D$5:$D$64,关卡表!BQ203)&amp;"-"&amp;关卡表!E203&amp;"关"</f>
        <v>普通20章-7关</v>
      </c>
      <c r="K203" s="10" t="s">
        <v>315</v>
      </c>
      <c r="L203" s="10"/>
      <c r="M203" s="9"/>
      <c r="N203" s="9">
        <v>0</v>
      </c>
      <c r="O203" s="19">
        <f t="shared" si="8"/>
        <v>12006</v>
      </c>
      <c r="P203" s="19">
        <v>840</v>
      </c>
      <c r="Q203" s="9">
        <v>0</v>
      </c>
      <c r="R203" s="9"/>
      <c r="S203" s="9" t="s">
        <v>325</v>
      </c>
      <c r="T203" s="19">
        <f>INDEX(章节表!$M$5:$M$64,关卡表!BQ203)</f>
        <v>3900</v>
      </c>
      <c r="U203" s="9" t="s">
        <v>326</v>
      </c>
      <c r="V203" s="19">
        <f>INDEX(章节表!$N$5:$N$64,关卡表!BQ203)</f>
        <v>9450</v>
      </c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10"/>
      <c r="AI203" s="9"/>
      <c r="AJ203" s="9"/>
      <c r="AK203" s="9"/>
      <c r="AL203" s="10" t="s">
        <v>327</v>
      </c>
      <c r="AM203" s="9">
        <v>2</v>
      </c>
      <c r="AN203" s="9"/>
      <c r="AO203" s="19">
        <f>INDEX(章节表!$K$5:$K$64,关卡表!BQ203)</f>
        <v>105</v>
      </c>
      <c r="AP203" s="9">
        <v>3767739</v>
      </c>
      <c r="AQ203" s="10" t="s">
        <v>931</v>
      </c>
      <c r="AR203" s="10" t="s">
        <v>932</v>
      </c>
      <c r="AS203" s="10" t="s">
        <v>933</v>
      </c>
      <c r="AT203" s="10" t="s">
        <v>318</v>
      </c>
      <c r="AU203" s="10"/>
      <c r="AV203" s="10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P203">
        <v>197</v>
      </c>
      <c r="BQ203">
        <f>MATCH(BP203-1,章节表!$J$4:$J$64,1)</f>
        <v>20</v>
      </c>
    </row>
    <row r="204" spans="1:69" ht="18" customHeight="1" x14ac:dyDescent="0.2">
      <c r="A204" s="19">
        <f t="shared" si="7"/>
        <v>12008</v>
      </c>
      <c r="B204" s="19">
        <f>INDEX(章节表!$E$5:$E$64,关卡表!BQ204)</f>
        <v>1</v>
      </c>
      <c r="C204" s="19">
        <f>INDEX(章节表!$B$5:$B$64,关卡表!BQ204)</f>
        <v>120</v>
      </c>
      <c r="D204" s="10" t="s">
        <v>313</v>
      </c>
      <c r="E204" s="19">
        <f>BP204-INDEX(章节表!$J$4:$J$64,关卡表!BQ204)</f>
        <v>8</v>
      </c>
      <c r="F204" s="20">
        <v>11</v>
      </c>
      <c r="G204" s="19" t="str">
        <f>INDEX(章节表!$C$5:$C$64,关卡表!BQ204)&amp;关卡表!E204&amp;"关"</f>
        <v>普通20章8关</v>
      </c>
      <c r="H204" s="10"/>
      <c r="I204" s="10"/>
      <c r="J204" s="19" t="str">
        <f>INDEX(章节表!$D$5:$D$64,关卡表!BQ204)&amp;"-"&amp;关卡表!E204&amp;"关"</f>
        <v>普通20章-8关</v>
      </c>
      <c r="K204" s="10" t="s">
        <v>315</v>
      </c>
      <c r="L204" s="10"/>
      <c r="M204" s="9"/>
      <c r="N204" s="9">
        <v>0</v>
      </c>
      <c r="O204" s="19">
        <f t="shared" si="8"/>
        <v>12007</v>
      </c>
      <c r="P204" s="19">
        <v>840</v>
      </c>
      <c r="Q204" s="9">
        <v>0</v>
      </c>
      <c r="R204" s="9"/>
      <c r="S204" s="9" t="s">
        <v>325</v>
      </c>
      <c r="T204" s="19">
        <f>INDEX(章节表!$M$5:$M$64,关卡表!BQ204)</f>
        <v>3900</v>
      </c>
      <c r="U204" s="9" t="s">
        <v>326</v>
      </c>
      <c r="V204" s="19">
        <f>INDEX(章节表!$N$5:$N$64,关卡表!BQ204)</f>
        <v>9450</v>
      </c>
      <c r="W204" s="9"/>
      <c r="X204" s="9"/>
      <c r="Y204" s="9"/>
      <c r="Z204" s="9"/>
      <c r="AA204" s="9"/>
      <c r="AB204" s="9"/>
      <c r="AC204" s="10"/>
      <c r="AD204" s="10"/>
      <c r="AE204" s="10"/>
      <c r="AF204" s="10"/>
      <c r="AG204" s="10"/>
      <c r="AH204" s="10"/>
      <c r="AI204" s="9"/>
      <c r="AJ204" s="9"/>
      <c r="AK204" s="9"/>
      <c r="AL204" s="10" t="s">
        <v>327</v>
      </c>
      <c r="AM204" s="9">
        <v>3</v>
      </c>
      <c r="AN204" s="9"/>
      <c r="AO204" s="19">
        <f>INDEX(章节表!$K$5:$K$64,关卡表!BQ204)</f>
        <v>105</v>
      </c>
      <c r="AP204" s="9">
        <v>3769909</v>
      </c>
      <c r="AQ204" s="10" t="s">
        <v>934</v>
      </c>
      <c r="AR204" s="10" t="s">
        <v>935</v>
      </c>
      <c r="AS204" s="10" t="s">
        <v>936</v>
      </c>
      <c r="AT204" s="10" t="s">
        <v>318</v>
      </c>
      <c r="AU204" s="10"/>
      <c r="AV204" s="10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P204">
        <v>198</v>
      </c>
      <c r="BQ204">
        <f>MATCH(BP204-1,章节表!$J$4:$J$64,1)</f>
        <v>20</v>
      </c>
    </row>
    <row r="205" spans="1:69" ht="18" customHeight="1" x14ac:dyDescent="0.2">
      <c r="A205" s="19">
        <f t="shared" si="7"/>
        <v>12009</v>
      </c>
      <c r="B205" s="19">
        <f>INDEX(章节表!$E$5:$E$64,关卡表!BQ205)</f>
        <v>1</v>
      </c>
      <c r="C205" s="19">
        <f>INDEX(章节表!$B$5:$B$64,关卡表!BQ205)</f>
        <v>120</v>
      </c>
      <c r="D205" s="10" t="s">
        <v>313</v>
      </c>
      <c r="E205" s="19">
        <f>BP205-INDEX(章节表!$J$4:$J$64,关卡表!BQ205)</f>
        <v>9</v>
      </c>
      <c r="F205" s="20">
        <v>13</v>
      </c>
      <c r="G205" s="19" t="str">
        <f>INDEX(章节表!$C$5:$C$64,关卡表!BQ205)&amp;关卡表!E205&amp;"关"</f>
        <v>普通20章9关</v>
      </c>
      <c r="H205" s="10"/>
      <c r="I205" s="10"/>
      <c r="J205" s="19" t="str">
        <f>INDEX(章节表!$D$5:$D$64,关卡表!BQ205)&amp;"-"&amp;关卡表!E205&amp;"关"</f>
        <v>普通20章-9关</v>
      </c>
      <c r="K205" s="10" t="s">
        <v>315</v>
      </c>
      <c r="L205" s="10"/>
      <c r="M205" s="9"/>
      <c r="N205" s="9">
        <v>0</v>
      </c>
      <c r="O205" s="19">
        <f t="shared" si="8"/>
        <v>12008</v>
      </c>
      <c r="P205" s="19">
        <v>840</v>
      </c>
      <c r="Q205" s="9">
        <v>0</v>
      </c>
      <c r="R205" s="9"/>
      <c r="S205" s="9" t="s">
        <v>325</v>
      </c>
      <c r="T205" s="19">
        <f>INDEX(章节表!$M$5:$M$64,关卡表!BQ205)</f>
        <v>3900</v>
      </c>
      <c r="U205" s="9" t="s">
        <v>326</v>
      </c>
      <c r="V205" s="19">
        <f>INDEX(章节表!$N$5:$N$64,关卡表!BQ205)</f>
        <v>9450</v>
      </c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10"/>
      <c r="AI205" s="9"/>
      <c r="AJ205" s="9"/>
      <c r="AK205" s="9"/>
      <c r="AL205" s="10" t="s">
        <v>327</v>
      </c>
      <c r="AM205" s="9">
        <v>1</v>
      </c>
      <c r="AN205" s="9"/>
      <c r="AO205" s="19">
        <f>INDEX(章节表!$K$5:$K$64,关卡表!BQ205)</f>
        <v>105</v>
      </c>
      <c r="AP205" s="9">
        <v>3774121</v>
      </c>
      <c r="AQ205" s="10" t="s">
        <v>937</v>
      </c>
      <c r="AR205" s="10" t="s">
        <v>938</v>
      </c>
      <c r="AS205" s="10" t="s">
        <v>939</v>
      </c>
      <c r="AT205" s="10" t="s">
        <v>318</v>
      </c>
      <c r="AU205" s="10"/>
      <c r="AV205" s="10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P205">
        <v>199</v>
      </c>
      <c r="BQ205">
        <f>MATCH(BP205-1,章节表!$J$4:$J$64,1)</f>
        <v>20</v>
      </c>
    </row>
    <row r="206" spans="1:69" ht="18" customHeight="1" x14ac:dyDescent="0.2">
      <c r="A206" s="19">
        <f t="shared" si="7"/>
        <v>12010</v>
      </c>
      <c r="B206" s="19">
        <f>INDEX(章节表!$E$5:$E$64,关卡表!BQ206)</f>
        <v>1</v>
      </c>
      <c r="C206" s="19">
        <f>INDEX(章节表!$B$5:$B$64,关卡表!BQ206)</f>
        <v>120</v>
      </c>
      <c r="D206" s="10" t="s">
        <v>313</v>
      </c>
      <c r="E206" s="19">
        <f>BP206-INDEX(章节表!$J$4:$J$64,关卡表!BQ206)</f>
        <v>10</v>
      </c>
      <c r="F206" s="20">
        <v>14</v>
      </c>
      <c r="G206" s="19" t="str">
        <f>INDEX(章节表!$C$5:$C$64,关卡表!BQ206)&amp;关卡表!E206&amp;"关"</f>
        <v>普通20章10关</v>
      </c>
      <c r="H206" s="10"/>
      <c r="I206" s="10"/>
      <c r="J206" s="19" t="str">
        <f>INDEX(章节表!$D$5:$D$64,关卡表!BQ206)&amp;"-"&amp;关卡表!E206&amp;"关"</f>
        <v>普通20章-10关</v>
      </c>
      <c r="K206" s="10" t="s">
        <v>360</v>
      </c>
      <c r="L206" s="10"/>
      <c r="M206" s="9"/>
      <c r="N206" s="9">
        <v>0</v>
      </c>
      <c r="O206" s="19">
        <f t="shared" si="8"/>
        <v>12009</v>
      </c>
      <c r="P206" s="19">
        <v>840</v>
      </c>
      <c r="Q206" s="9">
        <v>0</v>
      </c>
      <c r="R206" s="9">
        <v>21203</v>
      </c>
      <c r="S206" s="9" t="s">
        <v>325</v>
      </c>
      <c r="T206" s="19">
        <f>INDEX(章节表!$M$5:$M$64,关卡表!BQ206)</f>
        <v>3900</v>
      </c>
      <c r="U206" s="9" t="s">
        <v>326</v>
      </c>
      <c r="V206" s="19">
        <f>INDEX(章节表!$N$5:$N$64,关卡表!BQ206)</f>
        <v>9450</v>
      </c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10"/>
      <c r="AI206" s="9"/>
      <c r="AJ206" s="9"/>
      <c r="AK206" s="9"/>
      <c r="AL206" s="10" t="s">
        <v>327</v>
      </c>
      <c r="AM206" s="9">
        <v>2</v>
      </c>
      <c r="AN206" s="9"/>
      <c r="AO206" s="19">
        <f>INDEX(章节表!$K$5:$K$64,关卡表!BQ206)</f>
        <v>105</v>
      </c>
      <c r="AP206" s="9">
        <v>3986943</v>
      </c>
      <c r="AQ206" s="10" t="s">
        <v>940</v>
      </c>
      <c r="AR206" s="10" t="s">
        <v>941</v>
      </c>
      <c r="AS206" s="10" t="s">
        <v>942</v>
      </c>
      <c r="AT206" s="10" t="s">
        <v>318</v>
      </c>
      <c r="AU206" s="10"/>
      <c r="AV206" s="10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P206">
        <v>200</v>
      </c>
      <c r="BQ206">
        <f>MATCH(BP206-1,章节表!$J$4:$J$64,1)</f>
        <v>20</v>
      </c>
    </row>
    <row r="207" spans="1:69" ht="18" customHeight="1" x14ac:dyDescent="0.2">
      <c r="A207" s="19">
        <f t="shared" si="7"/>
        <v>12101</v>
      </c>
      <c r="B207" s="19">
        <f>INDEX(章节表!$E$5:$E$64,关卡表!BQ207)</f>
        <v>1</v>
      </c>
      <c r="C207" s="19">
        <f>INDEX(章节表!$B$5:$B$64,关卡表!BQ207)</f>
        <v>121</v>
      </c>
      <c r="D207" s="10" t="s">
        <v>313</v>
      </c>
      <c r="E207" s="19">
        <f>BP207-INDEX(章节表!$J$4:$J$64,关卡表!BQ207)</f>
        <v>1</v>
      </c>
      <c r="F207" s="20">
        <v>1</v>
      </c>
      <c r="G207" s="19" t="str">
        <f>INDEX(章节表!$C$5:$C$64,关卡表!BQ207)&amp;关卡表!E207&amp;"关"</f>
        <v>普通21章1关</v>
      </c>
      <c r="H207" s="10"/>
      <c r="I207" s="10"/>
      <c r="J207" s="19" t="str">
        <f>INDEX(章节表!$D$5:$D$64,关卡表!BQ207)&amp;"-"&amp;关卡表!E207&amp;"关"</f>
        <v>普通21章-1关</v>
      </c>
      <c r="K207" s="10" t="s">
        <v>315</v>
      </c>
      <c r="L207" s="10"/>
      <c r="M207" s="9"/>
      <c r="N207" s="9">
        <v>0</v>
      </c>
      <c r="O207" s="19">
        <f t="shared" si="8"/>
        <v>12010</v>
      </c>
      <c r="P207" s="19">
        <v>900</v>
      </c>
      <c r="Q207" s="9">
        <v>0</v>
      </c>
      <c r="R207" s="9"/>
      <c r="S207" s="9" t="s">
        <v>325</v>
      </c>
      <c r="T207" s="19">
        <f>INDEX(章节表!$M$5:$M$64,关卡表!BQ207)</f>
        <v>4200</v>
      </c>
      <c r="U207" s="9" t="s">
        <v>326</v>
      </c>
      <c r="V207" s="19">
        <f>INDEX(章节表!$N$5:$N$64,关卡表!BQ207)</f>
        <v>10125</v>
      </c>
      <c r="W207" s="9"/>
      <c r="X207" s="9"/>
      <c r="Y207" s="9"/>
      <c r="Z207" s="9"/>
      <c r="AA207" s="9"/>
      <c r="AB207" s="9"/>
      <c r="AC207" s="10"/>
      <c r="AD207" s="10"/>
      <c r="AE207" s="10"/>
      <c r="AF207" s="10"/>
      <c r="AG207" s="10"/>
      <c r="AH207" s="10"/>
      <c r="AI207" s="9"/>
      <c r="AJ207" s="9"/>
      <c r="AK207" s="9"/>
      <c r="AL207" s="10" t="s">
        <v>327</v>
      </c>
      <c r="AM207" s="9">
        <v>3</v>
      </c>
      <c r="AN207" s="9"/>
      <c r="AO207" s="19">
        <f>INDEX(章节表!$K$5:$K$64,关卡表!BQ207)</f>
        <v>110</v>
      </c>
      <c r="AP207" s="9">
        <v>4052523</v>
      </c>
      <c r="AQ207" s="10" t="s">
        <v>943</v>
      </c>
      <c r="AR207" s="10" t="s">
        <v>944</v>
      </c>
      <c r="AS207" s="10" t="s">
        <v>945</v>
      </c>
      <c r="AT207" s="10" t="s">
        <v>318</v>
      </c>
      <c r="AU207" s="10"/>
      <c r="AV207" s="10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P207">
        <v>201</v>
      </c>
      <c r="BQ207">
        <f>MATCH(BP207-1,章节表!$J$4:$J$64,1)</f>
        <v>21</v>
      </c>
    </row>
    <row r="208" spans="1:69" ht="18" customHeight="1" x14ac:dyDescent="0.2">
      <c r="A208" s="19">
        <f t="shared" si="7"/>
        <v>12102</v>
      </c>
      <c r="B208" s="19">
        <f>INDEX(章节表!$E$5:$E$64,关卡表!BQ208)</f>
        <v>1</v>
      </c>
      <c r="C208" s="19">
        <f>INDEX(章节表!$B$5:$B$64,关卡表!BQ208)</f>
        <v>121</v>
      </c>
      <c r="D208" s="10" t="s">
        <v>313</v>
      </c>
      <c r="E208" s="19">
        <f>BP208-INDEX(章节表!$J$4:$J$64,关卡表!BQ208)</f>
        <v>2</v>
      </c>
      <c r="F208" s="20">
        <v>3</v>
      </c>
      <c r="G208" s="19" t="str">
        <f>INDEX(章节表!$C$5:$C$64,关卡表!BQ208)&amp;关卡表!E208&amp;"关"</f>
        <v>普通21章2关</v>
      </c>
      <c r="H208" s="10"/>
      <c r="I208" s="10"/>
      <c r="J208" s="19" t="str">
        <f>INDEX(章节表!$D$5:$D$64,关卡表!BQ208)&amp;"-"&amp;关卡表!E208&amp;"关"</f>
        <v>普通21章-2关</v>
      </c>
      <c r="K208" s="10" t="s">
        <v>315</v>
      </c>
      <c r="L208" s="10"/>
      <c r="M208" s="9"/>
      <c r="N208" s="9">
        <v>0</v>
      </c>
      <c r="O208" s="19">
        <f t="shared" si="8"/>
        <v>12101</v>
      </c>
      <c r="P208" s="19">
        <v>900</v>
      </c>
      <c r="Q208" s="9">
        <v>0</v>
      </c>
      <c r="R208" s="9"/>
      <c r="S208" s="9" t="s">
        <v>325</v>
      </c>
      <c r="T208" s="19">
        <f>INDEX(章节表!$M$5:$M$64,关卡表!BQ208)</f>
        <v>4200</v>
      </c>
      <c r="U208" s="9" t="s">
        <v>326</v>
      </c>
      <c r="V208" s="19">
        <f>INDEX(章节表!$N$5:$N$64,关卡表!BQ208)</f>
        <v>10125</v>
      </c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10"/>
      <c r="AI208" s="9"/>
      <c r="AJ208" s="9"/>
      <c r="AK208" s="9"/>
      <c r="AL208" s="10" t="s">
        <v>364</v>
      </c>
      <c r="AM208" s="9">
        <v>9</v>
      </c>
      <c r="AN208" s="9"/>
      <c r="AO208" s="19">
        <f>INDEX(章节表!$K$5:$K$64,关卡表!BQ208)</f>
        <v>110</v>
      </c>
      <c r="AP208" s="9">
        <v>4055563</v>
      </c>
      <c r="AQ208" s="10" t="s">
        <v>946</v>
      </c>
      <c r="AR208" s="10" t="s">
        <v>947</v>
      </c>
      <c r="AS208" s="10" t="s">
        <v>948</v>
      </c>
      <c r="AT208" s="10" t="s">
        <v>318</v>
      </c>
      <c r="AU208" s="10"/>
      <c r="AV208" s="10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P208">
        <v>202</v>
      </c>
      <c r="BQ208">
        <f>MATCH(BP208-1,章节表!$J$4:$J$64,1)</f>
        <v>21</v>
      </c>
    </row>
    <row r="209" spans="1:69" ht="18" customHeight="1" x14ac:dyDescent="0.2">
      <c r="A209" s="19">
        <f t="shared" si="7"/>
        <v>12103</v>
      </c>
      <c r="B209" s="19">
        <f>INDEX(章节表!$E$5:$E$64,关卡表!BQ209)</f>
        <v>1</v>
      </c>
      <c r="C209" s="19">
        <f>INDEX(章节表!$B$5:$B$64,关卡表!BQ209)</f>
        <v>121</v>
      </c>
      <c r="D209" s="10" t="s">
        <v>313</v>
      </c>
      <c r="E209" s="19">
        <f>BP209-INDEX(章节表!$J$4:$J$64,关卡表!BQ209)</f>
        <v>3</v>
      </c>
      <c r="F209" s="20">
        <v>5</v>
      </c>
      <c r="G209" s="19" t="str">
        <f>INDEX(章节表!$C$5:$C$64,关卡表!BQ209)&amp;关卡表!E209&amp;"关"</f>
        <v>普通21章3关</v>
      </c>
      <c r="H209" s="10"/>
      <c r="I209" s="10"/>
      <c r="J209" s="19" t="str">
        <f>INDEX(章节表!$D$5:$D$64,关卡表!BQ209)&amp;"-"&amp;关卡表!E209&amp;"关"</f>
        <v>普通21章-3关</v>
      </c>
      <c r="K209" s="10" t="s">
        <v>315</v>
      </c>
      <c r="L209" s="10"/>
      <c r="M209" s="9"/>
      <c r="N209" s="9">
        <v>0</v>
      </c>
      <c r="O209" s="19">
        <f t="shared" si="8"/>
        <v>12102</v>
      </c>
      <c r="P209" s="19">
        <v>900</v>
      </c>
      <c r="Q209" s="9">
        <v>0</v>
      </c>
      <c r="R209" s="9">
        <v>21211</v>
      </c>
      <c r="S209" s="9" t="s">
        <v>325</v>
      </c>
      <c r="T209" s="19">
        <f>INDEX(章节表!$M$5:$M$64,关卡表!BQ209)</f>
        <v>4200</v>
      </c>
      <c r="U209" s="9" t="s">
        <v>326</v>
      </c>
      <c r="V209" s="19">
        <f>INDEX(章节表!$N$5:$N$64,关卡表!BQ209)</f>
        <v>10125</v>
      </c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10"/>
      <c r="AI209" s="9"/>
      <c r="AJ209" s="9"/>
      <c r="AK209" s="9"/>
      <c r="AL209" s="9" t="s">
        <v>327</v>
      </c>
      <c r="AM209" s="9">
        <v>1</v>
      </c>
      <c r="AN209" s="9"/>
      <c r="AO209" s="19">
        <f>INDEX(章节表!$K$5:$K$64,关卡表!BQ209)</f>
        <v>110</v>
      </c>
      <c r="AP209" s="9">
        <v>4186722</v>
      </c>
      <c r="AQ209" s="10" t="s">
        <v>949</v>
      </c>
      <c r="AR209" s="10" t="s">
        <v>950</v>
      </c>
      <c r="AS209" s="10" t="s">
        <v>951</v>
      </c>
      <c r="AT209" s="10" t="s">
        <v>318</v>
      </c>
      <c r="AU209" s="10"/>
      <c r="AV209" s="10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P209">
        <v>203</v>
      </c>
      <c r="BQ209">
        <f>MATCH(BP209-1,章节表!$J$4:$J$64,1)</f>
        <v>21</v>
      </c>
    </row>
    <row r="210" spans="1:69" ht="18" customHeight="1" x14ac:dyDescent="0.2">
      <c r="A210" s="19">
        <f t="shared" si="7"/>
        <v>12104</v>
      </c>
      <c r="B210" s="19">
        <f>INDEX(章节表!$E$5:$E$64,关卡表!BQ210)</f>
        <v>1</v>
      </c>
      <c r="C210" s="19">
        <f>INDEX(章节表!$B$5:$B$64,关卡表!BQ210)</f>
        <v>121</v>
      </c>
      <c r="D210" s="10" t="s">
        <v>313</v>
      </c>
      <c r="E210" s="19">
        <f>BP210-INDEX(章节表!$J$4:$J$64,关卡表!BQ210)</f>
        <v>4</v>
      </c>
      <c r="F210" s="20">
        <v>7</v>
      </c>
      <c r="G210" s="19" t="str">
        <f>INDEX(章节表!$C$5:$C$64,关卡表!BQ210)&amp;关卡表!E210&amp;"关"</f>
        <v>普通21章4关</v>
      </c>
      <c r="H210" s="10"/>
      <c r="I210" s="10"/>
      <c r="J210" s="19" t="str">
        <f>INDEX(章节表!$D$5:$D$64,关卡表!BQ210)&amp;"-"&amp;关卡表!E210&amp;"关"</f>
        <v>普通21章-4关</v>
      </c>
      <c r="K210" s="10" t="s">
        <v>315</v>
      </c>
      <c r="L210" s="10"/>
      <c r="M210" s="9"/>
      <c r="N210" s="9">
        <v>0</v>
      </c>
      <c r="O210" s="19">
        <f t="shared" si="8"/>
        <v>12103</v>
      </c>
      <c r="P210" s="19">
        <v>900</v>
      </c>
      <c r="Q210" s="9">
        <v>0</v>
      </c>
      <c r="R210" s="9"/>
      <c r="S210" s="9" t="s">
        <v>325</v>
      </c>
      <c r="T210" s="19">
        <f>INDEX(章节表!$M$5:$M$64,关卡表!BQ210)</f>
        <v>4200</v>
      </c>
      <c r="U210" s="9" t="s">
        <v>326</v>
      </c>
      <c r="V210" s="19">
        <f>INDEX(章节表!$N$5:$N$64,关卡表!BQ210)</f>
        <v>10125</v>
      </c>
      <c r="W210" s="9"/>
      <c r="X210" s="9"/>
      <c r="Y210" s="9"/>
      <c r="Z210" s="9"/>
      <c r="AA210" s="9"/>
      <c r="AB210" s="9"/>
      <c r="AC210" s="10"/>
      <c r="AD210" s="10"/>
      <c r="AE210" s="10"/>
      <c r="AF210" s="10"/>
      <c r="AG210" s="10"/>
      <c r="AH210" s="10"/>
      <c r="AI210" s="9"/>
      <c r="AJ210" s="9"/>
      <c r="AK210" s="9"/>
      <c r="AL210" s="10" t="s">
        <v>327</v>
      </c>
      <c r="AM210" s="9">
        <v>2</v>
      </c>
      <c r="AN210" s="9"/>
      <c r="AO210" s="19">
        <f>INDEX(章节表!$K$5:$K$64,关卡表!BQ210)</f>
        <v>110</v>
      </c>
      <c r="AP210" s="9">
        <v>4144329</v>
      </c>
      <c r="AQ210" s="10" t="s">
        <v>952</v>
      </c>
      <c r="AR210" s="10" t="s">
        <v>953</v>
      </c>
      <c r="AS210" s="10" t="s">
        <v>954</v>
      </c>
      <c r="AT210" s="10" t="s">
        <v>318</v>
      </c>
      <c r="AU210" s="10"/>
      <c r="AV210" s="10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P210">
        <v>204</v>
      </c>
      <c r="BQ210">
        <f>MATCH(BP210-1,章节表!$J$4:$J$64,1)</f>
        <v>21</v>
      </c>
    </row>
    <row r="211" spans="1:69" ht="18" customHeight="1" x14ac:dyDescent="0.2">
      <c r="A211" s="19">
        <f t="shared" si="7"/>
        <v>12105</v>
      </c>
      <c r="B211" s="19">
        <f>INDEX(章节表!$E$5:$E$64,关卡表!BQ211)</f>
        <v>1</v>
      </c>
      <c r="C211" s="19">
        <f>INDEX(章节表!$B$5:$B$64,关卡表!BQ211)</f>
        <v>121</v>
      </c>
      <c r="D211" s="10" t="s">
        <v>313</v>
      </c>
      <c r="E211" s="19">
        <f>BP211-INDEX(章节表!$J$4:$J$64,关卡表!BQ211)</f>
        <v>5</v>
      </c>
      <c r="F211" s="20">
        <v>8</v>
      </c>
      <c r="G211" s="19" t="str">
        <f>INDEX(章节表!$C$5:$C$64,关卡表!BQ211)&amp;关卡表!E211&amp;"关"</f>
        <v>普通21章5关</v>
      </c>
      <c r="H211" s="10"/>
      <c r="I211" s="10"/>
      <c r="J211" s="19" t="str">
        <f>INDEX(章节表!$D$5:$D$64,关卡表!BQ211)&amp;"-"&amp;关卡表!E211&amp;"关"</f>
        <v>普通21章-5关</v>
      </c>
      <c r="K211" s="10" t="s">
        <v>315</v>
      </c>
      <c r="L211" s="10"/>
      <c r="M211" s="9"/>
      <c r="N211" s="9">
        <v>0</v>
      </c>
      <c r="O211" s="19">
        <f t="shared" si="8"/>
        <v>12104</v>
      </c>
      <c r="P211" s="19">
        <v>900</v>
      </c>
      <c r="Q211" s="9">
        <v>0</v>
      </c>
      <c r="R211" s="9"/>
      <c r="S211" s="9" t="s">
        <v>325</v>
      </c>
      <c r="T211" s="19">
        <f>INDEX(章节表!$M$5:$M$64,关卡表!BQ211)</f>
        <v>4200</v>
      </c>
      <c r="U211" s="9" t="s">
        <v>326</v>
      </c>
      <c r="V211" s="19">
        <f>INDEX(章节表!$N$5:$N$64,关卡表!BQ211)</f>
        <v>10125</v>
      </c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10"/>
      <c r="AI211" s="9"/>
      <c r="AJ211" s="9"/>
      <c r="AK211" s="9"/>
      <c r="AL211" s="9" t="s">
        <v>364</v>
      </c>
      <c r="AM211" s="9">
        <v>9</v>
      </c>
      <c r="AN211" s="9"/>
      <c r="AO211" s="19">
        <f>INDEX(章节表!$K$5:$K$64,关卡表!BQ211)</f>
        <v>110</v>
      </c>
      <c r="AP211" s="9">
        <v>4145869</v>
      </c>
      <c r="AQ211" s="10" t="s">
        <v>955</v>
      </c>
      <c r="AR211" s="10" t="s">
        <v>956</v>
      </c>
      <c r="AS211" s="10" t="s">
        <v>957</v>
      </c>
      <c r="AT211" s="10" t="s">
        <v>318</v>
      </c>
      <c r="AU211" s="10"/>
      <c r="AV211" s="10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P211">
        <v>205</v>
      </c>
      <c r="BQ211">
        <f>MATCH(BP211-1,章节表!$J$4:$J$64,1)</f>
        <v>21</v>
      </c>
    </row>
    <row r="212" spans="1:69" ht="18" customHeight="1" x14ac:dyDescent="0.2">
      <c r="A212" s="19">
        <f t="shared" si="7"/>
        <v>12106</v>
      </c>
      <c r="B212" s="19">
        <f>INDEX(章节表!$E$5:$E$64,关卡表!BQ212)</f>
        <v>1</v>
      </c>
      <c r="C212" s="19">
        <f>INDEX(章节表!$B$5:$B$64,关卡表!BQ212)</f>
        <v>121</v>
      </c>
      <c r="D212" s="10" t="s">
        <v>313</v>
      </c>
      <c r="E212" s="19">
        <f>BP212-INDEX(章节表!$J$4:$J$64,关卡表!BQ212)</f>
        <v>6</v>
      </c>
      <c r="F212" s="20">
        <v>9</v>
      </c>
      <c r="G212" s="19" t="str">
        <f>INDEX(章节表!$C$5:$C$64,关卡表!BQ212)&amp;关卡表!E212&amp;"关"</f>
        <v>普通21章6关</v>
      </c>
      <c r="H212" s="10"/>
      <c r="I212" s="10"/>
      <c r="J212" s="19" t="str">
        <f>INDEX(章节表!$D$5:$D$64,关卡表!BQ212)&amp;"-"&amp;关卡表!E212&amp;"关"</f>
        <v>普通21章-6关</v>
      </c>
      <c r="K212" s="10" t="s">
        <v>315</v>
      </c>
      <c r="L212" s="10"/>
      <c r="M212" s="9"/>
      <c r="N212" s="9">
        <v>0</v>
      </c>
      <c r="O212" s="19">
        <f t="shared" si="8"/>
        <v>12105</v>
      </c>
      <c r="P212" s="19">
        <v>900</v>
      </c>
      <c r="Q212" s="9">
        <v>0</v>
      </c>
      <c r="R212" s="9">
        <v>21212</v>
      </c>
      <c r="S212" s="9" t="s">
        <v>325</v>
      </c>
      <c r="T212" s="19">
        <f>INDEX(章节表!$M$5:$M$64,关卡表!BQ212)</f>
        <v>4200</v>
      </c>
      <c r="U212" s="9" t="s">
        <v>326</v>
      </c>
      <c r="V212" s="19">
        <f>INDEX(章节表!$N$5:$N$64,关卡表!BQ212)</f>
        <v>10125</v>
      </c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10"/>
      <c r="AI212" s="9"/>
      <c r="AJ212" s="9"/>
      <c r="AK212" s="9"/>
      <c r="AL212" s="9" t="s">
        <v>364</v>
      </c>
      <c r="AM212" s="9">
        <v>11</v>
      </c>
      <c r="AN212" s="9"/>
      <c r="AO212" s="19">
        <f>INDEX(章节表!$K$5:$K$64,关卡表!BQ212)</f>
        <v>110</v>
      </c>
      <c r="AP212" s="9">
        <v>4356996</v>
      </c>
      <c r="AQ212" s="10" t="s">
        <v>958</v>
      </c>
      <c r="AR212" s="10" t="s">
        <v>959</v>
      </c>
      <c r="AS212" s="10" t="s">
        <v>960</v>
      </c>
      <c r="AT212" s="10" t="s">
        <v>318</v>
      </c>
      <c r="AU212" s="10"/>
      <c r="AV212" s="10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P212">
        <v>206</v>
      </c>
      <c r="BQ212">
        <f>MATCH(BP212-1,章节表!$J$4:$J$64,1)</f>
        <v>21</v>
      </c>
    </row>
    <row r="213" spans="1:69" ht="18" customHeight="1" x14ac:dyDescent="0.2">
      <c r="A213" s="19">
        <f t="shared" si="7"/>
        <v>12107</v>
      </c>
      <c r="B213" s="19">
        <f>INDEX(章节表!$E$5:$E$64,关卡表!BQ213)</f>
        <v>1</v>
      </c>
      <c r="C213" s="19">
        <f>INDEX(章节表!$B$5:$B$64,关卡表!BQ213)</f>
        <v>121</v>
      </c>
      <c r="D213" s="10" t="s">
        <v>313</v>
      </c>
      <c r="E213" s="19">
        <f>BP213-INDEX(章节表!$J$4:$J$64,关卡表!BQ213)</f>
        <v>7</v>
      </c>
      <c r="F213" s="20">
        <v>11</v>
      </c>
      <c r="G213" s="19" t="str">
        <f>INDEX(章节表!$C$5:$C$64,关卡表!BQ213)&amp;关卡表!E213&amp;"关"</f>
        <v>普通21章7关</v>
      </c>
      <c r="H213" s="10"/>
      <c r="I213" s="10"/>
      <c r="J213" s="19" t="str">
        <f>INDEX(章节表!$D$5:$D$64,关卡表!BQ213)&amp;"-"&amp;关卡表!E213&amp;"关"</f>
        <v>普通21章-7关</v>
      </c>
      <c r="K213" s="10" t="s">
        <v>315</v>
      </c>
      <c r="L213" s="10"/>
      <c r="M213" s="9"/>
      <c r="N213" s="9">
        <v>0</v>
      </c>
      <c r="O213" s="19">
        <f t="shared" si="8"/>
        <v>12106</v>
      </c>
      <c r="P213" s="19">
        <v>900</v>
      </c>
      <c r="Q213" s="9">
        <v>0</v>
      </c>
      <c r="R213" s="9"/>
      <c r="S213" s="9" t="s">
        <v>325</v>
      </c>
      <c r="T213" s="19">
        <f>INDEX(章节表!$M$5:$M$64,关卡表!BQ213)</f>
        <v>4200</v>
      </c>
      <c r="U213" s="9" t="s">
        <v>326</v>
      </c>
      <c r="V213" s="19">
        <f>INDEX(章节表!$N$5:$N$64,关卡表!BQ213)</f>
        <v>10125</v>
      </c>
      <c r="W213" s="9"/>
      <c r="X213" s="9"/>
      <c r="Y213" s="9"/>
      <c r="Z213" s="9"/>
      <c r="AA213" s="9"/>
      <c r="AB213" s="9"/>
      <c r="AC213" s="10"/>
      <c r="AD213" s="10"/>
      <c r="AE213" s="10"/>
      <c r="AF213" s="10"/>
      <c r="AG213" s="10"/>
      <c r="AH213" s="10"/>
      <c r="AI213" s="9"/>
      <c r="AJ213" s="9"/>
      <c r="AK213" s="9"/>
      <c r="AL213" s="9" t="s">
        <v>364</v>
      </c>
      <c r="AM213" s="9">
        <v>11</v>
      </c>
      <c r="AN213" s="9"/>
      <c r="AO213" s="19">
        <f>INDEX(章节表!$K$5:$K$64,关卡表!BQ213)</f>
        <v>110</v>
      </c>
      <c r="AP213" s="9">
        <v>4482208</v>
      </c>
      <c r="AQ213" s="10" t="s">
        <v>961</v>
      </c>
      <c r="AR213" s="10" t="s">
        <v>962</v>
      </c>
      <c r="AS213" s="10" t="s">
        <v>963</v>
      </c>
      <c r="AT213" s="10" t="s">
        <v>318</v>
      </c>
      <c r="AU213" s="10"/>
      <c r="AV213" s="10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P213">
        <v>207</v>
      </c>
      <c r="BQ213">
        <f>MATCH(BP213-1,章节表!$J$4:$J$64,1)</f>
        <v>21</v>
      </c>
    </row>
    <row r="214" spans="1:69" ht="18" customHeight="1" x14ac:dyDescent="0.2">
      <c r="A214" s="19">
        <f t="shared" si="7"/>
        <v>12108</v>
      </c>
      <c r="B214" s="19">
        <f>INDEX(章节表!$E$5:$E$64,关卡表!BQ214)</f>
        <v>1</v>
      </c>
      <c r="C214" s="19">
        <f>INDEX(章节表!$B$5:$B$64,关卡表!BQ214)</f>
        <v>121</v>
      </c>
      <c r="D214" s="10" t="s">
        <v>313</v>
      </c>
      <c r="E214" s="19">
        <f>BP214-INDEX(章节表!$J$4:$J$64,关卡表!BQ214)</f>
        <v>8</v>
      </c>
      <c r="F214" s="20">
        <v>12</v>
      </c>
      <c r="G214" s="19" t="str">
        <f>INDEX(章节表!$C$5:$C$64,关卡表!BQ214)&amp;关卡表!E214&amp;"关"</f>
        <v>普通21章8关</v>
      </c>
      <c r="H214" s="10"/>
      <c r="I214" s="10"/>
      <c r="J214" s="19" t="str">
        <f>INDEX(章节表!$D$5:$D$64,关卡表!BQ214)&amp;"-"&amp;关卡表!E214&amp;"关"</f>
        <v>普通21章-8关</v>
      </c>
      <c r="K214" s="10" t="s">
        <v>315</v>
      </c>
      <c r="L214" s="10"/>
      <c r="M214" s="9"/>
      <c r="N214" s="9">
        <v>0</v>
      </c>
      <c r="O214" s="19">
        <f t="shared" si="8"/>
        <v>12107</v>
      </c>
      <c r="P214" s="19">
        <v>900</v>
      </c>
      <c r="Q214" s="9">
        <v>0</v>
      </c>
      <c r="R214" s="9"/>
      <c r="S214" s="9" t="s">
        <v>325</v>
      </c>
      <c r="T214" s="19">
        <f>INDEX(章节表!$M$5:$M$64,关卡表!BQ214)</f>
        <v>4200</v>
      </c>
      <c r="U214" s="9" t="s">
        <v>326</v>
      </c>
      <c r="V214" s="19">
        <f>INDEX(章节表!$N$5:$N$64,关卡表!BQ214)</f>
        <v>10125</v>
      </c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10"/>
      <c r="AI214" s="9"/>
      <c r="AJ214" s="9"/>
      <c r="AK214" s="9"/>
      <c r="AL214" s="9" t="s">
        <v>412</v>
      </c>
      <c r="AM214" s="9">
        <v>6</v>
      </c>
      <c r="AN214" s="9"/>
      <c r="AO214" s="19">
        <f>INDEX(章节表!$K$5:$K$64,关卡表!BQ214)</f>
        <v>110</v>
      </c>
      <c r="AP214" s="9">
        <v>4485288</v>
      </c>
      <c r="AQ214" s="10" t="s">
        <v>964</v>
      </c>
      <c r="AR214" s="10" t="s">
        <v>965</v>
      </c>
      <c r="AS214" s="10" t="s">
        <v>966</v>
      </c>
      <c r="AT214" s="10" t="s">
        <v>318</v>
      </c>
      <c r="AU214" s="10"/>
      <c r="AV214" s="10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P214">
        <v>208</v>
      </c>
      <c r="BQ214">
        <f>MATCH(BP214-1,章节表!$J$4:$J$64,1)</f>
        <v>21</v>
      </c>
    </row>
    <row r="215" spans="1:69" ht="18" customHeight="1" x14ac:dyDescent="0.2">
      <c r="A215" s="19">
        <f t="shared" si="7"/>
        <v>12109</v>
      </c>
      <c r="B215" s="19">
        <f>INDEX(章节表!$E$5:$E$64,关卡表!BQ215)</f>
        <v>1</v>
      </c>
      <c r="C215" s="19">
        <f>INDEX(章节表!$B$5:$B$64,关卡表!BQ215)</f>
        <v>121</v>
      </c>
      <c r="D215" s="10" t="s">
        <v>313</v>
      </c>
      <c r="E215" s="19">
        <f>BP215-INDEX(章节表!$J$4:$J$64,关卡表!BQ215)</f>
        <v>9</v>
      </c>
      <c r="F215" s="20">
        <v>13</v>
      </c>
      <c r="G215" s="19" t="str">
        <f>INDEX(章节表!$C$5:$C$64,关卡表!BQ215)&amp;关卡表!E215&amp;"关"</f>
        <v>普通21章9关</v>
      </c>
      <c r="H215" s="10"/>
      <c r="I215" s="10"/>
      <c r="J215" s="19" t="str">
        <f>INDEX(章节表!$D$5:$D$64,关卡表!BQ215)&amp;"-"&amp;关卡表!E215&amp;"关"</f>
        <v>普通21章-9关</v>
      </c>
      <c r="K215" s="10" t="s">
        <v>315</v>
      </c>
      <c r="L215" s="10"/>
      <c r="M215" s="9"/>
      <c r="N215" s="9">
        <v>0</v>
      </c>
      <c r="O215" s="19">
        <f t="shared" si="8"/>
        <v>12108</v>
      </c>
      <c r="P215" s="19">
        <v>900</v>
      </c>
      <c r="Q215" s="9">
        <v>0</v>
      </c>
      <c r="R215" s="9"/>
      <c r="S215" s="9" t="s">
        <v>325</v>
      </c>
      <c r="T215" s="19">
        <f>INDEX(章节表!$M$5:$M$64,关卡表!BQ215)</f>
        <v>4200</v>
      </c>
      <c r="U215" s="9" t="s">
        <v>326</v>
      </c>
      <c r="V215" s="19">
        <f>INDEX(章节表!$N$5:$N$64,关卡表!BQ215)</f>
        <v>10125</v>
      </c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10"/>
      <c r="AI215" s="9"/>
      <c r="AJ215" s="9"/>
      <c r="AK215" s="9"/>
      <c r="AL215" s="9" t="s">
        <v>412</v>
      </c>
      <c r="AM215" s="9">
        <v>7</v>
      </c>
      <c r="AN215" s="9"/>
      <c r="AO215" s="19">
        <f>INDEX(章节表!$K$5:$K$64,关卡表!BQ215)</f>
        <v>110</v>
      </c>
      <c r="AP215" s="9">
        <v>4414023</v>
      </c>
      <c r="AQ215" s="10" t="s">
        <v>967</v>
      </c>
      <c r="AR215" s="10" t="s">
        <v>968</v>
      </c>
      <c r="AS215" s="10" t="s">
        <v>969</v>
      </c>
      <c r="AT215" s="10" t="s">
        <v>318</v>
      </c>
      <c r="AU215" s="10"/>
      <c r="AV215" s="10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P215">
        <v>209</v>
      </c>
      <c r="BQ215">
        <f>MATCH(BP215-1,章节表!$J$4:$J$64,1)</f>
        <v>21</v>
      </c>
    </row>
    <row r="216" spans="1:69" ht="18" customHeight="1" x14ac:dyDescent="0.2">
      <c r="A216" s="19">
        <f t="shared" si="7"/>
        <v>12110</v>
      </c>
      <c r="B216" s="19">
        <f>INDEX(章节表!$E$5:$E$64,关卡表!BQ216)</f>
        <v>1</v>
      </c>
      <c r="C216" s="19">
        <f>INDEX(章节表!$B$5:$B$64,关卡表!BQ216)</f>
        <v>121</v>
      </c>
      <c r="D216" s="10" t="s">
        <v>313</v>
      </c>
      <c r="E216" s="19">
        <f>BP216-INDEX(章节表!$J$4:$J$64,关卡表!BQ216)</f>
        <v>10</v>
      </c>
      <c r="F216" s="20">
        <v>14</v>
      </c>
      <c r="G216" s="19" t="str">
        <f>INDEX(章节表!$C$5:$C$64,关卡表!BQ216)&amp;关卡表!E216&amp;"关"</f>
        <v>普通21章10关</v>
      </c>
      <c r="H216" s="10"/>
      <c r="I216" s="10"/>
      <c r="J216" s="19" t="str">
        <f>INDEX(章节表!$D$5:$D$64,关卡表!BQ216)&amp;"-"&amp;关卡表!E216&amp;"关"</f>
        <v>普通21章-10关</v>
      </c>
      <c r="K216" s="10" t="s">
        <v>360</v>
      </c>
      <c r="L216" s="10"/>
      <c r="M216" s="9"/>
      <c r="N216" s="9">
        <v>0</v>
      </c>
      <c r="O216" s="19">
        <f t="shared" si="8"/>
        <v>12109</v>
      </c>
      <c r="P216" s="19">
        <v>900</v>
      </c>
      <c r="Q216" s="9">
        <v>0</v>
      </c>
      <c r="R216" s="9">
        <v>21213</v>
      </c>
      <c r="S216" s="9" t="s">
        <v>325</v>
      </c>
      <c r="T216" s="19">
        <f>INDEX(章节表!$M$5:$M$64,关卡表!BQ216)</f>
        <v>4200</v>
      </c>
      <c r="U216" s="9" t="s">
        <v>326</v>
      </c>
      <c r="V216" s="19">
        <f>INDEX(章节表!$N$5:$N$64,关卡表!BQ216)</f>
        <v>10125</v>
      </c>
      <c r="W216" s="9"/>
      <c r="X216" s="9"/>
      <c r="Y216" s="9"/>
      <c r="Z216" s="9"/>
      <c r="AA216" s="9"/>
      <c r="AB216" s="9"/>
      <c r="AC216" s="10"/>
      <c r="AD216" s="10"/>
      <c r="AE216" s="10"/>
      <c r="AF216" s="10"/>
      <c r="AG216" s="10"/>
      <c r="AH216" s="10"/>
      <c r="AI216" s="9"/>
      <c r="AJ216" s="9"/>
      <c r="AK216" s="9"/>
      <c r="AL216" s="9" t="s">
        <v>412</v>
      </c>
      <c r="AM216" s="9">
        <v>8</v>
      </c>
      <c r="AN216" s="9"/>
      <c r="AO216" s="19">
        <f>INDEX(章节表!$K$5:$K$64,关卡表!BQ216)</f>
        <v>110</v>
      </c>
      <c r="AP216" s="9">
        <v>4650849</v>
      </c>
      <c r="AQ216" s="10" t="s">
        <v>970</v>
      </c>
      <c r="AR216" s="10" t="s">
        <v>971</v>
      </c>
      <c r="AS216" s="10" t="s">
        <v>972</v>
      </c>
      <c r="AT216" s="10" t="s">
        <v>318</v>
      </c>
      <c r="AU216" s="10"/>
      <c r="AV216" s="10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P216">
        <v>210</v>
      </c>
      <c r="BQ216">
        <f>MATCH(BP216-1,章节表!$J$4:$J$64,1)</f>
        <v>21</v>
      </c>
    </row>
    <row r="217" spans="1:69" ht="18" customHeight="1" x14ac:dyDescent="0.2">
      <c r="A217" s="19">
        <f t="shared" si="7"/>
        <v>12201</v>
      </c>
      <c r="B217" s="19">
        <f>INDEX(章节表!$E$5:$E$64,关卡表!BQ217)</f>
        <v>1</v>
      </c>
      <c r="C217" s="19">
        <f>INDEX(章节表!$B$5:$B$64,关卡表!BQ217)</f>
        <v>122</v>
      </c>
      <c r="D217" s="10" t="s">
        <v>313</v>
      </c>
      <c r="E217" s="19">
        <f>BP217-INDEX(章节表!$J$4:$J$64,关卡表!BQ217)</f>
        <v>1</v>
      </c>
      <c r="F217" s="20">
        <v>1</v>
      </c>
      <c r="G217" s="19" t="str">
        <f>INDEX(章节表!$C$5:$C$64,关卡表!BQ217)&amp;关卡表!E217&amp;"关"</f>
        <v>普通22章1关</v>
      </c>
      <c r="H217" s="9"/>
      <c r="I217" s="9"/>
      <c r="J217" s="19" t="str">
        <f>INDEX(章节表!$D$5:$D$64,关卡表!BQ217)&amp;"-"&amp;关卡表!E217&amp;"关"</f>
        <v>普通22章-1关</v>
      </c>
      <c r="K217" s="10" t="s">
        <v>315</v>
      </c>
      <c r="L217" s="10"/>
      <c r="M217" s="9"/>
      <c r="N217" s="9">
        <v>0</v>
      </c>
      <c r="O217" s="19">
        <f t="shared" si="8"/>
        <v>12110</v>
      </c>
      <c r="P217" s="19">
        <v>940</v>
      </c>
      <c r="Q217" s="9">
        <v>0</v>
      </c>
      <c r="R217" s="9"/>
      <c r="S217" s="9" t="s">
        <v>325</v>
      </c>
      <c r="T217" s="19">
        <f>INDEX(章节表!$M$5:$M$64,关卡表!BQ217)</f>
        <v>4500</v>
      </c>
      <c r="U217" s="9" t="s">
        <v>326</v>
      </c>
      <c r="V217" s="19">
        <f>INDEX(章节表!$N$5:$N$64,关卡表!BQ217)</f>
        <v>10575</v>
      </c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10"/>
      <c r="AI217" s="9"/>
      <c r="AJ217" s="9"/>
      <c r="AK217" s="10"/>
      <c r="AL217" s="10" t="s">
        <v>327</v>
      </c>
      <c r="AM217" s="9">
        <v>3</v>
      </c>
      <c r="AN217" s="9"/>
      <c r="AO217" s="19">
        <f>INDEX(章节表!$K$5:$K$64,关卡表!BQ217)</f>
        <v>115</v>
      </c>
      <c r="AP217" s="9">
        <v>4813194</v>
      </c>
      <c r="AQ217" s="10" t="s">
        <v>973</v>
      </c>
      <c r="AR217" s="10" t="s">
        <v>974</v>
      </c>
      <c r="AS217" s="10" t="s">
        <v>975</v>
      </c>
      <c r="AT217" s="10" t="s">
        <v>318</v>
      </c>
      <c r="AU217" s="10"/>
      <c r="AV217" s="10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P217">
        <v>211</v>
      </c>
      <c r="BQ217">
        <f>MATCH(BP217-1,章节表!$J$4:$J$64,1)</f>
        <v>22</v>
      </c>
    </row>
    <row r="218" spans="1:69" ht="18" customHeight="1" x14ac:dyDescent="0.2">
      <c r="A218" s="19">
        <f t="shared" si="7"/>
        <v>12202</v>
      </c>
      <c r="B218" s="19">
        <f>INDEX(章节表!$E$5:$E$64,关卡表!BQ218)</f>
        <v>1</v>
      </c>
      <c r="C218" s="19">
        <f>INDEX(章节表!$B$5:$B$64,关卡表!BQ218)</f>
        <v>122</v>
      </c>
      <c r="D218" s="10" t="s">
        <v>313</v>
      </c>
      <c r="E218" s="19">
        <f>BP218-INDEX(章节表!$J$4:$J$64,关卡表!BQ218)</f>
        <v>2</v>
      </c>
      <c r="F218" s="20">
        <v>3</v>
      </c>
      <c r="G218" s="19" t="str">
        <f>INDEX(章节表!$C$5:$C$64,关卡表!BQ218)&amp;关卡表!E218&amp;"关"</f>
        <v>普通22章2关</v>
      </c>
      <c r="H218" s="9"/>
      <c r="I218" s="9"/>
      <c r="J218" s="19" t="str">
        <f>INDEX(章节表!$D$5:$D$64,关卡表!BQ218)&amp;"-"&amp;关卡表!E218&amp;"关"</f>
        <v>普通22章-2关</v>
      </c>
      <c r="K218" s="10" t="s">
        <v>315</v>
      </c>
      <c r="L218" s="10"/>
      <c r="M218" s="9"/>
      <c r="N218" s="9">
        <v>0</v>
      </c>
      <c r="O218" s="19">
        <f t="shared" si="8"/>
        <v>12201</v>
      </c>
      <c r="P218" s="19">
        <v>940</v>
      </c>
      <c r="Q218" s="9">
        <v>0</v>
      </c>
      <c r="R218" s="9"/>
      <c r="S218" s="9" t="s">
        <v>325</v>
      </c>
      <c r="T218" s="19">
        <f>INDEX(章节表!$M$5:$M$64,关卡表!BQ218)</f>
        <v>4500</v>
      </c>
      <c r="U218" s="9" t="s">
        <v>326</v>
      </c>
      <c r="V218" s="19">
        <f>INDEX(章节表!$N$5:$N$64,关卡表!BQ218)</f>
        <v>10575</v>
      </c>
      <c r="W218" s="10"/>
      <c r="X218" s="9"/>
      <c r="Y218" s="10"/>
      <c r="Z218" s="9"/>
      <c r="AA218" s="9"/>
      <c r="AB218" s="9"/>
      <c r="AC218" s="9"/>
      <c r="AD218" s="9"/>
      <c r="AE218" s="9"/>
      <c r="AF218" s="9"/>
      <c r="AG218" s="9"/>
      <c r="AH218" s="10"/>
      <c r="AI218" s="9"/>
      <c r="AJ218" s="9"/>
      <c r="AK218" s="9"/>
      <c r="AL218" s="10" t="s">
        <v>327</v>
      </c>
      <c r="AM218" s="9">
        <v>1</v>
      </c>
      <c r="AN218" s="9"/>
      <c r="AO218" s="19">
        <f>INDEX(章节表!$K$5:$K$64,关卡表!BQ218)</f>
        <v>115</v>
      </c>
      <c r="AP218" s="9">
        <v>4817070</v>
      </c>
      <c r="AQ218" s="10" t="s">
        <v>976</v>
      </c>
      <c r="AR218" s="10" t="s">
        <v>977</v>
      </c>
      <c r="AS218" s="10" t="s">
        <v>978</v>
      </c>
      <c r="AT218" s="10" t="s">
        <v>318</v>
      </c>
      <c r="AU218" s="10"/>
      <c r="AV218" s="10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P218">
        <v>212</v>
      </c>
      <c r="BQ218">
        <f>MATCH(BP218-1,章节表!$J$4:$J$64,1)</f>
        <v>22</v>
      </c>
    </row>
    <row r="219" spans="1:69" ht="18" customHeight="1" x14ac:dyDescent="0.2">
      <c r="A219" s="19">
        <f t="shared" si="7"/>
        <v>12203</v>
      </c>
      <c r="B219" s="19">
        <f>INDEX(章节表!$E$5:$E$64,关卡表!BQ219)</f>
        <v>1</v>
      </c>
      <c r="C219" s="19">
        <f>INDEX(章节表!$B$5:$B$64,关卡表!BQ219)</f>
        <v>122</v>
      </c>
      <c r="D219" s="10" t="s">
        <v>313</v>
      </c>
      <c r="E219" s="19">
        <f>BP219-INDEX(章节表!$J$4:$J$64,关卡表!BQ219)</f>
        <v>3</v>
      </c>
      <c r="F219" s="20">
        <v>4</v>
      </c>
      <c r="G219" s="19" t="str">
        <f>INDEX(章节表!$C$5:$C$64,关卡表!BQ219)&amp;关卡表!E219&amp;"关"</f>
        <v>普通22章3关</v>
      </c>
      <c r="H219" s="9"/>
      <c r="I219" s="9"/>
      <c r="J219" s="19" t="str">
        <f>INDEX(章节表!$D$5:$D$64,关卡表!BQ219)&amp;"-"&amp;关卡表!E219&amp;"关"</f>
        <v>普通22章-3关</v>
      </c>
      <c r="K219" s="10" t="s">
        <v>315</v>
      </c>
      <c r="L219" s="10"/>
      <c r="M219" s="9"/>
      <c r="N219" s="9">
        <v>0</v>
      </c>
      <c r="O219" s="19">
        <f t="shared" si="8"/>
        <v>12202</v>
      </c>
      <c r="P219" s="19">
        <v>940</v>
      </c>
      <c r="Q219" s="9">
        <v>0</v>
      </c>
      <c r="R219" s="9">
        <v>21221</v>
      </c>
      <c r="S219" s="9" t="s">
        <v>325</v>
      </c>
      <c r="T219" s="19">
        <f>INDEX(章节表!$M$5:$M$64,关卡表!BQ219)</f>
        <v>4500</v>
      </c>
      <c r="U219" s="9" t="s">
        <v>326</v>
      </c>
      <c r="V219" s="19">
        <f>INDEX(章节表!$N$5:$N$64,关卡表!BQ219)</f>
        <v>10575</v>
      </c>
      <c r="W219" s="10"/>
      <c r="X219" s="10"/>
      <c r="Y219" s="10"/>
      <c r="Z219" s="9"/>
      <c r="AA219" s="9"/>
      <c r="AB219" s="9"/>
      <c r="AC219" s="10"/>
      <c r="AD219" s="10"/>
      <c r="AE219" s="10"/>
      <c r="AF219" s="9"/>
      <c r="AG219" s="9"/>
      <c r="AH219" s="10"/>
      <c r="AI219" s="9"/>
      <c r="AJ219" s="9"/>
      <c r="AK219" s="9"/>
      <c r="AL219" s="9" t="s">
        <v>412</v>
      </c>
      <c r="AM219" s="9">
        <v>7</v>
      </c>
      <c r="AN219" s="9"/>
      <c r="AO219" s="19">
        <f>INDEX(章节表!$K$5:$K$64,关卡表!BQ219)</f>
        <v>115</v>
      </c>
      <c r="AP219" s="9">
        <v>5190903</v>
      </c>
      <c r="AQ219" s="10" t="s">
        <v>979</v>
      </c>
      <c r="AR219" s="10" t="s">
        <v>980</v>
      </c>
      <c r="AS219" s="10" t="s">
        <v>981</v>
      </c>
      <c r="AT219" s="10" t="s">
        <v>318</v>
      </c>
      <c r="AU219" s="10"/>
      <c r="AV219" s="10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P219">
        <v>213</v>
      </c>
      <c r="BQ219">
        <f>MATCH(BP219-1,章节表!$J$4:$J$64,1)</f>
        <v>22</v>
      </c>
    </row>
    <row r="220" spans="1:69" ht="18.75" customHeight="1" x14ac:dyDescent="0.2">
      <c r="A220" s="19">
        <f t="shared" si="7"/>
        <v>12204</v>
      </c>
      <c r="B220" s="19">
        <f>INDEX(章节表!$E$5:$E$64,关卡表!BQ220)</f>
        <v>1</v>
      </c>
      <c r="C220" s="19">
        <f>INDEX(章节表!$B$5:$B$64,关卡表!BQ220)</f>
        <v>122</v>
      </c>
      <c r="D220" s="10" t="s">
        <v>313</v>
      </c>
      <c r="E220" s="19">
        <f>BP220-INDEX(章节表!$J$4:$J$64,关卡表!BQ220)</f>
        <v>4</v>
      </c>
      <c r="F220" s="20">
        <v>6</v>
      </c>
      <c r="G220" s="19" t="str">
        <f>INDEX(章节表!$C$5:$C$64,关卡表!BQ220)&amp;关卡表!E220&amp;"关"</f>
        <v>普通22章4关</v>
      </c>
      <c r="H220" s="9"/>
      <c r="I220" s="9"/>
      <c r="J220" s="19" t="str">
        <f>INDEX(章节表!$D$5:$D$64,关卡表!BQ220)&amp;"-"&amp;关卡表!E220&amp;"关"</f>
        <v>普通22章-4关</v>
      </c>
      <c r="K220" s="10" t="s">
        <v>315</v>
      </c>
      <c r="L220" s="10"/>
      <c r="M220" s="9"/>
      <c r="N220" s="9">
        <v>0</v>
      </c>
      <c r="O220" s="19">
        <f t="shared" si="8"/>
        <v>12203</v>
      </c>
      <c r="P220" s="19">
        <v>940</v>
      </c>
      <c r="Q220" s="9">
        <v>0</v>
      </c>
      <c r="R220" s="9"/>
      <c r="S220" s="9" t="s">
        <v>325</v>
      </c>
      <c r="T220" s="19">
        <f>INDEX(章节表!$M$5:$M$64,关卡表!BQ220)</f>
        <v>4500</v>
      </c>
      <c r="U220" s="9" t="s">
        <v>326</v>
      </c>
      <c r="V220" s="19">
        <f>INDEX(章节表!$N$5:$N$64,关卡表!BQ220)</f>
        <v>10575</v>
      </c>
      <c r="W220" s="10"/>
      <c r="X220" s="10"/>
      <c r="Y220" s="10"/>
      <c r="Z220" s="9"/>
      <c r="AA220" s="9"/>
      <c r="AB220" s="9"/>
      <c r="AC220" s="9"/>
      <c r="AD220" s="9"/>
      <c r="AE220" s="9"/>
      <c r="AF220" s="9"/>
      <c r="AG220" s="9"/>
      <c r="AH220" s="10"/>
      <c r="AI220" s="9"/>
      <c r="AJ220" s="9"/>
      <c r="AK220" s="10"/>
      <c r="AL220" s="9" t="s">
        <v>412</v>
      </c>
      <c r="AM220" s="9">
        <v>8</v>
      </c>
      <c r="AN220" s="9"/>
      <c r="AO220" s="19">
        <f>INDEX(章节表!$K$5:$K$64,关卡表!BQ220)</f>
        <v>115</v>
      </c>
      <c r="AP220" s="9">
        <v>5050882</v>
      </c>
      <c r="AQ220" s="10" t="s">
        <v>982</v>
      </c>
      <c r="AR220" s="10" t="s">
        <v>983</v>
      </c>
      <c r="AS220" s="10" t="s">
        <v>984</v>
      </c>
      <c r="AT220" s="10" t="s">
        <v>318</v>
      </c>
      <c r="AU220" s="10"/>
      <c r="AV220" s="10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P220">
        <v>214</v>
      </c>
      <c r="BQ220">
        <f>MATCH(BP220-1,章节表!$J$4:$J$64,1)</f>
        <v>22</v>
      </c>
    </row>
    <row r="221" spans="1:69" ht="18.75" customHeight="1" x14ac:dyDescent="0.2">
      <c r="A221" s="19">
        <f t="shared" si="7"/>
        <v>12205</v>
      </c>
      <c r="B221" s="19">
        <f>INDEX(章节表!$E$5:$E$64,关卡表!BQ221)</f>
        <v>1</v>
      </c>
      <c r="C221" s="19">
        <f>INDEX(章节表!$B$5:$B$64,关卡表!BQ221)</f>
        <v>122</v>
      </c>
      <c r="D221" s="10" t="s">
        <v>313</v>
      </c>
      <c r="E221" s="19">
        <f>BP221-INDEX(章节表!$J$4:$J$64,关卡表!BQ221)</f>
        <v>5</v>
      </c>
      <c r="F221" s="20">
        <v>8</v>
      </c>
      <c r="G221" s="19" t="str">
        <f>INDEX(章节表!$C$5:$C$64,关卡表!BQ221)&amp;关卡表!E221&amp;"关"</f>
        <v>普通22章5关</v>
      </c>
      <c r="H221" s="9"/>
      <c r="I221" s="9"/>
      <c r="J221" s="19" t="str">
        <f>INDEX(章节表!$D$5:$D$64,关卡表!BQ221)&amp;"-"&amp;关卡表!E221&amp;"关"</f>
        <v>普通22章-5关</v>
      </c>
      <c r="K221" s="10" t="s">
        <v>315</v>
      </c>
      <c r="L221" s="10"/>
      <c r="M221" s="9"/>
      <c r="N221" s="9">
        <v>0</v>
      </c>
      <c r="O221" s="19">
        <f t="shared" si="8"/>
        <v>12204</v>
      </c>
      <c r="P221" s="19">
        <v>940</v>
      </c>
      <c r="Q221" s="9">
        <v>0</v>
      </c>
      <c r="R221" s="9"/>
      <c r="S221" s="9" t="s">
        <v>325</v>
      </c>
      <c r="T221" s="19">
        <f>INDEX(章节表!$M$5:$M$64,关卡表!BQ221)</f>
        <v>4500</v>
      </c>
      <c r="U221" s="9" t="s">
        <v>326</v>
      </c>
      <c r="V221" s="19">
        <f>INDEX(章节表!$N$5:$N$64,关卡表!BQ221)</f>
        <v>10575</v>
      </c>
      <c r="W221" s="10"/>
      <c r="X221" s="10"/>
      <c r="Y221" s="10"/>
      <c r="Z221" s="9"/>
      <c r="AA221" s="9"/>
      <c r="AB221" s="9"/>
      <c r="AC221" s="9"/>
      <c r="AD221" s="9"/>
      <c r="AE221" s="9"/>
      <c r="AF221" s="9"/>
      <c r="AG221" s="9"/>
      <c r="AH221" s="10"/>
      <c r="AI221" s="9"/>
      <c r="AJ221" s="9"/>
      <c r="AK221" s="9"/>
      <c r="AL221" s="9" t="s">
        <v>412</v>
      </c>
      <c r="AM221" s="9">
        <v>6</v>
      </c>
      <c r="AN221" s="9"/>
      <c r="AO221" s="19">
        <f>INDEX(章节表!$K$5:$K$64,关卡表!BQ221)</f>
        <v>115</v>
      </c>
      <c r="AP221" s="9">
        <v>5052799</v>
      </c>
      <c r="AQ221" s="10" t="s">
        <v>985</v>
      </c>
      <c r="AR221" s="10" t="s">
        <v>986</v>
      </c>
      <c r="AS221" s="10" t="s">
        <v>987</v>
      </c>
      <c r="AT221" s="10" t="s">
        <v>318</v>
      </c>
      <c r="AU221" s="10"/>
      <c r="AV221" s="10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P221">
        <v>215</v>
      </c>
      <c r="BQ221">
        <f>MATCH(BP221-1,章节表!$J$4:$J$64,1)</f>
        <v>22</v>
      </c>
    </row>
    <row r="222" spans="1:69" ht="18.75" customHeight="1" x14ac:dyDescent="0.2">
      <c r="A222" s="19">
        <f t="shared" si="7"/>
        <v>12206</v>
      </c>
      <c r="B222" s="19">
        <f>INDEX(章节表!$E$5:$E$64,关卡表!BQ222)</f>
        <v>1</v>
      </c>
      <c r="C222" s="19">
        <f>INDEX(章节表!$B$5:$B$64,关卡表!BQ222)</f>
        <v>122</v>
      </c>
      <c r="D222" s="10" t="s">
        <v>313</v>
      </c>
      <c r="E222" s="19">
        <f>BP222-INDEX(章节表!$J$4:$J$64,关卡表!BQ222)</f>
        <v>6</v>
      </c>
      <c r="F222" s="20">
        <v>9</v>
      </c>
      <c r="G222" s="19" t="str">
        <f>INDEX(章节表!$C$5:$C$64,关卡表!BQ222)&amp;关卡表!E222&amp;"关"</f>
        <v>普通22章6关</v>
      </c>
      <c r="H222" s="9"/>
      <c r="I222" s="9"/>
      <c r="J222" s="19" t="str">
        <f>INDEX(章节表!$D$5:$D$64,关卡表!BQ222)&amp;"-"&amp;关卡表!E222&amp;"关"</f>
        <v>普通22章-6关</v>
      </c>
      <c r="K222" s="10" t="s">
        <v>315</v>
      </c>
      <c r="L222" s="10"/>
      <c r="M222" s="9"/>
      <c r="N222" s="9">
        <v>0</v>
      </c>
      <c r="O222" s="19">
        <f t="shared" si="8"/>
        <v>12205</v>
      </c>
      <c r="P222" s="19">
        <v>940</v>
      </c>
      <c r="Q222" s="9">
        <v>0</v>
      </c>
      <c r="R222" s="9">
        <v>21222</v>
      </c>
      <c r="S222" s="9" t="s">
        <v>325</v>
      </c>
      <c r="T222" s="19">
        <f>INDEX(章节表!$M$5:$M$64,关卡表!BQ222)</f>
        <v>4500</v>
      </c>
      <c r="U222" s="9" t="s">
        <v>326</v>
      </c>
      <c r="V222" s="19">
        <f>INDEX(章节表!$N$5:$N$64,关卡表!BQ222)</f>
        <v>10575</v>
      </c>
      <c r="W222" s="9"/>
      <c r="X222" s="9"/>
      <c r="Y222" s="9"/>
      <c r="Z222" s="9"/>
      <c r="AA222" s="9"/>
      <c r="AB222" s="9"/>
      <c r="AC222" s="10"/>
      <c r="AD222" s="10"/>
      <c r="AE222" s="10"/>
      <c r="AF222" s="9"/>
      <c r="AG222" s="9"/>
      <c r="AH222" s="10"/>
      <c r="AI222" s="9"/>
      <c r="AJ222" s="9"/>
      <c r="AK222" s="9"/>
      <c r="AL222" s="10" t="s">
        <v>364</v>
      </c>
      <c r="AM222" s="9">
        <v>9</v>
      </c>
      <c r="AN222" s="9"/>
      <c r="AO222" s="19">
        <f>INDEX(章节表!$K$5:$K$64,关卡表!BQ222)</f>
        <v>115</v>
      </c>
      <c r="AP222" s="9">
        <v>5168212</v>
      </c>
      <c r="AQ222" s="10" t="s">
        <v>988</v>
      </c>
      <c r="AR222" s="10" t="s">
        <v>989</v>
      </c>
      <c r="AS222" s="10" t="s">
        <v>990</v>
      </c>
      <c r="AT222" s="10" t="s">
        <v>318</v>
      </c>
      <c r="AU222" s="10"/>
      <c r="AV222" s="10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P222">
        <v>216</v>
      </c>
      <c r="BQ222">
        <f>MATCH(BP222-1,章节表!$J$4:$J$64,1)</f>
        <v>22</v>
      </c>
    </row>
    <row r="223" spans="1:69" ht="18.75" customHeight="1" x14ac:dyDescent="0.2">
      <c r="A223" s="19">
        <f t="shared" si="7"/>
        <v>12207</v>
      </c>
      <c r="B223" s="19">
        <f>INDEX(章节表!$E$5:$E$64,关卡表!BQ223)</f>
        <v>1</v>
      </c>
      <c r="C223" s="19">
        <f>INDEX(章节表!$B$5:$B$64,关卡表!BQ223)</f>
        <v>122</v>
      </c>
      <c r="D223" s="10" t="s">
        <v>313</v>
      </c>
      <c r="E223" s="19">
        <f>BP223-INDEX(章节表!$J$4:$J$64,关卡表!BQ223)</f>
        <v>7</v>
      </c>
      <c r="F223" s="20">
        <v>10</v>
      </c>
      <c r="G223" s="19" t="str">
        <f>INDEX(章节表!$C$5:$C$64,关卡表!BQ223)&amp;关卡表!E223&amp;"关"</f>
        <v>普通22章7关</v>
      </c>
      <c r="H223" s="9"/>
      <c r="I223" s="9"/>
      <c r="J223" s="19" t="str">
        <f>INDEX(章节表!$D$5:$D$64,关卡表!BQ223)&amp;"-"&amp;关卡表!E223&amp;"关"</f>
        <v>普通22章-7关</v>
      </c>
      <c r="K223" s="10" t="s">
        <v>315</v>
      </c>
      <c r="L223" s="10"/>
      <c r="M223" s="9"/>
      <c r="N223" s="9">
        <v>0</v>
      </c>
      <c r="O223" s="19">
        <f t="shared" si="8"/>
        <v>12206</v>
      </c>
      <c r="P223" s="19">
        <v>940</v>
      </c>
      <c r="Q223" s="9">
        <v>0</v>
      </c>
      <c r="R223" s="9"/>
      <c r="S223" s="9" t="s">
        <v>325</v>
      </c>
      <c r="T223" s="19">
        <f>INDEX(章节表!$M$5:$M$64,关卡表!BQ223)</f>
        <v>4500</v>
      </c>
      <c r="U223" s="9" t="s">
        <v>326</v>
      </c>
      <c r="V223" s="19">
        <f>INDEX(章节表!$N$5:$N$64,关卡表!BQ223)</f>
        <v>10575</v>
      </c>
      <c r="W223" s="9"/>
      <c r="X223" s="9"/>
      <c r="Y223" s="9"/>
      <c r="Z223" s="9"/>
      <c r="AA223" s="9"/>
      <c r="AB223" s="9"/>
      <c r="AC223" s="10"/>
      <c r="AD223" s="10"/>
      <c r="AE223" s="10"/>
      <c r="AF223" s="9"/>
      <c r="AG223" s="9"/>
      <c r="AH223" s="10"/>
      <c r="AI223" s="9"/>
      <c r="AJ223" s="9"/>
      <c r="AK223" s="10"/>
      <c r="AL223" s="10" t="s">
        <v>364</v>
      </c>
      <c r="AM223" s="9">
        <v>9</v>
      </c>
      <c r="AN223" s="9"/>
      <c r="AO223" s="19">
        <f>INDEX(章节表!$K$5:$K$64,关卡表!BQ223)</f>
        <v>115</v>
      </c>
      <c r="AP223" s="9">
        <v>5117501</v>
      </c>
      <c r="AQ223" s="10" t="s">
        <v>991</v>
      </c>
      <c r="AR223" s="10" t="s">
        <v>992</v>
      </c>
      <c r="AS223" s="10" t="s">
        <v>993</v>
      </c>
      <c r="AT223" s="10" t="s">
        <v>318</v>
      </c>
      <c r="AU223" s="10"/>
      <c r="AV223" s="10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P223">
        <v>217</v>
      </c>
      <c r="BQ223">
        <f>MATCH(BP223-1,章节表!$J$4:$J$64,1)</f>
        <v>22</v>
      </c>
    </row>
    <row r="224" spans="1:69" ht="18.75" customHeight="1" x14ac:dyDescent="0.2">
      <c r="A224" s="19">
        <f t="shared" si="7"/>
        <v>12208</v>
      </c>
      <c r="B224" s="19">
        <f>INDEX(章节表!$E$5:$E$64,关卡表!BQ224)</f>
        <v>1</v>
      </c>
      <c r="C224" s="19">
        <f>INDEX(章节表!$B$5:$B$64,关卡表!BQ224)</f>
        <v>122</v>
      </c>
      <c r="D224" s="10" t="s">
        <v>313</v>
      </c>
      <c r="E224" s="19">
        <f>BP224-INDEX(章节表!$J$4:$J$64,关卡表!BQ224)</f>
        <v>8</v>
      </c>
      <c r="F224" s="20">
        <v>11</v>
      </c>
      <c r="G224" s="19" t="str">
        <f>INDEX(章节表!$C$5:$C$64,关卡表!BQ224)&amp;关卡表!E224&amp;"关"</f>
        <v>普通22章8关</v>
      </c>
      <c r="H224" s="9"/>
      <c r="I224" s="9"/>
      <c r="J224" s="19" t="str">
        <f>INDEX(章节表!$D$5:$D$64,关卡表!BQ224)&amp;"-"&amp;关卡表!E224&amp;"关"</f>
        <v>普通22章-8关</v>
      </c>
      <c r="K224" s="10" t="s">
        <v>315</v>
      </c>
      <c r="L224" s="10"/>
      <c r="M224" s="9"/>
      <c r="N224" s="9">
        <v>0</v>
      </c>
      <c r="O224" s="19">
        <f t="shared" si="8"/>
        <v>12207</v>
      </c>
      <c r="P224" s="19">
        <v>940</v>
      </c>
      <c r="Q224" s="9">
        <v>0</v>
      </c>
      <c r="R224" s="9"/>
      <c r="S224" s="9" t="s">
        <v>325</v>
      </c>
      <c r="T224" s="19">
        <f>INDEX(章节表!$M$5:$M$64,关卡表!BQ224)</f>
        <v>4500</v>
      </c>
      <c r="U224" s="9" t="s">
        <v>326</v>
      </c>
      <c r="V224" s="19">
        <f>INDEX(章节表!$N$5:$N$64,关卡表!BQ224)</f>
        <v>10575</v>
      </c>
      <c r="W224" s="9"/>
      <c r="X224" s="9"/>
      <c r="Y224" s="9"/>
      <c r="Z224" s="9"/>
      <c r="AA224" s="9"/>
      <c r="AB224" s="9"/>
      <c r="AC224" s="10"/>
      <c r="AD224" s="10"/>
      <c r="AE224" s="10"/>
      <c r="AF224" s="9"/>
      <c r="AG224" s="9"/>
      <c r="AH224" s="10"/>
      <c r="AI224" s="9"/>
      <c r="AJ224" s="9"/>
      <c r="AK224" s="9"/>
      <c r="AL224" s="10" t="s">
        <v>388</v>
      </c>
      <c r="AM224" s="9">
        <v>13</v>
      </c>
      <c r="AN224" s="9"/>
      <c r="AO224" s="19">
        <f>INDEX(章节表!$K$5:$K$64,关卡表!BQ224)</f>
        <v>115</v>
      </c>
      <c r="AP224" s="9">
        <v>5121326</v>
      </c>
      <c r="AQ224" s="10" t="s">
        <v>994</v>
      </c>
      <c r="AR224" s="10" t="s">
        <v>995</v>
      </c>
      <c r="AS224" s="10" t="s">
        <v>996</v>
      </c>
      <c r="AT224" s="10" t="s">
        <v>318</v>
      </c>
      <c r="AU224" s="10"/>
      <c r="AV224" s="10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P224">
        <v>218</v>
      </c>
      <c r="BQ224">
        <f>MATCH(BP224-1,章节表!$J$4:$J$64,1)</f>
        <v>22</v>
      </c>
    </row>
    <row r="225" spans="1:69" ht="18.75" customHeight="1" x14ac:dyDescent="0.2">
      <c r="A225" s="19">
        <f t="shared" si="7"/>
        <v>12209</v>
      </c>
      <c r="B225" s="19">
        <f>INDEX(章节表!$E$5:$E$64,关卡表!BQ225)</f>
        <v>1</v>
      </c>
      <c r="C225" s="19">
        <f>INDEX(章节表!$B$5:$B$64,关卡表!BQ225)</f>
        <v>122</v>
      </c>
      <c r="D225" s="10" t="s">
        <v>313</v>
      </c>
      <c r="E225" s="19">
        <f>BP225-INDEX(章节表!$J$4:$J$64,关卡表!BQ225)</f>
        <v>9</v>
      </c>
      <c r="F225" s="20">
        <v>13</v>
      </c>
      <c r="G225" s="19" t="str">
        <f>INDEX(章节表!$C$5:$C$64,关卡表!BQ225)&amp;关卡表!E225&amp;"关"</f>
        <v>普通22章9关</v>
      </c>
      <c r="H225" s="9"/>
      <c r="I225" s="9"/>
      <c r="J225" s="19" t="str">
        <f>INDEX(章节表!$D$5:$D$64,关卡表!BQ225)&amp;"-"&amp;关卡表!E225&amp;"关"</f>
        <v>普通22章-9关</v>
      </c>
      <c r="K225" s="10" t="s">
        <v>315</v>
      </c>
      <c r="L225" s="10"/>
      <c r="M225" s="9"/>
      <c r="N225" s="9">
        <v>0</v>
      </c>
      <c r="O225" s="19">
        <f t="shared" si="8"/>
        <v>12208</v>
      </c>
      <c r="P225" s="19">
        <v>940</v>
      </c>
      <c r="Q225" s="9">
        <v>0</v>
      </c>
      <c r="R225" s="9"/>
      <c r="S225" s="9" t="s">
        <v>325</v>
      </c>
      <c r="T225" s="19">
        <f>INDEX(章节表!$M$5:$M$64,关卡表!BQ225)</f>
        <v>4500</v>
      </c>
      <c r="U225" s="9" t="s">
        <v>326</v>
      </c>
      <c r="V225" s="19">
        <f>INDEX(章节表!$N$5:$N$64,关卡表!BQ225)</f>
        <v>10575</v>
      </c>
      <c r="W225" s="9"/>
      <c r="X225" s="9"/>
      <c r="Y225" s="9"/>
      <c r="Z225" s="9"/>
      <c r="AA225" s="9"/>
      <c r="AB225" s="9"/>
      <c r="AC225" s="10"/>
      <c r="AD225" s="10"/>
      <c r="AE225" s="10"/>
      <c r="AF225" s="9"/>
      <c r="AG225" s="9"/>
      <c r="AH225" s="10"/>
      <c r="AI225" s="9"/>
      <c r="AJ225" s="9"/>
      <c r="AK225" s="9"/>
      <c r="AL225" s="10" t="s">
        <v>388</v>
      </c>
      <c r="AM225" s="9">
        <v>13</v>
      </c>
      <c r="AN225" s="9"/>
      <c r="AO225" s="19">
        <f>INDEX(章节表!$K$5:$K$64,关卡表!BQ225)</f>
        <v>115</v>
      </c>
      <c r="AP225" s="9">
        <v>5259271</v>
      </c>
      <c r="AQ225" s="10" t="s">
        <v>997</v>
      </c>
      <c r="AR225" s="10" t="s">
        <v>998</v>
      </c>
      <c r="AS225" s="10" t="s">
        <v>999</v>
      </c>
      <c r="AT225" s="10" t="s">
        <v>318</v>
      </c>
      <c r="AU225" s="10"/>
      <c r="AV225" s="10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P225">
        <v>219</v>
      </c>
      <c r="BQ225">
        <f>MATCH(BP225-1,章节表!$J$4:$J$64,1)</f>
        <v>22</v>
      </c>
    </row>
    <row r="226" spans="1:69" ht="18" customHeight="1" x14ac:dyDescent="0.2">
      <c r="A226" s="19">
        <f t="shared" si="7"/>
        <v>12210</v>
      </c>
      <c r="B226" s="19">
        <f>INDEX(章节表!$E$5:$E$64,关卡表!BQ226)</f>
        <v>1</v>
      </c>
      <c r="C226" s="19">
        <f>INDEX(章节表!$B$5:$B$64,关卡表!BQ226)</f>
        <v>122</v>
      </c>
      <c r="D226" s="10" t="s">
        <v>313</v>
      </c>
      <c r="E226" s="19">
        <f>BP226-INDEX(章节表!$J$4:$J$64,关卡表!BQ226)</f>
        <v>10</v>
      </c>
      <c r="F226" s="20">
        <v>14</v>
      </c>
      <c r="G226" s="19" t="str">
        <f>INDEX(章节表!$C$5:$C$64,关卡表!BQ226)&amp;关卡表!E226&amp;"关"</f>
        <v>普通22章10关</v>
      </c>
      <c r="H226" s="9"/>
      <c r="I226" s="9"/>
      <c r="J226" s="19" t="str">
        <f>INDEX(章节表!$D$5:$D$64,关卡表!BQ226)&amp;"-"&amp;关卡表!E226&amp;"关"</f>
        <v>普通22章-10关</v>
      </c>
      <c r="K226" s="10" t="s">
        <v>360</v>
      </c>
      <c r="L226" s="10"/>
      <c r="M226" s="9"/>
      <c r="N226" s="9">
        <v>0</v>
      </c>
      <c r="O226" s="19">
        <f t="shared" si="8"/>
        <v>12209</v>
      </c>
      <c r="P226" s="19">
        <v>940</v>
      </c>
      <c r="Q226" s="9">
        <v>0</v>
      </c>
      <c r="R226" s="9">
        <v>21223</v>
      </c>
      <c r="S226" s="9" t="s">
        <v>325</v>
      </c>
      <c r="T226" s="19">
        <f>INDEX(章节表!$M$5:$M$64,关卡表!BQ226)</f>
        <v>4500</v>
      </c>
      <c r="U226" s="9" t="s">
        <v>326</v>
      </c>
      <c r="V226" s="19">
        <f>INDEX(章节表!$N$5:$N$64,关卡表!BQ226)</f>
        <v>10575</v>
      </c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10"/>
      <c r="AI226" s="9"/>
      <c r="AJ226" s="9"/>
      <c r="AK226" s="9"/>
      <c r="AL226" s="10" t="s">
        <v>388</v>
      </c>
      <c r="AM226" s="9">
        <v>13</v>
      </c>
      <c r="AN226" s="9"/>
      <c r="AO226" s="19">
        <f>INDEX(章节表!$K$5:$K$64,关卡表!BQ226)</f>
        <v>115</v>
      </c>
      <c r="AP226" s="9">
        <v>5416719</v>
      </c>
      <c r="AQ226" s="10" t="s">
        <v>1000</v>
      </c>
      <c r="AR226" s="10" t="s">
        <v>1001</v>
      </c>
      <c r="AS226" s="10" t="s">
        <v>1002</v>
      </c>
      <c r="AT226" s="10" t="s">
        <v>318</v>
      </c>
      <c r="AU226" s="10"/>
      <c r="AV226" s="10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P226">
        <v>220</v>
      </c>
      <c r="BQ226">
        <f>MATCH(BP226-1,章节表!$J$4:$J$64,1)</f>
        <v>22</v>
      </c>
    </row>
    <row r="227" spans="1:69" ht="18" customHeight="1" x14ac:dyDescent="0.2">
      <c r="A227" s="19">
        <f t="shared" si="7"/>
        <v>12301</v>
      </c>
      <c r="B227" s="19">
        <f>INDEX(章节表!$E$5:$E$64,关卡表!BQ227)</f>
        <v>1</v>
      </c>
      <c r="C227" s="19">
        <f>INDEX(章节表!$B$5:$B$64,关卡表!BQ227)</f>
        <v>123</v>
      </c>
      <c r="D227" s="10" t="s">
        <v>313</v>
      </c>
      <c r="E227" s="19">
        <f>BP227-INDEX(章节表!$J$4:$J$64,关卡表!BQ227)</f>
        <v>1</v>
      </c>
      <c r="F227" s="20">
        <v>1</v>
      </c>
      <c r="G227" s="19" t="str">
        <f>INDEX(章节表!$C$5:$C$64,关卡表!BQ227)&amp;关卡表!E227&amp;"关"</f>
        <v>普通23章1关</v>
      </c>
      <c r="H227" s="9"/>
      <c r="I227" s="9"/>
      <c r="J227" s="19" t="str">
        <f>INDEX(章节表!$D$5:$D$64,关卡表!BQ227)&amp;"-"&amp;关卡表!E227&amp;"关"</f>
        <v>普通23章-1关</v>
      </c>
      <c r="K227" s="10" t="s">
        <v>315</v>
      </c>
      <c r="L227" s="10"/>
      <c r="M227" s="9"/>
      <c r="N227" s="9">
        <v>0</v>
      </c>
      <c r="O227" s="19">
        <f t="shared" si="8"/>
        <v>12210</v>
      </c>
      <c r="P227" s="19">
        <v>1000</v>
      </c>
      <c r="Q227" s="9">
        <v>0</v>
      </c>
      <c r="R227" s="9"/>
      <c r="S227" s="9" t="s">
        <v>325</v>
      </c>
      <c r="T227" s="19">
        <f>INDEX(章节表!$M$5:$M$64,关卡表!BQ227)</f>
        <v>4800</v>
      </c>
      <c r="U227" s="9" t="s">
        <v>326</v>
      </c>
      <c r="V227" s="19">
        <f>INDEX(章节表!$N$5:$N$64,关卡表!BQ227)</f>
        <v>11250</v>
      </c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10"/>
      <c r="AI227" s="9"/>
      <c r="AJ227" s="9"/>
      <c r="AK227" s="9"/>
      <c r="AL227" s="10" t="s">
        <v>381</v>
      </c>
      <c r="AM227" s="9">
        <v>57</v>
      </c>
      <c r="AN227" s="9"/>
      <c r="AO227" s="19">
        <f>INDEX(章节表!$K$5:$K$64,关卡表!BQ227)</f>
        <v>120</v>
      </c>
      <c r="AP227" s="9">
        <v>5378514</v>
      </c>
      <c r="AQ227" s="10" t="s">
        <v>1003</v>
      </c>
      <c r="AR227" s="10" t="s">
        <v>1004</v>
      </c>
      <c r="AS227" s="10" t="s">
        <v>1005</v>
      </c>
      <c r="AT227" s="10" t="s">
        <v>318</v>
      </c>
      <c r="AU227" s="10"/>
      <c r="AV227" s="10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P227">
        <v>221</v>
      </c>
      <c r="BQ227">
        <f>MATCH(BP227-1,章节表!$J$4:$J$64,1)</f>
        <v>23</v>
      </c>
    </row>
    <row r="228" spans="1:69" ht="18" customHeight="1" x14ac:dyDescent="0.2">
      <c r="A228" s="19">
        <f t="shared" si="7"/>
        <v>12302</v>
      </c>
      <c r="B228" s="19">
        <f>INDEX(章节表!$E$5:$E$64,关卡表!BQ228)</f>
        <v>1</v>
      </c>
      <c r="C228" s="19">
        <f>INDEX(章节表!$B$5:$B$64,关卡表!BQ228)</f>
        <v>123</v>
      </c>
      <c r="D228" s="10" t="s">
        <v>313</v>
      </c>
      <c r="E228" s="19">
        <f>BP228-INDEX(章节表!$J$4:$J$64,关卡表!BQ228)</f>
        <v>2</v>
      </c>
      <c r="F228" s="20">
        <v>3</v>
      </c>
      <c r="G228" s="19" t="str">
        <f>INDEX(章节表!$C$5:$C$64,关卡表!BQ228)&amp;关卡表!E228&amp;"关"</f>
        <v>普通23章2关</v>
      </c>
      <c r="H228" s="9"/>
      <c r="I228" s="9"/>
      <c r="J228" s="19" t="str">
        <f>INDEX(章节表!$D$5:$D$64,关卡表!BQ228)&amp;"-"&amp;关卡表!E228&amp;"关"</f>
        <v>普通23章-2关</v>
      </c>
      <c r="K228" s="10" t="s">
        <v>315</v>
      </c>
      <c r="L228" s="10"/>
      <c r="M228" s="9"/>
      <c r="N228" s="9">
        <v>0</v>
      </c>
      <c r="O228" s="19">
        <f t="shared" si="8"/>
        <v>12301</v>
      </c>
      <c r="P228" s="19">
        <v>1000</v>
      </c>
      <c r="Q228" s="9">
        <v>0</v>
      </c>
      <c r="R228" s="9"/>
      <c r="S228" s="9" t="s">
        <v>325</v>
      </c>
      <c r="T228" s="19">
        <f>INDEX(章节表!$M$5:$M$64,关卡表!BQ228)</f>
        <v>4800</v>
      </c>
      <c r="U228" s="9" t="s">
        <v>326</v>
      </c>
      <c r="V228" s="19">
        <f>INDEX(章节表!$N$5:$N$64,关卡表!BQ228)</f>
        <v>11250</v>
      </c>
      <c r="W228" s="9"/>
      <c r="X228" s="9"/>
      <c r="Y228" s="9"/>
      <c r="Z228" s="9"/>
      <c r="AA228" s="9"/>
      <c r="AB228" s="9"/>
      <c r="AC228" s="10"/>
      <c r="AD228" s="10"/>
      <c r="AE228" s="10"/>
      <c r="AF228" s="9"/>
      <c r="AG228" s="9"/>
      <c r="AH228" s="10"/>
      <c r="AI228" s="9"/>
      <c r="AJ228" s="9"/>
      <c r="AK228" s="9"/>
      <c r="AL228" s="10" t="s">
        <v>381</v>
      </c>
      <c r="AM228" s="9">
        <v>57</v>
      </c>
      <c r="AN228" s="9"/>
      <c r="AO228" s="19">
        <f>INDEX(章节表!$K$5:$K$64,关卡表!BQ228)</f>
        <v>120</v>
      </c>
      <c r="AP228" s="9">
        <v>5382388</v>
      </c>
      <c r="AQ228" s="10" t="s">
        <v>1006</v>
      </c>
      <c r="AR228" s="10" t="s">
        <v>1007</v>
      </c>
      <c r="AS228" s="10" t="s">
        <v>1008</v>
      </c>
      <c r="AT228" s="10" t="s">
        <v>318</v>
      </c>
      <c r="AU228" s="10"/>
      <c r="AV228" s="10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P228">
        <v>222</v>
      </c>
      <c r="BQ228">
        <f>MATCH(BP228-1,章节表!$J$4:$J$64,1)</f>
        <v>23</v>
      </c>
    </row>
    <row r="229" spans="1:69" ht="18" customHeight="1" x14ac:dyDescent="0.2">
      <c r="A229" s="19">
        <f t="shared" si="7"/>
        <v>12303</v>
      </c>
      <c r="B229" s="19">
        <f>INDEX(章节表!$E$5:$E$64,关卡表!BQ229)</f>
        <v>1</v>
      </c>
      <c r="C229" s="19">
        <f>INDEX(章节表!$B$5:$B$64,关卡表!BQ229)</f>
        <v>123</v>
      </c>
      <c r="D229" s="10" t="s">
        <v>313</v>
      </c>
      <c r="E229" s="19">
        <f>BP229-INDEX(章节表!$J$4:$J$64,关卡表!BQ229)</f>
        <v>3</v>
      </c>
      <c r="F229" s="20">
        <v>5</v>
      </c>
      <c r="G229" s="19" t="str">
        <f>INDEX(章节表!$C$5:$C$64,关卡表!BQ229)&amp;关卡表!E229&amp;"关"</f>
        <v>普通23章3关</v>
      </c>
      <c r="H229" s="9"/>
      <c r="I229" s="9"/>
      <c r="J229" s="19" t="str">
        <f>INDEX(章节表!$D$5:$D$64,关卡表!BQ229)&amp;"-"&amp;关卡表!E229&amp;"关"</f>
        <v>普通23章-3关</v>
      </c>
      <c r="K229" s="10" t="s">
        <v>315</v>
      </c>
      <c r="L229" s="10"/>
      <c r="M229" s="9"/>
      <c r="N229" s="9">
        <v>0</v>
      </c>
      <c r="O229" s="19">
        <f t="shared" si="8"/>
        <v>12302</v>
      </c>
      <c r="P229" s="19">
        <v>1000</v>
      </c>
      <c r="Q229" s="9">
        <v>0</v>
      </c>
      <c r="R229" s="9">
        <v>21231</v>
      </c>
      <c r="S229" s="9" t="s">
        <v>325</v>
      </c>
      <c r="T229" s="19">
        <f>INDEX(章节表!$M$5:$M$64,关卡表!BQ229)</f>
        <v>4800</v>
      </c>
      <c r="U229" s="9" t="s">
        <v>326</v>
      </c>
      <c r="V229" s="19">
        <f>INDEX(章节表!$N$5:$N$64,关卡表!BQ229)</f>
        <v>11250</v>
      </c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10"/>
      <c r="AI229" s="9"/>
      <c r="AJ229" s="9"/>
      <c r="AK229" s="9"/>
      <c r="AL229" s="10" t="s">
        <v>381</v>
      </c>
      <c r="AM229" s="9">
        <v>57</v>
      </c>
      <c r="AN229" s="9"/>
      <c r="AO229" s="19">
        <f>INDEX(章节表!$K$5:$K$64,关卡表!BQ229)</f>
        <v>120</v>
      </c>
      <c r="AP229" s="9">
        <v>5620267</v>
      </c>
      <c r="AQ229" s="10" t="s">
        <v>1009</v>
      </c>
      <c r="AR229" s="10" t="s">
        <v>1010</v>
      </c>
      <c r="AS229" s="10" t="s">
        <v>1011</v>
      </c>
      <c r="AT229" s="10" t="s">
        <v>318</v>
      </c>
      <c r="AU229" s="10"/>
      <c r="AV229" s="10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P229">
        <v>223</v>
      </c>
      <c r="BQ229">
        <f>MATCH(BP229-1,章节表!$J$4:$J$64,1)</f>
        <v>23</v>
      </c>
    </row>
    <row r="230" spans="1:69" ht="18" customHeight="1" x14ac:dyDescent="0.2">
      <c r="A230" s="19">
        <f t="shared" si="7"/>
        <v>12304</v>
      </c>
      <c r="B230" s="19">
        <f>INDEX(章节表!$E$5:$E$64,关卡表!BQ230)</f>
        <v>1</v>
      </c>
      <c r="C230" s="19">
        <f>INDEX(章节表!$B$5:$B$64,关卡表!BQ230)</f>
        <v>123</v>
      </c>
      <c r="D230" s="10" t="s">
        <v>313</v>
      </c>
      <c r="E230" s="19">
        <f>BP230-INDEX(章节表!$J$4:$J$64,关卡表!BQ230)</f>
        <v>4</v>
      </c>
      <c r="F230" s="20">
        <v>7</v>
      </c>
      <c r="G230" s="19" t="str">
        <f>INDEX(章节表!$C$5:$C$64,关卡表!BQ230)&amp;关卡表!E230&amp;"关"</f>
        <v>普通23章4关</v>
      </c>
      <c r="H230" s="9"/>
      <c r="I230" s="9"/>
      <c r="J230" s="19" t="str">
        <f>INDEX(章节表!$D$5:$D$64,关卡表!BQ230)&amp;"-"&amp;关卡表!E230&amp;"关"</f>
        <v>普通23章-4关</v>
      </c>
      <c r="K230" s="10" t="s">
        <v>315</v>
      </c>
      <c r="L230" s="10"/>
      <c r="M230" s="9"/>
      <c r="N230" s="9">
        <v>0</v>
      </c>
      <c r="O230" s="19">
        <f t="shared" si="8"/>
        <v>12303</v>
      </c>
      <c r="P230" s="19">
        <v>1000</v>
      </c>
      <c r="Q230" s="9">
        <v>0</v>
      </c>
      <c r="R230" s="9"/>
      <c r="S230" s="9" t="s">
        <v>325</v>
      </c>
      <c r="T230" s="19">
        <f>INDEX(章节表!$M$5:$M$64,关卡表!BQ230)</f>
        <v>4800</v>
      </c>
      <c r="U230" s="9" t="s">
        <v>326</v>
      </c>
      <c r="V230" s="19">
        <f>INDEX(章节表!$N$5:$N$64,关卡表!BQ230)</f>
        <v>11250</v>
      </c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10"/>
      <c r="AI230" s="9"/>
      <c r="AJ230" s="9"/>
      <c r="AK230" s="9"/>
      <c r="AL230" s="10" t="s">
        <v>327</v>
      </c>
      <c r="AM230" s="9">
        <v>2</v>
      </c>
      <c r="AN230" s="9"/>
      <c r="AO230" s="19">
        <f>INDEX(章节表!$K$5:$K$64,关卡表!BQ230)</f>
        <v>120</v>
      </c>
      <c r="AP230" s="9">
        <v>5476112</v>
      </c>
      <c r="AQ230" s="10" t="s">
        <v>1012</v>
      </c>
      <c r="AR230" s="10" t="s">
        <v>1013</v>
      </c>
      <c r="AS230" s="10" t="s">
        <v>1014</v>
      </c>
      <c r="AT230" s="10" t="s">
        <v>318</v>
      </c>
      <c r="AU230" s="10"/>
      <c r="AV230" s="10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P230">
        <v>224</v>
      </c>
      <c r="BQ230">
        <f>MATCH(BP230-1,章节表!$J$4:$J$64,1)</f>
        <v>23</v>
      </c>
    </row>
    <row r="231" spans="1:69" ht="18" customHeight="1" x14ac:dyDescent="0.2">
      <c r="A231" s="19">
        <f t="shared" si="7"/>
        <v>12305</v>
      </c>
      <c r="B231" s="19">
        <f>INDEX(章节表!$E$5:$E$64,关卡表!BQ231)</f>
        <v>1</v>
      </c>
      <c r="C231" s="19">
        <f>INDEX(章节表!$B$5:$B$64,关卡表!BQ231)</f>
        <v>123</v>
      </c>
      <c r="D231" s="10" t="s">
        <v>313</v>
      </c>
      <c r="E231" s="19">
        <f>BP231-INDEX(章节表!$J$4:$J$64,关卡表!BQ231)</f>
        <v>5</v>
      </c>
      <c r="F231" s="20">
        <v>8</v>
      </c>
      <c r="G231" s="19" t="str">
        <f>INDEX(章节表!$C$5:$C$64,关卡表!BQ231)&amp;关卡表!E231&amp;"关"</f>
        <v>普通23章5关</v>
      </c>
      <c r="H231" s="9"/>
      <c r="I231" s="9"/>
      <c r="J231" s="19" t="str">
        <f>INDEX(章节表!$D$5:$D$64,关卡表!BQ231)&amp;"-"&amp;关卡表!E231&amp;"关"</f>
        <v>普通23章-5关</v>
      </c>
      <c r="K231" s="10" t="s">
        <v>315</v>
      </c>
      <c r="L231" s="10"/>
      <c r="M231" s="9"/>
      <c r="N231" s="9">
        <v>0</v>
      </c>
      <c r="O231" s="19">
        <f t="shared" si="8"/>
        <v>12304</v>
      </c>
      <c r="P231" s="19">
        <v>1000</v>
      </c>
      <c r="Q231" s="9">
        <v>0</v>
      </c>
      <c r="R231" s="9"/>
      <c r="S231" s="9" t="s">
        <v>325</v>
      </c>
      <c r="T231" s="19">
        <f>INDEX(章节表!$M$5:$M$64,关卡表!BQ231)</f>
        <v>4800</v>
      </c>
      <c r="U231" s="9" t="s">
        <v>326</v>
      </c>
      <c r="V231" s="19">
        <f>INDEX(章节表!$N$5:$N$64,关卡表!BQ231)</f>
        <v>11250</v>
      </c>
      <c r="W231" s="9"/>
      <c r="X231" s="9"/>
      <c r="Y231" s="9"/>
      <c r="Z231" s="9"/>
      <c r="AA231" s="9"/>
      <c r="AB231" s="9"/>
      <c r="AC231" s="10"/>
      <c r="AD231" s="10"/>
      <c r="AE231" s="10"/>
      <c r="AF231" s="9"/>
      <c r="AG231" s="9"/>
      <c r="AH231" s="10"/>
      <c r="AI231" s="9"/>
      <c r="AJ231" s="9"/>
      <c r="AK231" s="9"/>
      <c r="AL231" s="10" t="s">
        <v>327</v>
      </c>
      <c r="AM231" s="9">
        <v>3</v>
      </c>
      <c r="AN231" s="9"/>
      <c r="AO231" s="19">
        <f>INDEX(章节表!$K$5:$K$64,关卡表!BQ231)</f>
        <v>120</v>
      </c>
      <c r="AP231" s="9">
        <v>5478030</v>
      </c>
      <c r="AQ231" s="10" t="s">
        <v>1015</v>
      </c>
      <c r="AR231" s="10" t="s">
        <v>1016</v>
      </c>
      <c r="AS231" s="10" t="s">
        <v>1017</v>
      </c>
      <c r="AT231" s="10" t="s">
        <v>318</v>
      </c>
      <c r="AU231" s="10"/>
      <c r="AV231" s="10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P231">
        <v>225</v>
      </c>
      <c r="BQ231">
        <f>MATCH(BP231-1,章节表!$J$4:$J$64,1)</f>
        <v>23</v>
      </c>
    </row>
    <row r="232" spans="1:69" ht="18" customHeight="1" x14ac:dyDescent="0.2">
      <c r="A232" s="19">
        <f t="shared" si="7"/>
        <v>12306</v>
      </c>
      <c r="B232" s="19">
        <f>INDEX(章节表!$E$5:$E$64,关卡表!BQ232)</f>
        <v>1</v>
      </c>
      <c r="C232" s="19">
        <f>INDEX(章节表!$B$5:$B$64,关卡表!BQ232)</f>
        <v>123</v>
      </c>
      <c r="D232" s="10" t="s">
        <v>313</v>
      </c>
      <c r="E232" s="19">
        <f>BP232-INDEX(章节表!$J$4:$J$64,关卡表!BQ232)</f>
        <v>6</v>
      </c>
      <c r="F232" s="20">
        <v>9</v>
      </c>
      <c r="G232" s="19" t="str">
        <f>INDEX(章节表!$C$5:$C$64,关卡表!BQ232)&amp;关卡表!E232&amp;"关"</f>
        <v>普通23章6关</v>
      </c>
      <c r="H232" s="9"/>
      <c r="I232" s="9"/>
      <c r="J232" s="19" t="str">
        <f>INDEX(章节表!$D$5:$D$64,关卡表!BQ232)&amp;"-"&amp;关卡表!E232&amp;"关"</f>
        <v>普通23章-6关</v>
      </c>
      <c r="K232" s="10" t="s">
        <v>315</v>
      </c>
      <c r="L232" s="10"/>
      <c r="M232" s="9"/>
      <c r="N232" s="9">
        <v>0</v>
      </c>
      <c r="O232" s="19">
        <f t="shared" si="8"/>
        <v>12305</v>
      </c>
      <c r="P232" s="19">
        <v>1000</v>
      </c>
      <c r="Q232" s="9">
        <v>0</v>
      </c>
      <c r="R232" s="9">
        <v>21232</v>
      </c>
      <c r="S232" s="9" t="s">
        <v>325</v>
      </c>
      <c r="T232" s="19">
        <f>INDEX(章节表!$M$5:$M$64,关卡表!BQ232)</f>
        <v>4800</v>
      </c>
      <c r="U232" s="9" t="s">
        <v>326</v>
      </c>
      <c r="V232" s="19">
        <f>INDEX(章节表!$N$5:$N$64,关卡表!BQ232)</f>
        <v>11250</v>
      </c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10"/>
      <c r="AI232" s="9"/>
      <c r="AJ232" s="9"/>
      <c r="AK232" s="9"/>
      <c r="AL232" s="10" t="s">
        <v>327</v>
      </c>
      <c r="AM232" s="9">
        <v>1</v>
      </c>
      <c r="AN232" s="9"/>
      <c r="AO232" s="19">
        <f>INDEX(章节表!$K$5:$K$64,关卡表!BQ232)</f>
        <v>120</v>
      </c>
      <c r="AP232" s="9">
        <v>6013605</v>
      </c>
      <c r="AQ232" s="10" t="s">
        <v>1018</v>
      </c>
      <c r="AR232" s="10" t="s">
        <v>1019</v>
      </c>
      <c r="AS232" s="10" t="s">
        <v>1020</v>
      </c>
      <c r="AT232" s="10" t="s">
        <v>318</v>
      </c>
      <c r="AU232" s="10"/>
      <c r="AV232" s="10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P232">
        <v>226</v>
      </c>
      <c r="BQ232">
        <f>MATCH(BP232-1,章节表!$J$4:$J$64,1)</f>
        <v>23</v>
      </c>
    </row>
    <row r="233" spans="1:69" ht="18" customHeight="1" x14ac:dyDescent="0.2">
      <c r="A233" s="19">
        <f t="shared" si="7"/>
        <v>12307</v>
      </c>
      <c r="B233" s="19">
        <f>INDEX(章节表!$E$5:$E$64,关卡表!BQ233)</f>
        <v>1</v>
      </c>
      <c r="C233" s="19">
        <f>INDEX(章节表!$B$5:$B$64,关卡表!BQ233)</f>
        <v>123</v>
      </c>
      <c r="D233" s="10" t="s">
        <v>313</v>
      </c>
      <c r="E233" s="19">
        <f>BP233-INDEX(章节表!$J$4:$J$64,关卡表!BQ233)</f>
        <v>7</v>
      </c>
      <c r="F233" s="20">
        <v>11</v>
      </c>
      <c r="G233" s="19" t="str">
        <f>INDEX(章节表!$C$5:$C$64,关卡表!BQ233)&amp;关卡表!E233&amp;"关"</f>
        <v>普通23章7关</v>
      </c>
      <c r="H233" s="9"/>
      <c r="I233" s="9"/>
      <c r="J233" s="19" t="str">
        <f>INDEX(章节表!$D$5:$D$64,关卡表!BQ233)&amp;"-"&amp;关卡表!E233&amp;"关"</f>
        <v>普通23章-7关</v>
      </c>
      <c r="K233" s="10" t="s">
        <v>315</v>
      </c>
      <c r="L233" s="10"/>
      <c r="M233" s="9"/>
      <c r="N233" s="9">
        <v>0</v>
      </c>
      <c r="O233" s="19">
        <f t="shared" si="8"/>
        <v>12306</v>
      </c>
      <c r="P233" s="19">
        <v>1000</v>
      </c>
      <c r="Q233" s="9">
        <v>0</v>
      </c>
      <c r="R233" s="9"/>
      <c r="S233" s="9" t="s">
        <v>325</v>
      </c>
      <c r="T233" s="19">
        <f>INDEX(章节表!$M$5:$M$64,关卡表!BQ233)</f>
        <v>4800</v>
      </c>
      <c r="U233" s="9" t="s">
        <v>326</v>
      </c>
      <c r="V233" s="19">
        <f>INDEX(章节表!$N$5:$N$64,关卡表!BQ233)</f>
        <v>11250</v>
      </c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10"/>
      <c r="AI233" s="9"/>
      <c r="AJ233" s="9"/>
      <c r="AK233" s="9"/>
      <c r="AL233" s="10" t="s">
        <v>364</v>
      </c>
      <c r="AM233" s="9">
        <v>11</v>
      </c>
      <c r="AN233" s="9"/>
      <c r="AO233" s="19">
        <f>INDEX(章节表!$K$5:$K$64,关卡表!BQ233)</f>
        <v>120</v>
      </c>
      <c r="AP233" s="9">
        <v>5867351</v>
      </c>
      <c r="AQ233" s="10" t="s">
        <v>1021</v>
      </c>
      <c r="AR233" s="10" t="s">
        <v>1022</v>
      </c>
      <c r="AS233" s="10" t="s">
        <v>1023</v>
      </c>
      <c r="AT233" s="10" t="s">
        <v>318</v>
      </c>
      <c r="AU233" s="10"/>
      <c r="AV233" s="10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P233">
        <v>227</v>
      </c>
      <c r="BQ233">
        <f>MATCH(BP233-1,章节表!$J$4:$J$64,1)</f>
        <v>23</v>
      </c>
    </row>
    <row r="234" spans="1:69" ht="18" customHeight="1" x14ac:dyDescent="0.2">
      <c r="A234" s="19">
        <f t="shared" si="7"/>
        <v>12308</v>
      </c>
      <c r="B234" s="19">
        <f>INDEX(章节表!$E$5:$E$64,关卡表!BQ234)</f>
        <v>1</v>
      </c>
      <c r="C234" s="19">
        <f>INDEX(章节表!$B$5:$B$64,关卡表!BQ234)</f>
        <v>123</v>
      </c>
      <c r="D234" s="10" t="s">
        <v>313</v>
      </c>
      <c r="E234" s="19">
        <f>BP234-INDEX(章节表!$J$4:$J$64,关卡表!BQ234)</f>
        <v>8</v>
      </c>
      <c r="F234" s="20">
        <v>12</v>
      </c>
      <c r="G234" s="19" t="str">
        <f>INDEX(章节表!$C$5:$C$64,关卡表!BQ234)&amp;关卡表!E234&amp;"关"</f>
        <v>普通23章8关</v>
      </c>
      <c r="H234" s="9"/>
      <c r="I234" s="9"/>
      <c r="J234" s="19" t="str">
        <f>INDEX(章节表!$D$5:$D$64,关卡表!BQ234)&amp;"-"&amp;关卡表!E234&amp;"关"</f>
        <v>普通23章-8关</v>
      </c>
      <c r="K234" s="10" t="s">
        <v>315</v>
      </c>
      <c r="L234" s="10"/>
      <c r="M234" s="9"/>
      <c r="N234" s="9">
        <v>0</v>
      </c>
      <c r="O234" s="19">
        <f t="shared" si="8"/>
        <v>12307</v>
      </c>
      <c r="P234" s="19">
        <v>1000</v>
      </c>
      <c r="Q234" s="9">
        <v>0</v>
      </c>
      <c r="R234" s="9"/>
      <c r="S234" s="9" t="s">
        <v>325</v>
      </c>
      <c r="T234" s="19">
        <f>INDEX(章节表!$M$5:$M$64,关卡表!BQ234)</f>
        <v>4800</v>
      </c>
      <c r="U234" s="9" t="s">
        <v>326</v>
      </c>
      <c r="V234" s="19">
        <f>INDEX(章节表!$N$5:$N$64,关卡表!BQ234)</f>
        <v>11250</v>
      </c>
      <c r="W234" s="9"/>
      <c r="X234" s="9"/>
      <c r="Y234" s="9"/>
      <c r="Z234" s="9"/>
      <c r="AA234" s="9"/>
      <c r="AB234" s="9"/>
      <c r="AC234" s="10"/>
      <c r="AD234" s="10"/>
      <c r="AE234" s="10"/>
      <c r="AF234" s="9"/>
      <c r="AG234" s="9"/>
      <c r="AH234" s="10"/>
      <c r="AI234" s="9"/>
      <c r="AJ234" s="9"/>
      <c r="AK234" s="9"/>
      <c r="AL234" s="9" t="s">
        <v>327</v>
      </c>
      <c r="AM234" s="9">
        <v>2</v>
      </c>
      <c r="AN234" s="9"/>
      <c r="AO234" s="19">
        <f>INDEX(章节表!$K$5:$K$64,关卡表!BQ234)</f>
        <v>120</v>
      </c>
      <c r="AP234" s="9">
        <v>5871196</v>
      </c>
      <c r="AQ234" s="10" t="s">
        <v>1024</v>
      </c>
      <c r="AR234" s="10" t="s">
        <v>1025</v>
      </c>
      <c r="AS234" s="10" t="s">
        <v>1026</v>
      </c>
      <c r="AT234" s="10" t="s">
        <v>318</v>
      </c>
      <c r="AU234" s="10"/>
      <c r="AV234" s="10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P234">
        <v>228</v>
      </c>
      <c r="BQ234">
        <f>MATCH(BP234-1,章节表!$J$4:$J$64,1)</f>
        <v>23</v>
      </c>
    </row>
    <row r="235" spans="1:69" ht="18" customHeight="1" x14ac:dyDescent="0.2">
      <c r="A235" s="19">
        <f t="shared" si="7"/>
        <v>12309</v>
      </c>
      <c r="B235" s="19">
        <f>INDEX(章节表!$E$5:$E$64,关卡表!BQ235)</f>
        <v>1</v>
      </c>
      <c r="C235" s="19">
        <f>INDEX(章节表!$B$5:$B$64,关卡表!BQ235)</f>
        <v>123</v>
      </c>
      <c r="D235" s="10" t="s">
        <v>313</v>
      </c>
      <c r="E235" s="19">
        <f>BP235-INDEX(章节表!$J$4:$J$64,关卡表!BQ235)</f>
        <v>9</v>
      </c>
      <c r="F235" s="20">
        <v>13</v>
      </c>
      <c r="G235" s="19" t="str">
        <f>INDEX(章节表!$C$5:$C$64,关卡表!BQ235)&amp;关卡表!E235&amp;"关"</f>
        <v>普通23章9关</v>
      </c>
      <c r="H235" s="9"/>
      <c r="I235" s="9"/>
      <c r="J235" s="19" t="str">
        <f>INDEX(章节表!$D$5:$D$64,关卡表!BQ235)&amp;"-"&amp;关卡表!E235&amp;"关"</f>
        <v>普通23章-9关</v>
      </c>
      <c r="K235" s="10" t="s">
        <v>315</v>
      </c>
      <c r="L235" s="10"/>
      <c r="M235" s="9"/>
      <c r="N235" s="9">
        <v>0</v>
      </c>
      <c r="O235" s="19">
        <f t="shared" si="8"/>
        <v>12308</v>
      </c>
      <c r="P235" s="19">
        <v>1000</v>
      </c>
      <c r="Q235" s="9">
        <v>0</v>
      </c>
      <c r="R235" s="9"/>
      <c r="S235" s="9" t="s">
        <v>325</v>
      </c>
      <c r="T235" s="19">
        <f>INDEX(章节表!$M$5:$M$64,关卡表!BQ235)</f>
        <v>4800</v>
      </c>
      <c r="U235" s="9" t="s">
        <v>326</v>
      </c>
      <c r="V235" s="19">
        <f>INDEX(章节表!$N$5:$N$64,关卡表!BQ235)</f>
        <v>11250</v>
      </c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10"/>
      <c r="AI235" s="9"/>
      <c r="AJ235" s="9"/>
      <c r="AK235" s="9"/>
      <c r="AL235" s="10" t="s">
        <v>327</v>
      </c>
      <c r="AM235" s="9">
        <v>3</v>
      </c>
      <c r="AN235" s="9"/>
      <c r="AO235" s="19">
        <f>INDEX(章节表!$K$5:$K$64,关卡表!BQ235)</f>
        <v>120</v>
      </c>
      <c r="AP235" s="9">
        <v>6036723</v>
      </c>
      <c r="AQ235" s="10" t="s">
        <v>1027</v>
      </c>
      <c r="AR235" s="10" t="s">
        <v>1028</v>
      </c>
      <c r="AS235" s="10" t="s">
        <v>1029</v>
      </c>
      <c r="AT235" s="10" t="s">
        <v>318</v>
      </c>
      <c r="AU235" s="10"/>
      <c r="AV235" s="10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P235">
        <v>229</v>
      </c>
      <c r="BQ235">
        <f>MATCH(BP235-1,章节表!$J$4:$J$64,1)</f>
        <v>23</v>
      </c>
    </row>
    <row r="236" spans="1:69" ht="18" customHeight="1" x14ac:dyDescent="0.2">
      <c r="A236" s="19">
        <f t="shared" si="7"/>
        <v>12310</v>
      </c>
      <c r="B236" s="19">
        <f>INDEX(章节表!$E$5:$E$64,关卡表!BQ236)</f>
        <v>1</v>
      </c>
      <c r="C236" s="19">
        <f>INDEX(章节表!$B$5:$B$64,关卡表!BQ236)</f>
        <v>123</v>
      </c>
      <c r="D236" s="10" t="s">
        <v>313</v>
      </c>
      <c r="E236" s="19">
        <f>BP236-INDEX(章节表!$J$4:$J$64,关卡表!BQ236)</f>
        <v>10</v>
      </c>
      <c r="F236" s="20">
        <v>14</v>
      </c>
      <c r="G236" s="19" t="str">
        <f>INDEX(章节表!$C$5:$C$64,关卡表!BQ236)&amp;关卡表!E236&amp;"关"</f>
        <v>普通23章10关</v>
      </c>
      <c r="H236" s="9"/>
      <c r="I236" s="9"/>
      <c r="J236" s="19" t="str">
        <f>INDEX(章节表!$D$5:$D$64,关卡表!BQ236)&amp;"-"&amp;关卡表!E236&amp;"关"</f>
        <v>普通23章-10关</v>
      </c>
      <c r="K236" s="10" t="s">
        <v>360</v>
      </c>
      <c r="L236" s="10"/>
      <c r="M236" s="9"/>
      <c r="N236" s="9">
        <v>0</v>
      </c>
      <c r="O236" s="19">
        <f t="shared" si="8"/>
        <v>12309</v>
      </c>
      <c r="P236" s="19">
        <v>1000</v>
      </c>
      <c r="Q236" s="9">
        <v>0</v>
      </c>
      <c r="R236" s="9">
        <v>21233</v>
      </c>
      <c r="S236" s="9" t="s">
        <v>325</v>
      </c>
      <c r="T236" s="19">
        <f>INDEX(章节表!$M$5:$M$64,关卡表!BQ236)</f>
        <v>4800</v>
      </c>
      <c r="U236" s="9" t="s">
        <v>326</v>
      </c>
      <c r="V236" s="19">
        <f>INDEX(章节表!$N$5:$N$64,关卡表!BQ236)</f>
        <v>11250</v>
      </c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10"/>
      <c r="AI236" s="9"/>
      <c r="AJ236" s="9"/>
      <c r="AK236" s="9"/>
      <c r="AL236" s="9" t="s">
        <v>364</v>
      </c>
      <c r="AM236" s="9">
        <v>9</v>
      </c>
      <c r="AN236" s="9"/>
      <c r="AO236" s="19">
        <f>INDEX(章节表!$K$5:$K$64,关卡表!BQ236)</f>
        <v>120</v>
      </c>
      <c r="AP236" s="9">
        <v>6199431</v>
      </c>
      <c r="AQ236" s="10" t="s">
        <v>1030</v>
      </c>
      <c r="AR236" s="10" t="s">
        <v>1031</v>
      </c>
      <c r="AS236" s="10" t="s">
        <v>1032</v>
      </c>
      <c r="AT236" s="10" t="s">
        <v>318</v>
      </c>
      <c r="AU236" s="10"/>
      <c r="AV236" s="10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P236">
        <v>230</v>
      </c>
      <c r="BQ236">
        <f>MATCH(BP236-1,章节表!$J$4:$J$64,1)</f>
        <v>23</v>
      </c>
    </row>
    <row r="237" spans="1:69" ht="18" customHeight="1" x14ac:dyDescent="0.2">
      <c r="A237" s="19">
        <f t="shared" si="7"/>
        <v>12401</v>
      </c>
      <c r="B237" s="19">
        <f>INDEX(章节表!$E$5:$E$64,关卡表!BQ237)</f>
        <v>1</v>
      </c>
      <c r="C237" s="19">
        <f>INDEX(章节表!$B$5:$B$64,关卡表!BQ237)</f>
        <v>124</v>
      </c>
      <c r="D237" s="10" t="s">
        <v>313</v>
      </c>
      <c r="E237" s="19">
        <f>BP237-INDEX(章节表!$J$4:$J$64,关卡表!BQ237)</f>
        <v>1</v>
      </c>
      <c r="F237" s="20">
        <v>1</v>
      </c>
      <c r="G237" s="19" t="str">
        <f>INDEX(章节表!$C$5:$C$64,关卡表!BQ237)&amp;关卡表!E237&amp;"关"</f>
        <v>普通24章1关</v>
      </c>
      <c r="H237" s="9"/>
      <c r="I237" s="9"/>
      <c r="J237" s="19" t="str">
        <f>INDEX(章节表!$D$5:$D$64,关卡表!BQ237)&amp;"-"&amp;关卡表!E237&amp;"关"</f>
        <v>普通24章-1关</v>
      </c>
      <c r="K237" s="10" t="s">
        <v>315</v>
      </c>
      <c r="L237" s="10"/>
      <c r="M237" s="9"/>
      <c r="N237" s="9">
        <v>0</v>
      </c>
      <c r="O237" s="19">
        <f t="shared" si="8"/>
        <v>12310</v>
      </c>
      <c r="P237" s="19">
        <v>1100</v>
      </c>
      <c r="Q237" s="9">
        <v>0</v>
      </c>
      <c r="R237" s="9"/>
      <c r="S237" s="9" t="s">
        <v>325</v>
      </c>
      <c r="T237" s="19">
        <f>INDEX(章节表!$M$5:$M$64,关卡表!BQ237)</f>
        <v>5100</v>
      </c>
      <c r="U237" s="9" t="s">
        <v>326</v>
      </c>
      <c r="V237" s="19">
        <f>INDEX(章节表!$N$5:$N$64,关卡表!BQ237)</f>
        <v>12375</v>
      </c>
      <c r="W237" s="9"/>
      <c r="X237" s="9"/>
      <c r="Y237" s="9"/>
      <c r="Z237" s="9"/>
      <c r="AA237" s="9"/>
      <c r="AB237" s="9"/>
      <c r="AC237" s="10"/>
      <c r="AD237" s="10"/>
      <c r="AE237" s="10"/>
      <c r="AF237" s="9"/>
      <c r="AG237" s="9"/>
      <c r="AH237" s="10"/>
      <c r="AI237" s="9"/>
      <c r="AJ237" s="9"/>
      <c r="AK237" s="9"/>
      <c r="AL237" s="9" t="s">
        <v>412</v>
      </c>
      <c r="AM237" s="9">
        <v>6</v>
      </c>
      <c r="AN237" s="9"/>
      <c r="AO237" s="19">
        <f>INDEX(章节表!$K$5:$K$64,关卡表!BQ237)</f>
        <v>125</v>
      </c>
      <c r="AP237" s="9">
        <v>6275134</v>
      </c>
      <c r="AQ237" s="10" t="s">
        <v>1033</v>
      </c>
      <c r="AR237" s="10" t="s">
        <v>1034</v>
      </c>
      <c r="AS237" s="10" t="s">
        <v>1035</v>
      </c>
      <c r="AT237" s="10" t="s">
        <v>318</v>
      </c>
      <c r="AU237" s="10"/>
      <c r="AV237" s="10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P237">
        <v>231</v>
      </c>
      <c r="BQ237">
        <f>MATCH(BP237-1,章节表!$J$4:$J$64,1)</f>
        <v>24</v>
      </c>
    </row>
    <row r="238" spans="1:69" ht="18" customHeight="1" x14ac:dyDescent="0.2">
      <c r="A238" s="19">
        <f t="shared" si="7"/>
        <v>12402</v>
      </c>
      <c r="B238" s="19">
        <f>INDEX(章节表!$E$5:$E$64,关卡表!BQ238)</f>
        <v>1</v>
      </c>
      <c r="C238" s="19">
        <f>INDEX(章节表!$B$5:$B$64,关卡表!BQ238)</f>
        <v>124</v>
      </c>
      <c r="D238" s="10" t="s">
        <v>313</v>
      </c>
      <c r="E238" s="19">
        <f>BP238-INDEX(章节表!$J$4:$J$64,关卡表!BQ238)</f>
        <v>2</v>
      </c>
      <c r="F238" s="20">
        <v>3</v>
      </c>
      <c r="G238" s="19" t="str">
        <f>INDEX(章节表!$C$5:$C$64,关卡表!BQ238)&amp;关卡表!E238&amp;"关"</f>
        <v>普通24章2关</v>
      </c>
      <c r="H238" s="9"/>
      <c r="I238" s="9"/>
      <c r="J238" s="19" t="str">
        <f>INDEX(章节表!$D$5:$D$64,关卡表!BQ238)&amp;"-"&amp;关卡表!E238&amp;"关"</f>
        <v>普通24章-2关</v>
      </c>
      <c r="K238" s="10" t="s">
        <v>315</v>
      </c>
      <c r="L238" s="10"/>
      <c r="M238" s="9"/>
      <c r="N238" s="9">
        <v>0</v>
      </c>
      <c r="O238" s="19">
        <f t="shared" si="8"/>
        <v>12401</v>
      </c>
      <c r="P238" s="19">
        <v>1100</v>
      </c>
      <c r="Q238" s="9">
        <v>0</v>
      </c>
      <c r="R238" s="9"/>
      <c r="S238" s="9" t="s">
        <v>325</v>
      </c>
      <c r="T238" s="19">
        <f>INDEX(章节表!$M$5:$M$64,关卡表!BQ238)</f>
        <v>5100</v>
      </c>
      <c r="U238" s="9" t="s">
        <v>326</v>
      </c>
      <c r="V238" s="19">
        <f>INDEX(章节表!$N$5:$N$64,关卡表!BQ238)</f>
        <v>12375</v>
      </c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10"/>
      <c r="AI238" s="9"/>
      <c r="AJ238" s="9"/>
      <c r="AK238" s="9"/>
      <c r="AL238" s="9" t="s">
        <v>327</v>
      </c>
      <c r="AM238" s="9">
        <v>1</v>
      </c>
      <c r="AN238" s="9"/>
      <c r="AO238" s="19">
        <f>INDEX(章节表!$K$5:$K$64,关卡表!BQ238)</f>
        <v>125</v>
      </c>
      <c r="AP238" s="9">
        <v>6278990</v>
      </c>
      <c r="AQ238" s="10" t="s">
        <v>1036</v>
      </c>
      <c r="AR238" s="10" t="s">
        <v>1037</v>
      </c>
      <c r="AS238" s="10" t="s">
        <v>1038</v>
      </c>
      <c r="AT238" s="10" t="s">
        <v>318</v>
      </c>
      <c r="AU238" s="10"/>
      <c r="AV238" s="10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P238">
        <v>232</v>
      </c>
      <c r="BQ238">
        <f>MATCH(BP238-1,章节表!$J$4:$J$64,1)</f>
        <v>24</v>
      </c>
    </row>
    <row r="239" spans="1:69" ht="18" customHeight="1" x14ac:dyDescent="0.2">
      <c r="A239" s="19">
        <f t="shared" si="7"/>
        <v>12403</v>
      </c>
      <c r="B239" s="19">
        <f>INDEX(章节表!$E$5:$E$64,关卡表!BQ239)</f>
        <v>1</v>
      </c>
      <c r="C239" s="19">
        <f>INDEX(章节表!$B$5:$B$64,关卡表!BQ239)</f>
        <v>124</v>
      </c>
      <c r="D239" s="10" t="s">
        <v>313</v>
      </c>
      <c r="E239" s="19">
        <f>BP239-INDEX(章节表!$J$4:$J$64,关卡表!BQ239)</f>
        <v>3</v>
      </c>
      <c r="F239" s="20">
        <v>4</v>
      </c>
      <c r="G239" s="19" t="str">
        <f>INDEX(章节表!$C$5:$C$64,关卡表!BQ239)&amp;关卡表!E239&amp;"关"</f>
        <v>普通24章3关</v>
      </c>
      <c r="H239" s="9"/>
      <c r="I239" s="9"/>
      <c r="J239" s="19" t="str">
        <f>INDEX(章节表!$D$5:$D$64,关卡表!BQ239)&amp;"-"&amp;关卡表!E239&amp;"关"</f>
        <v>普通24章-3关</v>
      </c>
      <c r="K239" s="10" t="s">
        <v>315</v>
      </c>
      <c r="L239" s="10"/>
      <c r="M239" s="9"/>
      <c r="N239" s="9">
        <v>0</v>
      </c>
      <c r="O239" s="19">
        <f t="shared" si="8"/>
        <v>12402</v>
      </c>
      <c r="P239" s="19">
        <v>1100</v>
      </c>
      <c r="Q239" s="9">
        <v>0</v>
      </c>
      <c r="R239" s="9">
        <v>21241</v>
      </c>
      <c r="S239" s="9" t="s">
        <v>325</v>
      </c>
      <c r="T239" s="19">
        <f>INDEX(章节表!$M$5:$M$64,关卡表!BQ239)</f>
        <v>5100</v>
      </c>
      <c r="U239" s="9" t="s">
        <v>326</v>
      </c>
      <c r="V239" s="19">
        <f>INDEX(章节表!$N$5:$N$64,关卡表!BQ239)</f>
        <v>12375</v>
      </c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10"/>
      <c r="AI239" s="9"/>
      <c r="AJ239" s="9"/>
      <c r="AK239" s="9"/>
      <c r="AL239" s="10" t="s">
        <v>327</v>
      </c>
      <c r="AM239" s="9">
        <v>2</v>
      </c>
      <c r="AN239" s="9"/>
      <c r="AO239" s="19">
        <f>INDEX(章节表!$K$5:$K$64,关卡表!BQ239)</f>
        <v>125</v>
      </c>
      <c r="AP239" s="9">
        <v>6661891</v>
      </c>
      <c r="AQ239" s="10" t="s">
        <v>1039</v>
      </c>
      <c r="AR239" s="10" t="s">
        <v>1040</v>
      </c>
      <c r="AS239" s="10" t="s">
        <v>1041</v>
      </c>
      <c r="AT239" s="10" t="s">
        <v>318</v>
      </c>
      <c r="AU239" s="10"/>
      <c r="AV239" s="10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P239">
        <v>233</v>
      </c>
      <c r="BQ239">
        <f>MATCH(BP239-1,章节表!$J$4:$J$64,1)</f>
        <v>24</v>
      </c>
    </row>
    <row r="240" spans="1:69" ht="18" customHeight="1" x14ac:dyDescent="0.2">
      <c r="A240" s="19">
        <f t="shared" si="7"/>
        <v>12404</v>
      </c>
      <c r="B240" s="19">
        <f>INDEX(章节表!$E$5:$E$64,关卡表!BQ240)</f>
        <v>1</v>
      </c>
      <c r="C240" s="19">
        <f>INDEX(章节表!$B$5:$B$64,关卡表!BQ240)</f>
        <v>124</v>
      </c>
      <c r="D240" s="10" t="s">
        <v>313</v>
      </c>
      <c r="E240" s="19">
        <f>BP240-INDEX(章节表!$J$4:$J$64,关卡表!BQ240)</f>
        <v>4</v>
      </c>
      <c r="F240" s="20">
        <v>6</v>
      </c>
      <c r="G240" s="19" t="str">
        <f>INDEX(章节表!$C$5:$C$64,关卡表!BQ240)&amp;关卡表!E240&amp;"关"</f>
        <v>普通24章4关</v>
      </c>
      <c r="H240" s="9"/>
      <c r="I240" s="9"/>
      <c r="J240" s="19" t="str">
        <f>INDEX(章节表!$D$5:$D$64,关卡表!BQ240)&amp;"-"&amp;关卡表!E240&amp;"关"</f>
        <v>普通24章-4关</v>
      </c>
      <c r="K240" s="10" t="s">
        <v>315</v>
      </c>
      <c r="L240" s="10"/>
      <c r="M240" s="9"/>
      <c r="N240" s="9">
        <v>0</v>
      </c>
      <c r="O240" s="19">
        <f t="shared" si="8"/>
        <v>12403</v>
      </c>
      <c r="P240" s="19">
        <v>1100</v>
      </c>
      <c r="Q240" s="9">
        <v>0</v>
      </c>
      <c r="R240" s="9"/>
      <c r="S240" s="9" t="s">
        <v>325</v>
      </c>
      <c r="T240" s="19">
        <f>INDEX(章节表!$M$5:$M$64,关卡表!BQ240)</f>
        <v>5100</v>
      </c>
      <c r="U240" s="9" t="s">
        <v>326</v>
      </c>
      <c r="V240" s="19">
        <f>INDEX(章节表!$N$5:$N$64,关卡表!BQ240)</f>
        <v>12375</v>
      </c>
      <c r="W240" s="9"/>
      <c r="X240" s="9"/>
      <c r="Y240" s="9"/>
      <c r="Z240" s="9"/>
      <c r="AA240" s="9"/>
      <c r="AB240" s="9"/>
      <c r="AC240" s="10"/>
      <c r="AD240" s="10"/>
      <c r="AE240" s="10"/>
      <c r="AF240" s="9"/>
      <c r="AG240" s="9"/>
      <c r="AH240" s="10"/>
      <c r="AI240" s="9"/>
      <c r="AJ240" s="9"/>
      <c r="AK240" s="9"/>
      <c r="AL240" s="10" t="s">
        <v>327</v>
      </c>
      <c r="AM240" s="9">
        <v>2</v>
      </c>
      <c r="AN240" s="9"/>
      <c r="AO240" s="19">
        <f>INDEX(章节表!$K$5:$K$64,关卡表!BQ240)</f>
        <v>125</v>
      </c>
      <c r="AP240" s="9">
        <v>6515828</v>
      </c>
      <c r="AQ240" s="10" t="s">
        <v>1042</v>
      </c>
      <c r="AR240" s="10" t="s">
        <v>1043</v>
      </c>
      <c r="AS240" s="10" t="s">
        <v>1044</v>
      </c>
      <c r="AT240" s="10" t="s">
        <v>318</v>
      </c>
      <c r="AU240" s="10"/>
      <c r="AV240" s="10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P240">
        <v>234</v>
      </c>
      <c r="BQ240">
        <f>MATCH(BP240-1,章节表!$J$4:$J$64,1)</f>
        <v>24</v>
      </c>
    </row>
    <row r="241" spans="1:69" ht="18" customHeight="1" x14ac:dyDescent="0.2">
      <c r="A241" s="19">
        <f t="shared" si="7"/>
        <v>12405</v>
      </c>
      <c r="B241" s="19">
        <f>INDEX(章节表!$E$5:$E$64,关卡表!BQ241)</f>
        <v>1</v>
      </c>
      <c r="C241" s="19">
        <f>INDEX(章节表!$B$5:$B$64,关卡表!BQ241)</f>
        <v>124</v>
      </c>
      <c r="D241" s="10" t="s">
        <v>313</v>
      </c>
      <c r="E241" s="19">
        <f>BP241-INDEX(章节表!$J$4:$J$64,关卡表!BQ241)</f>
        <v>5</v>
      </c>
      <c r="F241" s="20">
        <v>8</v>
      </c>
      <c r="G241" s="19" t="str">
        <f>INDEX(章节表!$C$5:$C$64,关卡表!BQ241)&amp;关卡表!E241&amp;"关"</f>
        <v>普通24章5关</v>
      </c>
      <c r="H241" s="9"/>
      <c r="I241" s="9"/>
      <c r="J241" s="19" t="str">
        <f>INDEX(章节表!$D$5:$D$64,关卡表!BQ241)&amp;"-"&amp;关卡表!E241&amp;"关"</f>
        <v>普通24章-5关</v>
      </c>
      <c r="K241" s="10" t="s">
        <v>315</v>
      </c>
      <c r="L241" s="10"/>
      <c r="M241" s="9"/>
      <c r="N241" s="9">
        <v>0</v>
      </c>
      <c r="O241" s="19">
        <f t="shared" si="8"/>
        <v>12404</v>
      </c>
      <c r="P241" s="19">
        <v>1100</v>
      </c>
      <c r="Q241" s="9">
        <v>0</v>
      </c>
      <c r="R241" s="9"/>
      <c r="S241" s="9" t="s">
        <v>325</v>
      </c>
      <c r="T241" s="19">
        <f>INDEX(章节表!$M$5:$M$64,关卡表!BQ241)</f>
        <v>5100</v>
      </c>
      <c r="U241" s="9" t="s">
        <v>326</v>
      </c>
      <c r="V241" s="19">
        <f>INDEX(章节表!$N$5:$N$64,关卡表!BQ241)</f>
        <v>12375</v>
      </c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10"/>
      <c r="AI241" s="9"/>
      <c r="AJ241" s="9"/>
      <c r="AK241" s="9"/>
      <c r="AL241" s="10" t="s">
        <v>327</v>
      </c>
      <c r="AM241" s="9">
        <v>2</v>
      </c>
      <c r="AN241" s="9"/>
      <c r="AO241" s="19">
        <f>INDEX(章节表!$K$5:$K$64,关卡表!BQ241)</f>
        <v>125</v>
      </c>
      <c r="AP241" s="9">
        <v>6517765</v>
      </c>
      <c r="AQ241" s="10" t="s">
        <v>1045</v>
      </c>
      <c r="AR241" s="10" t="s">
        <v>1046</v>
      </c>
      <c r="AS241" s="10" t="s">
        <v>1047</v>
      </c>
      <c r="AT241" s="10" t="s">
        <v>318</v>
      </c>
      <c r="AU241" s="10"/>
      <c r="AV241" s="10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P241">
        <v>235</v>
      </c>
      <c r="BQ241">
        <f>MATCH(BP241-1,章节表!$J$4:$J$64,1)</f>
        <v>24</v>
      </c>
    </row>
    <row r="242" spans="1:69" ht="18" customHeight="1" x14ac:dyDescent="0.2">
      <c r="A242" s="19">
        <f t="shared" si="7"/>
        <v>12406</v>
      </c>
      <c r="B242" s="19">
        <f>INDEX(章节表!$E$5:$E$64,关卡表!BQ242)</f>
        <v>1</v>
      </c>
      <c r="C242" s="19">
        <f>INDEX(章节表!$B$5:$B$64,关卡表!BQ242)</f>
        <v>124</v>
      </c>
      <c r="D242" s="10" t="s">
        <v>313</v>
      </c>
      <c r="E242" s="19">
        <f>BP242-INDEX(章节表!$J$4:$J$64,关卡表!BQ242)</f>
        <v>6</v>
      </c>
      <c r="F242" s="20">
        <v>9</v>
      </c>
      <c r="G242" s="19" t="str">
        <f>INDEX(章节表!$C$5:$C$64,关卡表!BQ242)&amp;关卡表!E242&amp;"关"</f>
        <v>普通24章6关</v>
      </c>
      <c r="H242" s="9"/>
      <c r="I242" s="9"/>
      <c r="J242" s="19" t="str">
        <f>INDEX(章节表!$D$5:$D$64,关卡表!BQ242)&amp;"-"&amp;关卡表!E242&amp;"关"</f>
        <v>普通24章-6关</v>
      </c>
      <c r="K242" s="10" t="s">
        <v>315</v>
      </c>
      <c r="L242" s="10"/>
      <c r="M242" s="9"/>
      <c r="N242" s="9">
        <v>0</v>
      </c>
      <c r="O242" s="19">
        <f t="shared" si="8"/>
        <v>12405</v>
      </c>
      <c r="P242" s="19">
        <v>1100</v>
      </c>
      <c r="Q242" s="9">
        <v>0</v>
      </c>
      <c r="R242" s="9">
        <v>21242</v>
      </c>
      <c r="S242" s="9" t="s">
        <v>325</v>
      </c>
      <c r="T242" s="19">
        <f>INDEX(章节表!$M$5:$M$64,关卡表!BQ242)</f>
        <v>5100</v>
      </c>
      <c r="U242" s="9" t="s">
        <v>326</v>
      </c>
      <c r="V242" s="19">
        <f>INDEX(章节表!$N$5:$N$64,关卡表!BQ242)</f>
        <v>12375</v>
      </c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10"/>
      <c r="AI242" s="9"/>
      <c r="AJ242" s="9"/>
      <c r="AK242" s="9"/>
      <c r="AL242" s="10" t="s">
        <v>327</v>
      </c>
      <c r="AM242" s="9">
        <v>3</v>
      </c>
      <c r="AN242" s="9"/>
      <c r="AO242" s="19">
        <f>INDEX(章节表!$K$5:$K$64,关卡表!BQ242)</f>
        <v>125</v>
      </c>
      <c r="AP242" s="9">
        <v>6796136</v>
      </c>
      <c r="AQ242" s="10" t="s">
        <v>1048</v>
      </c>
      <c r="AR242" s="10" t="s">
        <v>1049</v>
      </c>
      <c r="AS242" s="10" t="s">
        <v>1050</v>
      </c>
      <c r="AT242" s="10" t="s">
        <v>318</v>
      </c>
      <c r="AU242" s="10"/>
      <c r="AV242" s="10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P242">
        <v>236</v>
      </c>
      <c r="BQ242">
        <f>MATCH(BP242-1,章节表!$J$4:$J$64,1)</f>
        <v>24</v>
      </c>
    </row>
    <row r="243" spans="1:69" ht="18" customHeight="1" x14ac:dyDescent="0.2">
      <c r="A243" s="19">
        <f t="shared" si="7"/>
        <v>12407</v>
      </c>
      <c r="B243" s="19">
        <f>INDEX(章节表!$E$5:$E$64,关卡表!BQ243)</f>
        <v>1</v>
      </c>
      <c r="C243" s="19">
        <f>INDEX(章节表!$B$5:$B$64,关卡表!BQ243)</f>
        <v>124</v>
      </c>
      <c r="D243" s="10" t="s">
        <v>313</v>
      </c>
      <c r="E243" s="19">
        <f>BP243-INDEX(章节表!$J$4:$J$64,关卡表!BQ243)</f>
        <v>7</v>
      </c>
      <c r="F243" s="20">
        <v>10</v>
      </c>
      <c r="G243" s="19" t="str">
        <f>INDEX(章节表!$C$5:$C$64,关卡表!BQ243)&amp;关卡表!E243&amp;"关"</f>
        <v>普通24章7关</v>
      </c>
      <c r="H243" s="9"/>
      <c r="I243" s="9"/>
      <c r="J243" s="19" t="str">
        <f>INDEX(章节表!$D$5:$D$64,关卡表!BQ243)&amp;"-"&amp;关卡表!E243&amp;"关"</f>
        <v>普通24章-7关</v>
      </c>
      <c r="K243" s="10" t="s">
        <v>315</v>
      </c>
      <c r="L243" s="10"/>
      <c r="M243" s="9"/>
      <c r="N243" s="9">
        <v>0</v>
      </c>
      <c r="O243" s="19">
        <f t="shared" si="8"/>
        <v>12406</v>
      </c>
      <c r="P243" s="19">
        <v>1100</v>
      </c>
      <c r="Q243" s="9">
        <v>0</v>
      </c>
      <c r="R243" s="9"/>
      <c r="S243" s="9" t="s">
        <v>325</v>
      </c>
      <c r="T243" s="19">
        <f>INDEX(章节表!$M$5:$M$64,关卡表!BQ243)</f>
        <v>5100</v>
      </c>
      <c r="U243" s="9" t="s">
        <v>326</v>
      </c>
      <c r="V243" s="19">
        <f>INDEX(章节表!$N$5:$N$64,关卡表!BQ243)</f>
        <v>12375</v>
      </c>
      <c r="W243" s="9"/>
      <c r="X243" s="9"/>
      <c r="Y243" s="9"/>
      <c r="Z243" s="9"/>
      <c r="AA243" s="9"/>
      <c r="AB243" s="9"/>
      <c r="AC243" s="10"/>
      <c r="AD243" s="10"/>
      <c r="AE243" s="10"/>
      <c r="AF243" s="9"/>
      <c r="AG243" s="9"/>
      <c r="AH243" s="10"/>
      <c r="AI243" s="9"/>
      <c r="AJ243" s="9"/>
      <c r="AK243" s="9"/>
      <c r="AL243" s="10" t="s">
        <v>327</v>
      </c>
      <c r="AM243" s="9">
        <v>1</v>
      </c>
      <c r="AN243" s="9"/>
      <c r="AO243" s="19">
        <f>INDEX(章节表!$K$5:$K$64,关卡表!BQ243)</f>
        <v>125</v>
      </c>
      <c r="AP243" s="9">
        <v>6640710</v>
      </c>
      <c r="AQ243" s="10" t="s">
        <v>1051</v>
      </c>
      <c r="AR243" s="10" t="s">
        <v>1052</v>
      </c>
      <c r="AS243" s="10" t="s">
        <v>1053</v>
      </c>
      <c r="AT243" s="10" t="s">
        <v>318</v>
      </c>
      <c r="AU243" s="10"/>
      <c r="AV243" s="10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P243">
        <v>237</v>
      </c>
      <c r="BQ243">
        <f>MATCH(BP243-1,章节表!$J$4:$J$64,1)</f>
        <v>24</v>
      </c>
    </row>
    <row r="244" spans="1:69" ht="18" customHeight="1" x14ac:dyDescent="0.2">
      <c r="A244" s="19">
        <f t="shared" si="7"/>
        <v>12408</v>
      </c>
      <c r="B244" s="19">
        <f>INDEX(章节表!$E$5:$E$64,关卡表!BQ244)</f>
        <v>1</v>
      </c>
      <c r="C244" s="19">
        <f>INDEX(章节表!$B$5:$B$64,关卡表!BQ244)</f>
        <v>124</v>
      </c>
      <c r="D244" s="10" t="s">
        <v>313</v>
      </c>
      <c r="E244" s="19">
        <f>BP244-INDEX(章节表!$J$4:$J$64,关卡表!BQ244)</f>
        <v>8</v>
      </c>
      <c r="F244" s="20">
        <v>11</v>
      </c>
      <c r="G244" s="19" t="str">
        <f>INDEX(章节表!$C$5:$C$64,关卡表!BQ244)&amp;关卡表!E244&amp;"关"</f>
        <v>普通24章8关</v>
      </c>
      <c r="H244" s="9"/>
      <c r="I244" s="9"/>
      <c r="J244" s="19" t="str">
        <f>INDEX(章节表!$D$5:$D$64,关卡表!BQ244)&amp;"-"&amp;关卡表!E244&amp;"关"</f>
        <v>普通24章-8关</v>
      </c>
      <c r="K244" s="10" t="s">
        <v>315</v>
      </c>
      <c r="L244" s="10"/>
      <c r="M244" s="9"/>
      <c r="N244" s="9">
        <v>0</v>
      </c>
      <c r="O244" s="19">
        <f t="shared" si="8"/>
        <v>12407</v>
      </c>
      <c r="P244" s="19">
        <v>1100</v>
      </c>
      <c r="Q244" s="9">
        <v>0</v>
      </c>
      <c r="R244" s="9"/>
      <c r="S244" s="9" t="s">
        <v>325</v>
      </c>
      <c r="T244" s="19">
        <f>INDEX(章节表!$M$5:$M$64,关卡表!BQ244)</f>
        <v>5100</v>
      </c>
      <c r="U244" s="9" t="s">
        <v>326</v>
      </c>
      <c r="V244" s="19">
        <f>INDEX(章节表!$N$5:$N$64,关卡表!BQ244)</f>
        <v>12375</v>
      </c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10"/>
      <c r="AI244" s="9"/>
      <c r="AJ244" s="9"/>
      <c r="AK244" s="9"/>
      <c r="AL244" s="10" t="s">
        <v>327</v>
      </c>
      <c r="AM244" s="9">
        <v>2</v>
      </c>
      <c r="AN244" s="9"/>
      <c r="AO244" s="19">
        <f>INDEX(章节表!$K$5:$K$64,关卡表!BQ244)</f>
        <v>125</v>
      </c>
      <c r="AP244" s="9">
        <v>6644555</v>
      </c>
      <c r="AQ244" s="10" t="s">
        <v>1054</v>
      </c>
      <c r="AR244" s="10" t="s">
        <v>1055</v>
      </c>
      <c r="AS244" s="10" t="s">
        <v>1056</v>
      </c>
      <c r="AT244" s="10" t="s">
        <v>318</v>
      </c>
      <c r="AU244" s="10"/>
      <c r="AV244" s="10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P244">
        <v>238</v>
      </c>
      <c r="BQ244">
        <f>MATCH(BP244-1,章节表!$J$4:$J$64,1)</f>
        <v>24</v>
      </c>
    </row>
    <row r="245" spans="1:69" ht="18" customHeight="1" x14ac:dyDescent="0.2">
      <c r="A245" s="19">
        <f t="shared" si="7"/>
        <v>12409</v>
      </c>
      <c r="B245" s="19">
        <f>INDEX(章节表!$E$5:$E$64,关卡表!BQ245)</f>
        <v>1</v>
      </c>
      <c r="C245" s="19">
        <f>INDEX(章节表!$B$5:$B$64,关卡表!BQ245)</f>
        <v>124</v>
      </c>
      <c r="D245" s="10" t="s">
        <v>313</v>
      </c>
      <c r="E245" s="19">
        <f>BP245-INDEX(章节表!$J$4:$J$64,关卡表!BQ245)</f>
        <v>9</v>
      </c>
      <c r="F245" s="20">
        <v>13</v>
      </c>
      <c r="G245" s="19" t="str">
        <f>INDEX(章节表!$C$5:$C$64,关卡表!BQ245)&amp;关卡表!E245&amp;"关"</f>
        <v>普通24章9关</v>
      </c>
      <c r="H245" s="9"/>
      <c r="I245" s="9"/>
      <c r="J245" s="19" t="str">
        <f>INDEX(章节表!$D$5:$D$64,关卡表!BQ245)&amp;"-"&amp;关卡表!E245&amp;"关"</f>
        <v>普通24章-9关</v>
      </c>
      <c r="K245" s="10" t="s">
        <v>315</v>
      </c>
      <c r="L245" s="10"/>
      <c r="M245" s="9"/>
      <c r="N245" s="9">
        <v>0</v>
      </c>
      <c r="O245" s="19">
        <f t="shared" si="8"/>
        <v>12408</v>
      </c>
      <c r="P245" s="19">
        <v>1100</v>
      </c>
      <c r="Q245" s="9">
        <v>0</v>
      </c>
      <c r="R245" s="9"/>
      <c r="S245" s="9" t="s">
        <v>325</v>
      </c>
      <c r="T245" s="19">
        <f>INDEX(章节表!$M$5:$M$64,关卡表!BQ245)</f>
        <v>5100</v>
      </c>
      <c r="U245" s="9" t="s">
        <v>326</v>
      </c>
      <c r="V245" s="19">
        <f>INDEX(章节表!$N$5:$N$64,关卡表!BQ245)</f>
        <v>12375</v>
      </c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10"/>
      <c r="AI245" s="9"/>
      <c r="AJ245" s="9"/>
      <c r="AK245" s="9"/>
      <c r="AL245" s="10" t="s">
        <v>327</v>
      </c>
      <c r="AM245" s="9">
        <v>3</v>
      </c>
      <c r="AN245" s="9"/>
      <c r="AO245" s="19">
        <f>INDEX(章节表!$K$5:$K$64,关卡表!BQ245)</f>
        <v>125</v>
      </c>
      <c r="AP245" s="9">
        <v>6844706</v>
      </c>
      <c r="AQ245" s="10" t="s">
        <v>1057</v>
      </c>
      <c r="AR245" s="10" t="s">
        <v>1058</v>
      </c>
      <c r="AS245" s="10" t="s">
        <v>1059</v>
      </c>
      <c r="AT245" s="10" t="s">
        <v>318</v>
      </c>
      <c r="AU245" s="10"/>
      <c r="AV245" s="10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P245">
        <v>239</v>
      </c>
      <c r="BQ245">
        <f>MATCH(BP245-1,章节表!$J$4:$J$64,1)</f>
        <v>24</v>
      </c>
    </row>
    <row r="246" spans="1:69" ht="18" customHeight="1" x14ac:dyDescent="0.2">
      <c r="A246" s="19">
        <f t="shared" si="7"/>
        <v>12410</v>
      </c>
      <c r="B246" s="19">
        <f>INDEX(章节表!$E$5:$E$64,关卡表!BQ246)</f>
        <v>1</v>
      </c>
      <c r="C246" s="19">
        <f>INDEX(章节表!$B$5:$B$64,关卡表!BQ246)</f>
        <v>124</v>
      </c>
      <c r="D246" s="10" t="s">
        <v>313</v>
      </c>
      <c r="E246" s="19">
        <f>BP246-INDEX(章节表!$J$4:$J$64,关卡表!BQ246)</f>
        <v>10</v>
      </c>
      <c r="F246" s="20">
        <v>14</v>
      </c>
      <c r="G246" s="19" t="str">
        <f>INDEX(章节表!$C$5:$C$64,关卡表!BQ246)&amp;关卡表!E246&amp;"关"</f>
        <v>普通24章10关</v>
      </c>
      <c r="H246" s="9"/>
      <c r="I246" s="9"/>
      <c r="J246" s="19" t="str">
        <f>INDEX(章节表!$D$5:$D$64,关卡表!BQ246)&amp;"-"&amp;关卡表!E246&amp;"关"</f>
        <v>普通24章-10关</v>
      </c>
      <c r="K246" s="10" t="s">
        <v>360</v>
      </c>
      <c r="L246" s="10"/>
      <c r="M246" s="9"/>
      <c r="N246" s="9">
        <v>0</v>
      </c>
      <c r="O246" s="19">
        <f t="shared" si="8"/>
        <v>12409</v>
      </c>
      <c r="P246" s="19">
        <v>1100</v>
      </c>
      <c r="Q246" s="9">
        <v>0</v>
      </c>
      <c r="R246" s="9">
        <v>21243</v>
      </c>
      <c r="S246" s="9" t="s">
        <v>325</v>
      </c>
      <c r="T246" s="19">
        <f>INDEX(章节表!$M$5:$M$64,关卡表!BQ246)</f>
        <v>5100</v>
      </c>
      <c r="U246" s="9" t="s">
        <v>326</v>
      </c>
      <c r="V246" s="19">
        <f>INDEX(章节表!$N$5:$N$64,关卡表!BQ246)</f>
        <v>12375</v>
      </c>
      <c r="W246" s="9"/>
      <c r="X246" s="9"/>
      <c r="Y246" s="9"/>
      <c r="Z246" s="9"/>
      <c r="AA246" s="9"/>
      <c r="AB246" s="9"/>
      <c r="AC246" s="10"/>
      <c r="AD246" s="10"/>
      <c r="AE246" s="10"/>
      <c r="AF246" s="10"/>
      <c r="AG246" s="10"/>
      <c r="AH246" s="10"/>
      <c r="AI246" s="9"/>
      <c r="AJ246" s="9"/>
      <c r="AK246" s="9"/>
      <c r="AL246" s="10" t="s">
        <v>364</v>
      </c>
      <c r="AM246" s="9">
        <v>9</v>
      </c>
      <c r="AN246" s="9"/>
      <c r="AO246" s="19">
        <f>INDEX(章节表!$K$5:$K$64,关卡表!BQ246)</f>
        <v>125</v>
      </c>
      <c r="AP246" s="9">
        <v>7010892</v>
      </c>
      <c r="AQ246" s="10" t="s">
        <v>1060</v>
      </c>
      <c r="AR246" s="10" t="s">
        <v>1061</v>
      </c>
      <c r="AS246" s="10" t="s">
        <v>1062</v>
      </c>
      <c r="AT246" s="10" t="s">
        <v>318</v>
      </c>
      <c r="AU246" s="10"/>
      <c r="AV246" s="10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P246">
        <v>240</v>
      </c>
      <c r="BQ246">
        <f>MATCH(BP246-1,章节表!$J$4:$J$64,1)</f>
        <v>24</v>
      </c>
    </row>
    <row r="247" spans="1:69" ht="18" customHeight="1" x14ac:dyDescent="0.2">
      <c r="A247" s="19">
        <f t="shared" si="7"/>
        <v>12501</v>
      </c>
      <c r="B247" s="19">
        <f>INDEX(章节表!$E$5:$E$64,关卡表!BQ247)</f>
        <v>1</v>
      </c>
      <c r="C247" s="19">
        <f>INDEX(章节表!$B$5:$B$64,关卡表!BQ247)</f>
        <v>125</v>
      </c>
      <c r="D247" s="10" t="s">
        <v>313</v>
      </c>
      <c r="E247" s="19">
        <f>BP247-INDEX(章节表!$J$4:$J$64,关卡表!BQ247)</f>
        <v>1</v>
      </c>
      <c r="F247" s="20">
        <v>1</v>
      </c>
      <c r="G247" s="19" t="str">
        <f>INDEX(章节表!$C$5:$C$64,关卡表!BQ247)&amp;关卡表!E247&amp;"关"</f>
        <v>普通25章1关</v>
      </c>
      <c r="H247" s="9"/>
      <c r="I247" s="9"/>
      <c r="J247" s="19" t="str">
        <f>INDEX(章节表!$D$5:$D$64,关卡表!BQ247)&amp;"-"&amp;关卡表!E247&amp;"关"</f>
        <v>普通25章-1关</v>
      </c>
      <c r="K247" s="10" t="s">
        <v>315</v>
      </c>
      <c r="L247" s="10"/>
      <c r="M247" s="9"/>
      <c r="N247" s="9">
        <v>0</v>
      </c>
      <c r="O247" s="19">
        <f t="shared" si="8"/>
        <v>12410</v>
      </c>
      <c r="P247" s="19">
        <v>1200</v>
      </c>
      <c r="Q247" s="9">
        <v>0</v>
      </c>
      <c r="R247" s="9"/>
      <c r="S247" s="9" t="s">
        <v>325</v>
      </c>
      <c r="T247" s="19">
        <f>INDEX(章节表!$M$5:$M$64,关卡表!BQ247)</f>
        <v>5400</v>
      </c>
      <c r="U247" s="9" t="s">
        <v>326</v>
      </c>
      <c r="V247" s="19">
        <f>INDEX(章节表!$N$5:$N$64,关卡表!BQ247)</f>
        <v>13500</v>
      </c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10"/>
      <c r="AI247" s="9"/>
      <c r="AJ247" s="9"/>
      <c r="AK247" s="9"/>
      <c r="AL247" s="9" t="s">
        <v>327</v>
      </c>
      <c r="AM247" s="9">
        <v>1</v>
      </c>
      <c r="AN247" s="9"/>
      <c r="AO247" s="19">
        <f>INDEX(章节表!$K$5:$K$64,关卡表!BQ247)</f>
        <v>130</v>
      </c>
      <c r="AP247" s="9">
        <v>6924566</v>
      </c>
      <c r="AQ247" s="10" t="s">
        <v>1063</v>
      </c>
      <c r="AR247" s="10" t="s">
        <v>1064</v>
      </c>
      <c r="AS247" s="10" t="s">
        <v>1065</v>
      </c>
      <c r="AT247" s="10" t="s">
        <v>318</v>
      </c>
      <c r="AU247" s="10"/>
      <c r="AV247" s="10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P247">
        <v>241</v>
      </c>
      <c r="BQ247">
        <f>MATCH(BP247-1,章节表!$J$4:$J$64,1)</f>
        <v>25</v>
      </c>
    </row>
    <row r="248" spans="1:69" ht="18" customHeight="1" x14ac:dyDescent="0.2">
      <c r="A248" s="19">
        <f t="shared" si="7"/>
        <v>12502</v>
      </c>
      <c r="B248" s="19">
        <f>INDEX(章节表!$E$5:$E$64,关卡表!BQ248)</f>
        <v>1</v>
      </c>
      <c r="C248" s="19">
        <f>INDEX(章节表!$B$5:$B$64,关卡表!BQ248)</f>
        <v>125</v>
      </c>
      <c r="D248" s="10" t="s">
        <v>313</v>
      </c>
      <c r="E248" s="19">
        <f>BP248-INDEX(章节表!$J$4:$J$64,关卡表!BQ248)</f>
        <v>2</v>
      </c>
      <c r="F248" s="20">
        <v>3</v>
      </c>
      <c r="G248" s="19" t="str">
        <f>INDEX(章节表!$C$5:$C$64,关卡表!BQ248)&amp;关卡表!E248&amp;"关"</f>
        <v>普通25章2关</v>
      </c>
      <c r="H248" s="9"/>
      <c r="I248" s="9"/>
      <c r="J248" s="19" t="str">
        <f>INDEX(章节表!$D$5:$D$64,关卡表!BQ248)&amp;"-"&amp;关卡表!E248&amp;"关"</f>
        <v>普通25章-2关</v>
      </c>
      <c r="K248" s="10" t="s">
        <v>315</v>
      </c>
      <c r="L248" s="10"/>
      <c r="M248" s="9"/>
      <c r="N248" s="9">
        <v>0</v>
      </c>
      <c r="O248" s="19">
        <f t="shared" si="8"/>
        <v>12501</v>
      </c>
      <c r="P248" s="19">
        <v>1200</v>
      </c>
      <c r="Q248" s="9">
        <v>0</v>
      </c>
      <c r="R248" s="9"/>
      <c r="S248" s="9" t="s">
        <v>325</v>
      </c>
      <c r="T248" s="19">
        <f>INDEX(章节表!$M$5:$M$64,关卡表!BQ248)</f>
        <v>5400</v>
      </c>
      <c r="U248" s="9" t="s">
        <v>326</v>
      </c>
      <c r="V248" s="19">
        <f>INDEX(章节表!$N$5:$N$64,关卡表!BQ248)</f>
        <v>13500</v>
      </c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10"/>
      <c r="AI248" s="9"/>
      <c r="AJ248" s="9"/>
      <c r="AK248" s="9"/>
      <c r="AL248" s="10" t="s">
        <v>327</v>
      </c>
      <c r="AM248" s="9">
        <v>2</v>
      </c>
      <c r="AN248" s="9"/>
      <c r="AO248" s="19">
        <f>INDEX(章节表!$K$5:$K$64,关卡表!BQ248)</f>
        <v>130</v>
      </c>
      <c r="AP248" s="9">
        <v>6928414</v>
      </c>
      <c r="AQ248" s="10" t="s">
        <v>1066</v>
      </c>
      <c r="AR248" s="10" t="s">
        <v>1067</v>
      </c>
      <c r="AS248" s="10" t="s">
        <v>1068</v>
      </c>
      <c r="AT248" s="10" t="s">
        <v>318</v>
      </c>
      <c r="AU248" s="10"/>
      <c r="AV248" s="10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P248">
        <v>242</v>
      </c>
      <c r="BQ248">
        <f>MATCH(BP248-1,章节表!$J$4:$J$64,1)</f>
        <v>25</v>
      </c>
    </row>
    <row r="249" spans="1:69" ht="18" customHeight="1" x14ac:dyDescent="0.2">
      <c r="A249" s="19">
        <f t="shared" si="7"/>
        <v>12503</v>
      </c>
      <c r="B249" s="19">
        <f>INDEX(章节表!$E$5:$E$64,关卡表!BQ249)</f>
        <v>1</v>
      </c>
      <c r="C249" s="19">
        <f>INDEX(章节表!$B$5:$B$64,关卡表!BQ249)</f>
        <v>125</v>
      </c>
      <c r="D249" s="10" t="s">
        <v>313</v>
      </c>
      <c r="E249" s="19">
        <f>BP249-INDEX(章节表!$J$4:$J$64,关卡表!BQ249)</f>
        <v>3</v>
      </c>
      <c r="F249" s="20">
        <v>5</v>
      </c>
      <c r="G249" s="19" t="str">
        <f>INDEX(章节表!$C$5:$C$64,关卡表!BQ249)&amp;关卡表!E249&amp;"关"</f>
        <v>普通25章3关</v>
      </c>
      <c r="H249" s="9"/>
      <c r="I249" s="9"/>
      <c r="J249" s="19" t="str">
        <f>INDEX(章节表!$D$5:$D$64,关卡表!BQ249)&amp;"-"&amp;关卡表!E249&amp;"关"</f>
        <v>普通25章-3关</v>
      </c>
      <c r="K249" s="10" t="s">
        <v>315</v>
      </c>
      <c r="L249" s="10"/>
      <c r="M249" s="9"/>
      <c r="N249" s="9">
        <v>0</v>
      </c>
      <c r="O249" s="19">
        <f t="shared" si="8"/>
        <v>12502</v>
      </c>
      <c r="P249" s="19">
        <v>1200</v>
      </c>
      <c r="Q249" s="9">
        <v>0</v>
      </c>
      <c r="R249" s="9">
        <v>21251</v>
      </c>
      <c r="S249" s="9" t="s">
        <v>325</v>
      </c>
      <c r="T249" s="19">
        <f>INDEX(章节表!$M$5:$M$64,关卡表!BQ249)</f>
        <v>5400</v>
      </c>
      <c r="U249" s="9" t="s">
        <v>326</v>
      </c>
      <c r="V249" s="19">
        <f>INDEX(章节表!$N$5:$N$64,关卡表!BQ249)</f>
        <v>13500</v>
      </c>
      <c r="W249" s="9"/>
      <c r="X249" s="9"/>
      <c r="Y249" s="9"/>
      <c r="Z249" s="9"/>
      <c r="AA249" s="9"/>
      <c r="AB249" s="9"/>
      <c r="AC249" s="10"/>
      <c r="AD249" s="10"/>
      <c r="AE249" s="10"/>
      <c r="AF249" s="10"/>
      <c r="AG249" s="10"/>
      <c r="AH249" s="10"/>
      <c r="AI249" s="9"/>
      <c r="AJ249" s="9"/>
      <c r="AK249" s="9"/>
      <c r="AL249" s="9" t="s">
        <v>412</v>
      </c>
      <c r="AM249" s="9">
        <v>7</v>
      </c>
      <c r="AN249" s="9"/>
      <c r="AO249" s="19">
        <f>INDEX(章节表!$K$5:$K$64,关卡表!BQ249)</f>
        <v>130</v>
      </c>
      <c r="AP249" s="9">
        <v>7158914</v>
      </c>
      <c r="AQ249" s="10" t="s">
        <v>1069</v>
      </c>
      <c r="AR249" s="10" t="s">
        <v>1070</v>
      </c>
      <c r="AS249" s="10" t="s">
        <v>1071</v>
      </c>
      <c r="AT249" s="10" t="s">
        <v>318</v>
      </c>
      <c r="AU249" s="10"/>
      <c r="AV249" s="10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P249">
        <v>243</v>
      </c>
      <c r="BQ249">
        <f>MATCH(BP249-1,章节表!$J$4:$J$64,1)</f>
        <v>25</v>
      </c>
    </row>
    <row r="250" spans="1:69" ht="18" customHeight="1" x14ac:dyDescent="0.2">
      <c r="A250" s="19">
        <f t="shared" si="7"/>
        <v>12504</v>
      </c>
      <c r="B250" s="19">
        <f>INDEX(章节表!$E$5:$E$64,关卡表!BQ250)</f>
        <v>1</v>
      </c>
      <c r="C250" s="19">
        <f>INDEX(章节表!$B$5:$B$64,关卡表!BQ250)</f>
        <v>125</v>
      </c>
      <c r="D250" s="10" t="s">
        <v>313</v>
      </c>
      <c r="E250" s="19">
        <f>BP250-INDEX(章节表!$J$4:$J$64,关卡表!BQ250)</f>
        <v>4</v>
      </c>
      <c r="F250" s="20">
        <v>7</v>
      </c>
      <c r="G250" s="19" t="str">
        <f>INDEX(章节表!$C$5:$C$64,关卡表!BQ250)&amp;关卡表!E250&amp;"关"</f>
        <v>普通25章4关</v>
      </c>
      <c r="H250" s="9"/>
      <c r="I250" s="9"/>
      <c r="J250" s="19" t="str">
        <f>INDEX(章节表!$D$5:$D$64,关卡表!BQ250)&amp;"-"&amp;关卡表!E250&amp;"关"</f>
        <v>普通25章-4关</v>
      </c>
      <c r="K250" s="10" t="s">
        <v>315</v>
      </c>
      <c r="L250" s="10"/>
      <c r="M250" s="9"/>
      <c r="N250" s="9">
        <v>0</v>
      </c>
      <c r="O250" s="19">
        <f t="shared" si="8"/>
        <v>12503</v>
      </c>
      <c r="P250" s="19">
        <v>1200</v>
      </c>
      <c r="Q250" s="9">
        <v>0</v>
      </c>
      <c r="R250" s="9"/>
      <c r="S250" s="9" t="s">
        <v>325</v>
      </c>
      <c r="T250" s="19">
        <f>INDEX(章节表!$M$5:$M$64,关卡表!BQ250)</f>
        <v>5400</v>
      </c>
      <c r="U250" s="9" t="s">
        <v>326</v>
      </c>
      <c r="V250" s="19">
        <f>INDEX(章节表!$N$5:$N$64,关卡表!BQ250)</f>
        <v>13500</v>
      </c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10"/>
      <c r="AI250" s="9"/>
      <c r="AJ250" s="9"/>
      <c r="AK250" s="9"/>
      <c r="AL250" s="9" t="s">
        <v>412</v>
      </c>
      <c r="AM250" s="9">
        <v>8</v>
      </c>
      <c r="AN250" s="9"/>
      <c r="AO250" s="19">
        <f>INDEX(章节表!$K$5:$K$64,关卡表!BQ250)</f>
        <v>130</v>
      </c>
      <c r="AP250" s="9">
        <v>7177870</v>
      </c>
      <c r="AQ250" s="10" t="s">
        <v>1072</v>
      </c>
      <c r="AR250" s="10" t="s">
        <v>1073</v>
      </c>
      <c r="AS250" s="10" t="s">
        <v>1074</v>
      </c>
      <c r="AT250" s="10" t="s">
        <v>318</v>
      </c>
      <c r="AU250" s="10"/>
      <c r="AV250" s="10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P250">
        <v>244</v>
      </c>
      <c r="BQ250">
        <f>MATCH(BP250-1,章节表!$J$4:$J$64,1)</f>
        <v>25</v>
      </c>
    </row>
    <row r="251" spans="1:69" ht="18" customHeight="1" x14ac:dyDescent="0.2">
      <c r="A251" s="19">
        <f t="shared" si="7"/>
        <v>12505</v>
      </c>
      <c r="B251" s="19">
        <f>INDEX(章节表!$E$5:$E$64,关卡表!BQ251)</f>
        <v>1</v>
      </c>
      <c r="C251" s="19">
        <f>INDEX(章节表!$B$5:$B$64,关卡表!BQ251)</f>
        <v>125</v>
      </c>
      <c r="D251" s="10" t="s">
        <v>313</v>
      </c>
      <c r="E251" s="19">
        <f>BP251-INDEX(章节表!$J$4:$J$64,关卡表!BQ251)</f>
        <v>5</v>
      </c>
      <c r="F251" s="20">
        <v>8</v>
      </c>
      <c r="G251" s="19" t="str">
        <f>INDEX(章节表!$C$5:$C$64,关卡表!BQ251)&amp;关卡表!E251&amp;"关"</f>
        <v>普通25章5关</v>
      </c>
      <c r="H251" s="9"/>
      <c r="I251" s="9"/>
      <c r="J251" s="19" t="str">
        <f>INDEX(章节表!$D$5:$D$64,关卡表!BQ251)&amp;"-"&amp;关卡表!E251&amp;"关"</f>
        <v>普通25章-5关</v>
      </c>
      <c r="K251" s="10" t="s">
        <v>315</v>
      </c>
      <c r="L251" s="10"/>
      <c r="M251" s="9"/>
      <c r="N251" s="9">
        <v>0</v>
      </c>
      <c r="O251" s="19">
        <f t="shared" si="8"/>
        <v>12504</v>
      </c>
      <c r="P251" s="19">
        <v>1200</v>
      </c>
      <c r="Q251" s="9">
        <v>0</v>
      </c>
      <c r="R251" s="9"/>
      <c r="S251" s="9" t="s">
        <v>325</v>
      </c>
      <c r="T251" s="19">
        <f>INDEX(章节表!$M$5:$M$64,关卡表!BQ251)</f>
        <v>5400</v>
      </c>
      <c r="U251" s="9" t="s">
        <v>326</v>
      </c>
      <c r="V251" s="19">
        <f>INDEX(章节表!$N$5:$N$64,关卡表!BQ251)</f>
        <v>13500</v>
      </c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10"/>
      <c r="AI251" s="9"/>
      <c r="AJ251" s="9"/>
      <c r="AK251" s="9"/>
      <c r="AL251" s="9" t="s">
        <v>412</v>
      </c>
      <c r="AM251" s="9">
        <v>6</v>
      </c>
      <c r="AN251" s="9"/>
      <c r="AO251" s="19">
        <f>INDEX(章节表!$K$5:$K$64,关卡表!BQ251)</f>
        <v>130</v>
      </c>
      <c r="AP251" s="9">
        <v>7179803</v>
      </c>
      <c r="AQ251" s="10" t="s">
        <v>1075</v>
      </c>
      <c r="AR251" s="10" t="s">
        <v>1076</v>
      </c>
      <c r="AS251" s="10" t="s">
        <v>1077</v>
      </c>
      <c r="AT251" s="10" t="s">
        <v>318</v>
      </c>
      <c r="AU251" s="10"/>
      <c r="AV251" s="10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P251">
        <v>245</v>
      </c>
      <c r="BQ251">
        <f>MATCH(BP251-1,章节表!$J$4:$J$64,1)</f>
        <v>25</v>
      </c>
    </row>
    <row r="252" spans="1:69" ht="18" customHeight="1" x14ac:dyDescent="0.2">
      <c r="A252" s="19">
        <f t="shared" si="7"/>
        <v>12506</v>
      </c>
      <c r="B252" s="19">
        <f>INDEX(章节表!$E$5:$E$64,关卡表!BQ252)</f>
        <v>1</v>
      </c>
      <c r="C252" s="19">
        <f>INDEX(章节表!$B$5:$B$64,关卡表!BQ252)</f>
        <v>125</v>
      </c>
      <c r="D252" s="10" t="s">
        <v>313</v>
      </c>
      <c r="E252" s="19">
        <f>BP252-INDEX(章节表!$J$4:$J$64,关卡表!BQ252)</f>
        <v>6</v>
      </c>
      <c r="F252" s="20">
        <v>9</v>
      </c>
      <c r="G252" s="19" t="str">
        <f>INDEX(章节表!$C$5:$C$64,关卡表!BQ252)&amp;关卡表!E252&amp;"关"</f>
        <v>普通25章6关</v>
      </c>
      <c r="H252" s="9"/>
      <c r="I252" s="9"/>
      <c r="J252" s="19" t="str">
        <f>INDEX(章节表!$D$5:$D$64,关卡表!BQ252)&amp;"-"&amp;关卡表!E252&amp;"关"</f>
        <v>普通25章-6关</v>
      </c>
      <c r="K252" s="10" t="s">
        <v>315</v>
      </c>
      <c r="L252" s="10"/>
      <c r="M252" s="9"/>
      <c r="N252" s="9">
        <v>0</v>
      </c>
      <c r="O252" s="19">
        <f t="shared" si="8"/>
        <v>12505</v>
      </c>
      <c r="P252" s="19">
        <v>1200</v>
      </c>
      <c r="Q252" s="9">
        <v>0</v>
      </c>
      <c r="R252" s="9">
        <v>21252</v>
      </c>
      <c r="S252" s="9" t="s">
        <v>325</v>
      </c>
      <c r="T252" s="19">
        <f>INDEX(章节表!$M$5:$M$64,关卡表!BQ252)</f>
        <v>5400</v>
      </c>
      <c r="U252" s="9" t="s">
        <v>326</v>
      </c>
      <c r="V252" s="19">
        <f>INDEX(章节表!$N$5:$N$64,关卡表!BQ252)</f>
        <v>13500</v>
      </c>
      <c r="W252" s="9"/>
      <c r="X252" s="9"/>
      <c r="Y252" s="9"/>
      <c r="Z252" s="9"/>
      <c r="AA252" s="9"/>
      <c r="AB252" s="9"/>
      <c r="AC252" s="10"/>
      <c r="AD252" s="10"/>
      <c r="AE252" s="10"/>
      <c r="AF252" s="10"/>
      <c r="AG252" s="10"/>
      <c r="AH252" s="10"/>
      <c r="AI252" s="9"/>
      <c r="AJ252" s="9"/>
      <c r="AK252" s="9"/>
      <c r="AL252" s="9" t="s">
        <v>412</v>
      </c>
      <c r="AM252" s="9">
        <v>6</v>
      </c>
      <c r="AN252" s="9"/>
      <c r="AO252" s="19">
        <f>INDEX(章节表!$K$5:$K$64,关卡表!BQ252)</f>
        <v>130</v>
      </c>
      <c r="AP252" s="9">
        <v>7725365</v>
      </c>
      <c r="AQ252" s="10" t="s">
        <v>1078</v>
      </c>
      <c r="AR252" s="10" t="s">
        <v>1079</v>
      </c>
      <c r="AS252" s="10" t="s">
        <v>1080</v>
      </c>
      <c r="AT252" s="10" t="s">
        <v>318</v>
      </c>
      <c r="AU252" s="10"/>
      <c r="AV252" s="10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P252">
        <v>246</v>
      </c>
      <c r="BQ252">
        <f>MATCH(BP252-1,章节表!$J$4:$J$64,1)</f>
        <v>25</v>
      </c>
    </row>
    <row r="253" spans="1:69" ht="18" customHeight="1" x14ac:dyDescent="0.2">
      <c r="A253" s="19">
        <f t="shared" si="7"/>
        <v>12507</v>
      </c>
      <c r="B253" s="19">
        <f>INDEX(章节表!$E$5:$E$64,关卡表!BQ253)</f>
        <v>1</v>
      </c>
      <c r="C253" s="19">
        <f>INDEX(章节表!$B$5:$B$64,关卡表!BQ253)</f>
        <v>125</v>
      </c>
      <c r="D253" s="10" t="s">
        <v>313</v>
      </c>
      <c r="E253" s="19">
        <f>BP253-INDEX(章节表!$J$4:$J$64,关卡表!BQ253)</f>
        <v>7</v>
      </c>
      <c r="F253" s="20">
        <v>11</v>
      </c>
      <c r="G253" s="19" t="str">
        <f>INDEX(章节表!$C$5:$C$64,关卡表!BQ253)&amp;关卡表!E253&amp;"关"</f>
        <v>普通25章7关</v>
      </c>
      <c r="H253" s="9"/>
      <c r="I253" s="9"/>
      <c r="J253" s="19" t="str">
        <f>INDEX(章节表!$D$5:$D$64,关卡表!BQ253)&amp;"-"&amp;关卡表!E253&amp;"关"</f>
        <v>普通25章-7关</v>
      </c>
      <c r="K253" s="10" t="s">
        <v>315</v>
      </c>
      <c r="L253" s="10"/>
      <c r="M253" s="9"/>
      <c r="N253" s="9">
        <v>0</v>
      </c>
      <c r="O253" s="19">
        <f t="shared" si="8"/>
        <v>12506</v>
      </c>
      <c r="P253" s="19">
        <v>1200</v>
      </c>
      <c r="Q253" s="9">
        <v>0</v>
      </c>
      <c r="R253" s="9"/>
      <c r="S253" s="9" t="s">
        <v>325</v>
      </c>
      <c r="T253" s="19">
        <f>INDEX(章节表!$M$5:$M$64,关卡表!BQ253)</f>
        <v>5400</v>
      </c>
      <c r="U253" s="9" t="s">
        <v>326</v>
      </c>
      <c r="V253" s="19">
        <f>INDEX(章节表!$N$5:$N$64,关卡表!BQ253)</f>
        <v>13500</v>
      </c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10"/>
      <c r="AI253" s="9"/>
      <c r="AJ253" s="9"/>
      <c r="AK253" s="9"/>
      <c r="AL253" s="9" t="s">
        <v>412</v>
      </c>
      <c r="AM253" s="9">
        <v>7</v>
      </c>
      <c r="AN253" s="9"/>
      <c r="AO253" s="19">
        <f>INDEX(章节表!$K$5:$K$64,关卡表!BQ253)</f>
        <v>130</v>
      </c>
      <c r="AP253" s="9">
        <v>7906850</v>
      </c>
      <c r="AQ253" s="10" t="s">
        <v>1081</v>
      </c>
      <c r="AR253" s="10" t="s">
        <v>1082</v>
      </c>
      <c r="AS253" s="10" t="s">
        <v>1083</v>
      </c>
      <c r="AT253" s="10" t="s">
        <v>318</v>
      </c>
      <c r="AU253" s="10"/>
      <c r="AV253" s="10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P253">
        <v>247</v>
      </c>
      <c r="BQ253">
        <f>MATCH(BP253-1,章节表!$J$4:$J$64,1)</f>
        <v>25</v>
      </c>
    </row>
    <row r="254" spans="1:69" ht="18" customHeight="1" x14ac:dyDescent="0.2">
      <c r="A254" s="19">
        <f t="shared" si="7"/>
        <v>12508</v>
      </c>
      <c r="B254" s="19">
        <f>INDEX(章节表!$E$5:$E$64,关卡表!BQ254)</f>
        <v>1</v>
      </c>
      <c r="C254" s="19">
        <f>INDEX(章节表!$B$5:$B$64,关卡表!BQ254)</f>
        <v>125</v>
      </c>
      <c r="D254" s="10" t="s">
        <v>313</v>
      </c>
      <c r="E254" s="19">
        <f>BP254-INDEX(章节表!$J$4:$J$64,关卡表!BQ254)</f>
        <v>8</v>
      </c>
      <c r="F254" s="20">
        <v>12</v>
      </c>
      <c r="G254" s="19" t="str">
        <f>INDEX(章节表!$C$5:$C$64,关卡表!BQ254)&amp;关卡表!E254&amp;"关"</f>
        <v>普通25章8关</v>
      </c>
      <c r="H254" s="9"/>
      <c r="I254" s="9"/>
      <c r="J254" s="19" t="str">
        <f>INDEX(章节表!$D$5:$D$64,关卡表!BQ254)&amp;"-"&amp;关卡表!E254&amp;"关"</f>
        <v>普通25章-8关</v>
      </c>
      <c r="K254" s="10" t="s">
        <v>315</v>
      </c>
      <c r="L254" s="10"/>
      <c r="M254" s="9"/>
      <c r="N254" s="9">
        <v>0</v>
      </c>
      <c r="O254" s="19">
        <f t="shared" si="8"/>
        <v>12507</v>
      </c>
      <c r="P254" s="19">
        <v>1200</v>
      </c>
      <c r="Q254" s="9">
        <v>0</v>
      </c>
      <c r="R254" s="9"/>
      <c r="S254" s="9" t="s">
        <v>325</v>
      </c>
      <c r="T254" s="19">
        <f>INDEX(章节表!$M$5:$M$64,关卡表!BQ254)</f>
        <v>5400</v>
      </c>
      <c r="U254" s="9" t="s">
        <v>326</v>
      </c>
      <c r="V254" s="19">
        <f>INDEX(章节表!$N$5:$N$64,关卡表!BQ254)</f>
        <v>13500</v>
      </c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10"/>
      <c r="AI254" s="9"/>
      <c r="AJ254" s="9"/>
      <c r="AK254" s="9"/>
      <c r="AL254" s="9" t="s">
        <v>412</v>
      </c>
      <c r="AM254" s="9">
        <v>8</v>
      </c>
      <c r="AN254" s="9"/>
      <c r="AO254" s="19">
        <f>INDEX(章节表!$K$5:$K$64,关卡表!BQ254)</f>
        <v>130</v>
      </c>
      <c r="AP254" s="9">
        <v>7910708</v>
      </c>
      <c r="AQ254" s="10" t="s">
        <v>1084</v>
      </c>
      <c r="AR254" s="10" t="s">
        <v>1085</v>
      </c>
      <c r="AS254" s="10" t="s">
        <v>1086</v>
      </c>
      <c r="AT254" s="10" t="s">
        <v>318</v>
      </c>
      <c r="AU254" s="10"/>
      <c r="AV254" s="10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P254">
        <v>248</v>
      </c>
      <c r="BQ254">
        <f>MATCH(BP254-1,章节表!$J$4:$J$64,1)</f>
        <v>25</v>
      </c>
    </row>
    <row r="255" spans="1:69" ht="18" customHeight="1" x14ac:dyDescent="0.2">
      <c r="A255" s="19">
        <f t="shared" si="7"/>
        <v>12509</v>
      </c>
      <c r="B255" s="19">
        <f>INDEX(章节表!$E$5:$E$64,关卡表!BQ255)</f>
        <v>1</v>
      </c>
      <c r="C255" s="19">
        <f>INDEX(章节表!$B$5:$B$64,关卡表!BQ255)</f>
        <v>125</v>
      </c>
      <c r="D255" s="10" t="s">
        <v>313</v>
      </c>
      <c r="E255" s="19">
        <f>BP255-INDEX(章节表!$J$4:$J$64,关卡表!BQ255)</f>
        <v>9</v>
      </c>
      <c r="F255" s="20">
        <v>13</v>
      </c>
      <c r="G255" s="19" t="str">
        <f>INDEX(章节表!$C$5:$C$64,关卡表!BQ255)&amp;关卡表!E255&amp;"关"</f>
        <v>普通25章9关</v>
      </c>
      <c r="H255" s="9"/>
      <c r="I255" s="9"/>
      <c r="J255" s="19" t="str">
        <f>INDEX(章节表!$D$5:$D$64,关卡表!BQ255)&amp;"-"&amp;关卡表!E255&amp;"关"</f>
        <v>普通25章-9关</v>
      </c>
      <c r="K255" s="10" t="s">
        <v>315</v>
      </c>
      <c r="L255" s="10"/>
      <c r="M255" s="9"/>
      <c r="N255" s="9">
        <v>0</v>
      </c>
      <c r="O255" s="19">
        <f t="shared" si="8"/>
        <v>12508</v>
      </c>
      <c r="P255" s="19">
        <v>1200</v>
      </c>
      <c r="Q255" s="9">
        <v>0</v>
      </c>
      <c r="R255" s="9"/>
      <c r="S255" s="9" t="s">
        <v>325</v>
      </c>
      <c r="T255" s="19">
        <f>INDEX(章节表!$M$5:$M$64,关卡表!BQ255)</f>
        <v>5400</v>
      </c>
      <c r="U255" s="9" t="s">
        <v>326</v>
      </c>
      <c r="V255" s="19">
        <f>INDEX(章节表!$N$5:$N$64,关卡表!BQ255)</f>
        <v>13500</v>
      </c>
      <c r="W255" s="9"/>
      <c r="X255" s="9"/>
      <c r="Y255" s="9"/>
      <c r="Z255" s="9"/>
      <c r="AA255" s="9"/>
      <c r="AB255" s="9"/>
      <c r="AC255" s="10"/>
      <c r="AD255" s="10"/>
      <c r="AE255" s="10"/>
      <c r="AF255" s="10"/>
      <c r="AG255" s="10"/>
      <c r="AH255" s="10"/>
      <c r="AI255" s="9"/>
      <c r="AJ255" s="9"/>
      <c r="AK255" s="9"/>
      <c r="AL255" s="9" t="s">
        <v>412</v>
      </c>
      <c r="AM255" s="9">
        <v>6</v>
      </c>
      <c r="AN255" s="9"/>
      <c r="AO255" s="19">
        <f>INDEX(章节表!$K$5:$K$64,关卡表!BQ255)</f>
        <v>130</v>
      </c>
      <c r="AP255" s="9">
        <v>7697841</v>
      </c>
      <c r="AQ255" s="10" t="s">
        <v>1087</v>
      </c>
      <c r="AR255" s="10" t="s">
        <v>1088</v>
      </c>
      <c r="AS255" s="10" t="s">
        <v>1089</v>
      </c>
      <c r="AT255" s="10" t="s">
        <v>318</v>
      </c>
      <c r="AU255" s="10"/>
      <c r="AV255" s="10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P255">
        <v>249</v>
      </c>
      <c r="BQ255">
        <f>MATCH(BP255-1,章节表!$J$4:$J$64,1)</f>
        <v>25</v>
      </c>
    </row>
    <row r="256" spans="1:69" ht="18" customHeight="1" x14ac:dyDescent="0.2">
      <c r="A256" s="19">
        <f t="shared" si="7"/>
        <v>12510</v>
      </c>
      <c r="B256" s="19">
        <f>INDEX(章节表!$E$5:$E$64,关卡表!BQ256)</f>
        <v>1</v>
      </c>
      <c r="C256" s="19">
        <f>INDEX(章节表!$B$5:$B$64,关卡表!BQ256)</f>
        <v>125</v>
      </c>
      <c r="D256" s="10" t="s">
        <v>313</v>
      </c>
      <c r="E256" s="19">
        <f>BP256-INDEX(章节表!$J$4:$J$64,关卡表!BQ256)</f>
        <v>10</v>
      </c>
      <c r="F256" s="20">
        <v>14</v>
      </c>
      <c r="G256" s="19" t="str">
        <f>INDEX(章节表!$C$5:$C$64,关卡表!BQ256)&amp;关卡表!E256&amp;"关"</f>
        <v>普通25章10关</v>
      </c>
      <c r="H256" s="9"/>
      <c r="I256" s="9"/>
      <c r="J256" s="19" t="str">
        <f>INDEX(章节表!$D$5:$D$64,关卡表!BQ256)&amp;"-"&amp;关卡表!E256&amp;"关"</f>
        <v>普通25章-10关</v>
      </c>
      <c r="K256" s="10" t="s">
        <v>360</v>
      </c>
      <c r="L256" s="10"/>
      <c r="M256" s="9"/>
      <c r="N256" s="9">
        <v>0</v>
      </c>
      <c r="O256" s="19">
        <f t="shared" si="8"/>
        <v>12509</v>
      </c>
      <c r="P256" s="19">
        <v>1200</v>
      </c>
      <c r="Q256" s="9">
        <v>0</v>
      </c>
      <c r="R256" s="9">
        <v>21253</v>
      </c>
      <c r="S256" s="9" t="s">
        <v>325</v>
      </c>
      <c r="T256" s="19">
        <f>INDEX(章节表!$M$5:$M$64,关卡表!BQ256)</f>
        <v>5400</v>
      </c>
      <c r="U256" s="9" t="s">
        <v>326</v>
      </c>
      <c r="V256" s="19">
        <f>INDEX(章节表!$N$5:$N$64,关卡表!BQ256)</f>
        <v>13500</v>
      </c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10"/>
      <c r="AI256" s="9"/>
      <c r="AJ256" s="9"/>
      <c r="AK256" s="9"/>
      <c r="AL256" s="9" t="s">
        <v>412</v>
      </c>
      <c r="AM256" s="9">
        <v>6</v>
      </c>
      <c r="AN256" s="9"/>
      <c r="AO256" s="19">
        <f>INDEX(章节表!$K$5:$K$64,关卡表!BQ256)</f>
        <v>130</v>
      </c>
      <c r="AP256" s="9">
        <v>7869747</v>
      </c>
      <c r="AQ256" s="10" t="s">
        <v>1090</v>
      </c>
      <c r="AR256" s="10" t="s">
        <v>1091</v>
      </c>
      <c r="AS256" s="10" t="s">
        <v>1092</v>
      </c>
      <c r="AT256" s="10" t="s">
        <v>318</v>
      </c>
      <c r="AU256" s="10"/>
      <c r="AV256" s="10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P256">
        <v>250</v>
      </c>
      <c r="BQ256">
        <f>MATCH(BP256-1,章节表!$J$4:$J$64,1)</f>
        <v>25</v>
      </c>
    </row>
    <row r="257" spans="1:69" ht="18" customHeight="1" x14ac:dyDescent="0.2">
      <c r="A257" s="19">
        <f t="shared" si="7"/>
        <v>12601</v>
      </c>
      <c r="B257" s="19">
        <f>INDEX(章节表!$E$5:$E$64,关卡表!BQ257)</f>
        <v>1</v>
      </c>
      <c r="C257" s="19">
        <f>INDEX(章节表!$B$5:$B$64,关卡表!BQ257)</f>
        <v>126</v>
      </c>
      <c r="D257" s="10" t="s">
        <v>313</v>
      </c>
      <c r="E257" s="19">
        <f>BP257-INDEX(章节表!$J$4:$J$64,关卡表!BQ257)</f>
        <v>1</v>
      </c>
      <c r="F257" s="20">
        <v>1</v>
      </c>
      <c r="G257" s="19" t="str">
        <f>INDEX(章节表!$C$5:$C$64,关卡表!BQ257)&amp;关卡表!E257&amp;"关"</f>
        <v>普通26章1关</v>
      </c>
      <c r="H257" s="9"/>
      <c r="I257" s="9"/>
      <c r="J257" s="19" t="str">
        <f>INDEX(章节表!$D$5:$D$64,关卡表!BQ257)&amp;"-"&amp;关卡表!E257&amp;"关"</f>
        <v>普通26章-1关</v>
      </c>
      <c r="K257" s="10" t="s">
        <v>315</v>
      </c>
      <c r="L257" s="10"/>
      <c r="M257" s="9"/>
      <c r="N257" s="9">
        <v>0</v>
      </c>
      <c r="O257" s="19">
        <f t="shared" si="8"/>
        <v>12510</v>
      </c>
      <c r="P257" s="19">
        <v>1300</v>
      </c>
      <c r="Q257" s="9">
        <v>0</v>
      </c>
      <c r="R257" s="9"/>
      <c r="S257" s="9" t="s">
        <v>325</v>
      </c>
      <c r="T257" s="19">
        <f>INDEX(章节表!$M$5:$M$64,关卡表!BQ257)</f>
        <v>5700</v>
      </c>
      <c r="U257" s="9" t="s">
        <v>326</v>
      </c>
      <c r="V257" s="19">
        <f>INDEX(章节表!$N$5:$N$64,关卡表!BQ257)</f>
        <v>14625</v>
      </c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10"/>
      <c r="AI257" s="9"/>
      <c r="AJ257" s="9"/>
      <c r="AK257" s="9"/>
      <c r="AL257" s="10" t="s">
        <v>327</v>
      </c>
      <c r="AM257" s="9">
        <v>1</v>
      </c>
      <c r="AN257" s="9"/>
      <c r="AO257" s="19">
        <f>INDEX(章节表!$K$5:$K$64,关卡表!BQ257)</f>
        <v>135</v>
      </c>
      <c r="AP257" s="9">
        <v>8351741</v>
      </c>
      <c r="AQ257" s="10" t="s">
        <v>1093</v>
      </c>
      <c r="AR257" s="10" t="s">
        <v>1094</v>
      </c>
      <c r="AS257" s="10" t="s">
        <v>1095</v>
      </c>
      <c r="AT257" s="10" t="s">
        <v>318</v>
      </c>
      <c r="AU257" s="10"/>
      <c r="AV257" s="10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P257">
        <v>251</v>
      </c>
      <c r="BQ257">
        <f>MATCH(BP257-1,章节表!$J$4:$J$64,1)</f>
        <v>26</v>
      </c>
    </row>
    <row r="258" spans="1:69" ht="18" customHeight="1" x14ac:dyDescent="0.2">
      <c r="A258" s="19">
        <f t="shared" si="7"/>
        <v>12602</v>
      </c>
      <c r="B258" s="19">
        <f>INDEX(章节表!$E$5:$E$64,关卡表!BQ258)</f>
        <v>1</v>
      </c>
      <c r="C258" s="19">
        <f>INDEX(章节表!$B$5:$B$64,关卡表!BQ258)</f>
        <v>126</v>
      </c>
      <c r="D258" s="10" t="s">
        <v>313</v>
      </c>
      <c r="E258" s="19">
        <f>BP258-INDEX(章节表!$J$4:$J$64,关卡表!BQ258)</f>
        <v>2</v>
      </c>
      <c r="F258" s="20">
        <v>3</v>
      </c>
      <c r="G258" s="19" t="str">
        <f>INDEX(章节表!$C$5:$C$64,关卡表!BQ258)&amp;关卡表!E258&amp;"关"</f>
        <v>普通26章2关</v>
      </c>
      <c r="H258" s="9"/>
      <c r="I258" s="9"/>
      <c r="J258" s="19" t="str">
        <f>INDEX(章节表!$D$5:$D$64,关卡表!BQ258)&amp;"-"&amp;关卡表!E258&amp;"关"</f>
        <v>普通26章-2关</v>
      </c>
      <c r="K258" s="10" t="s">
        <v>315</v>
      </c>
      <c r="L258" s="10"/>
      <c r="M258" s="9"/>
      <c r="N258" s="9">
        <v>0</v>
      </c>
      <c r="O258" s="19">
        <f t="shared" si="8"/>
        <v>12601</v>
      </c>
      <c r="P258" s="19">
        <v>1300</v>
      </c>
      <c r="Q258" s="9">
        <v>0</v>
      </c>
      <c r="R258" s="9"/>
      <c r="S258" s="9" t="s">
        <v>325</v>
      </c>
      <c r="T258" s="19">
        <f>INDEX(章节表!$M$5:$M$64,关卡表!BQ258)</f>
        <v>5700</v>
      </c>
      <c r="U258" s="9" t="s">
        <v>326</v>
      </c>
      <c r="V258" s="19">
        <f>INDEX(章节表!$N$5:$N$64,关卡表!BQ258)</f>
        <v>14625</v>
      </c>
      <c r="W258" s="9"/>
      <c r="X258" s="9"/>
      <c r="Y258" s="9"/>
      <c r="Z258" s="9"/>
      <c r="AA258" s="9"/>
      <c r="AB258" s="9"/>
      <c r="AC258" s="10"/>
      <c r="AD258" s="10"/>
      <c r="AE258" s="10"/>
      <c r="AF258" s="10"/>
      <c r="AG258" s="10"/>
      <c r="AH258" s="10"/>
      <c r="AI258" s="9"/>
      <c r="AJ258" s="9"/>
      <c r="AK258" s="9"/>
      <c r="AL258" s="10" t="s">
        <v>327</v>
      </c>
      <c r="AM258" s="9">
        <v>2</v>
      </c>
      <c r="AN258" s="9"/>
      <c r="AO258" s="19">
        <f>INDEX(章节表!$K$5:$K$64,关卡表!BQ258)</f>
        <v>135</v>
      </c>
      <c r="AP258" s="9">
        <v>8356931</v>
      </c>
      <c r="AQ258" s="10" t="s">
        <v>1096</v>
      </c>
      <c r="AR258" s="10" t="s">
        <v>1097</v>
      </c>
      <c r="AS258" s="10" t="s">
        <v>1098</v>
      </c>
      <c r="AT258" s="10" t="s">
        <v>318</v>
      </c>
      <c r="AU258" s="10"/>
      <c r="AV258" s="10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P258">
        <v>252</v>
      </c>
      <c r="BQ258">
        <f>MATCH(BP258-1,章节表!$J$4:$J$64,1)</f>
        <v>26</v>
      </c>
    </row>
    <row r="259" spans="1:69" ht="18" customHeight="1" x14ac:dyDescent="0.2">
      <c r="A259" s="19">
        <f t="shared" si="7"/>
        <v>12603</v>
      </c>
      <c r="B259" s="19">
        <f>INDEX(章节表!$E$5:$E$64,关卡表!BQ259)</f>
        <v>1</v>
      </c>
      <c r="C259" s="19">
        <f>INDEX(章节表!$B$5:$B$64,关卡表!BQ259)</f>
        <v>126</v>
      </c>
      <c r="D259" s="10" t="s">
        <v>313</v>
      </c>
      <c r="E259" s="19">
        <f>BP259-INDEX(章节表!$J$4:$J$64,关卡表!BQ259)</f>
        <v>3</v>
      </c>
      <c r="F259" s="20">
        <v>4</v>
      </c>
      <c r="G259" s="19" t="str">
        <f>INDEX(章节表!$C$5:$C$64,关卡表!BQ259)&amp;关卡表!E259&amp;"关"</f>
        <v>普通26章3关</v>
      </c>
      <c r="H259" s="9"/>
      <c r="I259" s="9"/>
      <c r="J259" s="19" t="str">
        <f>INDEX(章节表!$D$5:$D$64,关卡表!BQ259)&amp;"-"&amp;关卡表!E259&amp;"关"</f>
        <v>普通26章-3关</v>
      </c>
      <c r="K259" s="10" t="s">
        <v>315</v>
      </c>
      <c r="L259" s="10"/>
      <c r="M259" s="9"/>
      <c r="N259" s="9">
        <v>0</v>
      </c>
      <c r="O259" s="19">
        <f t="shared" si="8"/>
        <v>12602</v>
      </c>
      <c r="P259" s="19">
        <v>1300</v>
      </c>
      <c r="Q259" s="9">
        <v>0</v>
      </c>
      <c r="R259" s="9">
        <v>21261</v>
      </c>
      <c r="S259" s="9" t="s">
        <v>325</v>
      </c>
      <c r="T259" s="19">
        <f>INDEX(章节表!$M$5:$M$64,关卡表!BQ259)</f>
        <v>5700</v>
      </c>
      <c r="U259" s="9" t="s">
        <v>326</v>
      </c>
      <c r="V259" s="19">
        <f>INDEX(章节表!$N$5:$N$64,关卡表!BQ259)</f>
        <v>14625</v>
      </c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10"/>
      <c r="AI259" s="9"/>
      <c r="AJ259" s="9"/>
      <c r="AK259" s="9"/>
      <c r="AL259" s="9" t="s">
        <v>412</v>
      </c>
      <c r="AM259" s="9">
        <v>7</v>
      </c>
      <c r="AN259" s="9"/>
      <c r="AO259" s="19">
        <f>INDEX(章节表!$K$5:$K$64,关卡表!BQ259)</f>
        <v>135</v>
      </c>
      <c r="AP259" s="9">
        <v>8637186</v>
      </c>
      <c r="AQ259" s="10" t="s">
        <v>1099</v>
      </c>
      <c r="AR259" s="10" t="s">
        <v>1100</v>
      </c>
      <c r="AS259" s="10" t="s">
        <v>1101</v>
      </c>
      <c r="AT259" s="10" t="s">
        <v>318</v>
      </c>
      <c r="AU259" s="10"/>
      <c r="AV259" s="10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P259">
        <v>253</v>
      </c>
      <c r="BQ259">
        <f>MATCH(BP259-1,章节表!$J$4:$J$64,1)</f>
        <v>26</v>
      </c>
    </row>
    <row r="260" spans="1:69" ht="18" customHeight="1" x14ac:dyDescent="0.2">
      <c r="A260" s="19">
        <f t="shared" si="7"/>
        <v>12604</v>
      </c>
      <c r="B260" s="19">
        <f>INDEX(章节表!$E$5:$E$64,关卡表!BQ260)</f>
        <v>1</v>
      </c>
      <c r="C260" s="19">
        <f>INDEX(章节表!$B$5:$B$64,关卡表!BQ260)</f>
        <v>126</v>
      </c>
      <c r="D260" s="10" t="s">
        <v>313</v>
      </c>
      <c r="E260" s="19">
        <f>BP260-INDEX(章节表!$J$4:$J$64,关卡表!BQ260)</f>
        <v>4</v>
      </c>
      <c r="F260" s="20">
        <v>6</v>
      </c>
      <c r="G260" s="19" t="str">
        <f>INDEX(章节表!$C$5:$C$64,关卡表!BQ260)&amp;关卡表!E260&amp;"关"</f>
        <v>普通26章4关</v>
      </c>
      <c r="H260" s="9"/>
      <c r="I260" s="9"/>
      <c r="J260" s="19" t="str">
        <f>INDEX(章节表!$D$5:$D$64,关卡表!BQ260)&amp;"-"&amp;关卡表!E260&amp;"关"</f>
        <v>普通26章-4关</v>
      </c>
      <c r="K260" s="10" t="s">
        <v>315</v>
      </c>
      <c r="L260" s="10"/>
      <c r="M260" s="9"/>
      <c r="N260" s="9">
        <v>0</v>
      </c>
      <c r="O260" s="19">
        <f t="shared" si="8"/>
        <v>12603</v>
      </c>
      <c r="P260" s="19">
        <v>1300</v>
      </c>
      <c r="Q260" s="9">
        <v>0</v>
      </c>
      <c r="R260" s="9"/>
      <c r="S260" s="9" t="s">
        <v>325</v>
      </c>
      <c r="T260" s="19">
        <f>INDEX(章节表!$M$5:$M$64,关卡表!BQ260)</f>
        <v>5700</v>
      </c>
      <c r="U260" s="9" t="s">
        <v>326</v>
      </c>
      <c r="V260" s="19">
        <f>INDEX(章节表!$N$5:$N$64,关卡表!BQ260)</f>
        <v>14625</v>
      </c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10"/>
      <c r="AI260" s="9"/>
      <c r="AJ260" s="9"/>
      <c r="AK260" s="9"/>
      <c r="AL260" s="9" t="s">
        <v>412</v>
      </c>
      <c r="AM260" s="9">
        <v>8</v>
      </c>
      <c r="AN260" s="9"/>
      <c r="AO260" s="19">
        <f>INDEX(章节表!$K$5:$K$64,关卡表!BQ260)</f>
        <v>135</v>
      </c>
      <c r="AP260" s="9">
        <v>8663395</v>
      </c>
      <c r="AQ260" s="10" t="s">
        <v>1102</v>
      </c>
      <c r="AR260" s="10" t="s">
        <v>1103</v>
      </c>
      <c r="AS260" s="10" t="s">
        <v>1104</v>
      </c>
      <c r="AT260" s="10" t="s">
        <v>318</v>
      </c>
      <c r="AU260" s="10"/>
      <c r="AV260" s="10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P260">
        <v>254</v>
      </c>
      <c r="BQ260">
        <f>MATCH(BP260-1,章节表!$J$4:$J$64,1)</f>
        <v>26</v>
      </c>
    </row>
    <row r="261" spans="1:69" ht="18" customHeight="1" x14ac:dyDescent="0.2">
      <c r="A261" s="19">
        <f t="shared" si="7"/>
        <v>12605</v>
      </c>
      <c r="B261" s="19">
        <f>INDEX(章节表!$E$5:$E$64,关卡表!BQ261)</f>
        <v>1</v>
      </c>
      <c r="C261" s="19">
        <f>INDEX(章节表!$B$5:$B$64,关卡表!BQ261)</f>
        <v>126</v>
      </c>
      <c r="D261" s="10" t="s">
        <v>313</v>
      </c>
      <c r="E261" s="19">
        <f>BP261-INDEX(章节表!$J$4:$J$64,关卡表!BQ261)</f>
        <v>5</v>
      </c>
      <c r="F261" s="20">
        <v>8</v>
      </c>
      <c r="G261" s="19" t="str">
        <f>INDEX(章节表!$C$5:$C$64,关卡表!BQ261)&amp;关卡表!E261&amp;"关"</f>
        <v>普通26章5关</v>
      </c>
      <c r="H261" s="9"/>
      <c r="I261" s="9"/>
      <c r="J261" s="19" t="str">
        <f>INDEX(章节表!$D$5:$D$64,关卡表!BQ261)&amp;"-"&amp;关卡表!E261&amp;"关"</f>
        <v>普通26章-5关</v>
      </c>
      <c r="K261" s="10" t="s">
        <v>315</v>
      </c>
      <c r="L261" s="10"/>
      <c r="M261" s="9"/>
      <c r="N261" s="9">
        <v>0</v>
      </c>
      <c r="O261" s="19">
        <f t="shared" si="8"/>
        <v>12604</v>
      </c>
      <c r="P261" s="19">
        <v>1300</v>
      </c>
      <c r="Q261" s="9">
        <v>0</v>
      </c>
      <c r="R261" s="9"/>
      <c r="S261" s="9" t="s">
        <v>325</v>
      </c>
      <c r="T261" s="19">
        <f>INDEX(章节表!$M$5:$M$64,关卡表!BQ261)</f>
        <v>5700</v>
      </c>
      <c r="U261" s="9" t="s">
        <v>326</v>
      </c>
      <c r="V261" s="19">
        <f>INDEX(章节表!$N$5:$N$64,关卡表!BQ261)</f>
        <v>14625</v>
      </c>
      <c r="W261" s="9"/>
      <c r="X261" s="9"/>
      <c r="Y261" s="9"/>
      <c r="Z261" s="9"/>
      <c r="AA261" s="9"/>
      <c r="AB261" s="9"/>
      <c r="AC261" s="10"/>
      <c r="AD261" s="10"/>
      <c r="AE261" s="10"/>
      <c r="AF261" s="10"/>
      <c r="AG261" s="10"/>
      <c r="AH261" s="10"/>
      <c r="AI261" s="9"/>
      <c r="AJ261" s="9"/>
      <c r="AK261" s="9"/>
      <c r="AL261" s="9" t="s">
        <v>412</v>
      </c>
      <c r="AM261" s="9">
        <v>6</v>
      </c>
      <c r="AN261" s="9"/>
      <c r="AO261" s="19">
        <f>INDEX(章节表!$K$5:$K$64,关卡表!BQ261)</f>
        <v>135</v>
      </c>
      <c r="AP261" s="9">
        <v>8665980</v>
      </c>
      <c r="AQ261" s="10" t="s">
        <v>1105</v>
      </c>
      <c r="AR261" s="10" t="s">
        <v>1106</v>
      </c>
      <c r="AS261" s="10" t="s">
        <v>1107</v>
      </c>
      <c r="AT261" s="10" t="s">
        <v>318</v>
      </c>
      <c r="AU261" s="10"/>
      <c r="AV261" s="10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P261">
        <v>255</v>
      </c>
      <c r="BQ261">
        <f>MATCH(BP261-1,章节表!$J$4:$J$64,1)</f>
        <v>26</v>
      </c>
    </row>
    <row r="262" spans="1:69" ht="18" customHeight="1" x14ac:dyDescent="0.2">
      <c r="A262" s="19">
        <f t="shared" si="7"/>
        <v>12606</v>
      </c>
      <c r="B262" s="19">
        <f>INDEX(章节表!$E$5:$E$64,关卡表!BQ262)</f>
        <v>1</v>
      </c>
      <c r="C262" s="19">
        <f>INDEX(章节表!$B$5:$B$64,关卡表!BQ262)</f>
        <v>126</v>
      </c>
      <c r="D262" s="10" t="s">
        <v>313</v>
      </c>
      <c r="E262" s="19">
        <f>BP262-INDEX(章节表!$J$4:$J$64,关卡表!BQ262)</f>
        <v>6</v>
      </c>
      <c r="F262" s="20">
        <v>9</v>
      </c>
      <c r="G262" s="19" t="str">
        <f>INDEX(章节表!$C$5:$C$64,关卡表!BQ262)&amp;关卡表!E262&amp;"关"</f>
        <v>普通26章6关</v>
      </c>
      <c r="H262" s="9"/>
      <c r="I262" s="9"/>
      <c r="J262" s="19" t="str">
        <f>INDEX(章节表!$D$5:$D$64,关卡表!BQ262)&amp;"-"&amp;关卡表!E262&amp;"关"</f>
        <v>普通26章-6关</v>
      </c>
      <c r="K262" s="10" t="s">
        <v>315</v>
      </c>
      <c r="L262" s="10"/>
      <c r="M262" s="9"/>
      <c r="N262" s="9">
        <v>0</v>
      </c>
      <c r="O262" s="19">
        <f t="shared" si="8"/>
        <v>12605</v>
      </c>
      <c r="P262" s="19">
        <v>1300</v>
      </c>
      <c r="Q262" s="9">
        <v>0</v>
      </c>
      <c r="R262" s="9">
        <v>21262</v>
      </c>
      <c r="S262" s="9" t="s">
        <v>325</v>
      </c>
      <c r="T262" s="19">
        <f>INDEX(章节表!$M$5:$M$64,关卡表!BQ262)</f>
        <v>5700</v>
      </c>
      <c r="U262" s="9" t="s">
        <v>326</v>
      </c>
      <c r="V262" s="19">
        <f>INDEX(章节表!$N$5:$N$64,关卡表!BQ262)</f>
        <v>14625</v>
      </c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10"/>
      <c r="AI262" s="9"/>
      <c r="AJ262" s="9"/>
      <c r="AK262" s="9"/>
      <c r="AL262" s="10" t="s">
        <v>364</v>
      </c>
      <c r="AM262" s="9">
        <v>11</v>
      </c>
      <c r="AN262" s="9"/>
      <c r="AO262" s="19">
        <f>INDEX(章节表!$K$5:$K$64,关卡表!BQ262)</f>
        <v>135</v>
      </c>
      <c r="AP262" s="9">
        <v>8780430</v>
      </c>
      <c r="AQ262" s="10" t="s">
        <v>1108</v>
      </c>
      <c r="AR262" s="10" t="s">
        <v>1109</v>
      </c>
      <c r="AS262" s="10" t="s">
        <v>1110</v>
      </c>
      <c r="AT262" s="10" t="s">
        <v>318</v>
      </c>
      <c r="AU262" s="10"/>
      <c r="AV262" s="10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P262">
        <v>256</v>
      </c>
      <c r="BQ262">
        <f>MATCH(BP262-1,章节表!$J$4:$J$64,1)</f>
        <v>26</v>
      </c>
    </row>
    <row r="263" spans="1:69" ht="18" customHeight="1" x14ac:dyDescent="0.2">
      <c r="A263" s="19">
        <f t="shared" si="7"/>
        <v>12607</v>
      </c>
      <c r="B263" s="19">
        <f>INDEX(章节表!$E$5:$E$64,关卡表!BQ263)</f>
        <v>1</v>
      </c>
      <c r="C263" s="19">
        <f>INDEX(章节表!$B$5:$B$64,关卡表!BQ263)</f>
        <v>126</v>
      </c>
      <c r="D263" s="10" t="s">
        <v>313</v>
      </c>
      <c r="E263" s="19">
        <f>BP263-INDEX(章节表!$J$4:$J$64,关卡表!BQ263)</f>
        <v>7</v>
      </c>
      <c r="F263" s="20">
        <v>10</v>
      </c>
      <c r="G263" s="19" t="str">
        <f>INDEX(章节表!$C$5:$C$64,关卡表!BQ263)&amp;关卡表!E263&amp;"关"</f>
        <v>普通26章7关</v>
      </c>
      <c r="H263" s="9"/>
      <c r="I263" s="9"/>
      <c r="J263" s="19" t="str">
        <f>INDEX(章节表!$D$5:$D$64,关卡表!BQ263)&amp;"-"&amp;关卡表!E263&amp;"关"</f>
        <v>普通26章-7关</v>
      </c>
      <c r="K263" s="10" t="s">
        <v>315</v>
      </c>
      <c r="L263" s="10"/>
      <c r="M263" s="9"/>
      <c r="N263" s="9">
        <v>0</v>
      </c>
      <c r="O263" s="19">
        <f t="shared" si="8"/>
        <v>12606</v>
      </c>
      <c r="P263" s="19">
        <v>1300</v>
      </c>
      <c r="Q263" s="9">
        <v>0</v>
      </c>
      <c r="R263" s="9"/>
      <c r="S263" s="9" t="s">
        <v>325</v>
      </c>
      <c r="T263" s="19">
        <f>INDEX(章节表!$M$5:$M$64,关卡表!BQ263)</f>
        <v>5700</v>
      </c>
      <c r="U263" s="9" t="s">
        <v>326</v>
      </c>
      <c r="V263" s="19">
        <f>INDEX(章节表!$N$5:$N$64,关卡表!BQ263)</f>
        <v>14625</v>
      </c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10"/>
      <c r="AI263" s="9"/>
      <c r="AJ263" s="9"/>
      <c r="AK263" s="9"/>
      <c r="AL263" s="10" t="s">
        <v>364</v>
      </c>
      <c r="AM263" s="9">
        <v>11</v>
      </c>
      <c r="AN263" s="9"/>
      <c r="AO263" s="19">
        <f>INDEX(章节表!$K$5:$K$64,关卡表!BQ263)</f>
        <v>135</v>
      </c>
      <c r="AP263" s="9">
        <v>9200131</v>
      </c>
      <c r="AQ263" s="10" t="s">
        <v>1111</v>
      </c>
      <c r="AR263" s="10" t="s">
        <v>1112</v>
      </c>
      <c r="AS263" s="10" t="s">
        <v>1113</v>
      </c>
      <c r="AT263" s="10" t="s">
        <v>318</v>
      </c>
      <c r="AU263" s="10"/>
      <c r="AV263" s="10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P263">
        <v>257</v>
      </c>
      <c r="BQ263">
        <f>MATCH(BP263-1,章节表!$J$4:$J$64,1)</f>
        <v>26</v>
      </c>
    </row>
    <row r="264" spans="1:69" ht="18" customHeight="1" x14ac:dyDescent="0.2">
      <c r="A264" s="19">
        <f t="shared" ref="A264:A327" si="9">C264*100+E264</f>
        <v>12608</v>
      </c>
      <c r="B264" s="19">
        <f>INDEX(章节表!$E$5:$E$64,关卡表!BQ264)</f>
        <v>1</v>
      </c>
      <c r="C264" s="19">
        <f>INDEX(章节表!$B$5:$B$64,关卡表!BQ264)</f>
        <v>126</v>
      </c>
      <c r="D264" s="10" t="s">
        <v>313</v>
      </c>
      <c r="E264" s="19">
        <f>BP264-INDEX(章节表!$J$4:$J$64,关卡表!BQ264)</f>
        <v>8</v>
      </c>
      <c r="F264" s="20">
        <v>11</v>
      </c>
      <c r="G264" s="19" t="str">
        <f>INDEX(章节表!$C$5:$C$64,关卡表!BQ264)&amp;关卡表!E264&amp;"关"</f>
        <v>普通26章8关</v>
      </c>
      <c r="H264" s="9"/>
      <c r="I264" s="9"/>
      <c r="J264" s="19" t="str">
        <f>INDEX(章节表!$D$5:$D$64,关卡表!BQ264)&amp;"-"&amp;关卡表!E264&amp;"关"</f>
        <v>普通26章-8关</v>
      </c>
      <c r="K264" s="10" t="s">
        <v>315</v>
      </c>
      <c r="L264" s="10"/>
      <c r="M264" s="9"/>
      <c r="N264" s="9">
        <v>0</v>
      </c>
      <c r="O264" s="19">
        <f t="shared" si="8"/>
        <v>12607</v>
      </c>
      <c r="P264" s="19">
        <v>1300</v>
      </c>
      <c r="Q264" s="9">
        <v>0</v>
      </c>
      <c r="R264" s="9"/>
      <c r="S264" s="9" t="s">
        <v>325</v>
      </c>
      <c r="T264" s="19">
        <f>INDEX(章节表!$M$5:$M$64,关卡表!BQ264)</f>
        <v>5700</v>
      </c>
      <c r="U264" s="9" t="s">
        <v>326</v>
      </c>
      <c r="V264" s="19">
        <f>INDEX(章节表!$N$5:$N$64,关卡表!BQ264)</f>
        <v>14625</v>
      </c>
      <c r="W264" s="9"/>
      <c r="X264" s="9"/>
      <c r="Y264" s="9"/>
      <c r="Z264" s="9"/>
      <c r="AA264" s="9"/>
      <c r="AB264" s="9"/>
      <c r="AC264" s="10"/>
      <c r="AD264" s="10"/>
      <c r="AE264" s="10"/>
      <c r="AF264" s="10"/>
      <c r="AG264" s="10"/>
      <c r="AH264" s="10"/>
      <c r="AI264" s="9"/>
      <c r="AJ264" s="9"/>
      <c r="AK264" s="9"/>
      <c r="AL264" s="10" t="s">
        <v>388</v>
      </c>
      <c r="AM264" s="9">
        <v>13</v>
      </c>
      <c r="AN264" s="9"/>
      <c r="AO264" s="19">
        <f>INDEX(章节表!$K$5:$K$64,关卡表!BQ264)</f>
        <v>135</v>
      </c>
      <c r="AP264" s="9">
        <v>9205332</v>
      </c>
      <c r="AQ264" s="10" t="s">
        <v>1114</v>
      </c>
      <c r="AR264" s="10" t="s">
        <v>1115</v>
      </c>
      <c r="AS264" s="10" t="s">
        <v>1116</v>
      </c>
      <c r="AT264" s="10" t="s">
        <v>318</v>
      </c>
      <c r="AU264" s="10"/>
      <c r="AV264" s="10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P264">
        <v>258</v>
      </c>
      <c r="BQ264">
        <f>MATCH(BP264-1,章节表!$J$4:$J$64,1)</f>
        <v>26</v>
      </c>
    </row>
    <row r="265" spans="1:69" ht="18" customHeight="1" x14ac:dyDescent="0.2">
      <c r="A265" s="19">
        <f t="shared" si="9"/>
        <v>12609</v>
      </c>
      <c r="B265" s="19">
        <f>INDEX(章节表!$E$5:$E$64,关卡表!BQ265)</f>
        <v>1</v>
      </c>
      <c r="C265" s="19">
        <f>INDEX(章节表!$B$5:$B$64,关卡表!BQ265)</f>
        <v>126</v>
      </c>
      <c r="D265" s="10" t="s">
        <v>313</v>
      </c>
      <c r="E265" s="19">
        <f>BP265-INDEX(章节表!$J$4:$J$64,关卡表!BQ265)</f>
        <v>9</v>
      </c>
      <c r="F265" s="20">
        <v>13</v>
      </c>
      <c r="G265" s="19" t="str">
        <f>INDEX(章节表!$C$5:$C$64,关卡表!BQ265)&amp;关卡表!E265&amp;"关"</f>
        <v>普通26章9关</v>
      </c>
      <c r="H265" s="9"/>
      <c r="I265" s="9"/>
      <c r="J265" s="19" t="str">
        <f>INDEX(章节表!$D$5:$D$64,关卡表!BQ265)&amp;"-"&amp;关卡表!E265&amp;"关"</f>
        <v>普通26章-9关</v>
      </c>
      <c r="K265" s="10" t="s">
        <v>315</v>
      </c>
      <c r="L265" s="10"/>
      <c r="M265" s="9"/>
      <c r="N265" s="9">
        <v>0</v>
      </c>
      <c r="O265" s="19">
        <f t="shared" ref="O265:O306" si="10">A264</f>
        <v>12608</v>
      </c>
      <c r="P265" s="19">
        <v>1300</v>
      </c>
      <c r="Q265" s="9">
        <v>0</v>
      </c>
      <c r="R265" s="9"/>
      <c r="S265" s="9" t="s">
        <v>325</v>
      </c>
      <c r="T265" s="19">
        <f>INDEX(章节表!$M$5:$M$64,关卡表!BQ265)</f>
        <v>5700</v>
      </c>
      <c r="U265" s="9" t="s">
        <v>326</v>
      </c>
      <c r="V265" s="19">
        <f>INDEX(章节表!$N$5:$N$64,关卡表!BQ265)</f>
        <v>14625</v>
      </c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10"/>
      <c r="AI265" s="9"/>
      <c r="AJ265" s="9"/>
      <c r="AK265" s="9"/>
      <c r="AL265" s="10" t="s">
        <v>388</v>
      </c>
      <c r="AM265" s="9">
        <v>13</v>
      </c>
      <c r="AN265" s="9"/>
      <c r="AO265" s="19">
        <f>INDEX(章节表!$K$5:$K$64,关卡表!BQ265)</f>
        <v>135</v>
      </c>
      <c r="AP265" s="9">
        <v>8857861</v>
      </c>
      <c r="AQ265" s="10" t="s">
        <v>1117</v>
      </c>
      <c r="AR265" s="10" t="s">
        <v>1118</v>
      </c>
      <c r="AS265" s="10" t="s">
        <v>1119</v>
      </c>
      <c r="AT265" s="10" t="s">
        <v>318</v>
      </c>
      <c r="AU265" s="10"/>
      <c r="AV265" s="10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P265">
        <v>259</v>
      </c>
      <c r="BQ265">
        <f>MATCH(BP265-1,章节表!$J$4:$J$64,1)</f>
        <v>26</v>
      </c>
    </row>
    <row r="266" spans="1:69" ht="18" customHeight="1" x14ac:dyDescent="0.2">
      <c r="A266" s="19">
        <f t="shared" si="9"/>
        <v>12610</v>
      </c>
      <c r="B266" s="19">
        <f>INDEX(章节表!$E$5:$E$64,关卡表!BQ266)</f>
        <v>1</v>
      </c>
      <c r="C266" s="19">
        <f>INDEX(章节表!$B$5:$B$64,关卡表!BQ266)</f>
        <v>126</v>
      </c>
      <c r="D266" s="10" t="s">
        <v>313</v>
      </c>
      <c r="E266" s="19">
        <f>BP266-INDEX(章节表!$J$4:$J$64,关卡表!BQ266)</f>
        <v>10</v>
      </c>
      <c r="F266" s="20">
        <v>14</v>
      </c>
      <c r="G266" s="19" t="str">
        <f>INDEX(章节表!$C$5:$C$64,关卡表!BQ266)&amp;关卡表!E266&amp;"关"</f>
        <v>普通26章10关</v>
      </c>
      <c r="H266" s="9"/>
      <c r="I266" s="9"/>
      <c r="J266" s="19" t="str">
        <f>INDEX(章节表!$D$5:$D$64,关卡表!BQ266)&amp;"-"&amp;关卡表!E266&amp;"关"</f>
        <v>普通26章-10关</v>
      </c>
      <c r="K266" s="10" t="s">
        <v>360</v>
      </c>
      <c r="L266" s="10"/>
      <c r="M266" s="9"/>
      <c r="N266" s="9">
        <v>0</v>
      </c>
      <c r="O266" s="19">
        <f t="shared" si="10"/>
        <v>12609</v>
      </c>
      <c r="P266" s="19">
        <v>1300</v>
      </c>
      <c r="Q266" s="9">
        <v>0</v>
      </c>
      <c r="R266" s="9">
        <v>21263</v>
      </c>
      <c r="S266" s="9" t="s">
        <v>325</v>
      </c>
      <c r="T266" s="19">
        <f>INDEX(章节表!$M$5:$M$64,关卡表!BQ266)</f>
        <v>5700</v>
      </c>
      <c r="U266" s="9" t="s">
        <v>326</v>
      </c>
      <c r="V266" s="19">
        <f>INDEX(章节表!$N$5:$N$64,关卡表!BQ266)</f>
        <v>14625</v>
      </c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10"/>
      <c r="AI266" s="9"/>
      <c r="AJ266" s="9"/>
      <c r="AK266" s="9"/>
      <c r="AL266" s="10" t="s">
        <v>388</v>
      </c>
      <c r="AM266" s="9">
        <v>13</v>
      </c>
      <c r="AN266" s="9"/>
      <c r="AO266" s="19">
        <f>INDEX(章节表!$K$5:$K$64,关卡表!BQ266)</f>
        <v>135</v>
      </c>
      <c r="AP266" s="9">
        <v>9029199</v>
      </c>
      <c r="AQ266" s="10" t="s">
        <v>1120</v>
      </c>
      <c r="AR266" s="10" t="s">
        <v>1121</v>
      </c>
      <c r="AS266" s="10" t="s">
        <v>1122</v>
      </c>
      <c r="AT266" s="10" t="s">
        <v>318</v>
      </c>
      <c r="AU266" s="10"/>
      <c r="AV266" s="10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P266">
        <v>260</v>
      </c>
      <c r="BQ266">
        <f>MATCH(BP266-1,章节表!$J$4:$J$64,1)</f>
        <v>26</v>
      </c>
    </row>
    <row r="267" spans="1:69" ht="18" customHeight="1" x14ac:dyDescent="0.2">
      <c r="A267" s="19">
        <f t="shared" si="9"/>
        <v>12701</v>
      </c>
      <c r="B267" s="19">
        <f>INDEX(章节表!$E$5:$E$64,关卡表!BQ267)</f>
        <v>1</v>
      </c>
      <c r="C267" s="19">
        <f>INDEX(章节表!$B$5:$B$64,关卡表!BQ267)</f>
        <v>127</v>
      </c>
      <c r="D267" s="10" t="s">
        <v>313</v>
      </c>
      <c r="E267" s="19">
        <f>BP267-INDEX(章节表!$J$4:$J$64,关卡表!BQ267)</f>
        <v>1</v>
      </c>
      <c r="F267" s="20">
        <v>1</v>
      </c>
      <c r="G267" s="19" t="str">
        <f>INDEX(章节表!$C$5:$C$64,关卡表!BQ267)&amp;关卡表!E267&amp;"关"</f>
        <v>普通27章1关</v>
      </c>
      <c r="H267" s="9"/>
      <c r="I267" s="9"/>
      <c r="J267" s="19" t="str">
        <f>INDEX(章节表!$D$5:$D$64,关卡表!BQ267)&amp;"-"&amp;关卡表!E267&amp;"关"</f>
        <v>普通27章-1关</v>
      </c>
      <c r="K267" s="10" t="s">
        <v>315</v>
      </c>
      <c r="L267" s="10"/>
      <c r="M267" s="9"/>
      <c r="N267" s="9">
        <v>0</v>
      </c>
      <c r="O267" s="19">
        <f t="shared" si="10"/>
        <v>12610</v>
      </c>
      <c r="P267" s="19">
        <v>1400</v>
      </c>
      <c r="Q267" s="9">
        <v>0</v>
      </c>
      <c r="R267" s="9"/>
      <c r="S267" s="9" t="s">
        <v>325</v>
      </c>
      <c r="T267" s="19">
        <f>INDEX(章节表!$M$5:$M$64,关卡表!BQ267)</f>
        <v>6000</v>
      </c>
      <c r="U267" s="9" t="s">
        <v>326</v>
      </c>
      <c r="V267" s="19">
        <f>INDEX(章节表!$N$5:$N$64,关卡表!BQ267)</f>
        <v>15750</v>
      </c>
      <c r="W267" s="9"/>
      <c r="X267" s="9"/>
      <c r="Y267" s="9"/>
      <c r="Z267" s="9"/>
      <c r="AA267" s="9"/>
      <c r="AB267" s="9"/>
      <c r="AC267" s="10"/>
      <c r="AD267" s="10"/>
      <c r="AE267" s="10"/>
      <c r="AF267" s="10"/>
      <c r="AG267" s="10"/>
      <c r="AH267" s="10"/>
      <c r="AI267" s="9"/>
      <c r="AJ267" s="9"/>
      <c r="AK267" s="9"/>
      <c r="AL267" s="10" t="s">
        <v>381</v>
      </c>
      <c r="AM267" s="9">
        <v>57</v>
      </c>
      <c r="AN267" s="9"/>
      <c r="AO267" s="19">
        <f>INDEX(章节表!$K$5:$K$64,关卡表!BQ267)</f>
        <v>140</v>
      </c>
      <c r="AP267" s="9">
        <v>9652546</v>
      </c>
      <c r="AQ267" s="10" t="s">
        <v>1123</v>
      </c>
      <c r="AR267" s="10" t="s">
        <v>1124</v>
      </c>
      <c r="AS267" s="10" t="s">
        <v>1125</v>
      </c>
      <c r="AT267" s="10" t="s">
        <v>318</v>
      </c>
      <c r="AU267" s="10"/>
      <c r="AV267" s="10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P267">
        <v>261</v>
      </c>
      <c r="BQ267">
        <f>MATCH(BP267-1,章节表!$J$4:$J$64,1)</f>
        <v>27</v>
      </c>
    </row>
    <row r="268" spans="1:69" ht="18" customHeight="1" x14ac:dyDescent="0.2">
      <c r="A268" s="19">
        <f t="shared" si="9"/>
        <v>12702</v>
      </c>
      <c r="B268" s="19">
        <f>INDEX(章节表!$E$5:$E$64,关卡表!BQ268)</f>
        <v>1</v>
      </c>
      <c r="C268" s="19">
        <f>INDEX(章节表!$B$5:$B$64,关卡表!BQ268)</f>
        <v>127</v>
      </c>
      <c r="D268" s="10" t="s">
        <v>313</v>
      </c>
      <c r="E268" s="19">
        <f>BP268-INDEX(章节表!$J$4:$J$64,关卡表!BQ268)</f>
        <v>2</v>
      </c>
      <c r="F268" s="20">
        <v>3</v>
      </c>
      <c r="G268" s="19" t="str">
        <f>INDEX(章节表!$C$5:$C$64,关卡表!BQ268)&amp;关卡表!E268&amp;"关"</f>
        <v>普通27章2关</v>
      </c>
      <c r="H268" s="9"/>
      <c r="I268" s="9"/>
      <c r="J268" s="19" t="str">
        <f>INDEX(章节表!$D$5:$D$64,关卡表!BQ268)&amp;"-"&amp;关卡表!E268&amp;"关"</f>
        <v>普通27章-2关</v>
      </c>
      <c r="K268" s="10" t="s">
        <v>315</v>
      </c>
      <c r="L268" s="10"/>
      <c r="M268" s="9"/>
      <c r="N268" s="9">
        <v>0</v>
      </c>
      <c r="O268" s="19">
        <f t="shared" si="10"/>
        <v>12701</v>
      </c>
      <c r="P268" s="19">
        <v>1400</v>
      </c>
      <c r="Q268" s="9">
        <v>0</v>
      </c>
      <c r="R268" s="9"/>
      <c r="S268" s="9" t="s">
        <v>325</v>
      </c>
      <c r="T268" s="19">
        <f>INDEX(章节表!$M$5:$M$64,关卡表!BQ268)</f>
        <v>6000</v>
      </c>
      <c r="U268" s="9" t="s">
        <v>326</v>
      </c>
      <c r="V268" s="19">
        <f>INDEX(章节表!$N$5:$N$64,关卡表!BQ268)</f>
        <v>15750</v>
      </c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10"/>
      <c r="AI268" s="9"/>
      <c r="AJ268" s="9"/>
      <c r="AK268" s="9"/>
      <c r="AL268" s="10" t="s">
        <v>381</v>
      </c>
      <c r="AM268" s="9">
        <v>57</v>
      </c>
      <c r="AN268" s="9"/>
      <c r="AO268" s="19">
        <f>INDEX(章节表!$K$5:$K$64,关卡表!BQ268)</f>
        <v>140</v>
      </c>
      <c r="AP268" s="9">
        <v>9659434</v>
      </c>
      <c r="AQ268" s="10" t="s">
        <v>1126</v>
      </c>
      <c r="AR268" s="10" t="s">
        <v>1127</v>
      </c>
      <c r="AS268" s="10" t="s">
        <v>1128</v>
      </c>
      <c r="AT268" s="10" t="s">
        <v>318</v>
      </c>
      <c r="AU268" s="10"/>
      <c r="AV268" s="10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P268">
        <v>262</v>
      </c>
      <c r="BQ268">
        <f>MATCH(BP268-1,章节表!$J$4:$J$64,1)</f>
        <v>27</v>
      </c>
    </row>
    <row r="269" spans="1:69" ht="18" customHeight="1" x14ac:dyDescent="0.2">
      <c r="A269" s="19">
        <f t="shared" si="9"/>
        <v>12703</v>
      </c>
      <c r="B269" s="19">
        <f>INDEX(章节表!$E$5:$E$64,关卡表!BQ269)</f>
        <v>1</v>
      </c>
      <c r="C269" s="19">
        <f>INDEX(章节表!$B$5:$B$64,关卡表!BQ269)</f>
        <v>127</v>
      </c>
      <c r="D269" s="10" t="s">
        <v>313</v>
      </c>
      <c r="E269" s="19">
        <f>BP269-INDEX(章节表!$J$4:$J$64,关卡表!BQ269)</f>
        <v>3</v>
      </c>
      <c r="F269" s="20">
        <v>5</v>
      </c>
      <c r="G269" s="19" t="str">
        <f>INDEX(章节表!$C$5:$C$64,关卡表!BQ269)&amp;关卡表!E269&amp;"关"</f>
        <v>普通27章3关</v>
      </c>
      <c r="H269" s="9"/>
      <c r="I269" s="9"/>
      <c r="J269" s="19" t="str">
        <f>INDEX(章节表!$D$5:$D$64,关卡表!BQ269)&amp;"-"&amp;关卡表!E269&amp;"关"</f>
        <v>普通27章-3关</v>
      </c>
      <c r="K269" s="10" t="s">
        <v>315</v>
      </c>
      <c r="L269" s="10"/>
      <c r="M269" s="9"/>
      <c r="N269" s="9">
        <v>0</v>
      </c>
      <c r="O269" s="19">
        <f t="shared" si="10"/>
        <v>12702</v>
      </c>
      <c r="P269" s="19">
        <v>1400</v>
      </c>
      <c r="Q269" s="9">
        <v>0</v>
      </c>
      <c r="R269" s="9">
        <v>21271</v>
      </c>
      <c r="S269" s="9" t="s">
        <v>325</v>
      </c>
      <c r="T269" s="19">
        <f>INDEX(章节表!$M$5:$M$64,关卡表!BQ269)</f>
        <v>6000</v>
      </c>
      <c r="U269" s="9" t="s">
        <v>326</v>
      </c>
      <c r="V269" s="19">
        <f>INDEX(章节表!$N$5:$N$64,关卡表!BQ269)</f>
        <v>15750</v>
      </c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10"/>
      <c r="AI269" s="9"/>
      <c r="AJ269" s="9"/>
      <c r="AK269" s="9"/>
      <c r="AL269" s="10" t="s">
        <v>381</v>
      </c>
      <c r="AM269" s="9">
        <v>57</v>
      </c>
      <c r="AN269" s="9"/>
      <c r="AO269" s="19">
        <f>INDEX(章节表!$K$5:$K$64,关卡表!BQ269)</f>
        <v>140</v>
      </c>
      <c r="AP269" s="9">
        <v>9788450</v>
      </c>
      <c r="AQ269" s="10" t="s">
        <v>1129</v>
      </c>
      <c r="AR269" s="10" t="s">
        <v>1130</v>
      </c>
      <c r="AS269" s="10" t="s">
        <v>1131</v>
      </c>
      <c r="AT269" s="10" t="s">
        <v>318</v>
      </c>
      <c r="AU269" s="10"/>
      <c r="AV269" s="10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P269">
        <v>263</v>
      </c>
      <c r="BQ269">
        <f>MATCH(BP269-1,章节表!$J$4:$J$64,1)</f>
        <v>27</v>
      </c>
    </row>
    <row r="270" spans="1:69" ht="18" customHeight="1" x14ac:dyDescent="0.2">
      <c r="A270" s="19">
        <f t="shared" si="9"/>
        <v>12704</v>
      </c>
      <c r="B270" s="19">
        <f>INDEX(章节表!$E$5:$E$64,关卡表!BQ270)</f>
        <v>1</v>
      </c>
      <c r="C270" s="19">
        <f>INDEX(章节表!$B$5:$B$64,关卡表!BQ270)</f>
        <v>127</v>
      </c>
      <c r="D270" s="10" t="s">
        <v>313</v>
      </c>
      <c r="E270" s="19">
        <f>BP270-INDEX(章节表!$J$4:$J$64,关卡表!BQ270)</f>
        <v>4</v>
      </c>
      <c r="F270" s="20">
        <v>7</v>
      </c>
      <c r="G270" s="19" t="str">
        <f>INDEX(章节表!$C$5:$C$64,关卡表!BQ270)&amp;关卡表!E270&amp;"关"</f>
        <v>普通27章4关</v>
      </c>
      <c r="H270" s="9"/>
      <c r="I270" s="9"/>
      <c r="J270" s="19" t="str">
        <f>INDEX(章节表!$D$5:$D$64,关卡表!BQ270)&amp;"-"&amp;关卡表!E270&amp;"关"</f>
        <v>普通27章-4关</v>
      </c>
      <c r="K270" s="10" t="s">
        <v>315</v>
      </c>
      <c r="L270" s="10"/>
      <c r="M270" s="9"/>
      <c r="N270" s="9">
        <v>0</v>
      </c>
      <c r="O270" s="19">
        <f t="shared" si="10"/>
        <v>12703</v>
      </c>
      <c r="P270" s="19">
        <v>1400</v>
      </c>
      <c r="Q270" s="9">
        <v>0</v>
      </c>
      <c r="R270" s="9"/>
      <c r="S270" s="9" t="s">
        <v>325</v>
      </c>
      <c r="T270" s="19">
        <f>INDEX(章节表!$M$5:$M$64,关卡表!BQ270)</f>
        <v>6000</v>
      </c>
      <c r="U270" s="9" t="s">
        <v>326</v>
      </c>
      <c r="V270" s="19">
        <f>INDEX(章节表!$N$5:$N$64,关卡表!BQ270)</f>
        <v>15750</v>
      </c>
      <c r="W270" s="9"/>
      <c r="X270" s="9"/>
      <c r="Y270" s="9"/>
      <c r="Z270" s="9"/>
      <c r="AA270" s="9"/>
      <c r="AB270" s="9"/>
      <c r="AC270" s="10"/>
      <c r="AD270" s="10"/>
      <c r="AE270" s="10"/>
      <c r="AF270" s="10"/>
      <c r="AG270" s="10"/>
      <c r="AH270" s="10"/>
      <c r="AI270" s="9"/>
      <c r="AJ270" s="9"/>
      <c r="AK270" s="9"/>
      <c r="AL270" s="10" t="s">
        <v>327</v>
      </c>
      <c r="AM270" s="9">
        <v>3</v>
      </c>
      <c r="AN270" s="9"/>
      <c r="AO270" s="19">
        <f>INDEX(章节表!$K$5:$K$64,关卡表!BQ270)</f>
        <v>140</v>
      </c>
      <c r="AP270" s="9">
        <v>9826134</v>
      </c>
      <c r="AQ270" s="10" t="s">
        <v>1132</v>
      </c>
      <c r="AR270" s="10" t="s">
        <v>1133</v>
      </c>
      <c r="AS270" s="10" t="s">
        <v>1134</v>
      </c>
      <c r="AT270" s="10" t="s">
        <v>318</v>
      </c>
      <c r="AU270" s="10"/>
      <c r="AV270" s="10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P270">
        <v>264</v>
      </c>
      <c r="BQ270">
        <f>MATCH(BP270-1,章节表!$J$4:$J$64,1)</f>
        <v>27</v>
      </c>
    </row>
    <row r="271" spans="1:69" ht="18" customHeight="1" x14ac:dyDescent="0.2">
      <c r="A271" s="19">
        <f t="shared" si="9"/>
        <v>12705</v>
      </c>
      <c r="B271" s="19">
        <f>INDEX(章节表!$E$5:$E$64,关卡表!BQ271)</f>
        <v>1</v>
      </c>
      <c r="C271" s="19">
        <f>INDEX(章节表!$B$5:$B$64,关卡表!BQ271)</f>
        <v>127</v>
      </c>
      <c r="D271" s="10" t="s">
        <v>313</v>
      </c>
      <c r="E271" s="19">
        <f>BP271-INDEX(章节表!$J$4:$J$64,关卡表!BQ271)</f>
        <v>5</v>
      </c>
      <c r="F271" s="20">
        <v>8</v>
      </c>
      <c r="G271" s="19" t="str">
        <f>INDEX(章节表!$C$5:$C$64,关卡表!BQ271)&amp;关卡表!E271&amp;"关"</f>
        <v>普通27章5关</v>
      </c>
      <c r="H271" s="9"/>
      <c r="I271" s="9"/>
      <c r="J271" s="19" t="str">
        <f>INDEX(章节表!$D$5:$D$64,关卡表!BQ271)&amp;"-"&amp;关卡表!E271&amp;"关"</f>
        <v>普通27章-5关</v>
      </c>
      <c r="K271" s="10" t="s">
        <v>315</v>
      </c>
      <c r="L271" s="10"/>
      <c r="M271" s="9"/>
      <c r="N271" s="9">
        <v>0</v>
      </c>
      <c r="O271" s="19">
        <f t="shared" si="10"/>
        <v>12704</v>
      </c>
      <c r="P271" s="19">
        <v>1400</v>
      </c>
      <c r="Q271" s="9">
        <v>0</v>
      </c>
      <c r="R271" s="9"/>
      <c r="S271" s="9" t="s">
        <v>325</v>
      </c>
      <c r="T271" s="19">
        <f>INDEX(章节表!$M$5:$M$64,关卡表!BQ271)</f>
        <v>6000</v>
      </c>
      <c r="U271" s="9" t="s">
        <v>326</v>
      </c>
      <c r="V271" s="19">
        <f>INDEX(章节表!$N$5:$N$64,关卡表!BQ271)</f>
        <v>15750</v>
      </c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10"/>
      <c r="AI271" s="9"/>
      <c r="AJ271" s="9"/>
      <c r="AK271" s="9"/>
      <c r="AL271" s="10" t="s">
        <v>327</v>
      </c>
      <c r="AM271" s="9">
        <v>1</v>
      </c>
      <c r="AN271" s="9"/>
      <c r="AO271" s="19">
        <f>INDEX(章节表!$K$5:$K$64,关卡表!BQ271)</f>
        <v>140</v>
      </c>
      <c r="AP271" s="9">
        <v>9829597</v>
      </c>
      <c r="AQ271" s="10" t="s">
        <v>1135</v>
      </c>
      <c r="AR271" s="10" t="s">
        <v>1136</v>
      </c>
      <c r="AS271" s="10" t="s">
        <v>1137</v>
      </c>
      <c r="AT271" s="10" t="s">
        <v>318</v>
      </c>
      <c r="AU271" s="10"/>
      <c r="AV271" s="10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P271">
        <v>265</v>
      </c>
      <c r="BQ271">
        <f>MATCH(BP271-1,章节表!$J$4:$J$64,1)</f>
        <v>27</v>
      </c>
    </row>
    <row r="272" spans="1:69" ht="18" customHeight="1" x14ac:dyDescent="0.2">
      <c r="A272" s="19">
        <f t="shared" si="9"/>
        <v>12706</v>
      </c>
      <c r="B272" s="19">
        <f>INDEX(章节表!$E$5:$E$64,关卡表!BQ272)</f>
        <v>1</v>
      </c>
      <c r="C272" s="19">
        <f>INDEX(章节表!$B$5:$B$64,关卡表!BQ272)</f>
        <v>127</v>
      </c>
      <c r="D272" s="10" t="s">
        <v>313</v>
      </c>
      <c r="E272" s="19">
        <f>BP272-INDEX(章节表!$J$4:$J$64,关卡表!BQ272)</f>
        <v>6</v>
      </c>
      <c r="F272" s="20">
        <v>9</v>
      </c>
      <c r="G272" s="19" t="str">
        <f>INDEX(章节表!$C$5:$C$64,关卡表!BQ272)&amp;关卡表!E272&amp;"关"</f>
        <v>普通27章6关</v>
      </c>
      <c r="H272" s="9"/>
      <c r="I272" s="9"/>
      <c r="J272" s="19" t="str">
        <f>INDEX(章节表!$D$5:$D$64,关卡表!BQ272)&amp;"-"&amp;关卡表!E272&amp;"关"</f>
        <v>普通27章-6关</v>
      </c>
      <c r="K272" s="10" t="s">
        <v>315</v>
      </c>
      <c r="L272" s="10"/>
      <c r="M272" s="9"/>
      <c r="N272" s="9">
        <v>0</v>
      </c>
      <c r="O272" s="19">
        <f t="shared" si="10"/>
        <v>12705</v>
      </c>
      <c r="P272" s="19">
        <v>1400</v>
      </c>
      <c r="Q272" s="9">
        <v>0</v>
      </c>
      <c r="R272" s="9">
        <v>21272</v>
      </c>
      <c r="S272" s="9" t="s">
        <v>325</v>
      </c>
      <c r="T272" s="19">
        <f>INDEX(章节表!$M$5:$M$64,关卡表!BQ272)</f>
        <v>6000</v>
      </c>
      <c r="U272" s="9" t="s">
        <v>326</v>
      </c>
      <c r="V272" s="19">
        <f>INDEX(章节表!$N$5:$N$64,关卡表!BQ272)</f>
        <v>15750</v>
      </c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10"/>
      <c r="AI272" s="9"/>
      <c r="AJ272" s="9"/>
      <c r="AK272" s="9"/>
      <c r="AL272" s="10" t="s">
        <v>327</v>
      </c>
      <c r="AM272" s="9">
        <v>2</v>
      </c>
      <c r="AN272" s="9"/>
      <c r="AO272" s="19">
        <f>INDEX(章节表!$K$5:$K$64,关卡表!BQ272)</f>
        <v>140</v>
      </c>
      <c r="AP272" s="9">
        <v>10252723</v>
      </c>
      <c r="AQ272" s="10" t="s">
        <v>1138</v>
      </c>
      <c r="AR272" s="10" t="s">
        <v>1139</v>
      </c>
      <c r="AS272" s="10" t="s">
        <v>1140</v>
      </c>
      <c r="AT272" s="10" t="s">
        <v>318</v>
      </c>
      <c r="AU272" s="10"/>
      <c r="AV272" s="10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P272">
        <v>266</v>
      </c>
      <c r="BQ272">
        <f>MATCH(BP272-1,章节表!$J$4:$J$64,1)</f>
        <v>27</v>
      </c>
    </row>
    <row r="273" spans="1:69" ht="18" customHeight="1" x14ac:dyDescent="0.2">
      <c r="A273" s="19">
        <f t="shared" si="9"/>
        <v>12707</v>
      </c>
      <c r="B273" s="19">
        <f>INDEX(章节表!$E$5:$E$64,关卡表!BQ273)</f>
        <v>1</v>
      </c>
      <c r="C273" s="19">
        <f>INDEX(章节表!$B$5:$B$64,关卡表!BQ273)</f>
        <v>127</v>
      </c>
      <c r="D273" s="10" t="s">
        <v>313</v>
      </c>
      <c r="E273" s="19">
        <f>BP273-INDEX(章节表!$J$4:$J$64,关卡表!BQ273)</f>
        <v>7</v>
      </c>
      <c r="F273" s="20">
        <v>11</v>
      </c>
      <c r="G273" s="19" t="str">
        <f>INDEX(章节表!$C$5:$C$64,关卡表!BQ273)&amp;关卡表!E273&amp;"关"</f>
        <v>普通27章7关</v>
      </c>
      <c r="H273" s="9"/>
      <c r="I273" s="9"/>
      <c r="J273" s="19" t="str">
        <f>INDEX(章节表!$D$5:$D$64,关卡表!BQ273)&amp;"-"&amp;关卡表!E273&amp;"关"</f>
        <v>普通27章-7关</v>
      </c>
      <c r="K273" s="10" t="s">
        <v>315</v>
      </c>
      <c r="L273" s="10"/>
      <c r="M273" s="9"/>
      <c r="N273" s="9">
        <v>0</v>
      </c>
      <c r="O273" s="19">
        <f t="shared" si="10"/>
        <v>12706</v>
      </c>
      <c r="P273" s="19">
        <v>1400</v>
      </c>
      <c r="Q273" s="9">
        <v>0</v>
      </c>
      <c r="R273" s="9"/>
      <c r="S273" s="9" t="s">
        <v>325</v>
      </c>
      <c r="T273" s="19">
        <f>INDEX(章节表!$M$5:$M$64,关卡表!BQ273)</f>
        <v>6000</v>
      </c>
      <c r="U273" s="9" t="s">
        <v>326</v>
      </c>
      <c r="V273" s="19">
        <f>INDEX(章节表!$N$5:$N$64,关卡表!BQ273)</f>
        <v>15750</v>
      </c>
      <c r="W273" s="9"/>
      <c r="X273" s="9"/>
      <c r="Y273" s="9"/>
      <c r="Z273" s="9"/>
      <c r="AA273" s="9"/>
      <c r="AB273" s="9"/>
      <c r="AC273" s="10"/>
      <c r="AD273" s="10"/>
      <c r="AE273" s="10"/>
      <c r="AF273" s="10"/>
      <c r="AG273" s="10"/>
      <c r="AH273" s="10"/>
      <c r="AI273" s="9"/>
      <c r="AJ273" s="9"/>
      <c r="AK273" s="9"/>
      <c r="AL273" s="10" t="s">
        <v>364</v>
      </c>
      <c r="AM273" s="9">
        <v>9</v>
      </c>
      <c r="AN273" s="9"/>
      <c r="AO273" s="19">
        <f>INDEX(章节表!$K$5:$K$64,关卡表!BQ273)</f>
        <v>140</v>
      </c>
      <c r="AP273" s="9">
        <v>10789783</v>
      </c>
      <c r="AQ273" s="10" t="s">
        <v>1141</v>
      </c>
      <c r="AR273" s="10" t="s">
        <v>1142</v>
      </c>
      <c r="AS273" s="10" t="s">
        <v>1143</v>
      </c>
      <c r="AT273" s="10" t="s">
        <v>318</v>
      </c>
      <c r="AU273" s="10"/>
      <c r="AV273" s="10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P273">
        <v>267</v>
      </c>
      <c r="BQ273">
        <f>MATCH(BP273-1,章节表!$J$4:$J$64,1)</f>
        <v>27</v>
      </c>
    </row>
    <row r="274" spans="1:69" ht="18" customHeight="1" x14ac:dyDescent="0.2">
      <c r="A274" s="19">
        <f t="shared" si="9"/>
        <v>12708</v>
      </c>
      <c r="B274" s="19">
        <f>INDEX(章节表!$E$5:$E$64,关卡表!BQ274)</f>
        <v>1</v>
      </c>
      <c r="C274" s="19">
        <f>INDEX(章节表!$B$5:$B$64,关卡表!BQ274)</f>
        <v>127</v>
      </c>
      <c r="D274" s="10" t="s">
        <v>313</v>
      </c>
      <c r="E274" s="19">
        <f>BP274-INDEX(章节表!$J$4:$J$64,关卡表!BQ274)</f>
        <v>8</v>
      </c>
      <c r="F274" s="20">
        <v>12</v>
      </c>
      <c r="G274" s="19" t="str">
        <f>INDEX(章节表!$C$5:$C$64,关卡表!BQ274)&amp;关卡表!E274&amp;"关"</f>
        <v>普通27章8关</v>
      </c>
      <c r="H274" s="9"/>
      <c r="I274" s="9"/>
      <c r="J274" s="19" t="str">
        <f>INDEX(章节表!$D$5:$D$64,关卡表!BQ274)&amp;"-"&amp;关卡表!E274&amp;"关"</f>
        <v>普通27章-8关</v>
      </c>
      <c r="K274" s="10" t="s">
        <v>315</v>
      </c>
      <c r="L274" s="10"/>
      <c r="M274" s="9"/>
      <c r="N274" s="9">
        <v>0</v>
      </c>
      <c r="O274" s="19">
        <f t="shared" si="10"/>
        <v>12707</v>
      </c>
      <c r="P274" s="19">
        <v>1400</v>
      </c>
      <c r="Q274" s="9">
        <v>0</v>
      </c>
      <c r="R274" s="9"/>
      <c r="S274" s="9" t="s">
        <v>325</v>
      </c>
      <c r="T274" s="19">
        <f>INDEX(章节表!$M$5:$M$64,关卡表!BQ274)</f>
        <v>6000</v>
      </c>
      <c r="U274" s="9" t="s">
        <v>326</v>
      </c>
      <c r="V274" s="19">
        <f>INDEX(章节表!$N$5:$N$64,关卡表!BQ274)</f>
        <v>15750</v>
      </c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10"/>
      <c r="AI274" s="9"/>
      <c r="AJ274" s="9"/>
      <c r="AK274" s="9"/>
      <c r="AL274" s="9" t="s">
        <v>327</v>
      </c>
      <c r="AM274" s="9">
        <v>3</v>
      </c>
      <c r="AN274" s="9"/>
      <c r="AO274" s="19">
        <f>INDEX(章节表!$K$5:$K$64,关卡表!BQ274)</f>
        <v>140</v>
      </c>
      <c r="AP274" s="9">
        <v>10796721</v>
      </c>
      <c r="AQ274" s="10" t="s">
        <v>1144</v>
      </c>
      <c r="AR274" s="10" t="s">
        <v>1145</v>
      </c>
      <c r="AS274" s="10" t="s">
        <v>1146</v>
      </c>
      <c r="AT274" s="10" t="s">
        <v>318</v>
      </c>
      <c r="AU274" s="10"/>
      <c r="AV274" s="10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P274">
        <v>268</v>
      </c>
      <c r="BQ274">
        <f>MATCH(BP274-1,章节表!$J$4:$J$64,1)</f>
        <v>27</v>
      </c>
    </row>
    <row r="275" spans="1:69" ht="18" customHeight="1" x14ac:dyDescent="0.2">
      <c r="A275" s="19">
        <f t="shared" si="9"/>
        <v>12709</v>
      </c>
      <c r="B275" s="19">
        <f>INDEX(章节表!$E$5:$E$64,关卡表!BQ275)</f>
        <v>1</v>
      </c>
      <c r="C275" s="19">
        <f>INDEX(章节表!$B$5:$B$64,关卡表!BQ275)</f>
        <v>127</v>
      </c>
      <c r="D275" s="10" t="s">
        <v>313</v>
      </c>
      <c r="E275" s="19">
        <f>BP275-INDEX(章节表!$J$4:$J$64,关卡表!BQ275)</f>
        <v>9</v>
      </c>
      <c r="F275" s="20">
        <v>13</v>
      </c>
      <c r="G275" s="19" t="str">
        <f>INDEX(章节表!$C$5:$C$64,关卡表!BQ275)&amp;关卡表!E275&amp;"关"</f>
        <v>普通27章9关</v>
      </c>
      <c r="H275" s="9"/>
      <c r="I275" s="9"/>
      <c r="J275" s="19" t="str">
        <f>INDEX(章节表!$D$5:$D$64,关卡表!BQ275)&amp;"-"&amp;关卡表!E275&amp;"关"</f>
        <v>普通27章-9关</v>
      </c>
      <c r="K275" s="10" t="s">
        <v>315</v>
      </c>
      <c r="L275" s="10"/>
      <c r="M275" s="9"/>
      <c r="N275" s="9">
        <v>0</v>
      </c>
      <c r="O275" s="19">
        <f t="shared" si="10"/>
        <v>12708</v>
      </c>
      <c r="P275" s="19">
        <v>1400</v>
      </c>
      <c r="Q275" s="9">
        <v>0</v>
      </c>
      <c r="R275" s="9"/>
      <c r="S275" s="9" t="s">
        <v>325</v>
      </c>
      <c r="T275" s="19">
        <f>INDEX(章节表!$M$5:$M$64,关卡表!BQ275)</f>
        <v>6000</v>
      </c>
      <c r="U275" s="9" t="s">
        <v>326</v>
      </c>
      <c r="V275" s="19">
        <f>INDEX(章节表!$N$5:$N$64,关卡表!BQ275)</f>
        <v>15750</v>
      </c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10"/>
      <c r="AI275" s="9"/>
      <c r="AJ275" s="9"/>
      <c r="AK275" s="9"/>
      <c r="AL275" s="10" t="s">
        <v>327</v>
      </c>
      <c r="AM275" s="9">
        <v>1</v>
      </c>
      <c r="AN275" s="9"/>
      <c r="AO275" s="19">
        <f>INDEX(章节表!$K$5:$K$64,关卡表!BQ275)</f>
        <v>140</v>
      </c>
      <c r="AP275" s="9">
        <v>10322334</v>
      </c>
      <c r="AQ275" s="10" t="s">
        <v>1147</v>
      </c>
      <c r="AR275" s="10" t="s">
        <v>1148</v>
      </c>
      <c r="AS275" s="10" t="s">
        <v>1149</v>
      </c>
      <c r="AT275" s="10" t="s">
        <v>318</v>
      </c>
      <c r="AU275" s="10"/>
      <c r="AV275" s="10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P275">
        <v>269</v>
      </c>
      <c r="BQ275">
        <f>MATCH(BP275-1,章节表!$J$4:$J$64,1)</f>
        <v>27</v>
      </c>
    </row>
    <row r="276" spans="1:69" ht="18" customHeight="1" x14ac:dyDescent="0.2">
      <c r="A276" s="19">
        <f t="shared" si="9"/>
        <v>12710</v>
      </c>
      <c r="B276" s="19">
        <f>INDEX(章节表!$E$5:$E$64,关卡表!BQ276)</f>
        <v>1</v>
      </c>
      <c r="C276" s="19">
        <f>INDEX(章节表!$B$5:$B$64,关卡表!BQ276)</f>
        <v>127</v>
      </c>
      <c r="D276" s="10" t="s">
        <v>313</v>
      </c>
      <c r="E276" s="19">
        <f>BP276-INDEX(章节表!$J$4:$J$64,关卡表!BQ276)</f>
        <v>10</v>
      </c>
      <c r="F276" s="20">
        <v>14</v>
      </c>
      <c r="G276" s="19" t="str">
        <f>INDEX(章节表!$C$5:$C$64,关卡表!BQ276)&amp;关卡表!E276&amp;"关"</f>
        <v>普通27章10关</v>
      </c>
      <c r="H276" s="9"/>
      <c r="I276" s="9"/>
      <c r="J276" s="19" t="str">
        <f>INDEX(章节表!$D$5:$D$64,关卡表!BQ276)&amp;"-"&amp;关卡表!E276&amp;"关"</f>
        <v>普通27章-10关</v>
      </c>
      <c r="K276" s="10" t="s">
        <v>360</v>
      </c>
      <c r="L276" s="10"/>
      <c r="M276" s="9"/>
      <c r="N276" s="9">
        <v>0</v>
      </c>
      <c r="O276" s="19">
        <f t="shared" si="10"/>
        <v>12709</v>
      </c>
      <c r="P276" s="19">
        <v>1400</v>
      </c>
      <c r="Q276" s="9">
        <v>0</v>
      </c>
      <c r="R276" s="9">
        <v>21273</v>
      </c>
      <c r="S276" s="9" t="s">
        <v>325</v>
      </c>
      <c r="T276" s="19">
        <f>INDEX(章节表!$M$5:$M$64,关卡表!BQ276)</f>
        <v>6000</v>
      </c>
      <c r="U276" s="9" t="s">
        <v>326</v>
      </c>
      <c r="V276" s="19">
        <f>INDEX(章节表!$N$5:$N$64,关卡表!BQ276)</f>
        <v>15750</v>
      </c>
      <c r="W276" s="9"/>
      <c r="X276" s="9"/>
      <c r="Y276" s="9"/>
      <c r="Z276" s="9"/>
      <c r="AA276" s="9"/>
      <c r="AB276" s="9"/>
      <c r="AC276" s="10"/>
      <c r="AD276" s="10"/>
      <c r="AE276" s="10"/>
      <c r="AF276" s="10"/>
      <c r="AG276" s="10"/>
      <c r="AH276" s="10"/>
      <c r="AI276" s="9"/>
      <c r="AJ276" s="9"/>
      <c r="AK276" s="9"/>
      <c r="AL276" s="9" t="s">
        <v>364</v>
      </c>
      <c r="AM276" s="9">
        <v>9</v>
      </c>
      <c r="AN276" s="9"/>
      <c r="AO276" s="19">
        <f>INDEX(章节表!$K$5:$K$64,关卡表!BQ276)</f>
        <v>140</v>
      </c>
      <c r="AP276" s="9">
        <v>10486968</v>
      </c>
      <c r="AQ276" s="10" t="s">
        <v>1150</v>
      </c>
      <c r="AR276" s="10" t="s">
        <v>1151</v>
      </c>
      <c r="AS276" s="10" t="s">
        <v>1152</v>
      </c>
      <c r="AT276" s="10" t="s">
        <v>318</v>
      </c>
      <c r="AU276" s="10"/>
      <c r="AV276" s="10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P276">
        <v>270</v>
      </c>
      <c r="BQ276">
        <f>MATCH(BP276-1,章节表!$J$4:$J$64,1)</f>
        <v>27</v>
      </c>
    </row>
    <row r="277" spans="1:69" ht="18" customHeight="1" x14ac:dyDescent="0.2">
      <c r="A277" s="19">
        <f t="shared" si="9"/>
        <v>12801</v>
      </c>
      <c r="B277" s="19">
        <f>INDEX(章节表!$E$5:$E$64,关卡表!BQ277)</f>
        <v>1</v>
      </c>
      <c r="C277" s="19">
        <f>INDEX(章节表!$B$5:$B$64,关卡表!BQ277)</f>
        <v>128</v>
      </c>
      <c r="D277" s="10" t="s">
        <v>313</v>
      </c>
      <c r="E277" s="19">
        <f>BP277-INDEX(章节表!$J$4:$J$64,关卡表!BQ277)</f>
        <v>1</v>
      </c>
      <c r="F277" s="20">
        <v>1</v>
      </c>
      <c r="G277" s="19" t="str">
        <f>INDEX(章节表!$C$5:$C$64,关卡表!BQ277)&amp;关卡表!E277&amp;"关"</f>
        <v>普通28章1关</v>
      </c>
      <c r="H277" s="9"/>
      <c r="I277" s="9"/>
      <c r="J277" s="19" t="str">
        <f>INDEX(章节表!$D$5:$D$64,关卡表!BQ277)&amp;"-"&amp;关卡表!E277&amp;"关"</f>
        <v>普通28章-1关</v>
      </c>
      <c r="K277" s="10" t="s">
        <v>315</v>
      </c>
      <c r="L277" s="10"/>
      <c r="M277" s="9"/>
      <c r="N277" s="9">
        <v>0</v>
      </c>
      <c r="O277" s="19">
        <f t="shared" si="10"/>
        <v>12710</v>
      </c>
      <c r="P277" s="19">
        <v>1500</v>
      </c>
      <c r="Q277" s="9">
        <v>0</v>
      </c>
      <c r="R277" s="9"/>
      <c r="S277" s="9" t="s">
        <v>325</v>
      </c>
      <c r="T277" s="19">
        <f>INDEX(章节表!$M$5:$M$64,关卡表!BQ277)</f>
        <v>6300</v>
      </c>
      <c r="U277" s="9" t="s">
        <v>326</v>
      </c>
      <c r="V277" s="19">
        <f>INDEX(章节表!$N$5:$N$64,关卡表!BQ277)</f>
        <v>16875</v>
      </c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10"/>
      <c r="AI277" s="9"/>
      <c r="AJ277" s="9"/>
      <c r="AK277" s="9"/>
      <c r="AL277" s="10" t="s">
        <v>327</v>
      </c>
      <c r="AM277" s="9">
        <v>2</v>
      </c>
      <c r="AN277" s="9"/>
      <c r="AO277" s="19">
        <f>INDEX(章节表!$K$5:$K$64,关卡表!BQ277)</f>
        <v>145</v>
      </c>
      <c r="AP277" s="9">
        <v>11234452</v>
      </c>
      <c r="AQ277" s="10" t="s">
        <v>1153</v>
      </c>
      <c r="AR277" s="10" t="s">
        <v>1154</v>
      </c>
      <c r="AS277" s="10" t="s">
        <v>1155</v>
      </c>
      <c r="AT277" s="10" t="s">
        <v>318</v>
      </c>
      <c r="AU277" s="10"/>
      <c r="AV277" s="10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P277">
        <v>271</v>
      </c>
      <c r="BQ277">
        <f>MATCH(BP277-1,章节表!$J$4:$J$64,1)</f>
        <v>28</v>
      </c>
    </row>
    <row r="278" spans="1:69" ht="18" customHeight="1" x14ac:dyDescent="0.2">
      <c r="A278" s="19">
        <f t="shared" si="9"/>
        <v>12802</v>
      </c>
      <c r="B278" s="19">
        <f>INDEX(章节表!$E$5:$E$64,关卡表!BQ278)</f>
        <v>1</v>
      </c>
      <c r="C278" s="19">
        <f>INDEX(章节表!$B$5:$B$64,关卡表!BQ278)</f>
        <v>128</v>
      </c>
      <c r="D278" s="10" t="s">
        <v>313</v>
      </c>
      <c r="E278" s="19">
        <f>BP278-INDEX(章节表!$J$4:$J$64,关卡表!BQ278)</f>
        <v>2</v>
      </c>
      <c r="F278" s="20">
        <v>3</v>
      </c>
      <c r="G278" s="19" t="str">
        <f>INDEX(章节表!$C$5:$C$64,关卡表!BQ278)&amp;关卡表!E278&amp;"关"</f>
        <v>普通28章2关</v>
      </c>
      <c r="H278" s="9"/>
      <c r="I278" s="9"/>
      <c r="J278" s="19" t="str">
        <f>INDEX(章节表!$D$5:$D$64,关卡表!BQ278)&amp;"-"&amp;关卡表!E278&amp;"关"</f>
        <v>普通28章-2关</v>
      </c>
      <c r="K278" s="10" t="s">
        <v>315</v>
      </c>
      <c r="L278" s="10"/>
      <c r="M278" s="9"/>
      <c r="N278" s="9">
        <v>0</v>
      </c>
      <c r="O278" s="19">
        <f t="shared" si="10"/>
        <v>12801</v>
      </c>
      <c r="P278" s="19">
        <v>1500</v>
      </c>
      <c r="Q278" s="9">
        <v>0</v>
      </c>
      <c r="R278" s="9"/>
      <c r="S278" s="9" t="s">
        <v>325</v>
      </c>
      <c r="T278" s="19">
        <f>INDEX(章节表!$M$5:$M$64,关卡表!BQ278)</f>
        <v>6300</v>
      </c>
      <c r="U278" s="9" t="s">
        <v>326</v>
      </c>
      <c r="V278" s="19">
        <f>INDEX(章节表!$N$5:$N$64,关卡表!BQ278)</f>
        <v>16875</v>
      </c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10"/>
      <c r="AI278" s="9"/>
      <c r="AJ278" s="9"/>
      <c r="AK278" s="9"/>
      <c r="AL278" s="10" t="s">
        <v>327</v>
      </c>
      <c r="AM278" s="9">
        <v>2</v>
      </c>
      <c r="AN278" s="9"/>
      <c r="AO278" s="19">
        <f>INDEX(章节表!$K$5:$K$64,关卡表!BQ278)</f>
        <v>145</v>
      </c>
      <c r="AP278" s="9">
        <v>11241400</v>
      </c>
      <c r="AQ278" s="10" t="s">
        <v>1156</v>
      </c>
      <c r="AR278" s="10" t="s">
        <v>1157</v>
      </c>
      <c r="AS278" s="10" t="s">
        <v>1158</v>
      </c>
      <c r="AT278" s="10" t="s">
        <v>318</v>
      </c>
      <c r="AU278" s="10"/>
      <c r="AV278" s="10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P278">
        <v>272</v>
      </c>
      <c r="BQ278">
        <f>MATCH(BP278-1,章节表!$J$4:$J$64,1)</f>
        <v>28</v>
      </c>
    </row>
    <row r="279" spans="1:69" ht="18" customHeight="1" x14ac:dyDescent="0.2">
      <c r="A279" s="19">
        <f t="shared" si="9"/>
        <v>12803</v>
      </c>
      <c r="B279" s="19">
        <f>INDEX(章节表!$E$5:$E$64,关卡表!BQ279)</f>
        <v>1</v>
      </c>
      <c r="C279" s="19">
        <f>INDEX(章节表!$B$5:$B$64,关卡表!BQ279)</f>
        <v>128</v>
      </c>
      <c r="D279" s="10" t="s">
        <v>313</v>
      </c>
      <c r="E279" s="19">
        <f>BP279-INDEX(章节表!$J$4:$J$64,关卡表!BQ279)</f>
        <v>3</v>
      </c>
      <c r="F279" s="20">
        <v>4</v>
      </c>
      <c r="G279" s="19" t="str">
        <f>INDEX(章节表!$C$5:$C$64,关卡表!BQ279)&amp;关卡表!E279&amp;"关"</f>
        <v>普通28章3关</v>
      </c>
      <c r="H279" s="9"/>
      <c r="I279" s="9"/>
      <c r="J279" s="19" t="str">
        <f>INDEX(章节表!$D$5:$D$64,关卡表!BQ279)&amp;"-"&amp;关卡表!E279&amp;"关"</f>
        <v>普通28章-3关</v>
      </c>
      <c r="K279" s="10" t="s">
        <v>315</v>
      </c>
      <c r="L279" s="10"/>
      <c r="M279" s="9"/>
      <c r="N279" s="9">
        <v>0</v>
      </c>
      <c r="O279" s="19">
        <f t="shared" si="10"/>
        <v>12802</v>
      </c>
      <c r="P279" s="19">
        <v>1500</v>
      </c>
      <c r="Q279" s="9">
        <v>0</v>
      </c>
      <c r="R279" s="9">
        <v>21281</v>
      </c>
      <c r="S279" s="9" t="s">
        <v>325</v>
      </c>
      <c r="T279" s="19">
        <f>INDEX(章节表!$M$5:$M$64,关卡表!BQ279)</f>
        <v>6300</v>
      </c>
      <c r="U279" s="9" t="s">
        <v>326</v>
      </c>
      <c r="V279" s="19">
        <f>INDEX(章节表!$N$5:$N$64,关卡表!BQ279)</f>
        <v>16875</v>
      </c>
      <c r="W279" s="9"/>
      <c r="X279" s="9"/>
      <c r="Y279" s="9"/>
      <c r="Z279" s="9"/>
      <c r="AA279" s="9"/>
      <c r="AB279" s="9"/>
      <c r="AC279" s="10"/>
      <c r="AD279" s="10"/>
      <c r="AE279" s="10"/>
      <c r="AF279" s="10"/>
      <c r="AG279" s="10"/>
      <c r="AH279" s="10"/>
      <c r="AI279" s="9"/>
      <c r="AJ279" s="9"/>
      <c r="AK279" s="9"/>
      <c r="AL279" s="10" t="s">
        <v>327</v>
      </c>
      <c r="AM279" s="9">
        <v>2</v>
      </c>
      <c r="AN279" s="9"/>
      <c r="AO279" s="19">
        <f>INDEX(章节表!$K$5:$K$64,关卡表!BQ279)</f>
        <v>145</v>
      </c>
      <c r="AP279" s="9">
        <v>11834007</v>
      </c>
      <c r="AQ279" s="10" t="s">
        <v>1159</v>
      </c>
      <c r="AR279" s="10" t="s">
        <v>1160</v>
      </c>
      <c r="AS279" s="10" t="s">
        <v>1161</v>
      </c>
      <c r="AT279" s="10" t="s">
        <v>318</v>
      </c>
      <c r="AU279" s="10"/>
      <c r="AV279" s="10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P279">
        <v>273</v>
      </c>
      <c r="BQ279">
        <f>MATCH(BP279-1,章节表!$J$4:$J$64,1)</f>
        <v>28</v>
      </c>
    </row>
    <row r="280" spans="1:69" ht="18" customHeight="1" x14ac:dyDescent="0.2">
      <c r="A280" s="19">
        <f t="shared" si="9"/>
        <v>12804</v>
      </c>
      <c r="B280" s="19">
        <f>INDEX(章节表!$E$5:$E$64,关卡表!BQ280)</f>
        <v>1</v>
      </c>
      <c r="C280" s="19">
        <f>INDEX(章节表!$B$5:$B$64,关卡表!BQ280)</f>
        <v>128</v>
      </c>
      <c r="D280" s="10" t="s">
        <v>313</v>
      </c>
      <c r="E280" s="19">
        <f>BP280-INDEX(章节表!$J$4:$J$64,关卡表!BQ280)</f>
        <v>4</v>
      </c>
      <c r="F280" s="20">
        <v>6</v>
      </c>
      <c r="G280" s="19" t="str">
        <f>INDEX(章节表!$C$5:$C$64,关卡表!BQ280)&amp;关卡表!E280&amp;"关"</f>
        <v>普通28章4关</v>
      </c>
      <c r="H280" s="9"/>
      <c r="I280" s="9"/>
      <c r="J280" s="19" t="str">
        <f>INDEX(章节表!$D$5:$D$64,关卡表!BQ280)&amp;"-"&amp;关卡表!E280&amp;"关"</f>
        <v>普通28章-4关</v>
      </c>
      <c r="K280" s="10" t="s">
        <v>315</v>
      </c>
      <c r="L280" s="10"/>
      <c r="M280" s="9"/>
      <c r="N280" s="9">
        <v>0</v>
      </c>
      <c r="O280" s="19">
        <f t="shared" si="10"/>
        <v>12803</v>
      </c>
      <c r="P280" s="19">
        <v>1500</v>
      </c>
      <c r="Q280" s="9">
        <v>0</v>
      </c>
      <c r="R280" s="9"/>
      <c r="S280" s="9" t="s">
        <v>325</v>
      </c>
      <c r="T280" s="19">
        <f>INDEX(章节表!$M$5:$M$64,关卡表!BQ280)</f>
        <v>6300</v>
      </c>
      <c r="U280" s="9" t="s">
        <v>326</v>
      </c>
      <c r="V280" s="19">
        <f>INDEX(章节表!$N$5:$N$64,关卡表!BQ280)</f>
        <v>16875</v>
      </c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10"/>
      <c r="AI280" s="9"/>
      <c r="AJ280" s="9"/>
      <c r="AK280" s="9"/>
      <c r="AL280" s="10" t="s">
        <v>327</v>
      </c>
      <c r="AM280" s="9">
        <v>3</v>
      </c>
      <c r="AN280" s="9"/>
      <c r="AO280" s="19">
        <f>INDEX(章节表!$K$5:$K$64,关卡表!BQ280)</f>
        <v>145</v>
      </c>
      <c r="AP280" s="9">
        <v>11574081</v>
      </c>
      <c r="AQ280" s="10" t="s">
        <v>1162</v>
      </c>
      <c r="AR280" s="10" t="s">
        <v>1163</v>
      </c>
      <c r="AS280" s="10" t="s">
        <v>1164</v>
      </c>
      <c r="AT280" s="10" t="s">
        <v>318</v>
      </c>
      <c r="AU280" s="10"/>
      <c r="AV280" s="10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P280">
        <v>274</v>
      </c>
      <c r="BQ280">
        <f>MATCH(BP280-1,章节表!$J$4:$J$64,1)</f>
        <v>28</v>
      </c>
    </row>
    <row r="281" spans="1:69" ht="18" customHeight="1" x14ac:dyDescent="0.2">
      <c r="A281" s="19">
        <f t="shared" si="9"/>
        <v>12805</v>
      </c>
      <c r="B281" s="19">
        <f>INDEX(章节表!$E$5:$E$64,关卡表!BQ281)</f>
        <v>1</v>
      </c>
      <c r="C281" s="19">
        <f>INDEX(章节表!$B$5:$B$64,关卡表!BQ281)</f>
        <v>128</v>
      </c>
      <c r="D281" s="10" t="s">
        <v>313</v>
      </c>
      <c r="E281" s="19">
        <f>BP281-INDEX(章节表!$J$4:$J$64,关卡表!BQ281)</f>
        <v>5</v>
      </c>
      <c r="F281" s="20">
        <v>8</v>
      </c>
      <c r="G281" s="19" t="str">
        <f>INDEX(章节表!$C$5:$C$64,关卡表!BQ281)&amp;关卡表!E281&amp;"关"</f>
        <v>普通28章5关</v>
      </c>
      <c r="H281" s="9"/>
      <c r="I281" s="9"/>
      <c r="J281" s="19" t="str">
        <f>INDEX(章节表!$D$5:$D$64,关卡表!BQ281)&amp;"-"&amp;关卡表!E281&amp;"关"</f>
        <v>普通28章-5关</v>
      </c>
      <c r="K281" s="10" t="s">
        <v>315</v>
      </c>
      <c r="L281" s="10"/>
      <c r="M281" s="9"/>
      <c r="N281" s="9">
        <v>0</v>
      </c>
      <c r="O281" s="19">
        <f t="shared" si="10"/>
        <v>12804</v>
      </c>
      <c r="P281" s="19">
        <v>1500</v>
      </c>
      <c r="Q281" s="9">
        <v>0</v>
      </c>
      <c r="R281" s="9"/>
      <c r="S281" s="9" t="s">
        <v>325</v>
      </c>
      <c r="T281" s="19">
        <f>INDEX(章节表!$M$5:$M$64,关卡表!BQ281)</f>
        <v>6300</v>
      </c>
      <c r="U281" s="9" t="s">
        <v>326</v>
      </c>
      <c r="V281" s="19">
        <f>INDEX(章节表!$N$5:$N$64,关卡表!BQ281)</f>
        <v>16875</v>
      </c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10"/>
      <c r="AI281" s="9"/>
      <c r="AJ281" s="9"/>
      <c r="AK281" s="9"/>
      <c r="AL281" s="10" t="s">
        <v>327</v>
      </c>
      <c r="AM281" s="9">
        <v>1</v>
      </c>
      <c r="AN281" s="9"/>
      <c r="AO281" s="19">
        <f>INDEX(章节表!$K$5:$K$64,关卡表!BQ281)</f>
        <v>145</v>
      </c>
      <c r="AP281" s="9">
        <v>11577544</v>
      </c>
      <c r="AQ281" s="10" t="s">
        <v>1165</v>
      </c>
      <c r="AR281" s="10" t="s">
        <v>1166</v>
      </c>
      <c r="AS281" s="10" t="s">
        <v>1167</v>
      </c>
      <c r="AT281" s="10" t="s">
        <v>318</v>
      </c>
      <c r="AU281" s="10"/>
      <c r="AV281" s="10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P281">
        <v>275</v>
      </c>
      <c r="BQ281">
        <f>MATCH(BP281-1,章节表!$J$4:$J$64,1)</f>
        <v>28</v>
      </c>
    </row>
    <row r="282" spans="1:69" ht="18" customHeight="1" x14ac:dyDescent="0.2">
      <c r="A282" s="19">
        <f t="shared" si="9"/>
        <v>12806</v>
      </c>
      <c r="B282" s="19">
        <f>INDEX(章节表!$E$5:$E$64,关卡表!BQ282)</f>
        <v>1</v>
      </c>
      <c r="C282" s="19">
        <f>INDEX(章节表!$B$5:$B$64,关卡表!BQ282)</f>
        <v>128</v>
      </c>
      <c r="D282" s="10" t="s">
        <v>313</v>
      </c>
      <c r="E282" s="19">
        <f>BP282-INDEX(章节表!$J$4:$J$64,关卡表!BQ282)</f>
        <v>6</v>
      </c>
      <c r="F282" s="20">
        <v>9</v>
      </c>
      <c r="G282" s="19" t="str">
        <f>INDEX(章节表!$C$5:$C$64,关卡表!BQ282)&amp;关卡表!E282&amp;"关"</f>
        <v>普通28章6关</v>
      </c>
      <c r="H282" s="9"/>
      <c r="I282" s="9"/>
      <c r="J282" s="19" t="str">
        <f>INDEX(章节表!$D$5:$D$64,关卡表!BQ282)&amp;"-"&amp;关卡表!E282&amp;"关"</f>
        <v>普通28章-6关</v>
      </c>
      <c r="K282" s="10" t="s">
        <v>315</v>
      </c>
      <c r="L282" s="10"/>
      <c r="M282" s="9"/>
      <c r="N282" s="9">
        <v>0</v>
      </c>
      <c r="O282" s="19">
        <f t="shared" si="10"/>
        <v>12805</v>
      </c>
      <c r="P282" s="19">
        <v>1500</v>
      </c>
      <c r="Q282" s="9">
        <v>0</v>
      </c>
      <c r="R282" s="9">
        <v>21282</v>
      </c>
      <c r="S282" s="9" t="s">
        <v>325</v>
      </c>
      <c r="T282" s="19">
        <f>INDEX(章节表!$M$5:$M$64,关卡表!BQ282)</f>
        <v>6300</v>
      </c>
      <c r="U282" s="9" t="s">
        <v>326</v>
      </c>
      <c r="V282" s="19">
        <f>INDEX(章节表!$N$5:$N$64,关卡表!BQ282)</f>
        <v>16875</v>
      </c>
      <c r="W282" s="9"/>
      <c r="X282" s="9"/>
      <c r="Y282" s="9"/>
      <c r="Z282" s="9"/>
      <c r="AA282" s="9"/>
      <c r="AB282" s="9"/>
      <c r="AC282" s="10"/>
      <c r="AD282" s="10"/>
      <c r="AE282" s="10"/>
      <c r="AF282" s="10"/>
      <c r="AG282" s="10"/>
      <c r="AH282" s="10"/>
      <c r="AI282" s="9"/>
      <c r="AJ282" s="9"/>
      <c r="AK282" s="9"/>
      <c r="AL282" s="10" t="s">
        <v>327</v>
      </c>
      <c r="AM282" s="9">
        <v>2</v>
      </c>
      <c r="AN282" s="9"/>
      <c r="AO282" s="19">
        <f>INDEX(章节表!$K$5:$K$64,关卡表!BQ282)</f>
        <v>145</v>
      </c>
      <c r="AP282" s="9">
        <v>11752463</v>
      </c>
      <c r="AQ282" s="10" t="s">
        <v>1168</v>
      </c>
      <c r="AR282" s="10" t="s">
        <v>1169</v>
      </c>
      <c r="AS282" s="10" t="s">
        <v>1170</v>
      </c>
      <c r="AT282" s="10" t="s">
        <v>318</v>
      </c>
      <c r="AU282" s="10"/>
      <c r="AV282" s="10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P282">
        <v>276</v>
      </c>
      <c r="BQ282">
        <f>MATCH(BP282-1,章节表!$J$4:$J$64,1)</f>
        <v>28</v>
      </c>
    </row>
    <row r="283" spans="1:69" ht="18" customHeight="1" x14ac:dyDescent="0.2">
      <c r="A283" s="19">
        <f t="shared" si="9"/>
        <v>12807</v>
      </c>
      <c r="B283" s="19">
        <f>INDEX(章节表!$E$5:$E$64,关卡表!BQ283)</f>
        <v>1</v>
      </c>
      <c r="C283" s="19">
        <f>INDEX(章节表!$B$5:$B$64,关卡表!BQ283)</f>
        <v>128</v>
      </c>
      <c r="D283" s="10" t="s">
        <v>313</v>
      </c>
      <c r="E283" s="19">
        <f>BP283-INDEX(章节表!$J$4:$J$64,关卡表!BQ283)</f>
        <v>7</v>
      </c>
      <c r="F283" s="20">
        <v>10</v>
      </c>
      <c r="G283" s="19" t="str">
        <f>INDEX(章节表!$C$5:$C$64,关卡表!BQ283)&amp;关卡表!E283&amp;"关"</f>
        <v>普通28章7关</v>
      </c>
      <c r="H283" s="9"/>
      <c r="I283" s="9"/>
      <c r="J283" s="19" t="str">
        <f>INDEX(章节表!$D$5:$D$64,关卡表!BQ283)&amp;"-"&amp;关卡表!E283&amp;"关"</f>
        <v>普通28章-7关</v>
      </c>
      <c r="K283" s="10" t="s">
        <v>315</v>
      </c>
      <c r="L283" s="10"/>
      <c r="M283" s="9"/>
      <c r="N283" s="9">
        <v>0</v>
      </c>
      <c r="O283" s="19">
        <f t="shared" si="10"/>
        <v>12806</v>
      </c>
      <c r="P283" s="19">
        <v>1500</v>
      </c>
      <c r="Q283" s="9">
        <v>0</v>
      </c>
      <c r="R283" s="9"/>
      <c r="S283" s="9" t="s">
        <v>325</v>
      </c>
      <c r="T283" s="19">
        <f>INDEX(章节表!$M$5:$M$64,关卡表!BQ283)</f>
        <v>6300</v>
      </c>
      <c r="U283" s="9" t="s">
        <v>326</v>
      </c>
      <c r="V283" s="19">
        <f>INDEX(章节表!$N$5:$N$64,关卡表!BQ283)</f>
        <v>16875</v>
      </c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10"/>
      <c r="AI283" s="9"/>
      <c r="AJ283" s="9"/>
      <c r="AK283" s="9"/>
      <c r="AL283" s="10" t="s">
        <v>327</v>
      </c>
      <c r="AM283" s="9">
        <v>3</v>
      </c>
      <c r="AN283" s="9"/>
      <c r="AO283" s="19">
        <f>INDEX(章节表!$K$5:$K$64,关卡表!BQ283)</f>
        <v>145</v>
      </c>
      <c r="AP283" s="9">
        <v>11746183</v>
      </c>
      <c r="AQ283" s="10" t="s">
        <v>1171</v>
      </c>
      <c r="AR283" s="10" t="s">
        <v>1172</v>
      </c>
      <c r="AS283" s="10" t="s">
        <v>1173</v>
      </c>
      <c r="AT283" s="10" t="s">
        <v>318</v>
      </c>
      <c r="AU283" s="10"/>
      <c r="AV283" s="10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P283">
        <v>277</v>
      </c>
      <c r="BQ283">
        <f>MATCH(BP283-1,章节表!$J$4:$J$64,1)</f>
        <v>28</v>
      </c>
    </row>
    <row r="284" spans="1:69" ht="18" customHeight="1" x14ac:dyDescent="0.2">
      <c r="A284" s="19">
        <f t="shared" si="9"/>
        <v>12808</v>
      </c>
      <c r="B284" s="19">
        <f>INDEX(章节表!$E$5:$E$64,关卡表!BQ284)</f>
        <v>1</v>
      </c>
      <c r="C284" s="19">
        <f>INDEX(章节表!$B$5:$B$64,关卡表!BQ284)</f>
        <v>128</v>
      </c>
      <c r="D284" s="10" t="s">
        <v>313</v>
      </c>
      <c r="E284" s="19">
        <f>BP284-INDEX(章节表!$J$4:$J$64,关卡表!BQ284)</f>
        <v>8</v>
      </c>
      <c r="F284" s="20">
        <v>11</v>
      </c>
      <c r="G284" s="19" t="str">
        <f>INDEX(章节表!$C$5:$C$64,关卡表!BQ284)&amp;关卡表!E284&amp;"关"</f>
        <v>普通28章8关</v>
      </c>
      <c r="H284" s="9"/>
      <c r="I284" s="9"/>
      <c r="J284" s="19" t="str">
        <f>INDEX(章节表!$D$5:$D$64,关卡表!BQ284)&amp;"-"&amp;关卡表!E284&amp;"关"</f>
        <v>普通28章-8关</v>
      </c>
      <c r="K284" s="10" t="s">
        <v>315</v>
      </c>
      <c r="L284" s="10"/>
      <c r="M284" s="9"/>
      <c r="N284" s="9">
        <v>0</v>
      </c>
      <c r="O284" s="19">
        <f t="shared" si="10"/>
        <v>12807</v>
      </c>
      <c r="P284" s="19">
        <v>1500</v>
      </c>
      <c r="Q284" s="9">
        <v>0</v>
      </c>
      <c r="R284" s="9"/>
      <c r="S284" s="9" t="s">
        <v>325</v>
      </c>
      <c r="T284" s="19">
        <f>INDEX(章节表!$M$5:$M$64,关卡表!BQ284)</f>
        <v>6300</v>
      </c>
      <c r="U284" s="9" t="s">
        <v>326</v>
      </c>
      <c r="V284" s="19">
        <f>INDEX(章节表!$N$5:$N$64,关卡表!BQ284)</f>
        <v>16875</v>
      </c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10"/>
      <c r="AI284" s="9"/>
      <c r="AJ284" s="9"/>
      <c r="AK284" s="9"/>
      <c r="AL284" s="10" t="s">
        <v>364</v>
      </c>
      <c r="AM284" s="9">
        <v>9</v>
      </c>
      <c r="AN284" s="9"/>
      <c r="AO284" s="19">
        <f>INDEX(章节表!$K$5:$K$64,关卡表!BQ284)</f>
        <v>145</v>
      </c>
      <c r="AP284" s="9">
        <v>11753141</v>
      </c>
      <c r="AQ284" s="10" t="s">
        <v>1174</v>
      </c>
      <c r="AR284" s="10" t="s">
        <v>1175</v>
      </c>
      <c r="AS284" s="10" t="s">
        <v>1176</v>
      </c>
      <c r="AT284" s="10" t="s">
        <v>318</v>
      </c>
      <c r="AU284" s="10"/>
      <c r="AV284" s="10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P284">
        <v>278</v>
      </c>
      <c r="BQ284">
        <f>MATCH(BP284-1,章节表!$J$4:$J$64,1)</f>
        <v>28</v>
      </c>
    </row>
    <row r="285" spans="1:69" ht="18" customHeight="1" x14ac:dyDescent="0.2">
      <c r="A285" s="19">
        <f t="shared" si="9"/>
        <v>12809</v>
      </c>
      <c r="B285" s="19">
        <f>INDEX(章节表!$E$5:$E$64,关卡表!BQ285)</f>
        <v>1</v>
      </c>
      <c r="C285" s="19">
        <f>INDEX(章节表!$B$5:$B$64,关卡表!BQ285)</f>
        <v>128</v>
      </c>
      <c r="D285" s="10" t="s">
        <v>313</v>
      </c>
      <c r="E285" s="19">
        <f>BP285-INDEX(章节表!$J$4:$J$64,关卡表!BQ285)</f>
        <v>9</v>
      </c>
      <c r="F285" s="20">
        <v>13</v>
      </c>
      <c r="G285" s="19" t="str">
        <f>INDEX(章节表!$C$5:$C$64,关卡表!BQ285)&amp;关卡表!E285&amp;"关"</f>
        <v>普通28章9关</v>
      </c>
      <c r="H285" s="9"/>
      <c r="I285" s="9"/>
      <c r="J285" s="19" t="str">
        <f>INDEX(章节表!$D$5:$D$64,关卡表!BQ285)&amp;"-"&amp;关卡表!E285&amp;"关"</f>
        <v>普通28章-9关</v>
      </c>
      <c r="K285" s="10" t="s">
        <v>315</v>
      </c>
      <c r="L285" s="10"/>
      <c r="M285" s="9"/>
      <c r="N285" s="9">
        <v>0</v>
      </c>
      <c r="O285" s="19">
        <f t="shared" si="10"/>
        <v>12808</v>
      </c>
      <c r="P285" s="19">
        <v>1500</v>
      </c>
      <c r="Q285" s="9">
        <v>0</v>
      </c>
      <c r="R285" s="9"/>
      <c r="S285" s="9" t="s">
        <v>325</v>
      </c>
      <c r="T285" s="19">
        <f>INDEX(章节表!$M$5:$M$64,关卡表!BQ285)</f>
        <v>6300</v>
      </c>
      <c r="U285" s="9" t="s">
        <v>326</v>
      </c>
      <c r="V285" s="19">
        <f>INDEX(章节表!$N$5:$N$64,关卡表!BQ285)</f>
        <v>16875</v>
      </c>
      <c r="W285" s="9"/>
      <c r="X285" s="9"/>
      <c r="Y285" s="9"/>
      <c r="Z285" s="9"/>
      <c r="AA285" s="9"/>
      <c r="AB285" s="9"/>
      <c r="AC285" s="10"/>
      <c r="AD285" s="10"/>
      <c r="AE285" s="10"/>
      <c r="AF285" s="10"/>
      <c r="AG285" s="10"/>
      <c r="AH285" s="10"/>
      <c r="AI285" s="9"/>
      <c r="AJ285" s="9"/>
      <c r="AK285" s="9"/>
      <c r="AL285" s="9" t="s">
        <v>327</v>
      </c>
      <c r="AM285" s="9">
        <v>1</v>
      </c>
      <c r="AN285" s="9"/>
      <c r="AO285" s="19">
        <f>INDEX(章节表!$K$5:$K$64,关卡表!BQ285)</f>
        <v>145</v>
      </c>
      <c r="AP285" s="9">
        <v>11893616</v>
      </c>
      <c r="AQ285" s="10" t="s">
        <v>1177</v>
      </c>
      <c r="AR285" s="10" t="s">
        <v>1178</v>
      </c>
      <c r="AS285" s="10" t="s">
        <v>1179</v>
      </c>
      <c r="AT285" s="10" t="s">
        <v>318</v>
      </c>
      <c r="AU285" s="10"/>
      <c r="AV285" s="10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P285">
        <v>279</v>
      </c>
      <c r="BQ285">
        <f>MATCH(BP285-1,章节表!$J$4:$J$64,1)</f>
        <v>28</v>
      </c>
    </row>
    <row r="286" spans="1:69" ht="18" customHeight="1" x14ac:dyDescent="0.2">
      <c r="A286" s="19">
        <f t="shared" si="9"/>
        <v>12810</v>
      </c>
      <c r="B286" s="19">
        <f>INDEX(章节表!$E$5:$E$64,关卡表!BQ286)</f>
        <v>1</v>
      </c>
      <c r="C286" s="19">
        <f>INDEX(章节表!$B$5:$B$64,关卡表!BQ286)</f>
        <v>128</v>
      </c>
      <c r="D286" s="10" t="s">
        <v>313</v>
      </c>
      <c r="E286" s="19">
        <f>BP286-INDEX(章节表!$J$4:$J$64,关卡表!BQ286)</f>
        <v>10</v>
      </c>
      <c r="F286" s="20">
        <v>14</v>
      </c>
      <c r="G286" s="19" t="str">
        <f>INDEX(章节表!$C$5:$C$64,关卡表!BQ286)&amp;关卡表!E286&amp;"关"</f>
        <v>普通28章10关</v>
      </c>
      <c r="H286" s="9"/>
      <c r="I286" s="9"/>
      <c r="J286" s="19" t="str">
        <f>INDEX(章节表!$D$5:$D$64,关卡表!BQ286)&amp;"-"&amp;关卡表!E286&amp;"关"</f>
        <v>普通28章-10关</v>
      </c>
      <c r="K286" s="10" t="s">
        <v>360</v>
      </c>
      <c r="L286" s="10"/>
      <c r="M286" s="9"/>
      <c r="N286" s="9">
        <v>0</v>
      </c>
      <c r="O286" s="19">
        <f t="shared" si="10"/>
        <v>12809</v>
      </c>
      <c r="P286" s="19">
        <v>1500</v>
      </c>
      <c r="Q286" s="9">
        <v>0</v>
      </c>
      <c r="R286" s="9">
        <v>21283</v>
      </c>
      <c r="S286" s="9" t="s">
        <v>325</v>
      </c>
      <c r="T286" s="19">
        <f>INDEX(章节表!$M$5:$M$64,关卡表!BQ286)</f>
        <v>6300</v>
      </c>
      <c r="U286" s="9" t="s">
        <v>326</v>
      </c>
      <c r="V286" s="19">
        <f>INDEX(章节表!$N$5:$N$64,关卡表!BQ286)</f>
        <v>16875</v>
      </c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10"/>
      <c r="AI286" s="9"/>
      <c r="AJ286" s="9"/>
      <c r="AK286" s="9"/>
      <c r="AL286" s="10" t="s">
        <v>327</v>
      </c>
      <c r="AM286" s="9">
        <v>2</v>
      </c>
      <c r="AN286" s="9"/>
      <c r="AO286" s="19">
        <f>INDEX(章节表!$K$5:$K$64,关卡表!BQ286)</f>
        <v>145</v>
      </c>
      <c r="AP286" s="9">
        <v>11917008</v>
      </c>
      <c r="AQ286" s="10" t="s">
        <v>1180</v>
      </c>
      <c r="AR286" s="10" t="s">
        <v>1181</v>
      </c>
      <c r="AS286" s="10" t="s">
        <v>1182</v>
      </c>
      <c r="AT286" s="10" t="s">
        <v>318</v>
      </c>
      <c r="AU286" s="10"/>
      <c r="AV286" s="10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P286">
        <v>280</v>
      </c>
      <c r="BQ286">
        <f>MATCH(BP286-1,章节表!$J$4:$J$64,1)</f>
        <v>28</v>
      </c>
    </row>
    <row r="287" spans="1:69" ht="18" customHeight="1" x14ac:dyDescent="0.2">
      <c r="A287" s="19">
        <f t="shared" si="9"/>
        <v>12901</v>
      </c>
      <c r="B287" s="19">
        <f>INDEX(章节表!$E$5:$E$64,关卡表!BQ287)</f>
        <v>1</v>
      </c>
      <c r="C287" s="19">
        <f>INDEX(章节表!$B$5:$B$64,关卡表!BQ287)</f>
        <v>129</v>
      </c>
      <c r="D287" s="10" t="s">
        <v>313</v>
      </c>
      <c r="E287" s="19">
        <f>BP287-INDEX(章节表!$J$4:$J$64,关卡表!BQ287)</f>
        <v>1</v>
      </c>
      <c r="F287" s="20">
        <v>1</v>
      </c>
      <c r="G287" s="19" t="str">
        <f>INDEX(章节表!$C$5:$C$64,关卡表!BQ287)&amp;关卡表!E287&amp;"关"</f>
        <v>普通29章1关</v>
      </c>
      <c r="H287" s="9"/>
      <c r="I287" s="9"/>
      <c r="J287" s="19" t="str">
        <f>INDEX(章节表!$D$5:$D$64,关卡表!BQ287)&amp;"-"&amp;关卡表!E287&amp;"关"</f>
        <v>普通29章-1关</v>
      </c>
      <c r="K287" s="10" t="s">
        <v>315</v>
      </c>
      <c r="L287" s="10"/>
      <c r="M287" s="9"/>
      <c r="N287" s="9">
        <v>0</v>
      </c>
      <c r="O287" s="19">
        <f t="shared" si="10"/>
        <v>12810</v>
      </c>
      <c r="P287" s="19">
        <v>1600</v>
      </c>
      <c r="Q287" s="9">
        <v>0</v>
      </c>
      <c r="R287" s="9"/>
      <c r="S287" s="9" t="s">
        <v>325</v>
      </c>
      <c r="T287" s="19">
        <f>INDEX(章节表!$M$5:$M$64,关卡表!BQ287)</f>
        <v>6600</v>
      </c>
      <c r="U287" s="9" t="s">
        <v>326</v>
      </c>
      <c r="V287" s="19">
        <f>INDEX(章节表!$N$5:$N$64,关卡表!BQ287)</f>
        <v>18000</v>
      </c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10"/>
      <c r="AI287" s="9"/>
      <c r="AJ287" s="9"/>
      <c r="AK287" s="9"/>
      <c r="AL287" s="9" t="s">
        <v>364</v>
      </c>
      <c r="AM287" s="9">
        <v>11</v>
      </c>
      <c r="AN287" s="9"/>
      <c r="AO287" s="19">
        <f>INDEX(章节表!$K$5:$K$64,关卡表!BQ287)</f>
        <v>150</v>
      </c>
      <c r="AP287" s="9">
        <v>11881920</v>
      </c>
      <c r="AQ287" s="10" t="s">
        <v>1183</v>
      </c>
      <c r="AR287" s="10" t="s">
        <v>1184</v>
      </c>
      <c r="AS287" s="10" t="s">
        <v>1185</v>
      </c>
      <c r="AT287" s="10" t="s">
        <v>318</v>
      </c>
      <c r="AU287" s="10"/>
      <c r="AV287" s="10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P287">
        <v>281</v>
      </c>
      <c r="BQ287">
        <f>MATCH(BP287-1,章节表!$J$4:$J$64,1)</f>
        <v>29</v>
      </c>
    </row>
    <row r="288" spans="1:69" ht="18" customHeight="1" x14ac:dyDescent="0.2">
      <c r="A288" s="19">
        <f t="shared" si="9"/>
        <v>12902</v>
      </c>
      <c r="B288" s="19">
        <f>INDEX(章节表!$E$5:$E$64,关卡表!BQ288)</f>
        <v>1</v>
      </c>
      <c r="C288" s="19">
        <f>INDEX(章节表!$B$5:$B$64,关卡表!BQ288)</f>
        <v>129</v>
      </c>
      <c r="D288" s="10" t="s">
        <v>313</v>
      </c>
      <c r="E288" s="19">
        <f>BP288-INDEX(章节表!$J$4:$J$64,关卡表!BQ288)</f>
        <v>2</v>
      </c>
      <c r="F288" s="20">
        <v>3</v>
      </c>
      <c r="G288" s="19" t="str">
        <f>INDEX(章节表!$C$5:$C$64,关卡表!BQ288)&amp;关卡表!E288&amp;"关"</f>
        <v>普通29章2关</v>
      </c>
      <c r="H288" s="9"/>
      <c r="I288" s="9"/>
      <c r="J288" s="19" t="str">
        <f>INDEX(章节表!$D$5:$D$64,关卡表!BQ288)&amp;"-"&amp;关卡表!E288&amp;"关"</f>
        <v>普通29章-2关</v>
      </c>
      <c r="K288" s="10" t="s">
        <v>315</v>
      </c>
      <c r="L288" s="10"/>
      <c r="M288" s="9"/>
      <c r="N288" s="9">
        <v>0</v>
      </c>
      <c r="O288" s="19">
        <f t="shared" si="10"/>
        <v>12901</v>
      </c>
      <c r="P288" s="19">
        <v>1600</v>
      </c>
      <c r="Q288" s="9">
        <v>0</v>
      </c>
      <c r="R288" s="9"/>
      <c r="S288" s="9" t="s">
        <v>325</v>
      </c>
      <c r="T288" s="19">
        <f>INDEX(章节表!$M$5:$M$64,关卡表!BQ288)</f>
        <v>6600</v>
      </c>
      <c r="U288" s="9" t="s">
        <v>326</v>
      </c>
      <c r="V288" s="19">
        <f>INDEX(章节表!$N$5:$N$64,关卡表!BQ288)</f>
        <v>18000</v>
      </c>
      <c r="W288" s="9"/>
      <c r="X288" s="9"/>
      <c r="Y288" s="9"/>
      <c r="Z288" s="9"/>
      <c r="AA288" s="9"/>
      <c r="AB288" s="9"/>
      <c r="AC288" s="10"/>
      <c r="AD288" s="10"/>
      <c r="AE288" s="10"/>
      <c r="AF288" s="10"/>
      <c r="AG288" s="10"/>
      <c r="AH288" s="10"/>
      <c r="AI288" s="9"/>
      <c r="AJ288" s="9"/>
      <c r="AK288" s="9"/>
      <c r="AL288" s="9" t="s">
        <v>364</v>
      </c>
      <c r="AM288" s="9">
        <v>9</v>
      </c>
      <c r="AN288" s="9"/>
      <c r="AO288" s="19">
        <f>INDEX(章节表!$K$5:$K$64,关卡表!BQ288)</f>
        <v>150</v>
      </c>
      <c r="AP288" s="9">
        <v>11881920</v>
      </c>
      <c r="AQ288" s="10" t="s">
        <v>1186</v>
      </c>
      <c r="AR288" s="10" t="s">
        <v>1187</v>
      </c>
      <c r="AS288" s="10" t="s">
        <v>1188</v>
      </c>
      <c r="AT288" s="10" t="s">
        <v>318</v>
      </c>
      <c r="AU288" s="10"/>
      <c r="AV288" s="10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P288">
        <v>282</v>
      </c>
      <c r="BQ288">
        <f>MATCH(BP288-1,章节表!$J$4:$J$64,1)</f>
        <v>29</v>
      </c>
    </row>
    <row r="289" spans="1:69" ht="18" customHeight="1" x14ac:dyDescent="0.2">
      <c r="A289" s="19">
        <f t="shared" si="9"/>
        <v>12903</v>
      </c>
      <c r="B289" s="19">
        <f>INDEX(章节表!$E$5:$E$64,关卡表!BQ289)</f>
        <v>1</v>
      </c>
      <c r="C289" s="19">
        <f>INDEX(章节表!$B$5:$B$64,关卡表!BQ289)</f>
        <v>129</v>
      </c>
      <c r="D289" s="10" t="s">
        <v>313</v>
      </c>
      <c r="E289" s="19">
        <f>BP289-INDEX(章节表!$J$4:$J$64,关卡表!BQ289)</f>
        <v>3</v>
      </c>
      <c r="F289" s="20">
        <v>5</v>
      </c>
      <c r="G289" s="19" t="str">
        <f>INDEX(章节表!$C$5:$C$64,关卡表!BQ289)&amp;关卡表!E289&amp;"关"</f>
        <v>普通29章3关</v>
      </c>
      <c r="H289" s="9"/>
      <c r="I289" s="9"/>
      <c r="J289" s="19" t="str">
        <f>INDEX(章节表!$D$5:$D$64,关卡表!BQ289)&amp;"-"&amp;关卡表!E289&amp;"关"</f>
        <v>普通29章-3关</v>
      </c>
      <c r="K289" s="10" t="s">
        <v>315</v>
      </c>
      <c r="L289" s="10"/>
      <c r="M289" s="9"/>
      <c r="N289" s="9">
        <v>0</v>
      </c>
      <c r="O289" s="19">
        <f t="shared" si="10"/>
        <v>12902</v>
      </c>
      <c r="P289" s="19">
        <v>1600</v>
      </c>
      <c r="Q289" s="9">
        <v>0</v>
      </c>
      <c r="R289" s="9">
        <v>21291</v>
      </c>
      <c r="S289" s="9" t="s">
        <v>325</v>
      </c>
      <c r="T289" s="19">
        <f>INDEX(章节表!$M$5:$M$64,关卡表!BQ289)</f>
        <v>6600</v>
      </c>
      <c r="U289" s="9" t="s">
        <v>326</v>
      </c>
      <c r="V289" s="19">
        <f>INDEX(章节表!$N$5:$N$64,关卡表!BQ289)</f>
        <v>18000</v>
      </c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10"/>
      <c r="AI289" s="9"/>
      <c r="AJ289" s="9"/>
      <c r="AK289" s="9"/>
      <c r="AL289" s="9" t="s">
        <v>364</v>
      </c>
      <c r="AM289" s="9">
        <v>11</v>
      </c>
      <c r="AN289" s="9"/>
      <c r="AO289" s="19">
        <f>INDEX(章节表!$K$5:$K$64,关卡表!BQ289)</f>
        <v>150</v>
      </c>
      <c r="AP289" s="9">
        <v>12226370</v>
      </c>
      <c r="AQ289" s="10" t="s">
        <v>1189</v>
      </c>
      <c r="AR289" s="10" t="s">
        <v>1190</v>
      </c>
      <c r="AS289" s="10" t="s">
        <v>1191</v>
      </c>
      <c r="AT289" s="10" t="s">
        <v>318</v>
      </c>
      <c r="AU289" s="10"/>
      <c r="AV289" s="10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P289">
        <v>283</v>
      </c>
      <c r="BQ289">
        <f>MATCH(BP289-1,章节表!$J$4:$J$64,1)</f>
        <v>29</v>
      </c>
    </row>
    <row r="290" spans="1:69" ht="18" customHeight="1" x14ac:dyDescent="0.2">
      <c r="A290" s="19">
        <f t="shared" si="9"/>
        <v>12904</v>
      </c>
      <c r="B290" s="19">
        <f>INDEX(章节表!$E$5:$E$64,关卡表!BQ290)</f>
        <v>1</v>
      </c>
      <c r="C290" s="19">
        <f>INDEX(章节表!$B$5:$B$64,关卡表!BQ290)</f>
        <v>129</v>
      </c>
      <c r="D290" s="10" t="s">
        <v>313</v>
      </c>
      <c r="E290" s="19">
        <f>BP290-INDEX(章节表!$J$4:$J$64,关卡表!BQ290)</f>
        <v>4</v>
      </c>
      <c r="F290" s="20">
        <v>7</v>
      </c>
      <c r="G290" s="19" t="str">
        <f>INDEX(章节表!$C$5:$C$64,关卡表!BQ290)&amp;关卡表!E290&amp;"关"</f>
        <v>普通29章4关</v>
      </c>
      <c r="H290" s="9"/>
      <c r="I290" s="9"/>
      <c r="J290" s="19" t="str">
        <f>INDEX(章节表!$D$5:$D$64,关卡表!BQ290)&amp;"-"&amp;关卡表!E290&amp;"关"</f>
        <v>普通29章-4关</v>
      </c>
      <c r="K290" s="10" t="s">
        <v>315</v>
      </c>
      <c r="L290" s="10"/>
      <c r="M290" s="9"/>
      <c r="N290" s="9">
        <v>0</v>
      </c>
      <c r="O290" s="19">
        <f t="shared" si="10"/>
        <v>12903</v>
      </c>
      <c r="P290" s="19">
        <v>1600</v>
      </c>
      <c r="Q290" s="9">
        <v>0</v>
      </c>
      <c r="R290" s="9"/>
      <c r="S290" s="9" t="s">
        <v>325</v>
      </c>
      <c r="T290" s="19">
        <f>INDEX(章节表!$M$5:$M$64,关卡表!BQ290)</f>
        <v>6600</v>
      </c>
      <c r="U290" s="9" t="s">
        <v>326</v>
      </c>
      <c r="V290" s="19">
        <f>INDEX(章节表!$N$5:$N$64,关卡表!BQ290)</f>
        <v>18000</v>
      </c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10"/>
      <c r="AI290" s="9"/>
      <c r="AJ290" s="9"/>
      <c r="AK290" s="9"/>
      <c r="AL290" s="9" t="s">
        <v>412</v>
      </c>
      <c r="AM290" s="9">
        <v>6</v>
      </c>
      <c r="AN290" s="9"/>
      <c r="AO290" s="19">
        <f>INDEX(章节表!$K$5:$K$64,关卡表!BQ290)</f>
        <v>150</v>
      </c>
      <c r="AP290" s="9">
        <v>11881920</v>
      </c>
      <c r="AQ290" s="10" t="s">
        <v>1192</v>
      </c>
      <c r="AR290" s="10" t="s">
        <v>1193</v>
      </c>
      <c r="AS290" s="10" t="s">
        <v>1194</v>
      </c>
      <c r="AT290" s="10" t="s">
        <v>318</v>
      </c>
      <c r="AU290" s="10"/>
      <c r="AV290" s="10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P290">
        <v>284</v>
      </c>
      <c r="BQ290">
        <f>MATCH(BP290-1,章节表!$J$4:$J$64,1)</f>
        <v>29</v>
      </c>
    </row>
    <row r="291" spans="1:69" ht="18" customHeight="1" x14ac:dyDescent="0.2">
      <c r="A291" s="19">
        <f t="shared" si="9"/>
        <v>12905</v>
      </c>
      <c r="B291" s="19">
        <f>INDEX(章节表!$E$5:$E$64,关卡表!BQ291)</f>
        <v>1</v>
      </c>
      <c r="C291" s="19">
        <f>INDEX(章节表!$B$5:$B$64,关卡表!BQ291)</f>
        <v>129</v>
      </c>
      <c r="D291" s="10" t="s">
        <v>313</v>
      </c>
      <c r="E291" s="19">
        <f>BP291-INDEX(章节表!$J$4:$J$64,关卡表!BQ291)</f>
        <v>5</v>
      </c>
      <c r="F291" s="20">
        <v>8</v>
      </c>
      <c r="G291" s="19" t="str">
        <f>INDEX(章节表!$C$5:$C$64,关卡表!BQ291)&amp;关卡表!E291&amp;"关"</f>
        <v>普通29章5关</v>
      </c>
      <c r="H291" s="9"/>
      <c r="I291" s="9"/>
      <c r="J291" s="19" t="str">
        <f>INDEX(章节表!$D$5:$D$64,关卡表!BQ291)&amp;"-"&amp;关卡表!E291&amp;"关"</f>
        <v>普通29章-5关</v>
      </c>
      <c r="K291" s="10" t="s">
        <v>315</v>
      </c>
      <c r="L291" s="10"/>
      <c r="M291" s="9"/>
      <c r="N291" s="9">
        <v>0</v>
      </c>
      <c r="O291" s="19">
        <f t="shared" si="10"/>
        <v>12904</v>
      </c>
      <c r="P291" s="19">
        <v>1600</v>
      </c>
      <c r="Q291" s="9">
        <v>0</v>
      </c>
      <c r="R291" s="9"/>
      <c r="S291" s="9" t="s">
        <v>325</v>
      </c>
      <c r="T291" s="19">
        <f>INDEX(章节表!$M$5:$M$64,关卡表!BQ291)</f>
        <v>6600</v>
      </c>
      <c r="U291" s="9" t="s">
        <v>326</v>
      </c>
      <c r="V291" s="19">
        <f>INDEX(章节表!$N$5:$N$64,关卡表!BQ291)</f>
        <v>18000</v>
      </c>
      <c r="W291" s="9"/>
      <c r="X291" s="9"/>
      <c r="Y291" s="9"/>
      <c r="Z291" s="9"/>
      <c r="AA291" s="9"/>
      <c r="AB291" s="9"/>
      <c r="AC291" s="10"/>
      <c r="AD291" s="10"/>
      <c r="AE291" s="10"/>
      <c r="AF291" s="10"/>
      <c r="AG291" s="10"/>
      <c r="AH291" s="10"/>
      <c r="AI291" s="9"/>
      <c r="AJ291" s="9"/>
      <c r="AK291" s="9"/>
      <c r="AL291" s="9" t="s">
        <v>412</v>
      </c>
      <c r="AM291" s="9">
        <v>7</v>
      </c>
      <c r="AN291" s="9"/>
      <c r="AO291" s="19">
        <f>INDEX(章节表!$K$5:$K$64,关卡表!BQ291)</f>
        <v>150</v>
      </c>
      <c r="AP291" s="9">
        <v>11881920</v>
      </c>
      <c r="AQ291" s="10" t="s">
        <v>1195</v>
      </c>
      <c r="AR291" s="10" t="s">
        <v>1196</v>
      </c>
      <c r="AS291" s="10" t="s">
        <v>1197</v>
      </c>
      <c r="AT291" s="10" t="s">
        <v>318</v>
      </c>
      <c r="AU291" s="10"/>
      <c r="AV291" s="10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P291">
        <v>285</v>
      </c>
      <c r="BQ291">
        <f>MATCH(BP291-1,章节表!$J$4:$J$64,1)</f>
        <v>29</v>
      </c>
    </row>
    <row r="292" spans="1:69" ht="18" customHeight="1" x14ac:dyDescent="0.2">
      <c r="A292" s="19">
        <f t="shared" si="9"/>
        <v>12906</v>
      </c>
      <c r="B292" s="19">
        <f>INDEX(章节表!$E$5:$E$64,关卡表!BQ292)</f>
        <v>1</v>
      </c>
      <c r="C292" s="19">
        <f>INDEX(章节表!$B$5:$B$64,关卡表!BQ292)</f>
        <v>129</v>
      </c>
      <c r="D292" s="10" t="s">
        <v>313</v>
      </c>
      <c r="E292" s="19">
        <f>BP292-INDEX(章节表!$J$4:$J$64,关卡表!BQ292)</f>
        <v>6</v>
      </c>
      <c r="F292" s="20">
        <v>9</v>
      </c>
      <c r="G292" s="19" t="str">
        <f>INDEX(章节表!$C$5:$C$64,关卡表!BQ292)&amp;关卡表!E292&amp;"关"</f>
        <v>普通29章6关</v>
      </c>
      <c r="H292" s="9"/>
      <c r="I292" s="9"/>
      <c r="J292" s="19" t="str">
        <f>INDEX(章节表!$D$5:$D$64,关卡表!BQ292)&amp;"-"&amp;关卡表!E292&amp;"关"</f>
        <v>普通29章-6关</v>
      </c>
      <c r="K292" s="10" t="s">
        <v>315</v>
      </c>
      <c r="L292" s="10"/>
      <c r="M292" s="9"/>
      <c r="N292" s="9">
        <v>0</v>
      </c>
      <c r="O292" s="19">
        <f t="shared" si="10"/>
        <v>12905</v>
      </c>
      <c r="P292" s="19">
        <v>1600</v>
      </c>
      <c r="Q292" s="9">
        <v>0</v>
      </c>
      <c r="R292" s="9">
        <v>21292</v>
      </c>
      <c r="S292" s="9" t="s">
        <v>325</v>
      </c>
      <c r="T292" s="19">
        <f>INDEX(章节表!$M$5:$M$64,关卡表!BQ292)</f>
        <v>6600</v>
      </c>
      <c r="U292" s="9" t="s">
        <v>326</v>
      </c>
      <c r="V292" s="19">
        <f>INDEX(章节表!$N$5:$N$64,关卡表!BQ292)</f>
        <v>18000</v>
      </c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10"/>
      <c r="AI292" s="9"/>
      <c r="AJ292" s="9"/>
      <c r="AK292" s="9"/>
      <c r="AL292" s="9" t="s">
        <v>412</v>
      </c>
      <c r="AM292" s="9">
        <v>8</v>
      </c>
      <c r="AN292" s="9"/>
      <c r="AO292" s="19">
        <f>INDEX(章节表!$K$5:$K$64,关卡表!BQ292)</f>
        <v>150</v>
      </c>
      <c r="AP292" s="9">
        <v>12814872</v>
      </c>
      <c r="AQ292" s="10" t="s">
        <v>1198</v>
      </c>
      <c r="AR292" s="10" t="s">
        <v>1199</v>
      </c>
      <c r="AS292" s="10" t="s">
        <v>1200</v>
      </c>
      <c r="AT292" s="10" t="s">
        <v>318</v>
      </c>
      <c r="AU292" s="10"/>
      <c r="AV292" s="10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P292">
        <v>286</v>
      </c>
      <c r="BQ292">
        <f>MATCH(BP292-1,章节表!$J$4:$J$64,1)</f>
        <v>29</v>
      </c>
    </row>
    <row r="293" spans="1:69" ht="18" customHeight="1" x14ac:dyDescent="0.2">
      <c r="A293" s="19">
        <f t="shared" si="9"/>
        <v>12907</v>
      </c>
      <c r="B293" s="19">
        <f>INDEX(章节表!$E$5:$E$64,关卡表!BQ293)</f>
        <v>1</v>
      </c>
      <c r="C293" s="19">
        <f>INDEX(章节表!$B$5:$B$64,关卡表!BQ293)</f>
        <v>129</v>
      </c>
      <c r="D293" s="10" t="s">
        <v>313</v>
      </c>
      <c r="E293" s="19">
        <f>BP293-INDEX(章节表!$J$4:$J$64,关卡表!BQ293)</f>
        <v>7</v>
      </c>
      <c r="F293" s="20">
        <v>11</v>
      </c>
      <c r="G293" s="19" t="str">
        <f>INDEX(章节表!$C$5:$C$64,关卡表!BQ293)&amp;关卡表!E293&amp;"关"</f>
        <v>普通29章7关</v>
      </c>
      <c r="H293" s="9"/>
      <c r="I293" s="9"/>
      <c r="J293" s="19" t="str">
        <f>INDEX(章节表!$D$5:$D$64,关卡表!BQ293)&amp;"-"&amp;关卡表!E293&amp;"关"</f>
        <v>普通29章-7关</v>
      </c>
      <c r="K293" s="10" t="s">
        <v>315</v>
      </c>
      <c r="L293" s="10"/>
      <c r="M293" s="9"/>
      <c r="N293" s="9">
        <v>0</v>
      </c>
      <c r="O293" s="19">
        <f t="shared" si="10"/>
        <v>12906</v>
      </c>
      <c r="P293" s="19">
        <v>1600</v>
      </c>
      <c r="Q293" s="9">
        <v>0</v>
      </c>
      <c r="R293" s="9"/>
      <c r="S293" s="9" t="s">
        <v>325</v>
      </c>
      <c r="T293" s="19">
        <f>INDEX(章节表!$M$5:$M$64,关卡表!BQ293)</f>
        <v>6600</v>
      </c>
      <c r="U293" s="9" t="s">
        <v>326</v>
      </c>
      <c r="V293" s="19">
        <f>INDEX(章节表!$N$5:$N$64,关卡表!BQ293)</f>
        <v>18000</v>
      </c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10"/>
      <c r="AI293" s="9"/>
      <c r="AJ293" s="9"/>
      <c r="AK293" s="9"/>
      <c r="AL293" s="9" t="s">
        <v>412</v>
      </c>
      <c r="AM293" s="9">
        <v>6</v>
      </c>
      <c r="AN293" s="9"/>
      <c r="AO293" s="19">
        <f>INDEX(章节表!$K$5:$K$64,关卡表!BQ293)</f>
        <v>150</v>
      </c>
      <c r="AP293" s="9">
        <v>12462156</v>
      </c>
      <c r="AQ293" s="10" t="s">
        <v>1201</v>
      </c>
      <c r="AR293" s="10" t="s">
        <v>1202</v>
      </c>
      <c r="AS293" s="10" t="s">
        <v>1203</v>
      </c>
      <c r="AT293" s="10" t="s">
        <v>318</v>
      </c>
      <c r="AU293" s="10"/>
      <c r="AV293" s="10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P293">
        <v>287</v>
      </c>
      <c r="BQ293">
        <f>MATCH(BP293-1,章节表!$J$4:$J$64,1)</f>
        <v>29</v>
      </c>
    </row>
    <row r="294" spans="1:69" ht="18" customHeight="1" x14ac:dyDescent="0.2">
      <c r="A294" s="19">
        <f t="shared" si="9"/>
        <v>12908</v>
      </c>
      <c r="B294" s="19">
        <f>INDEX(章节表!$E$5:$E$64,关卡表!BQ294)</f>
        <v>1</v>
      </c>
      <c r="C294" s="19">
        <f>INDEX(章节表!$B$5:$B$64,关卡表!BQ294)</f>
        <v>129</v>
      </c>
      <c r="D294" s="10" t="s">
        <v>313</v>
      </c>
      <c r="E294" s="19">
        <f>BP294-INDEX(章节表!$J$4:$J$64,关卡表!BQ294)</f>
        <v>8</v>
      </c>
      <c r="F294" s="20">
        <v>12</v>
      </c>
      <c r="G294" s="19" t="str">
        <f>INDEX(章节表!$C$5:$C$64,关卡表!BQ294)&amp;关卡表!E294&amp;"关"</f>
        <v>普通29章8关</v>
      </c>
      <c r="H294" s="9"/>
      <c r="I294" s="9"/>
      <c r="J294" s="19" t="str">
        <f>INDEX(章节表!$D$5:$D$64,关卡表!BQ294)&amp;"-"&amp;关卡表!E294&amp;"关"</f>
        <v>普通29章-8关</v>
      </c>
      <c r="K294" s="10" t="s">
        <v>315</v>
      </c>
      <c r="L294" s="10"/>
      <c r="M294" s="9"/>
      <c r="N294" s="9">
        <v>0</v>
      </c>
      <c r="O294" s="19">
        <f t="shared" si="10"/>
        <v>12907</v>
      </c>
      <c r="P294" s="19">
        <v>1600</v>
      </c>
      <c r="Q294" s="9">
        <v>0</v>
      </c>
      <c r="R294" s="9"/>
      <c r="S294" s="9" t="s">
        <v>325</v>
      </c>
      <c r="T294" s="19">
        <f>INDEX(章节表!$M$5:$M$64,关卡表!BQ294)</f>
        <v>6600</v>
      </c>
      <c r="U294" s="9" t="s">
        <v>326</v>
      </c>
      <c r="V294" s="19">
        <f>INDEX(章节表!$N$5:$N$64,关卡表!BQ294)</f>
        <v>18000</v>
      </c>
      <c r="W294" s="9"/>
      <c r="X294" s="9"/>
      <c r="Y294" s="9"/>
      <c r="Z294" s="9"/>
      <c r="AA294" s="9"/>
      <c r="AB294" s="9"/>
      <c r="AC294" s="10"/>
      <c r="AD294" s="10"/>
      <c r="AE294" s="10"/>
      <c r="AF294" s="10"/>
      <c r="AG294" s="10"/>
      <c r="AH294" s="10"/>
      <c r="AI294" s="9"/>
      <c r="AJ294" s="9"/>
      <c r="AK294" s="9"/>
      <c r="AL294" s="9" t="s">
        <v>412</v>
      </c>
      <c r="AM294" s="9">
        <v>6</v>
      </c>
      <c r="AN294" s="9"/>
      <c r="AO294" s="19">
        <f>INDEX(章节表!$K$5:$K$64,关卡表!BQ294)</f>
        <v>150</v>
      </c>
      <c r="AP294" s="9">
        <v>12462156</v>
      </c>
      <c r="AQ294" s="10" t="s">
        <v>1204</v>
      </c>
      <c r="AR294" s="10" t="s">
        <v>1205</v>
      </c>
      <c r="AS294" s="10" t="s">
        <v>1206</v>
      </c>
      <c r="AT294" s="10" t="s">
        <v>318</v>
      </c>
      <c r="AU294" s="10"/>
      <c r="AV294" s="10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P294">
        <v>288</v>
      </c>
      <c r="BQ294">
        <f>MATCH(BP294-1,章节表!$J$4:$J$64,1)</f>
        <v>29</v>
      </c>
    </row>
    <row r="295" spans="1:69" ht="18" customHeight="1" x14ac:dyDescent="0.2">
      <c r="A295" s="19">
        <f t="shared" si="9"/>
        <v>12909</v>
      </c>
      <c r="B295" s="19">
        <f>INDEX(章节表!$E$5:$E$64,关卡表!BQ295)</f>
        <v>1</v>
      </c>
      <c r="C295" s="19">
        <f>INDEX(章节表!$B$5:$B$64,关卡表!BQ295)</f>
        <v>129</v>
      </c>
      <c r="D295" s="10" t="s">
        <v>313</v>
      </c>
      <c r="E295" s="19">
        <f>BP295-INDEX(章节表!$J$4:$J$64,关卡表!BQ295)</f>
        <v>9</v>
      </c>
      <c r="F295" s="20">
        <v>13</v>
      </c>
      <c r="G295" s="19" t="str">
        <f>INDEX(章节表!$C$5:$C$64,关卡表!BQ295)&amp;关卡表!E295&amp;"关"</f>
        <v>普通29章9关</v>
      </c>
      <c r="H295" s="9"/>
      <c r="I295" s="9"/>
      <c r="J295" s="19" t="str">
        <f>INDEX(章节表!$D$5:$D$64,关卡表!BQ295)&amp;"-"&amp;关卡表!E295&amp;"关"</f>
        <v>普通29章-9关</v>
      </c>
      <c r="K295" s="10" t="s">
        <v>315</v>
      </c>
      <c r="L295" s="10"/>
      <c r="M295" s="9"/>
      <c r="N295" s="9">
        <v>0</v>
      </c>
      <c r="O295" s="19">
        <f t="shared" si="10"/>
        <v>12908</v>
      </c>
      <c r="P295" s="19">
        <v>1600</v>
      </c>
      <c r="Q295" s="9">
        <v>0</v>
      </c>
      <c r="R295" s="9"/>
      <c r="S295" s="9" t="s">
        <v>325</v>
      </c>
      <c r="T295" s="19">
        <f>INDEX(章节表!$M$5:$M$64,关卡表!BQ295)</f>
        <v>6600</v>
      </c>
      <c r="U295" s="9" t="s">
        <v>326</v>
      </c>
      <c r="V295" s="19">
        <f>INDEX(章节表!$N$5:$N$64,关卡表!BQ295)</f>
        <v>18000</v>
      </c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10"/>
      <c r="AI295" s="9"/>
      <c r="AJ295" s="9"/>
      <c r="AK295" s="9"/>
      <c r="AL295" s="9" t="s">
        <v>327</v>
      </c>
      <c r="AM295" s="9">
        <v>1</v>
      </c>
      <c r="AN295" s="9"/>
      <c r="AO295" s="19">
        <f>INDEX(章节表!$K$5:$K$64,关卡表!BQ295)</f>
        <v>150</v>
      </c>
      <c r="AP295" s="9">
        <v>12614225</v>
      </c>
      <c r="AQ295" s="10" t="s">
        <v>1207</v>
      </c>
      <c r="AR295" s="10" t="s">
        <v>1208</v>
      </c>
      <c r="AS295" s="10" t="s">
        <v>1209</v>
      </c>
      <c r="AT295" s="10" t="s">
        <v>318</v>
      </c>
      <c r="AU295" s="10"/>
      <c r="AV295" s="10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P295">
        <v>289</v>
      </c>
      <c r="BQ295">
        <f>MATCH(BP295-1,章节表!$J$4:$J$64,1)</f>
        <v>29</v>
      </c>
    </row>
    <row r="296" spans="1:69" ht="18" customHeight="1" x14ac:dyDescent="0.2">
      <c r="A296" s="19">
        <f t="shared" si="9"/>
        <v>12910</v>
      </c>
      <c r="B296" s="19">
        <f>INDEX(章节表!$E$5:$E$64,关卡表!BQ296)</f>
        <v>1</v>
      </c>
      <c r="C296" s="19">
        <f>INDEX(章节表!$B$5:$B$64,关卡表!BQ296)</f>
        <v>129</v>
      </c>
      <c r="D296" s="10" t="s">
        <v>313</v>
      </c>
      <c r="E296" s="19">
        <f>BP296-INDEX(章节表!$J$4:$J$64,关卡表!BQ296)</f>
        <v>10</v>
      </c>
      <c r="F296" s="20">
        <v>14</v>
      </c>
      <c r="G296" s="19" t="str">
        <f>INDEX(章节表!$C$5:$C$64,关卡表!BQ296)&amp;关卡表!E296&amp;"关"</f>
        <v>普通29章10关</v>
      </c>
      <c r="H296" s="9"/>
      <c r="I296" s="9"/>
      <c r="J296" s="19" t="str">
        <f>INDEX(章节表!$D$5:$D$64,关卡表!BQ296)&amp;"-"&amp;关卡表!E296&amp;"关"</f>
        <v>普通29章-10关</v>
      </c>
      <c r="K296" s="10" t="s">
        <v>360</v>
      </c>
      <c r="L296" s="10"/>
      <c r="M296" s="9"/>
      <c r="N296" s="9">
        <v>0</v>
      </c>
      <c r="O296" s="19">
        <f t="shared" si="10"/>
        <v>12909</v>
      </c>
      <c r="P296" s="19">
        <v>1600</v>
      </c>
      <c r="Q296" s="9">
        <v>0</v>
      </c>
      <c r="R296" s="9">
        <v>21293</v>
      </c>
      <c r="S296" s="9" t="s">
        <v>325</v>
      </c>
      <c r="T296" s="19">
        <f>INDEX(章节表!$M$5:$M$64,关卡表!BQ296)</f>
        <v>6600</v>
      </c>
      <c r="U296" s="9" t="s">
        <v>326</v>
      </c>
      <c r="V296" s="19">
        <f>INDEX(章节表!$N$5:$N$64,关卡表!BQ296)</f>
        <v>18000</v>
      </c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10"/>
      <c r="AI296" s="9"/>
      <c r="AJ296" s="9"/>
      <c r="AK296" s="9"/>
      <c r="AL296" s="10" t="s">
        <v>327</v>
      </c>
      <c r="AM296" s="9">
        <v>2</v>
      </c>
      <c r="AN296" s="9"/>
      <c r="AO296" s="19">
        <f>INDEX(章节表!$K$5:$K$64,关卡表!BQ296)</f>
        <v>150</v>
      </c>
      <c r="AP296" s="9">
        <v>12635163</v>
      </c>
      <c r="AQ296" s="10" t="s">
        <v>1210</v>
      </c>
      <c r="AR296" s="10" t="s">
        <v>1211</v>
      </c>
      <c r="AS296" s="10" t="s">
        <v>1212</v>
      </c>
      <c r="AT296" s="10" t="s">
        <v>318</v>
      </c>
      <c r="AU296" s="10"/>
      <c r="AV296" s="10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P296">
        <v>290</v>
      </c>
      <c r="BQ296">
        <f>MATCH(BP296-1,章节表!$J$4:$J$64,1)</f>
        <v>29</v>
      </c>
    </row>
    <row r="297" spans="1:69" ht="18" customHeight="1" x14ac:dyDescent="0.2">
      <c r="A297" s="19">
        <f t="shared" si="9"/>
        <v>13001</v>
      </c>
      <c r="B297" s="19">
        <f>INDEX(章节表!$E$5:$E$64,关卡表!BQ297)</f>
        <v>1</v>
      </c>
      <c r="C297" s="19">
        <f>INDEX(章节表!$B$5:$B$64,关卡表!BQ297)</f>
        <v>130</v>
      </c>
      <c r="D297" s="10" t="s">
        <v>313</v>
      </c>
      <c r="E297" s="19">
        <f>BP297-INDEX(章节表!$J$4:$J$64,关卡表!BQ297)</f>
        <v>1</v>
      </c>
      <c r="F297" s="20">
        <v>1</v>
      </c>
      <c r="G297" s="19" t="str">
        <f>INDEX(章节表!$C$5:$C$64,关卡表!BQ297)&amp;关卡表!E297&amp;"关"</f>
        <v>普通30章1关</v>
      </c>
      <c r="H297" s="9"/>
      <c r="I297" s="9"/>
      <c r="J297" s="19" t="str">
        <f>INDEX(章节表!$D$5:$D$64,关卡表!BQ297)&amp;"-"&amp;关卡表!E297&amp;"关"</f>
        <v>普通30章-1关</v>
      </c>
      <c r="K297" s="10" t="s">
        <v>315</v>
      </c>
      <c r="L297" s="10"/>
      <c r="M297" s="9"/>
      <c r="N297" s="9">
        <v>0</v>
      </c>
      <c r="O297" s="19">
        <f t="shared" si="10"/>
        <v>12910</v>
      </c>
      <c r="P297" s="19">
        <v>1680</v>
      </c>
      <c r="Q297" s="9">
        <v>0</v>
      </c>
      <c r="R297" s="9"/>
      <c r="S297" s="9" t="s">
        <v>325</v>
      </c>
      <c r="T297" s="19">
        <f>INDEX(章节表!$M$5:$M$64,关卡表!BQ297)</f>
        <v>6600</v>
      </c>
      <c r="U297" s="9" t="s">
        <v>326</v>
      </c>
      <c r="V297" s="19">
        <f>INDEX(章节表!$N$5:$N$64,关卡表!BQ297)</f>
        <v>21600</v>
      </c>
      <c r="W297" s="9"/>
      <c r="X297" s="9"/>
      <c r="Y297" s="9"/>
      <c r="Z297" s="9"/>
      <c r="AA297" s="9"/>
      <c r="AB297" s="9"/>
      <c r="AC297" s="10"/>
      <c r="AD297" s="10"/>
      <c r="AE297" s="10"/>
      <c r="AF297" s="10"/>
      <c r="AG297" s="10"/>
      <c r="AH297" s="10"/>
      <c r="AI297" s="9"/>
      <c r="AJ297" s="9"/>
      <c r="AK297" s="9"/>
      <c r="AL297" s="10" t="s">
        <v>327</v>
      </c>
      <c r="AM297" s="9">
        <v>2</v>
      </c>
      <c r="AN297" s="9"/>
      <c r="AO297" s="19">
        <f>INDEX(章节表!$K$5:$K$64,关卡表!BQ297)</f>
        <v>150</v>
      </c>
      <c r="AP297" s="9">
        <v>12603756</v>
      </c>
      <c r="AQ297" s="10" t="s">
        <v>1213</v>
      </c>
      <c r="AR297" s="10" t="s">
        <v>1214</v>
      </c>
      <c r="AS297" s="10" t="s">
        <v>1215</v>
      </c>
      <c r="AT297" s="10" t="s">
        <v>318</v>
      </c>
      <c r="AU297" s="10"/>
      <c r="AV297" s="10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P297">
        <v>291</v>
      </c>
      <c r="BQ297">
        <f>MATCH(BP297-1,章节表!$J$4:$J$64,1)</f>
        <v>30</v>
      </c>
    </row>
    <row r="298" spans="1:69" ht="18" customHeight="1" x14ac:dyDescent="0.2">
      <c r="A298" s="19">
        <f t="shared" si="9"/>
        <v>13002</v>
      </c>
      <c r="B298" s="19">
        <f>INDEX(章节表!$E$5:$E$64,关卡表!BQ298)</f>
        <v>1</v>
      </c>
      <c r="C298" s="19">
        <f>INDEX(章节表!$B$5:$B$64,关卡表!BQ298)</f>
        <v>130</v>
      </c>
      <c r="D298" s="10" t="s">
        <v>313</v>
      </c>
      <c r="E298" s="19">
        <f>BP298-INDEX(章节表!$J$4:$J$64,关卡表!BQ298)</f>
        <v>2</v>
      </c>
      <c r="F298" s="20">
        <v>3</v>
      </c>
      <c r="G298" s="19" t="str">
        <f>INDEX(章节表!$C$5:$C$64,关卡表!BQ298)&amp;关卡表!E298&amp;"关"</f>
        <v>普通30章2关</v>
      </c>
      <c r="H298" s="9"/>
      <c r="I298" s="9"/>
      <c r="J298" s="19" t="str">
        <f>INDEX(章节表!$D$5:$D$64,关卡表!BQ298)&amp;"-"&amp;关卡表!E298&amp;"关"</f>
        <v>普通30章-2关</v>
      </c>
      <c r="K298" s="10" t="s">
        <v>315</v>
      </c>
      <c r="L298" s="10"/>
      <c r="M298" s="9"/>
      <c r="N298" s="9">
        <v>0</v>
      </c>
      <c r="O298" s="19">
        <f t="shared" si="10"/>
        <v>13001</v>
      </c>
      <c r="P298" s="19">
        <v>1680</v>
      </c>
      <c r="Q298" s="9">
        <v>0</v>
      </c>
      <c r="R298" s="9"/>
      <c r="S298" s="9" t="s">
        <v>325</v>
      </c>
      <c r="T298" s="19">
        <f>INDEX(章节表!$M$5:$M$64,关卡表!BQ298)</f>
        <v>6600</v>
      </c>
      <c r="U298" s="9" t="s">
        <v>326</v>
      </c>
      <c r="V298" s="19">
        <f>INDEX(章节表!$N$5:$N$64,关卡表!BQ298)</f>
        <v>21600</v>
      </c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10"/>
      <c r="AI298" s="9"/>
      <c r="AJ298" s="9"/>
      <c r="AK298" s="9"/>
      <c r="AL298" s="10" t="s">
        <v>327</v>
      </c>
      <c r="AM298" s="9">
        <v>2</v>
      </c>
      <c r="AN298" s="9"/>
      <c r="AO298" s="19">
        <f>INDEX(章节表!$K$5:$K$64,关卡表!BQ298)</f>
        <v>150</v>
      </c>
      <c r="AP298" s="9">
        <v>12603756</v>
      </c>
      <c r="AQ298" s="10" t="s">
        <v>1216</v>
      </c>
      <c r="AR298" s="10" t="s">
        <v>1217</v>
      </c>
      <c r="AS298" s="10" t="s">
        <v>1218</v>
      </c>
      <c r="AT298" s="10" t="s">
        <v>318</v>
      </c>
      <c r="AU298" s="10"/>
      <c r="AV298" s="10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P298">
        <v>292</v>
      </c>
      <c r="BQ298">
        <f>MATCH(BP298-1,章节表!$J$4:$J$64,1)</f>
        <v>30</v>
      </c>
    </row>
    <row r="299" spans="1:69" ht="18" customHeight="1" x14ac:dyDescent="0.2">
      <c r="A299" s="19">
        <f t="shared" si="9"/>
        <v>13003</v>
      </c>
      <c r="B299" s="19">
        <f>INDEX(章节表!$E$5:$E$64,关卡表!BQ299)</f>
        <v>1</v>
      </c>
      <c r="C299" s="19">
        <f>INDEX(章节表!$B$5:$B$64,关卡表!BQ299)</f>
        <v>130</v>
      </c>
      <c r="D299" s="10" t="s">
        <v>313</v>
      </c>
      <c r="E299" s="19">
        <f>BP299-INDEX(章节表!$J$4:$J$64,关卡表!BQ299)</f>
        <v>3</v>
      </c>
      <c r="F299" s="20">
        <v>4</v>
      </c>
      <c r="G299" s="19" t="str">
        <f>INDEX(章节表!$C$5:$C$64,关卡表!BQ299)&amp;关卡表!E299&amp;"关"</f>
        <v>普通30章3关</v>
      </c>
      <c r="H299" s="9"/>
      <c r="I299" s="9"/>
      <c r="J299" s="19" t="str">
        <f>INDEX(章节表!$D$5:$D$64,关卡表!BQ299)&amp;"-"&amp;关卡表!E299&amp;"关"</f>
        <v>普通30章-3关</v>
      </c>
      <c r="K299" s="10" t="s">
        <v>315</v>
      </c>
      <c r="L299" s="10"/>
      <c r="M299" s="9"/>
      <c r="N299" s="9">
        <v>0</v>
      </c>
      <c r="O299" s="19">
        <f t="shared" si="10"/>
        <v>13002</v>
      </c>
      <c r="P299" s="19">
        <v>1680</v>
      </c>
      <c r="Q299" s="9">
        <v>0</v>
      </c>
      <c r="R299" s="9">
        <v>21301</v>
      </c>
      <c r="S299" s="9" t="s">
        <v>325</v>
      </c>
      <c r="T299" s="19">
        <f>INDEX(章节表!$M$5:$M$64,关卡表!BQ299)</f>
        <v>6600</v>
      </c>
      <c r="U299" s="9" t="s">
        <v>326</v>
      </c>
      <c r="V299" s="19">
        <f>INDEX(章节表!$N$5:$N$64,关卡表!BQ299)</f>
        <v>21600</v>
      </c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10"/>
      <c r="AI299" s="9"/>
      <c r="AJ299" s="9"/>
      <c r="AK299" s="9"/>
      <c r="AL299" s="10" t="s">
        <v>327</v>
      </c>
      <c r="AM299" s="9">
        <v>3</v>
      </c>
      <c r="AN299" s="9"/>
      <c r="AO299" s="19">
        <f>INDEX(章节表!$K$5:$K$64,关卡表!BQ299)</f>
        <v>150</v>
      </c>
      <c r="AP299" s="9">
        <v>13163922</v>
      </c>
      <c r="AQ299" s="10" t="s">
        <v>1219</v>
      </c>
      <c r="AR299" s="10" t="s">
        <v>1220</v>
      </c>
      <c r="AS299" s="10" t="s">
        <v>1221</v>
      </c>
      <c r="AT299" s="10" t="s">
        <v>318</v>
      </c>
      <c r="AU299" s="10"/>
      <c r="AV299" s="10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P299">
        <v>293</v>
      </c>
      <c r="BQ299">
        <f>MATCH(BP299-1,章节表!$J$4:$J$64,1)</f>
        <v>30</v>
      </c>
    </row>
    <row r="300" spans="1:69" ht="18" customHeight="1" x14ac:dyDescent="0.2">
      <c r="A300" s="19">
        <f t="shared" si="9"/>
        <v>13004</v>
      </c>
      <c r="B300" s="19">
        <f>INDEX(章节表!$E$5:$E$64,关卡表!BQ300)</f>
        <v>1</v>
      </c>
      <c r="C300" s="19">
        <f>INDEX(章节表!$B$5:$B$64,关卡表!BQ300)</f>
        <v>130</v>
      </c>
      <c r="D300" s="10" t="s">
        <v>313</v>
      </c>
      <c r="E300" s="19">
        <f>BP300-INDEX(章节表!$J$4:$J$64,关卡表!BQ300)</f>
        <v>4</v>
      </c>
      <c r="F300" s="20">
        <v>6</v>
      </c>
      <c r="G300" s="19" t="str">
        <f>INDEX(章节表!$C$5:$C$64,关卡表!BQ300)&amp;关卡表!E300&amp;"关"</f>
        <v>普通30章4关</v>
      </c>
      <c r="H300" s="9"/>
      <c r="I300" s="9"/>
      <c r="J300" s="19" t="str">
        <f>INDEX(章节表!$D$5:$D$64,关卡表!BQ300)&amp;"-"&amp;关卡表!E300&amp;"关"</f>
        <v>普通30章-4关</v>
      </c>
      <c r="K300" s="10" t="s">
        <v>315</v>
      </c>
      <c r="L300" s="10"/>
      <c r="M300" s="9"/>
      <c r="N300" s="9">
        <v>0</v>
      </c>
      <c r="O300" s="19">
        <f t="shared" si="10"/>
        <v>13003</v>
      </c>
      <c r="P300" s="19">
        <v>1680</v>
      </c>
      <c r="Q300" s="9">
        <v>0</v>
      </c>
      <c r="R300" s="9"/>
      <c r="S300" s="9" t="s">
        <v>325</v>
      </c>
      <c r="T300" s="19">
        <f>INDEX(章节表!$M$5:$M$64,关卡表!BQ300)</f>
        <v>6600</v>
      </c>
      <c r="U300" s="9" t="s">
        <v>326</v>
      </c>
      <c r="V300" s="19">
        <f>INDEX(章节表!$N$5:$N$64,关卡表!BQ300)</f>
        <v>21600</v>
      </c>
      <c r="W300" s="9"/>
      <c r="X300" s="9"/>
      <c r="Y300" s="9"/>
      <c r="Z300" s="9"/>
      <c r="AA300" s="9"/>
      <c r="AB300" s="9"/>
      <c r="AC300" s="10"/>
      <c r="AD300" s="10"/>
      <c r="AE300" s="10"/>
      <c r="AF300" s="10"/>
      <c r="AG300" s="10"/>
      <c r="AH300" s="10"/>
      <c r="AI300" s="9"/>
      <c r="AJ300" s="9"/>
      <c r="AK300" s="9"/>
      <c r="AL300" s="10" t="s">
        <v>327</v>
      </c>
      <c r="AM300" s="9">
        <v>1</v>
      </c>
      <c r="AN300" s="9"/>
      <c r="AO300" s="19">
        <f>INDEX(章节表!$K$5:$K$64,关卡表!BQ300)</f>
        <v>150</v>
      </c>
      <c r="AP300" s="9">
        <v>12831546</v>
      </c>
      <c r="AQ300" s="10" t="s">
        <v>1222</v>
      </c>
      <c r="AR300" s="10" t="s">
        <v>1223</v>
      </c>
      <c r="AS300" s="10" t="s">
        <v>1224</v>
      </c>
      <c r="AT300" s="10" t="s">
        <v>318</v>
      </c>
      <c r="AU300" s="10"/>
      <c r="AV300" s="10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P300">
        <v>294</v>
      </c>
      <c r="BQ300">
        <f>MATCH(BP300-1,章节表!$J$4:$J$64,1)</f>
        <v>30</v>
      </c>
    </row>
    <row r="301" spans="1:69" ht="18" customHeight="1" x14ac:dyDescent="0.2">
      <c r="A301" s="19">
        <f t="shared" si="9"/>
        <v>13005</v>
      </c>
      <c r="B301" s="19">
        <f>INDEX(章节表!$E$5:$E$64,关卡表!BQ301)</f>
        <v>1</v>
      </c>
      <c r="C301" s="19">
        <f>INDEX(章节表!$B$5:$B$64,关卡表!BQ301)</f>
        <v>130</v>
      </c>
      <c r="D301" s="10" t="s">
        <v>313</v>
      </c>
      <c r="E301" s="19">
        <f>BP301-INDEX(章节表!$J$4:$J$64,关卡表!BQ301)</f>
        <v>5</v>
      </c>
      <c r="F301" s="20">
        <v>8</v>
      </c>
      <c r="G301" s="19" t="str">
        <f>INDEX(章节表!$C$5:$C$64,关卡表!BQ301)&amp;关卡表!E301&amp;"关"</f>
        <v>普通30章5关</v>
      </c>
      <c r="H301" s="9"/>
      <c r="I301" s="9"/>
      <c r="J301" s="19" t="str">
        <f>INDEX(章节表!$D$5:$D$64,关卡表!BQ301)&amp;"-"&amp;关卡表!E301&amp;"关"</f>
        <v>普通30章-5关</v>
      </c>
      <c r="K301" s="10" t="s">
        <v>315</v>
      </c>
      <c r="L301" s="10"/>
      <c r="M301" s="9"/>
      <c r="N301" s="9">
        <v>0</v>
      </c>
      <c r="O301" s="19">
        <f t="shared" si="10"/>
        <v>13004</v>
      </c>
      <c r="P301" s="19">
        <v>1680</v>
      </c>
      <c r="Q301" s="9">
        <v>0</v>
      </c>
      <c r="R301" s="9"/>
      <c r="S301" s="9" t="s">
        <v>325</v>
      </c>
      <c r="T301" s="19">
        <f>INDEX(章节表!$M$5:$M$64,关卡表!BQ301)</f>
        <v>6600</v>
      </c>
      <c r="U301" s="9" t="s">
        <v>326</v>
      </c>
      <c r="V301" s="19">
        <f>INDEX(章节表!$N$5:$N$64,关卡表!BQ301)</f>
        <v>21600</v>
      </c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10"/>
      <c r="AI301" s="9"/>
      <c r="AJ301" s="9"/>
      <c r="AK301" s="9"/>
      <c r="AL301" s="10" t="s">
        <v>327</v>
      </c>
      <c r="AM301" s="9">
        <v>2</v>
      </c>
      <c r="AN301" s="9"/>
      <c r="AO301" s="19">
        <f>INDEX(章节表!$K$5:$K$64,关卡表!BQ301)</f>
        <v>150</v>
      </c>
      <c r="AP301" s="9">
        <v>12831546</v>
      </c>
      <c r="AQ301" s="10" t="s">
        <v>1225</v>
      </c>
      <c r="AR301" s="10" t="s">
        <v>1226</v>
      </c>
      <c r="AS301" s="10" t="s">
        <v>1227</v>
      </c>
      <c r="AT301" s="10" t="s">
        <v>318</v>
      </c>
      <c r="AU301" s="10"/>
      <c r="AV301" s="10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P301">
        <v>295</v>
      </c>
      <c r="BQ301">
        <f>MATCH(BP301-1,章节表!$J$4:$J$64,1)</f>
        <v>30</v>
      </c>
    </row>
    <row r="302" spans="1:69" ht="18" customHeight="1" x14ac:dyDescent="0.2">
      <c r="A302" s="19">
        <f t="shared" si="9"/>
        <v>13006</v>
      </c>
      <c r="B302" s="19">
        <f>INDEX(章节表!$E$5:$E$64,关卡表!BQ302)</f>
        <v>1</v>
      </c>
      <c r="C302" s="19">
        <f>INDEX(章节表!$B$5:$B$64,关卡表!BQ302)</f>
        <v>130</v>
      </c>
      <c r="D302" s="10" t="s">
        <v>313</v>
      </c>
      <c r="E302" s="19">
        <f>BP302-INDEX(章节表!$J$4:$J$64,关卡表!BQ302)</f>
        <v>6</v>
      </c>
      <c r="F302" s="20">
        <v>9</v>
      </c>
      <c r="G302" s="19" t="str">
        <f>INDEX(章节表!$C$5:$C$64,关卡表!BQ302)&amp;关卡表!E302&amp;"关"</f>
        <v>普通30章6关</v>
      </c>
      <c r="H302" s="9"/>
      <c r="I302" s="9"/>
      <c r="J302" s="19" t="str">
        <f>INDEX(章节表!$D$5:$D$64,关卡表!BQ302)&amp;"-"&amp;关卡表!E302&amp;"关"</f>
        <v>普通30章-6关</v>
      </c>
      <c r="K302" s="10" t="s">
        <v>315</v>
      </c>
      <c r="L302" s="10"/>
      <c r="M302" s="9"/>
      <c r="N302" s="9">
        <v>0</v>
      </c>
      <c r="O302" s="19">
        <f t="shared" si="10"/>
        <v>13005</v>
      </c>
      <c r="P302" s="19">
        <v>1680</v>
      </c>
      <c r="Q302" s="9">
        <v>0</v>
      </c>
      <c r="R302" s="9">
        <v>21302</v>
      </c>
      <c r="S302" s="9" t="s">
        <v>325</v>
      </c>
      <c r="T302" s="19">
        <f>INDEX(章节表!$M$5:$M$64,关卡表!BQ302)</f>
        <v>6600</v>
      </c>
      <c r="U302" s="9" t="s">
        <v>326</v>
      </c>
      <c r="V302" s="19">
        <f>INDEX(章节表!$N$5:$N$64,关卡表!BQ302)</f>
        <v>21600</v>
      </c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10"/>
      <c r="AI302" s="9"/>
      <c r="AJ302" s="9"/>
      <c r="AK302" s="9"/>
      <c r="AL302" s="10" t="s">
        <v>327</v>
      </c>
      <c r="AM302" s="9">
        <v>3</v>
      </c>
      <c r="AN302" s="9"/>
      <c r="AO302" s="19">
        <f>INDEX(章节表!$K$5:$K$64,关卡表!BQ302)</f>
        <v>150</v>
      </c>
      <c r="AP302" s="9">
        <v>13417972</v>
      </c>
      <c r="AQ302" s="10" t="s">
        <v>1228</v>
      </c>
      <c r="AR302" s="10" t="s">
        <v>1229</v>
      </c>
      <c r="AS302" s="10" t="s">
        <v>1230</v>
      </c>
      <c r="AT302" s="10" t="s">
        <v>318</v>
      </c>
      <c r="AU302" s="10"/>
      <c r="AV302" s="10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P302">
        <v>296</v>
      </c>
      <c r="BQ302">
        <f>MATCH(BP302-1,章节表!$J$4:$J$64,1)</f>
        <v>30</v>
      </c>
    </row>
    <row r="303" spans="1:69" ht="18" customHeight="1" x14ac:dyDescent="0.2">
      <c r="A303" s="19">
        <f t="shared" si="9"/>
        <v>13007</v>
      </c>
      <c r="B303" s="19">
        <f>INDEX(章节表!$E$5:$E$64,关卡表!BQ303)</f>
        <v>1</v>
      </c>
      <c r="C303" s="19">
        <f>INDEX(章节表!$B$5:$B$64,关卡表!BQ303)</f>
        <v>130</v>
      </c>
      <c r="D303" s="10" t="s">
        <v>313</v>
      </c>
      <c r="E303" s="19">
        <f>BP303-INDEX(章节表!$J$4:$J$64,关卡表!BQ303)</f>
        <v>7</v>
      </c>
      <c r="F303" s="20">
        <v>10</v>
      </c>
      <c r="G303" s="19" t="str">
        <f>INDEX(章节表!$C$5:$C$64,关卡表!BQ303)&amp;关卡表!E303&amp;"关"</f>
        <v>普通30章7关</v>
      </c>
      <c r="H303" s="9"/>
      <c r="I303" s="9"/>
      <c r="J303" s="19" t="str">
        <f>INDEX(章节表!$D$5:$D$64,关卡表!BQ303)&amp;"-"&amp;关卡表!E303&amp;"关"</f>
        <v>普通30章-7关</v>
      </c>
      <c r="K303" s="10" t="s">
        <v>315</v>
      </c>
      <c r="L303" s="10"/>
      <c r="M303" s="9"/>
      <c r="N303" s="9">
        <v>0</v>
      </c>
      <c r="O303" s="19">
        <f t="shared" si="10"/>
        <v>13006</v>
      </c>
      <c r="P303" s="19">
        <v>1680</v>
      </c>
      <c r="Q303" s="9">
        <v>0</v>
      </c>
      <c r="R303" s="9"/>
      <c r="S303" s="9" t="s">
        <v>325</v>
      </c>
      <c r="T303" s="19">
        <f>INDEX(章节表!$M$5:$M$64,关卡表!BQ303)</f>
        <v>6600</v>
      </c>
      <c r="U303" s="9" t="s">
        <v>326</v>
      </c>
      <c r="V303" s="19">
        <f>INDEX(章节表!$N$5:$N$64,关卡表!BQ303)</f>
        <v>21600</v>
      </c>
      <c r="W303" s="9"/>
      <c r="X303" s="9"/>
      <c r="Y303" s="9"/>
      <c r="Z303" s="9"/>
      <c r="AA303" s="9"/>
      <c r="AB303" s="9"/>
      <c r="AC303" s="10"/>
      <c r="AD303" s="10"/>
      <c r="AE303" s="10"/>
      <c r="AF303" s="10"/>
      <c r="AG303" s="10"/>
      <c r="AH303" s="10"/>
      <c r="AI303" s="9"/>
      <c r="AJ303" s="9"/>
      <c r="AK303" s="9"/>
      <c r="AL303" s="10" t="s">
        <v>364</v>
      </c>
      <c r="AM303" s="9">
        <v>9</v>
      </c>
      <c r="AN303" s="9"/>
      <c r="AO303" s="19">
        <f>INDEX(章节表!$K$5:$K$64,关卡表!BQ303)</f>
        <v>150</v>
      </c>
      <c r="AP303" s="9">
        <v>13059336</v>
      </c>
      <c r="AQ303" s="10" t="s">
        <v>1231</v>
      </c>
      <c r="AR303" s="10" t="s">
        <v>1232</v>
      </c>
      <c r="AS303" s="10" t="s">
        <v>1233</v>
      </c>
      <c r="AT303" s="10" t="s">
        <v>318</v>
      </c>
      <c r="AU303" s="10"/>
      <c r="AV303" s="10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P303">
        <v>297</v>
      </c>
      <c r="BQ303">
        <f>MATCH(BP303-1,章节表!$J$4:$J$64,1)</f>
        <v>30</v>
      </c>
    </row>
    <row r="304" spans="1:69" ht="18" customHeight="1" x14ac:dyDescent="0.2">
      <c r="A304" s="19">
        <f t="shared" si="9"/>
        <v>13008</v>
      </c>
      <c r="B304" s="19">
        <f>INDEX(章节表!$E$5:$E$64,关卡表!BQ304)</f>
        <v>1</v>
      </c>
      <c r="C304" s="19">
        <f>INDEX(章节表!$B$5:$B$64,关卡表!BQ304)</f>
        <v>130</v>
      </c>
      <c r="D304" s="10" t="s">
        <v>313</v>
      </c>
      <c r="E304" s="19">
        <f>BP304-INDEX(章节表!$J$4:$J$64,关卡表!BQ304)</f>
        <v>8</v>
      </c>
      <c r="F304" s="20">
        <v>11</v>
      </c>
      <c r="G304" s="19" t="str">
        <f>INDEX(章节表!$C$5:$C$64,关卡表!BQ304)&amp;关卡表!E304&amp;"关"</f>
        <v>普通30章8关</v>
      </c>
      <c r="H304" s="9"/>
      <c r="I304" s="9"/>
      <c r="J304" s="19" t="str">
        <f>INDEX(章节表!$D$5:$D$64,关卡表!BQ304)&amp;"-"&amp;关卡表!E304&amp;"关"</f>
        <v>普通30章-8关</v>
      </c>
      <c r="K304" s="10" t="s">
        <v>315</v>
      </c>
      <c r="L304" s="10"/>
      <c r="M304" s="9"/>
      <c r="N304" s="9">
        <v>0</v>
      </c>
      <c r="O304" s="19">
        <f t="shared" si="10"/>
        <v>13007</v>
      </c>
      <c r="P304" s="19">
        <v>1680</v>
      </c>
      <c r="Q304" s="9">
        <v>0</v>
      </c>
      <c r="R304" s="9"/>
      <c r="S304" s="9" t="s">
        <v>325</v>
      </c>
      <c r="T304" s="19">
        <f>INDEX(章节表!$M$5:$M$64,关卡表!BQ304)</f>
        <v>6600</v>
      </c>
      <c r="U304" s="9" t="s">
        <v>326</v>
      </c>
      <c r="V304" s="19">
        <f>INDEX(章节表!$N$5:$N$64,关卡表!BQ304)</f>
        <v>21600</v>
      </c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10"/>
      <c r="AI304" s="9"/>
      <c r="AJ304" s="9"/>
      <c r="AK304" s="9"/>
      <c r="AL304" s="9" t="s">
        <v>327</v>
      </c>
      <c r="AM304" s="9">
        <v>1</v>
      </c>
      <c r="AN304" s="9"/>
      <c r="AO304" s="19">
        <f>INDEX(章节表!$K$5:$K$64,关卡表!BQ304)</f>
        <v>150</v>
      </c>
      <c r="AP304" s="9">
        <v>13059336</v>
      </c>
      <c r="AQ304" s="10" t="s">
        <v>1234</v>
      </c>
      <c r="AR304" s="10" t="s">
        <v>1235</v>
      </c>
      <c r="AS304" s="10" t="s">
        <v>1236</v>
      </c>
      <c r="AT304" s="10" t="s">
        <v>318</v>
      </c>
      <c r="AU304" s="10"/>
      <c r="AV304" s="10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P304">
        <v>298</v>
      </c>
      <c r="BQ304">
        <f>MATCH(BP304-1,章节表!$J$4:$J$64,1)</f>
        <v>30</v>
      </c>
    </row>
    <row r="305" spans="1:69" ht="18" customHeight="1" x14ac:dyDescent="0.2">
      <c r="A305" s="19">
        <f t="shared" si="9"/>
        <v>13009</v>
      </c>
      <c r="B305" s="19">
        <f>INDEX(章节表!$E$5:$E$64,关卡表!BQ305)</f>
        <v>1</v>
      </c>
      <c r="C305" s="19">
        <f>INDEX(章节表!$B$5:$B$64,关卡表!BQ305)</f>
        <v>130</v>
      </c>
      <c r="D305" s="10" t="s">
        <v>313</v>
      </c>
      <c r="E305" s="19">
        <f>BP305-INDEX(章节表!$J$4:$J$64,关卡表!BQ305)</f>
        <v>9</v>
      </c>
      <c r="F305" s="20">
        <v>13</v>
      </c>
      <c r="G305" s="19" t="str">
        <f>INDEX(章节表!$C$5:$C$64,关卡表!BQ305)&amp;关卡表!E305&amp;"关"</f>
        <v>普通30章9关</v>
      </c>
      <c r="H305" s="9"/>
      <c r="I305" s="9"/>
      <c r="J305" s="19" t="str">
        <f>INDEX(章节表!$D$5:$D$64,关卡表!BQ305)&amp;"-"&amp;关卡表!E305&amp;"关"</f>
        <v>普通30章-9关</v>
      </c>
      <c r="K305" s="10" t="s">
        <v>315</v>
      </c>
      <c r="L305" s="10"/>
      <c r="M305" s="9"/>
      <c r="N305" s="9">
        <v>0</v>
      </c>
      <c r="O305" s="19">
        <f t="shared" si="10"/>
        <v>13008</v>
      </c>
      <c r="P305" s="19">
        <v>1680</v>
      </c>
      <c r="Q305" s="9">
        <v>0</v>
      </c>
      <c r="R305" s="9"/>
      <c r="S305" s="9" t="s">
        <v>325</v>
      </c>
      <c r="T305" s="19">
        <f>INDEX(章节表!$M$5:$M$64,关卡表!BQ305)</f>
        <v>6600</v>
      </c>
      <c r="U305" s="9" t="s">
        <v>326</v>
      </c>
      <c r="V305" s="19">
        <f>INDEX(章节表!$N$5:$N$64,关卡表!BQ305)</f>
        <v>21600</v>
      </c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10"/>
      <c r="AI305" s="9"/>
      <c r="AJ305" s="9"/>
      <c r="AK305" s="9"/>
      <c r="AL305" s="10" t="s">
        <v>327</v>
      </c>
      <c r="AM305" s="9">
        <v>2</v>
      </c>
      <c r="AN305" s="9"/>
      <c r="AO305" s="19">
        <f>INDEX(章节表!$K$5:$K$64,关卡表!BQ305)</f>
        <v>150</v>
      </c>
      <c r="AP305" s="9">
        <v>13074805</v>
      </c>
      <c r="AQ305" s="10" t="s">
        <v>1237</v>
      </c>
      <c r="AR305" s="10" t="s">
        <v>1238</v>
      </c>
      <c r="AS305" s="10" t="s">
        <v>1239</v>
      </c>
      <c r="AT305" s="10" t="s">
        <v>318</v>
      </c>
      <c r="AU305" s="10"/>
      <c r="AV305" s="10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P305">
        <v>299</v>
      </c>
      <c r="BQ305">
        <f>MATCH(BP305-1,章节表!$J$4:$J$64,1)</f>
        <v>30</v>
      </c>
    </row>
    <row r="306" spans="1:69" ht="18" customHeight="1" x14ac:dyDescent="0.2">
      <c r="A306" s="19">
        <f t="shared" si="9"/>
        <v>13010</v>
      </c>
      <c r="B306" s="19">
        <f>INDEX(章节表!$E$5:$E$64,关卡表!BQ306)</f>
        <v>1</v>
      </c>
      <c r="C306" s="19">
        <f>INDEX(章节表!$B$5:$B$64,关卡表!BQ306)</f>
        <v>130</v>
      </c>
      <c r="D306" s="10" t="s">
        <v>313</v>
      </c>
      <c r="E306" s="19">
        <f>BP306-INDEX(章节表!$J$4:$J$64,关卡表!BQ306)</f>
        <v>10</v>
      </c>
      <c r="F306" s="20">
        <v>14</v>
      </c>
      <c r="G306" s="19" t="str">
        <f>INDEX(章节表!$C$5:$C$64,关卡表!BQ306)&amp;关卡表!E306&amp;"关"</f>
        <v>普通30章10关</v>
      </c>
      <c r="H306" s="9"/>
      <c r="I306" s="9"/>
      <c r="J306" s="19" t="str">
        <f>INDEX(章节表!$D$5:$D$64,关卡表!BQ306)&amp;"-"&amp;关卡表!E306&amp;"关"</f>
        <v>普通30章-10关</v>
      </c>
      <c r="K306" s="10" t="s">
        <v>360</v>
      </c>
      <c r="L306" s="10"/>
      <c r="M306" s="9"/>
      <c r="N306" s="9">
        <v>0</v>
      </c>
      <c r="O306" s="19">
        <f t="shared" si="10"/>
        <v>13009</v>
      </c>
      <c r="P306" s="19">
        <v>1680</v>
      </c>
      <c r="Q306" s="9">
        <v>0</v>
      </c>
      <c r="R306" s="9">
        <v>21303</v>
      </c>
      <c r="S306" s="9" t="s">
        <v>325</v>
      </c>
      <c r="T306" s="19">
        <f>INDEX(章节表!$M$5:$M$64,关卡表!BQ306)</f>
        <v>6600</v>
      </c>
      <c r="U306" s="9" t="s">
        <v>326</v>
      </c>
      <c r="V306" s="19">
        <f>INDEX(章节表!$N$5:$N$64,关卡表!BQ306)</f>
        <v>21600</v>
      </c>
      <c r="W306" s="9"/>
      <c r="X306" s="9"/>
      <c r="Y306" s="9"/>
      <c r="Z306" s="9"/>
      <c r="AA306" s="9"/>
      <c r="AB306" s="9"/>
      <c r="AC306" s="10"/>
      <c r="AD306" s="10"/>
      <c r="AE306" s="10"/>
      <c r="AF306" s="10"/>
      <c r="AG306" s="10"/>
      <c r="AH306" s="10"/>
      <c r="AI306" s="9"/>
      <c r="AJ306" s="9"/>
      <c r="AK306" s="9"/>
      <c r="AL306" s="9" t="s">
        <v>364</v>
      </c>
      <c r="AM306" s="9">
        <v>11</v>
      </c>
      <c r="AN306" s="9"/>
      <c r="AO306" s="19">
        <f>INDEX(章节表!$K$5:$K$64,关卡表!BQ306)</f>
        <v>150</v>
      </c>
      <c r="AP306" s="9">
        <v>13096143</v>
      </c>
      <c r="AQ306" s="10" t="s">
        <v>1240</v>
      </c>
      <c r="AR306" s="10" t="s">
        <v>1241</v>
      </c>
      <c r="AS306" s="10" t="s">
        <v>1242</v>
      </c>
      <c r="AT306" s="10" t="s">
        <v>318</v>
      </c>
      <c r="AU306" s="10"/>
      <c r="AV306" s="10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P306">
        <v>300</v>
      </c>
      <c r="BQ306">
        <f>MATCH(BP306-1,章节表!$J$4:$J$64,1)</f>
        <v>30</v>
      </c>
    </row>
    <row r="307" spans="1:69" ht="18" customHeight="1" x14ac:dyDescent="0.2">
      <c r="A307" s="19">
        <f t="shared" si="9"/>
        <v>20101</v>
      </c>
      <c r="B307" s="19">
        <f>INDEX(章节表!$E$5:$E$64,关卡表!BQ307)</f>
        <v>2</v>
      </c>
      <c r="C307" s="19">
        <f>INDEX(章节表!$B$5:$B$64,关卡表!BQ307)</f>
        <v>201</v>
      </c>
      <c r="D307" s="10" t="s">
        <v>313</v>
      </c>
      <c r="E307" s="19">
        <f>BP307-INDEX(章节表!$J$4:$J$64,关卡表!BQ307)</f>
        <v>1</v>
      </c>
      <c r="F307" s="20">
        <v>1</v>
      </c>
      <c r="G307" s="19" t="str">
        <f>INDEX(章节表!$C$5:$C$64,关卡表!BQ307)&amp;关卡表!E307&amp;"关"</f>
        <v>困难1章1关</v>
      </c>
      <c r="H307" s="9"/>
      <c r="I307" s="9"/>
      <c r="J307" s="19" t="str">
        <f>INDEX(章节表!$D$5:$D$64,关卡表!BQ307)&amp;"-"&amp;关卡表!E307&amp;"关"</f>
        <v>困难1章-1关</v>
      </c>
      <c r="K307" s="10" t="s">
        <v>315</v>
      </c>
      <c r="L307" s="10"/>
      <c r="M307" s="9"/>
      <c r="N307" s="9">
        <v>0</v>
      </c>
      <c r="O307" s="19">
        <v>10210</v>
      </c>
      <c r="P307" s="19">
        <v>200</v>
      </c>
      <c r="Q307" s="9">
        <v>0</v>
      </c>
      <c r="R307" s="9"/>
      <c r="S307" s="9" t="s">
        <v>325</v>
      </c>
      <c r="T307" s="19">
        <v>1200</v>
      </c>
      <c r="U307" s="9" t="s">
        <v>326</v>
      </c>
      <c r="V307" s="19">
        <f>INDEX(章节表!$N$5:$N$64,关卡表!BQ307)</f>
        <v>2250</v>
      </c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10"/>
      <c r="AI307" s="9"/>
      <c r="AJ307" s="9"/>
      <c r="AK307" s="9"/>
      <c r="AL307" s="9" t="s">
        <v>364</v>
      </c>
      <c r="AM307" s="9">
        <v>9</v>
      </c>
      <c r="AN307" s="9"/>
      <c r="AO307" s="19">
        <f>INDEX(章节表!$K$5:$K$64,关卡表!BQ307)</f>
        <v>20</v>
      </c>
      <c r="AP307" s="9">
        <v>44775</v>
      </c>
      <c r="AQ307" s="10" t="s">
        <v>1243</v>
      </c>
      <c r="AR307" s="10" t="s">
        <v>1244</v>
      </c>
      <c r="AS307" s="10" t="s">
        <v>1245</v>
      </c>
      <c r="AT307" s="10" t="s">
        <v>318</v>
      </c>
      <c r="AU307" s="10"/>
      <c r="AV307" s="10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P307">
        <v>301</v>
      </c>
      <c r="BQ307">
        <f>MATCH(BP307-1,章节表!$J$4:$J$64,1)</f>
        <v>31</v>
      </c>
    </row>
    <row r="308" spans="1:69" ht="18" customHeight="1" x14ac:dyDescent="0.2">
      <c r="A308" s="19">
        <f t="shared" si="9"/>
        <v>20102</v>
      </c>
      <c r="B308" s="19">
        <f>INDEX(章节表!$E$5:$E$64,关卡表!BQ308)</f>
        <v>2</v>
      </c>
      <c r="C308" s="19">
        <f>INDEX(章节表!$B$5:$B$64,关卡表!BQ308)</f>
        <v>201</v>
      </c>
      <c r="D308" s="10" t="s">
        <v>313</v>
      </c>
      <c r="E308" s="19">
        <f>BP308-INDEX(章节表!$J$4:$J$64,关卡表!BQ308)</f>
        <v>2</v>
      </c>
      <c r="F308" s="20">
        <v>3</v>
      </c>
      <c r="G308" s="19" t="str">
        <f>INDEX(章节表!$C$5:$C$64,关卡表!BQ308)&amp;关卡表!E308&amp;"关"</f>
        <v>困难1章2关</v>
      </c>
      <c r="H308" s="9"/>
      <c r="I308" s="9"/>
      <c r="J308" s="19" t="str">
        <f>INDEX(章节表!$D$5:$D$64,关卡表!BQ308)&amp;"-"&amp;关卡表!E308&amp;"关"</f>
        <v>困难1章-2关</v>
      </c>
      <c r="K308" s="10" t="s">
        <v>315</v>
      </c>
      <c r="L308" s="10"/>
      <c r="M308" s="9"/>
      <c r="N308" s="9">
        <v>0</v>
      </c>
      <c r="O308" s="9">
        <f>A307</f>
        <v>20101</v>
      </c>
      <c r="P308" s="19">
        <v>200</v>
      </c>
      <c r="Q308" s="9">
        <v>0</v>
      </c>
      <c r="R308" s="9"/>
      <c r="S308" s="9" t="s">
        <v>325</v>
      </c>
      <c r="T308" s="19">
        <v>1200</v>
      </c>
      <c r="U308" s="9" t="s">
        <v>326</v>
      </c>
      <c r="V308" s="19">
        <f>INDEX(章节表!$N$5:$N$64,关卡表!BQ308)</f>
        <v>2250</v>
      </c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10"/>
      <c r="AI308" s="9"/>
      <c r="AJ308" s="9"/>
      <c r="AK308" s="9"/>
      <c r="AL308" s="9" t="s">
        <v>364</v>
      </c>
      <c r="AM308" s="9">
        <v>9</v>
      </c>
      <c r="AN308" s="9"/>
      <c r="AO308" s="19">
        <f>INDEX(章节表!$K$5:$K$64,关卡表!BQ308)</f>
        <v>20</v>
      </c>
      <c r="AP308" s="9">
        <v>48177</v>
      </c>
      <c r="AQ308" s="10" t="s">
        <v>1246</v>
      </c>
      <c r="AR308" s="10" t="s">
        <v>1247</v>
      </c>
      <c r="AS308" s="10" t="s">
        <v>1248</v>
      </c>
      <c r="AT308" s="10" t="s">
        <v>318</v>
      </c>
      <c r="AU308" s="10"/>
      <c r="AV308" s="10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P308">
        <v>302</v>
      </c>
      <c r="BQ308">
        <f>MATCH(BP308-1,章节表!$J$4:$J$64,1)</f>
        <v>31</v>
      </c>
    </row>
    <row r="309" spans="1:69" ht="18" customHeight="1" x14ac:dyDescent="0.2">
      <c r="A309" s="19">
        <f t="shared" si="9"/>
        <v>20103</v>
      </c>
      <c r="B309" s="19">
        <f>INDEX(章节表!$E$5:$E$64,关卡表!BQ309)</f>
        <v>2</v>
      </c>
      <c r="C309" s="19">
        <f>INDEX(章节表!$B$5:$B$64,关卡表!BQ309)</f>
        <v>201</v>
      </c>
      <c r="D309" s="10" t="s">
        <v>313</v>
      </c>
      <c r="E309" s="19">
        <f>BP309-INDEX(章节表!$J$4:$J$64,关卡表!BQ309)</f>
        <v>3</v>
      </c>
      <c r="F309" s="20">
        <v>5</v>
      </c>
      <c r="G309" s="19" t="str">
        <f>INDEX(章节表!$C$5:$C$64,关卡表!BQ309)&amp;关卡表!E309&amp;"关"</f>
        <v>困难1章3关</v>
      </c>
      <c r="H309" s="9"/>
      <c r="I309" s="9"/>
      <c r="J309" s="19" t="str">
        <f>INDEX(章节表!$D$5:$D$64,关卡表!BQ309)&amp;"-"&amp;关卡表!E309&amp;"关"</f>
        <v>困难1章-3关</v>
      </c>
      <c r="K309" s="10" t="s">
        <v>315</v>
      </c>
      <c r="L309" s="10"/>
      <c r="M309" s="9"/>
      <c r="N309" s="9">
        <v>0</v>
      </c>
      <c r="O309" s="9">
        <f t="shared" ref="O309:O372" si="11">A308</f>
        <v>20102</v>
      </c>
      <c r="P309" s="19">
        <v>200</v>
      </c>
      <c r="Q309" s="9">
        <v>0</v>
      </c>
      <c r="R309" s="9">
        <v>22011</v>
      </c>
      <c r="S309" s="9" t="s">
        <v>325</v>
      </c>
      <c r="T309" s="19">
        <v>1200</v>
      </c>
      <c r="U309" s="9" t="s">
        <v>326</v>
      </c>
      <c r="V309" s="19">
        <f>INDEX(章节表!$N$5:$N$64,关卡表!BQ309)</f>
        <v>2250</v>
      </c>
      <c r="W309" s="9"/>
      <c r="X309" s="9"/>
      <c r="Y309" s="9"/>
      <c r="Z309" s="9"/>
      <c r="AA309" s="9"/>
      <c r="AB309" s="9"/>
      <c r="AC309" s="10"/>
      <c r="AD309" s="10"/>
      <c r="AE309" s="10"/>
      <c r="AF309" s="10"/>
      <c r="AG309" s="10"/>
      <c r="AH309" s="10"/>
      <c r="AI309" s="9"/>
      <c r="AJ309" s="9"/>
      <c r="AK309" s="9"/>
      <c r="AL309" s="9" t="s">
        <v>412</v>
      </c>
      <c r="AM309" s="9">
        <v>6</v>
      </c>
      <c r="AN309" s="9"/>
      <c r="AO309" s="19">
        <f>INDEX(章节表!$K$5:$K$64,关卡表!BQ309)</f>
        <v>20</v>
      </c>
      <c r="AP309" s="9">
        <v>68760</v>
      </c>
      <c r="AQ309" s="10" t="s">
        <v>1249</v>
      </c>
      <c r="AR309" s="10" t="s">
        <v>1250</v>
      </c>
      <c r="AS309" s="10" t="s">
        <v>1251</v>
      </c>
      <c r="AT309" s="10" t="s">
        <v>318</v>
      </c>
      <c r="AU309" s="10"/>
      <c r="AV309" s="10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P309">
        <v>303</v>
      </c>
      <c r="BQ309">
        <f>MATCH(BP309-1,章节表!$J$4:$J$64,1)</f>
        <v>31</v>
      </c>
    </row>
    <row r="310" spans="1:69" ht="18" customHeight="1" x14ac:dyDescent="0.2">
      <c r="A310" s="19">
        <f t="shared" si="9"/>
        <v>20104</v>
      </c>
      <c r="B310" s="19">
        <f>INDEX(章节表!$E$5:$E$64,关卡表!BQ310)</f>
        <v>2</v>
      </c>
      <c r="C310" s="19">
        <f>INDEX(章节表!$B$5:$B$64,关卡表!BQ310)</f>
        <v>201</v>
      </c>
      <c r="D310" s="10" t="s">
        <v>313</v>
      </c>
      <c r="E310" s="19">
        <f>BP310-INDEX(章节表!$J$4:$J$64,关卡表!BQ310)</f>
        <v>4</v>
      </c>
      <c r="F310" s="20">
        <v>7</v>
      </c>
      <c r="G310" s="19" t="str">
        <f>INDEX(章节表!$C$5:$C$64,关卡表!BQ310)&amp;关卡表!E310&amp;"关"</f>
        <v>困难1章4关</v>
      </c>
      <c r="H310" s="9"/>
      <c r="I310" s="9"/>
      <c r="J310" s="19" t="str">
        <f>INDEX(章节表!$D$5:$D$64,关卡表!BQ310)&amp;"-"&amp;关卡表!E310&amp;"关"</f>
        <v>困难1章-4关</v>
      </c>
      <c r="K310" s="10" t="s">
        <v>315</v>
      </c>
      <c r="L310" s="10"/>
      <c r="M310" s="9"/>
      <c r="N310" s="9">
        <v>0</v>
      </c>
      <c r="O310" s="9">
        <f t="shared" si="11"/>
        <v>20103</v>
      </c>
      <c r="P310" s="19">
        <v>200</v>
      </c>
      <c r="Q310" s="9">
        <v>0</v>
      </c>
      <c r="R310" s="9"/>
      <c r="S310" s="9" t="s">
        <v>325</v>
      </c>
      <c r="T310" s="19">
        <v>1200</v>
      </c>
      <c r="U310" s="9" t="s">
        <v>326</v>
      </c>
      <c r="V310" s="19">
        <f>INDEX(章节表!$N$5:$N$64,关卡表!BQ310)</f>
        <v>2250</v>
      </c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10"/>
      <c r="AI310" s="9"/>
      <c r="AJ310" s="9"/>
      <c r="AK310" s="9"/>
      <c r="AL310" s="9" t="s">
        <v>412</v>
      </c>
      <c r="AM310" s="9">
        <v>7</v>
      </c>
      <c r="AN310" s="9"/>
      <c r="AO310" s="19">
        <f>INDEX(章节表!$K$5:$K$64,关卡表!BQ310)</f>
        <v>20</v>
      </c>
      <c r="AP310" s="9">
        <v>63763</v>
      </c>
      <c r="AQ310" s="10" t="s">
        <v>1252</v>
      </c>
      <c r="AR310" s="10" t="s">
        <v>1253</v>
      </c>
      <c r="AS310" s="10" t="s">
        <v>1254</v>
      </c>
      <c r="AT310" s="10" t="s">
        <v>318</v>
      </c>
      <c r="AU310" s="10"/>
      <c r="AV310" s="10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P310">
        <v>304</v>
      </c>
      <c r="BQ310">
        <f>MATCH(BP310-1,章节表!$J$4:$J$64,1)</f>
        <v>31</v>
      </c>
    </row>
    <row r="311" spans="1:69" ht="18" customHeight="1" x14ac:dyDescent="0.2">
      <c r="A311" s="19">
        <f t="shared" si="9"/>
        <v>20105</v>
      </c>
      <c r="B311" s="19">
        <f>INDEX(章节表!$E$5:$E$64,关卡表!BQ311)</f>
        <v>2</v>
      </c>
      <c r="C311" s="19">
        <f>INDEX(章节表!$B$5:$B$64,关卡表!BQ311)</f>
        <v>201</v>
      </c>
      <c r="D311" s="10" t="s">
        <v>313</v>
      </c>
      <c r="E311" s="19">
        <f>BP311-INDEX(章节表!$J$4:$J$64,关卡表!BQ311)</f>
        <v>5</v>
      </c>
      <c r="F311" s="20">
        <v>8</v>
      </c>
      <c r="G311" s="19" t="str">
        <f>INDEX(章节表!$C$5:$C$64,关卡表!BQ311)&amp;关卡表!E311&amp;"关"</f>
        <v>困难1章5关</v>
      </c>
      <c r="H311" s="9"/>
      <c r="I311" s="9"/>
      <c r="J311" s="19" t="str">
        <f>INDEX(章节表!$D$5:$D$64,关卡表!BQ311)&amp;"-"&amp;关卡表!E311&amp;"关"</f>
        <v>困难1章-5关</v>
      </c>
      <c r="K311" s="10" t="s">
        <v>315</v>
      </c>
      <c r="L311" s="10"/>
      <c r="M311" s="9"/>
      <c r="N311" s="9">
        <v>0</v>
      </c>
      <c r="O311" s="9">
        <f t="shared" si="11"/>
        <v>20104</v>
      </c>
      <c r="P311" s="19">
        <v>200</v>
      </c>
      <c r="Q311" s="9">
        <v>0</v>
      </c>
      <c r="R311" s="9"/>
      <c r="S311" s="9" t="s">
        <v>325</v>
      </c>
      <c r="T311" s="19">
        <v>1200</v>
      </c>
      <c r="U311" s="9" t="s">
        <v>326</v>
      </c>
      <c r="V311" s="19">
        <f>INDEX(章节表!$N$5:$N$64,关卡表!BQ311)</f>
        <v>2250</v>
      </c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10"/>
      <c r="AI311" s="9"/>
      <c r="AJ311" s="9"/>
      <c r="AK311" s="9"/>
      <c r="AL311" s="9" t="s">
        <v>412</v>
      </c>
      <c r="AM311" s="9">
        <v>8</v>
      </c>
      <c r="AN311" s="9"/>
      <c r="AO311" s="19">
        <f>INDEX(章节表!$K$5:$K$64,关卡表!BQ311)</f>
        <v>20</v>
      </c>
      <c r="AP311" s="9">
        <v>64312</v>
      </c>
      <c r="AQ311" s="10" t="s">
        <v>1255</v>
      </c>
      <c r="AR311" s="10" t="s">
        <v>1256</v>
      </c>
      <c r="AS311" s="10" t="s">
        <v>1257</v>
      </c>
      <c r="AT311" s="10" t="s">
        <v>318</v>
      </c>
      <c r="AU311" s="10"/>
      <c r="AV311" s="10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P311">
        <v>305</v>
      </c>
      <c r="BQ311">
        <f>MATCH(BP311-1,章节表!$J$4:$J$64,1)</f>
        <v>31</v>
      </c>
    </row>
    <row r="312" spans="1:69" ht="18" customHeight="1" x14ac:dyDescent="0.2">
      <c r="A312" s="19">
        <f t="shared" si="9"/>
        <v>20106</v>
      </c>
      <c r="B312" s="19">
        <f>INDEX(章节表!$E$5:$E$64,关卡表!BQ312)</f>
        <v>2</v>
      </c>
      <c r="C312" s="19">
        <f>INDEX(章节表!$B$5:$B$64,关卡表!BQ312)</f>
        <v>201</v>
      </c>
      <c r="D312" s="10" t="s">
        <v>313</v>
      </c>
      <c r="E312" s="19">
        <f>BP312-INDEX(章节表!$J$4:$J$64,关卡表!BQ312)</f>
        <v>6</v>
      </c>
      <c r="F312" s="20">
        <v>9</v>
      </c>
      <c r="G312" s="19" t="str">
        <f>INDEX(章节表!$C$5:$C$64,关卡表!BQ312)&amp;关卡表!E312&amp;"关"</f>
        <v>困难1章6关</v>
      </c>
      <c r="H312" s="9"/>
      <c r="I312" s="9"/>
      <c r="J312" s="19" t="str">
        <f>INDEX(章节表!$D$5:$D$64,关卡表!BQ312)&amp;"-"&amp;关卡表!E312&amp;"关"</f>
        <v>困难1章-6关</v>
      </c>
      <c r="K312" s="10" t="s">
        <v>315</v>
      </c>
      <c r="L312" s="10"/>
      <c r="M312" s="9"/>
      <c r="N312" s="9">
        <v>0</v>
      </c>
      <c r="O312" s="9">
        <f t="shared" si="11"/>
        <v>20105</v>
      </c>
      <c r="P312" s="19">
        <v>200</v>
      </c>
      <c r="Q312" s="9">
        <v>0</v>
      </c>
      <c r="R312" s="9">
        <v>22012</v>
      </c>
      <c r="S312" s="9" t="s">
        <v>325</v>
      </c>
      <c r="T312" s="19">
        <v>1200</v>
      </c>
      <c r="U312" s="9" t="s">
        <v>326</v>
      </c>
      <c r="V312" s="19">
        <f>INDEX(章节表!$N$5:$N$64,关卡表!BQ312)</f>
        <v>2250</v>
      </c>
      <c r="W312" s="9"/>
      <c r="X312" s="9"/>
      <c r="Y312" s="9"/>
      <c r="Z312" s="9"/>
      <c r="AA312" s="9"/>
      <c r="AB312" s="9"/>
      <c r="AC312" s="10"/>
      <c r="AD312" s="10"/>
      <c r="AE312" s="10"/>
      <c r="AF312" s="10"/>
      <c r="AG312" s="10"/>
      <c r="AH312" s="10"/>
      <c r="AI312" s="9"/>
      <c r="AJ312" s="9"/>
      <c r="AK312" s="9"/>
      <c r="AL312" s="9" t="s">
        <v>412</v>
      </c>
      <c r="AM312" s="9">
        <v>6</v>
      </c>
      <c r="AN312" s="9"/>
      <c r="AO312" s="19">
        <f>INDEX(章节表!$K$5:$K$64,关卡表!BQ312)</f>
        <v>20</v>
      </c>
      <c r="AP312" s="9">
        <v>88981</v>
      </c>
      <c r="AQ312" s="10" t="s">
        <v>1258</v>
      </c>
      <c r="AR312" s="10" t="s">
        <v>1259</v>
      </c>
      <c r="AS312" s="10" t="s">
        <v>1260</v>
      </c>
      <c r="AT312" s="10" t="s">
        <v>318</v>
      </c>
      <c r="AU312" s="10"/>
      <c r="AV312" s="10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P312">
        <v>306</v>
      </c>
      <c r="BQ312">
        <f>MATCH(BP312-1,章节表!$J$4:$J$64,1)</f>
        <v>31</v>
      </c>
    </row>
    <row r="313" spans="1:69" ht="18" customHeight="1" x14ac:dyDescent="0.2">
      <c r="A313" s="19">
        <f t="shared" si="9"/>
        <v>20107</v>
      </c>
      <c r="B313" s="19">
        <f>INDEX(章节表!$E$5:$E$64,关卡表!BQ313)</f>
        <v>2</v>
      </c>
      <c r="C313" s="19">
        <f>INDEX(章节表!$B$5:$B$64,关卡表!BQ313)</f>
        <v>201</v>
      </c>
      <c r="D313" s="10" t="s">
        <v>313</v>
      </c>
      <c r="E313" s="19">
        <f>BP313-INDEX(章节表!$J$4:$J$64,关卡表!BQ313)</f>
        <v>7</v>
      </c>
      <c r="F313" s="20">
        <v>11</v>
      </c>
      <c r="G313" s="19" t="str">
        <f>INDEX(章节表!$C$5:$C$64,关卡表!BQ313)&amp;关卡表!E313&amp;"关"</f>
        <v>困难1章7关</v>
      </c>
      <c r="H313" s="9"/>
      <c r="I313" s="9"/>
      <c r="J313" s="19" t="str">
        <f>INDEX(章节表!$D$5:$D$64,关卡表!BQ313)&amp;"-"&amp;关卡表!E313&amp;"关"</f>
        <v>困难1章-7关</v>
      </c>
      <c r="K313" s="10" t="s">
        <v>315</v>
      </c>
      <c r="L313" s="10"/>
      <c r="M313" s="9"/>
      <c r="N313" s="9">
        <v>0</v>
      </c>
      <c r="O313" s="9">
        <f t="shared" si="11"/>
        <v>20106</v>
      </c>
      <c r="P313" s="19">
        <v>200</v>
      </c>
      <c r="Q313" s="9">
        <v>0</v>
      </c>
      <c r="R313" s="9"/>
      <c r="S313" s="9" t="s">
        <v>325</v>
      </c>
      <c r="T313" s="19">
        <v>1200</v>
      </c>
      <c r="U313" s="9" t="s">
        <v>326</v>
      </c>
      <c r="V313" s="19">
        <f>INDEX(章节表!$N$5:$N$64,关卡表!BQ313)</f>
        <v>2250</v>
      </c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10"/>
      <c r="AI313" s="9"/>
      <c r="AJ313" s="9"/>
      <c r="AK313" s="9"/>
      <c r="AL313" s="9" t="s">
        <v>412</v>
      </c>
      <c r="AM313" s="9">
        <v>6</v>
      </c>
      <c r="AN313" s="9"/>
      <c r="AO313" s="19">
        <f>INDEX(章节表!$K$5:$K$64,关卡表!BQ313)</f>
        <v>20</v>
      </c>
      <c r="AP313" s="9">
        <v>85787</v>
      </c>
      <c r="AQ313" s="10" t="s">
        <v>1261</v>
      </c>
      <c r="AR313" s="10" t="s">
        <v>1262</v>
      </c>
      <c r="AS313" s="10" t="s">
        <v>1263</v>
      </c>
      <c r="AT313" s="10" t="s">
        <v>318</v>
      </c>
      <c r="AU313" s="10"/>
      <c r="AV313" s="10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P313">
        <v>307</v>
      </c>
      <c r="BQ313">
        <f>MATCH(BP313-1,章节表!$J$4:$J$64,1)</f>
        <v>31</v>
      </c>
    </row>
    <row r="314" spans="1:69" ht="18" customHeight="1" x14ac:dyDescent="0.2">
      <c r="A314" s="19">
        <f t="shared" si="9"/>
        <v>20108</v>
      </c>
      <c r="B314" s="19">
        <f>INDEX(章节表!$E$5:$E$64,关卡表!BQ314)</f>
        <v>2</v>
      </c>
      <c r="C314" s="19">
        <f>INDEX(章节表!$B$5:$B$64,关卡表!BQ314)</f>
        <v>201</v>
      </c>
      <c r="D314" s="10" t="s">
        <v>313</v>
      </c>
      <c r="E314" s="19">
        <f>BP314-INDEX(章节表!$J$4:$J$64,关卡表!BQ314)</f>
        <v>8</v>
      </c>
      <c r="F314" s="20">
        <v>12</v>
      </c>
      <c r="G314" s="19" t="str">
        <f>INDEX(章节表!$C$5:$C$64,关卡表!BQ314)&amp;关卡表!E314&amp;"关"</f>
        <v>困难1章8关</v>
      </c>
      <c r="H314" s="9"/>
      <c r="I314" s="9"/>
      <c r="J314" s="19" t="str">
        <f>INDEX(章节表!$D$5:$D$64,关卡表!BQ314)&amp;"-"&amp;关卡表!E314&amp;"关"</f>
        <v>困难1章-8关</v>
      </c>
      <c r="K314" s="10" t="s">
        <v>315</v>
      </c>
      <c r="L314" s="10"/>
      <c r="M314" s="9"/>
      <c r="N314" s="9">
        <v>0</v>
      </c>
      <c r="O314" s="9">
        <f t="shared" si="11"/>
        <v>20107</v>
      </c>
      <c r="P314" s="19">
        <v>200</v>
      </c>
      <c r="Q314" s="9">
        <v>0</v>
      </c>
      <c r="R314" s="9"/>
      <c r="S314" s="9" t="s">
        <v>325</v>
      </c>
      <c r="T314" s="19">
        <v>1200</v>
      </c>
      <c r="U314" s="9" t="s">
        <v>326</v>
      </c>
      <c r="V314" s="19">
        <f>INDEX(章节表!$N$5:$N$64,关卡表!BQ314)</f>
        <v>2250</v>
      </c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10"/>
      <c r="AI314" s="9"/>
      <c r="AJ314" s="9"/>
      <c r="AK314" s="9"/>
      <c r="AL314" s="9" t="s">
        <v>327</v>
      </c>
      <c r="AM314" s="9">
        <v>1</v>
      </c>
      <c r="AN314" s="9"/>
      <c r="AO314" s="19">
        <f>INDEX(章节表!$K$5:$K$64,关卡表!BQ314)</f>
        <v>20</v>
      </c>
      <c r="AP314" s="9">
        <v>88799</v>
      </c>
      <c r="AQ314" s="10" t="s">
        <v>1264</v>
      </c>
      <c r="AR314" s="10" t="s">
        <v>1265</v>
      </c>
      <c r="AS314" s="10" t="s">
        <v>1266</v>
      </c>
      <c r="AT314" s="10" t="s">
        <v>318</v>
      </c>
      <c r="AU314" s="10"/>
      <c r="AV314" s="10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P314">
        <v>308</v>
      </c>
      <c r="BQ314">
        <f>MATCH(BP314-1,章节表!$J$4:$J$64,1)</f>
        <v>31</v>
      </c>
    </row>
    <row r="315" spans="1:69" ht="18" customHeight="1" x14ac:dyDescent="0.2">
      <c r="A315" s="19">
        <f t="shared" si="9"/>
        <v>20109</v>
      </c>
      <c r="B315" s="19">
        <f>INDEX(章节表!$E$5:$E$64,关卡表!BQ315)</f>
        <v>2</v>
      </c>
      <c r="C315" s="19">
        <f>INDEX(章节表!$B$5:$B$64,关卡表!BQ315)</f>
        <v>201</v>
      </c>
      <c r="D315" s="10" t="s">
        <v>313</v>
      </c>
      <c r="E315" s="19">
        <f>BP315-INDEX(章节表!$J$4:$J$64,关卡表!BQ315)</f>
        <v>9</v>
      </c>
      <c r="F315" s="20">
        <v>13</v>
      </c>
      <c r="G315" s="19" t="str">
        <f>INDEX(章节表!$C$5:$C$64,关卡表!BQ315)&amp;关卡表!E315&amp;"关"</f>
        <v>困难1章9关</v>
      </c>
      <c r="H315" s="9"/>
      <c r="I315" s="9"/>
      <c r="J315" s="19" t="str">
        <f>INDEX(章节表!$D$5:$D$64,关卡表!BQ315)&amp;"-"&amp;关卡表!E315&amp;"关"</f>
        <v>困难1章-9关</v>
      </c>
      <c r="K315" s="10" t="s">
        <v>315</v>
      </c>
      <c r="L315" s="10"/>
      <c r="M315" s="9"/>
      <c r="N315" s="9">
        <v>0</v>
      </c>
      <c r="O315" s="9">
        <f t="shared" si="11"/>
        <v>20108</v>
      </c>
      <c r="P315" s="19">
        <v>200</v>
      </c>
      <c r="Q315" s="9">
        <v>0</v>
      </c>
      <c r="R315" s="9"/>
      <c r="S315" s="9" t="s">
        <v>325</v>
      </c>
      <c r="T315" s="19">
        <v>1200</v>
      </c>
      <c r="U315" s="9" t="s">
        <v>326</v>
      </c>
      <c r="V315" s="19">
        <f>INDEX(章节表!$N$5:$N$64,关卡表!BQ315)</f>
        <v>2250</v>
      </c>
      <c r="W315" s="9"/>
      <c r="X315" s="9"/>
      <c r="Y315" s="9"/>
      <c r="Z315" s="9"/>
      <c r="AA315" s="9"/>
      <c r="AB315" s="9"/>
      <c r="AC315" s="10"/>
      <c r="AD315" s="10"/>
      <c r="AE315" s="10"/>
      <c r="AF315" s="10"/>
      <c r="AG315" s="10"/>
      <c r="AH315" s="10"/>
      <c r="AI315" s="9"/>
      <c r="AJ315" s="9"/>
      <c r="AK315" s="9"/>
      <c r="AL315" s="10" t="s">
        <v>327</v>
      </c>
      <c r="AM315" s="9">
        <v>2</v>
      </c>
      <c r="AN315" s="9"/>
      <c r="AO315" s="19">
        <f>INDEX(章节表!$K$5:$K$64,关卡表!BQ315)</f>
        <v>20</v>
      </c>
      <c r="AP315" s="9">
        <v>108255</v>
      </c>
      <c r="AQ315" s="10" t="s">
        <v>1267</v>
      </c>
      <c r="AR315" s="10" t="s">
        <v>1268</v>
      </c>
      <c r="AS315" s="10" t="s">
        <v>1269</v>
      </c>
      <c r="AT315" s="10" t="s">
        <v>318</v>
      </c>
      <c r="AU315" s="10"/>
      <c r="AV315" s="10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P315">
        <v>309</v>
      </c>
      <c r="BQ315">
        <f>MATCH(BP315-1,章节表!$J$4:$J$64,1)</f>
        <v>31</v>
      </c>
    </row>
    <row r="316" spans="1:69" ht="18" customHeight="1" x14ac:dyDescent="0.2">
      <c r="A316" s="19">
        <f t="shared" si="9"/>
        <v>20110</v>
      </c>
      <c r="B316" s="19">
        <f>INDEX(章节表!$E$5:$E$64,关卡表!BQ316)</f>
        <v>2</v>
      </c>
      <c r="C316" s="19">
        <f>INDEX(章节表!$B$5:$B$64,关卡表!BQ316)</f>
        <v>201</v>
      </c>
      <c r="D316" s="10" t="s">
        <v>313</v>
      </c>
      <c r="E316" s="19">
        <f>BP316-INDEX(章节表!$J$4:$J$64,关卡表!BQ316)</f>
        <v>10</v>
      </c>
      <c r="F316" s="20">
        <v>14</v>
      </c>
      <c r="G316" s="19" t="str">
        <f>INDEX(章节表!$C$5:$C$64,关卡表!BQ316)&amp;关卡表!E316&amp;"关"</f>
        <v>困难1章10关</v>
      </c>
      <c r="H316" s="9"/>
      <c r="I316" s="9"/>
      <c r="J316" s="19" t="str">
        <f>INDEX(章节表!$D$5:$D$64,关卡表!BQ316)&amp;"-"&amp;关卡表!E316&amp;"关"</f>
        <v>困难1章-10关</v>
      </c>
      <c r="K316" s="10" t="s">
        <v>360</v>
      </c>
      <c r="L316" s="10"/>
      <c r="M316" s="9"/>
      <c r="N316" s="9">
        <v>0</v>
      </c>
      <c r="O316" s="9">
        <f t="shared" si="11"/>
        <v>20109</v>
      </c>
      <c r="P316" s="19">
        <v>200</v>
      </c>
      <c r="Q316" s="9">
        <v>0</v>
      </c>
      <c r="R316" s="9">
        <v>22013</v>
      </c>
      <c r="S316" s="9" t="s">
        <v>325</v>
      </c>
      <c r="T316" s="19">
        <v>1200</v>
      </c>
      <c r="U316" s="9" t="s">
        <v>326</v>
      </c>
      <c r="V316" s="19">
        <f>INDEX(章节表!$N$5:$N$64,关卡表!BQ316)</f>
        <v>2250</v>
      </c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10"/>
      <c r="AI316" s="9"/>
      <c r="AJ316" s="9"/>
      <c r="AK316" s="9"/>
      <c r="AL316" s="10" t="s">
        <v>327</v>
      </c>
      <c r="AM316" s="9">
        <v>2</v>
      </c>
      <c r="AN316" s="9"/>
      <c r="AO316" s="19">
        <f>INDEX(章节表!$K$5:$K$64,关卡表!BQ316)</f>
        <v>20</v>
      </c>
      <c r="AP316" s="9">
        <v>109389</v>
      </c>
      <c r="AQ316" s="10" t="s">
        <v>1270</v>
      </c>
      <c r="AR316" s="10" t="s">
        <v>1271</v>
      </c>
      <c r="AS316" s="10" t="s">
        <v>1272</v>
      </c>
      <c r="AT316" s="10" t="s">
        <v>318</v>
      </c>
      <c r="AU316" s="10"/>
      <c r="AV316" s="10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P316">
        <v>310</v>
      </c>
      <c r="BQ316">
        <f>MATCH(BP316-1,章节表!$J$4:$J$64,1)</f>
        <v>31</v>
      </c>
    </row>
    <row r="317" spans="1:69" ht="18" customHeight="1" x14ac:dyDescent="0.2">
      <c r="A317" s="19">
        <f t="shared" si="9"/>
        <v>20201</v>
      </c>
      <c r="B317" s="19">
        <f>INDEX(章节表!$E$5:$E$64,关卡表!BQ317)</f>
        <v>2</v>
      </c>
      <c r="C317" s="19">
        <f>INDEX(章节表!$B$5:$B$64,关卡表!BQ317)</f>
        <v>202</v>
      </c>
      <c r="D317" s="10" t="s">
        <v>313</v>
      </c>
      <c r="E317" s="19">
        <f>BP317-INDEX(章节表!$J$4:$J$64,关卡表!BQ317)</f>
        <v>1</v>
      </c>
      <c r="F317" s="20">
        <v>1</v>
      </c>
      <c r="G317" s="19" t="str">
        <f>INDEX(章节表!$C$5:$C$64,关卡表!BQ317)&amp;关卡表!E317&amp;"关"</f>
        <v>困难2章1关</v>
      </c>
      <c r="H317" s="9"/>
      <c r="I317" s="9"/>
      <c r="J317" s="19" t="str">
        <f>INDEX(章节表!$D$5:$D$64,关卡表!BQ317)&amp;"-"&amp;关卡表!E317&amp;"关"</f>
        <v>困难2章-1关</v>
      </c>
      <c r="K317" s="10" t="s">
        <v>315</v>
      </c>
      <c r="L317" s="10"/>
      <c r="M317" s="9"/>
      <c r="N317" s="9">
        <v>0</v>
      </c>
      <c r="O317" s="9">
        <f t="shared" si="11"/>
        <v>20110</v>
      </c>
      <c r="P317" s="19">
        <v>250</v>
      </c>
      <c r="Q317" s="9">
        <v>0</v>
      </c>
      <c r="R317" s="9"/>
      <c r="S317" s="9" t="s">
        <v>325</v>
      </c>
      <c r="T317" s="19">
        <v>1500</v>
      </c>
      <c r="U317" s="9" t="s">
        <v>326</v>
      </c>
      <c r="V317" s="19">
        <f>INDEX(章节表!$N$5:$N$64,关卡表!BQ317)</f>
        <v>2700</v>
      </c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10"/>
      <c r="AI317" s="9"/>
      <c r="AJ317" s="9"/>
      <c r="AK317" s="9"/>
      <c r="AL317" s="10" t="s">
        <v>327</v>
      </c>
      <c r="AM317" s="9">
        <v>2</v>
      </c>
      <c r="AN317" s="9"/>
      <c r="AO317" s="19">
        <f>INDEX(章节表!$K$5:$K$64,关卡表!BQ317)</f>
        <v>27</v>
      </c>
      <c r="AP317" s="9">
        <v>98567</v>
      </c>
      <c r="AQ317" s="10" t="s">
        <v>1273</v>
      </c>
      <c r="AR317" s="10" t="s">
        <v>1274</v>
      </c>
      <c r="AS317" s="10" t="s">
        <v>1275</v>
      </c>
      <c r="AT317" s="10" t="s">
        <v>318</v>
      </c>
      <c r="AU317" s="10"/>
      <c r="AV317" s="10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P317">
        <v>311</v>
      </c>
      <c r="BQ317">
        <f>MATCH(BP317-1,章节表!$J$4:$J$64,1)</f>
        <v>32</v>
      </c>
    </row>
    <row r="318" spans="1:69" ht="18" customHeight="1" x14ac:dyDescent="0.2">
      <c r="A318" s="19">
        <f t="shared" si="9"/>
        <v>20202</v>
      </c>
      <c r="B318" s="19">
        <f>INDEX(章节表!$E$5:$E$64,关卡表!BQ318)</f>
        <v>2</v>
      </c>
      <c r="C318" s="19">
        <f>INDEX(章节表!$B$5:$B$64,关卡表!BQ318)</f>
        <v>202</v>
      </c>
      <c r="D318" s="10" t="s">
        <v>313</v>
      </c>
      <c r="E318" s="19">
        <f>BP318-INDEX(章节表!$J$4:$J$64,关卡表!BQ318)</f>
        <v>2</v>
      </c>
      <c r="F318" s="20">
        <v>3</v>
      </c>
      <c r="G318" s="19" t="str">
        <f>INDEX(章节表!$C$5:$C$64,关卡表!BQ318)&amp;关卡表!E318&amp;"关"</f>
        <v>困难2章2关</v>
      </c>
      <c r="H318" s="9"/>
      <c r="I318" s="9"/>
      <c r="J318" s="19" t="str">
        <f>INDEX(章节表!$D$5:$D$64,关卡表!BQ318)&amp;"-"&amp;关卡表!E318&amp;"关"</f>
        <v>困难2章-2关</v>
      </c>
      <c r="K318" s="10" t="s">
        <v>315</v>
      </c>
      <c r="L318" s="10"/>
      <c r="M318" s="9"/>
      <c r="N318" s="9">
        <v>0</v>
      </c>
      <c r="O318" s="9">
        <f t="shared" si="11"/>
        <v>20201</v>
      </c>
      <c r="P318" s="19">
        <v>250</v>
      </c>
      <c r="Q318" s="9">
        <v>0</v>
      </c>
      <c r="R318" s="9"/>
      <c r="S318" s="9" t="s">
        <v>325</v>
      </c>
      <c r="T318" s="19">
        <v>1500</v>
      </c>
      <c r="U318" s="9" t="s">
        <v>326</v>
      </c>
      <c r="V318" s="19">
        <f>INDEX(章节表!$N$5:$N$64,关卡表!BQ318)</f>
        <v>2700</v>
      </c>
      <c r="W318" s="9"/>
      <c r="X318" s="9"/>
      <c r="Y318" s="9"/>
      <c r="Z318" s="9"/>
      <c r="AA318" s="9"/>
      <c r="AB318" s="9"/>
      <c r="AC318" s="10"/>
      <c r="AD318" s="10"/>
      <c r="AE318" s="10"/>
      <c r="AF318" s="10"/>
      <c r="AG318" s="10"/>
      <c r="AH318" s="10"/>
      <c r="AI318" s="9"/>
      <c r="AJ318" s="9"/>
      <c r="AK318" s="9"/>
      <c r="AL318" s="10" t="s">
        <v>327</v>
      </c>
      <c r="AM318" s="9">
        <v>3</v>
      </c>
      <c r="AN318" s="9"/>
      <c r="AO318" s="19">
        <f>INDEX(章节表!$K$5:$K$64,关卡表!BQ318)</f>
        <v>27</v>
      </c>
      <c r="AP318" s="9">
        <v>99087</v>
      </c>
      <c r="AQ318" s="10" t="s">
        <v>1276</v>
      </c>
      <c r="AR318" s="10" t="s">
        <v>1277</v>
      </c>
      <c r="AS318" s="10" t="s">
        <v>1278</v>
      </c>
      <c r="AT318" s="10" t="s">
        <v>318</v>
      </c>
      <c r="AU318" s="10"/>
      <c r="AV318" s="10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P318">
        <v>312</v>
      </c>
      <c r="BQ318">
        <f>MATCH(BP318-1,章节表!$J$4:$J$64,1)</f>
        <v>32</v>
      </c>
    </row>
    <row r="319" spans="1:69" ht="18" customHeight="1" x14ac:dyDescent="0.2">
      <c r="A319" s="19">
        <f t="shared" si="9"/>
        <v>20203</v>
      </c>
      <c r="B319" s="19">
        <f>INDEX(章节表!$E$5:$E$64,关卡表!BQ319)</f>
        <v>2</v>
      </c>
      <c r="C319" s="19">
        <f>INDEX(章节表!$B$5:$B$64,关卡表!BQ319)</f>
        <v>202</v>
      </c>
      <c r="D319" s="10" t="s">
        <v>313</v>
      </c>
      <c r="E319" s="19">
        <f>BP319-INDEX(章节表!$J$4:$J$64,关卡表!BQ319)</f>
        <v>3</v>
      </c>
      <c r="F319" s="20">
        <v>4</v>
      </c>
      <c r="G319" s="19" t="str">
        <f>INDEX(章节表!$C$5:$C$64,关卡表!BQ319)&amp;关卡表!E319&amp;"关"</f>
        <v>困难2章3关</v>
      </c>
      <c r="H319" s="9"/>
      <c r="I319" s="9"/>
      <c r="J319" s="19" t="str">
        <f>INDEX(章节表!$D$5:$D$64,关卡表!BQ319)&amp;"-"&amp;关卡表!E319&amp;"关"</f>
        <v>困难2章-3关</v>
      </c>
      <c r="K319" s="10" t="s">
        <v>315</v>
      </c>
      <c r="L319" s="10"/>
      <c r="M319" s="9"/>
      <c r="N319" s="9">
        <v>0</v>
      </c>
      <c r="O319" s="9">
        <f t="shared" si="11"/>
        <v>20202</v>
      </c>
      <c r="P319" s="19">
        <v>250</v>
      </c>
      <c r="Q319" s="9">
        <v>0</v>
      </c>
      <c r="R319" s="9">
        <v>22021</v>
      </c>
      <c r="S319" s="9" t="s">
        <v>325</v>
      </c>
      <c r="T319" s="19">
        <v>1500</v>
      </c>
      <c r="U319" s="9" t="s">
        <v>326</v>
      </c>
      <c r="V319" s="19">
        <f>INDEX(章节表!$N$5:$N$64,关卡表!BQ319)</f>
        <v>2700</v>
      </c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10"/>
      <c r="AI319" s="9"/>
      <c r="AJ319" s="9"/>
      <c r="AK319" s="9"/>
      <c r="AL319" s="10" t="s">
        <v>327</v>
      </c>
      <c r="AM319" s="9">
        <v>1</v>
      </c>
      <c r="AN319" s="9"/>
      <c r="AO319" s="19">
        <f>INDEX(章节表!$K$5:$K$64,关卡表!BQ319)</f>
        <v>27</v>
      </c>
      <c r="AP319" s="9">
        <v>113864</v>
      </c>
      <c r="AQ319" s="10" t="s">
        <v>1279</v>
      </c>
      <c r="AR319" s="10" t="s">
        <v>1280</v>
      </c>
      <c r="AS319" s="10" t="s">
        <v>1281</v>
      </c>
      <c r="AT319" s="10" t="s">
        <v>318</v>
      </c>
      <c r="AU319" s="10"/>
      <c r="AV319" s="10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P319">
        <v>313</v>
      </c>
      <c r="BQ319">
        <f>MATCH(BP319-1,章节表!$J$4:$J$64,1)</f>
        <v>32</v>
      </c>
    </row>
    <row r="320" spans="1:69" ht="18" customHeight="1" x14ac:dyDescent="0.2">
      <c r="A320" s="19">
        <f t="shared" si="9"/>
        <v>20204</v>
      </c>
      <c r="B320" s="19">
        <f>INDEX(章节表!$E$5:$E$64,关卡表!BQ320)</f>
        <v>2</v>
      </c>
      <c r="C320" s="19">
        <f>INDEX(章节表!$B$5:$B$64,关卡表!BQ320)</f>
        <v>202</v>
      </c>
      <c r="D320" s="10" t="s">
        <v>313</v>
      </c>
      <c r="E320" s="19">
        <f>BP320-INDEX(章节表!$J$4:$J$64,关卡表!BQ320)</f>
        <v>4</v>
      </c>
      <c r="F320" s="20">
        <v>6</v>
      </c>
      <c r="G320" s="19" t="str">
        <f>INDEX(章节表!$C$5:$C$64,关卡表!BQ320)&amp;关卡表!E320&amp;"关"</f>
        <v>困难2章4关</v>
      </c>
      <c r="H320" s="9"/>
      <c r="I320" s="9"/>
      <c r="J320" s="19" t="str">
        <f>INDEX(章节表!$D$5:$D$64,关卡表!BQ320)&amp;"-"&amp;关卡表!E320&amp;"关"</f>
        <v>困难2章-4关</v>
      </c>
      <c r="K320" s="10" t="s">
        <v>315</v>
      </c>
      <c r="L320" s="10"/>
      <c r="M320" s="9"/>
      <c r="N320" s="9">
        <v>0</v>
      </c>
      <c r="O320" s="9">
        <f t="shared" si="11"/>
        <v>20203</v>
      </c>
      <c r="P320" s="19">
        <v>250</v>
      </c>
      <c r="Q320" s="9">
        <v>0</v>
      </c>
      <c r="R320" s="9"/>
      <c r="S320" s="9" t="s">
        <v>325</v>
      </c>
      <c r="T320" s="19">
        <v>1500</v>
      </c>
      <c r="U320" s="9" t="s">
        <v>326</v>
      </c>
      <c r="V320" s="19">
        <f>INDEX(章节表!$N$5:$N$64,关卡表!BQ320)</f>
        <v>2700</v>
      </c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10"/>
      <c r="AI320" s="9"/>
      <c r="AJ320" s="9"/>
      <c r="AK320" s="9"/>
      <c r="AL320" s="10" t="s">
        <v>327</v>
      </c>
      <c r="AM320" s="9">
        <v>2</v>
      </c>
      <c r="AN320" s="9"/>
      <c r="AO320" s="19">
        <f>INDEX(章节表!$K$5:$K$64,关卡表!BQ320)</f>
        <v>27</v>
      </c>
      <c r="AP320" s="9">
        <v>110210</v>
      </c>
      <c r="AQ320" s="10" t="s">
        <v>1282</v>
      </c>
      <c r="AR320" s="10" t="s">
        <v>1283</v>
      </c>
      <c r="AS320" s="10" t="s">
        <v>1284</v>
      </c>
      <c r="AT320" s="10" t="s">
        <v>318</v>
      </c>
      <c r="AU320" s="10"/>
      <c r="AV320" s="10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P320">
        <v>314</v>
      </c>
      <c r="BQ320">
        <f>MATCH(BP320-1,章节表!$J$4:$J$64,1)</f>
        <v>32</v>
      </c>
    </row>
    <row r="321" spans="1:69" ht="18" customHeight="1" x14ac:dyDescent="0.2">
      <c r="A321" s="19">
        <f t="shared" si="9"/>
        <v>20205</v>
      </c>
      <c r="B321" s="19">
        <f>INDEX(章节表!$E$5:$E$64,关卡表!BQ321)</f>
        <v>2</v>
      </c>
      <c r="C321" s="19">
        <f>INDEX(章节表!$B$5:$B$64,关卡表!BQ321)</f>
        <v>202</v>
      </c>
      <c r="D321" s="10" t="s">
        <v>313</v>
      </c>
      <c r="E321" s="19">
        <f>BP321-INDEX(章节表!$J$4:$J$64,关卡表!BQ321)</f>
        <v>5</v>
      </c>
      <c r="F321" s="20">
        <v>8</v>
      </c>
      <c r="G321" s="19" t="str">
        <f>INDEX(章节表!$C$5:$C$64,关卡表!BQ321)&amp;关卡表!E321&amp;"关"</f>
        <v>困难2章5关</v>
      </c>
      <c r="H321" s="9"/>
      <c r="I321" s="9"/>
      <c r="J321" s="19" t="str">
        <f>INDEX(章节表!$D$5:$D$64,关卡表!BQ321)&amp;"-"&amp;关卡表!E321&amp;"关"</f>
        <v>困难2章-5关</v>
      </c>
      <c r="K321" s="10" t="s">
        <v>315</v>
      </c>
      <c r="L321" s="10"/>
      <c r="M321" s="9"/>
      <c r="N321" s="9">
        <v>0</v>
      </c>
      <c r="O321" s="9">
        <f t="shared" si="11"/>
        <v>20204</v>
      </c>
      <c r="P321" s="19">
        <v>250</v>
      </c>
      <c r="Q321" s="9">
        <v>0</v>
      </c>
      <c r="R321" s="9"/>
      <c r="S321" s="9" t="s">
        <v>325</v>
      </c>
      <c r="T321" s="19">
        <v>1500</v>
      </c>
      <c r="U321" s="9" t="s">
        <v>326</v>
      </c>
      <c r="V321" s="19">
        <f>INDEX(章节表!$N$5:$N$64,关卡表!BQ321)</f>
        <v>2700</v>
      </c>
      <c r="W321" s="9"/>
      <c r="X321" s="9"/>
      <c r="Y321" s="9"/>
      <c r="Z321" s="9"/>
      <c r="AA321" s="9"/>
      <c r="AB321" s="9"/>
      <c r="AC321" s="10"/>
      <c r="AD321" s="10"/>
      <c r="AE321" s="10"/>
      <c r="AF321" s="10"/>
      <c r="AG321" s="10"/>
      <c r="AH321" s="10"/>
      <c r="AI321" s="9"/>
      <c r="AJ321" s="9"/>
      <c r="AK321" s="9"/>
      <c r="AL321" s="10" t="s">
        <v>327</v>
      </c>
      <c r="AM321" s="9">
        <v>3</v>
      </c>
      <c r="AN321" s="9"/>
      <c r="AO321" s="19">
        <f>INDEX(章节表!$K$5:$K$64,关卡表!BQ321)</f>
        <v>27</v>
      </c>
      <c r="AP321" s="9">
        <v>110470</v>
      </c>
      <c r="AQ321" s="10" t="s">
        <v>1285</v>
      </c>
      <c r="AR321" s="10" t="s">
        <v>1286</v>
      </c>
      <c r="AS321" s="10" t="s">
        <v>1287</v>
      </c>
      <c r="AT321" s="10" t="s">
        <v>318</v>
      </c>
      <c r="AU321" s="10"/>
      <c r="AV321" s="10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P321">
        <v>315</v>
      </c>
      <c r="BQ321">
        <f>MATCH(BP321-1,章节表!$J$4:$J$64,1)</f>
        <v>32</v>
      </c>
    </row>
    <row r="322" spans="1:69" ht="18" customHeight="1" x14ac:dyDescent="0.2">
      <c r="A322" s="19">
        <f t="shared" si="9"/>
        <v>20206</v>
      </c>
      <c r="B322" s="19">
        <f>INDEX(章节表!$E$5:$E$64,关卡表!BQ322)</f>
        <v>2</v>
      </c>
      <c r="C322" s="19">
        <f>INDEX(章节表!$B$5:$B$64,关卡表!BQ322)</f>
        <v>202</v>
      </c>
      <c r="D322" s="10" t="s">
        <v>313</v>
      </c>
      <c r="E322" s="19">
        <f>BP322-INDEX(章节表!$J$4:$J$64,关卡表!BQ322)</f>
        <v>6</v>
      </c>
      <c r="F322" s="20">
        <v>9</v>
      </c>
      <c r="G322" s="19" t="str">
        <f>INDEX(章节表!$C$5:$C$64,关卡表!BQ322)&amp;关卡表!E322&amp;"关"</f>
        <v>困难2章6关</v>
      </c>
      <c r="H322" s="9"/>
      <c r="I322" s="9"/>
      <c r="J322" s="19" t="str">
        <f>INDEX(章节表!$D$5:$D$64,关卡表!BQ322)&amp;"-"&amp;关卡表!E322&amp;"关"</f>
        <v>困难2章-6关</v>
      </c>
      <c r="K322" s="10" t="s">
        <v>315</v>
      </c>
      <c r="L322" s="10"/>
      <c r="M322" s="9"/>
      <c r="N322" s="9">
        <v>0</v>
      </c>
      <c r="O322" s="9">
        <f t="shared" si="11"/>
        <v>20205</v>
      </c>
      <c r="P322" s="19">
        <v>250</v>
      </c>
      <c r="Q322" s="9">
        <v>0</v>
      </c>
      <c r="R322" s="9">
        <v>22022</v>
      </c>
      <c r="S322" s="9" t="s">
        <v>325</v>
      </c>
      <c r="T322" s="19">
        <v>1500</v>
      </c>
      <c r="U322" s="9" t="s">
        <v>326</v>
      </c>
      <c r="V322" s="19">
        <f>INDEX(章节表!$N$5:$N$64,关卡表!BQ322)</f>
        <v>2700</v>
      </c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10"/>
      <c r="AI322" s="9"/>
      <c r="AJ322" s="9"/>
      <c r="AK322" s="9"/>
      <c r="AL322" s="10" t="s">
        <v>364</v>
      </c>
      <c r="AM322" s="9">
        <v>9</v>
      </c>
      <c r="AN322" s="9"/>
      <c r="AO322" s="19">
        <f>INDEX(章节表!$K$5:$K$64,关卡表!BQ322)</f>
        <v>27</v>
      </c>
      <c r="AP322" s="9">
        <v>122791</v>
      </c>
      <c r="AQ322" s="10" t="s">
        <v>1288</v>
      </c>
      <c r="AR322" s="10" t="s">
        <v>1289</v>
      </c>
      <c r="AS322" s="10" t="s">
        <v>1290</v>
      </c>
      <c r="AT322" s="10" t="s">
        <v>318</v>
      </c>
      <c r="AU322" s="10"/>
      <c r="AV322" s="10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P322">
        <v>316</v>
      </c>
      <c r="BQ322">
        <f>MATCH(BP322-1,章节表!$J$4:$J$64,1)</f>
        <v>32</v>
      </c>
    </row>
    <row r="323" spans="1:69" ht="18" customHeight="1" x14ac:dyDescent="0.2">
      <c r="A323" s="19">
        <f t="shared" si="9"/>
        <v>20207</v>
      </c>
      <c r="B323" s="19">
        <f>INDEX(章节表!$E$5:$E$64,关卡表!BQ323)</f>
        <v>2</v>
      </c>
      <c r="C323" s="19">
        <f>INDEX(章节表!$B$5:$B$64,关卡表!BQ323)</f>
        <v>202</v>
      </c>
      <c r="D323" s="10" t="s">
        <v>313</v>
      </c>
      <c r="E323" s="19">
        <f>BP323-INDEX(章节表!$J$4:$J$64,关卡表!BQ323)</f>
        <v>7</v>
      </c>
      <c r="F323" s="20">
        <v>10</v>
      </c>
      <c r="G323" s="19" t="str">
        <f>INDEX(章节表!$C$5:$C$64,关卡表!BQ323)&amp;关卡表!E323&amp;"关"</f>
        <v>困难2章7关</v>
      </c>
      <c r="H323" s="9"/>
      <c r="I323" s="9"/>
      <c r="J323" s="19" t="str">
        <f>INDEX(章节表!$D$5:$D$64,关卡表!BQ323)&amp;"-"&amp;关卡表!E323&amp;"关"</f>
        <v>困难2章-7关</v>
      </c>
      <c r="K323" s="10" t="s">
        <v>315</v>
      </c>
      <c r="L323" s="10"/>
      <c r="M323" s="9"/>
      <c r="N323" s="9">
        <v>0</v>
      </c>
      <c r="O323" s="9">
        <f t="shared" si="11"/>
        <v>20206</v>
      </c>
      <c r="P323" s="19">
        <v>250</v>
      </c>
      <c r="Q323" s="9">
        <v>0</v>
      </c>
      <c r="R323" s="9"/>
      <c r="S323" s="9" t="s">
        <v>325</v>
      </c>
      <c r="T323" s="19">
        <v>1500</v>
      </c>
      <c r="U323" s="9" t="s">
        <v>326</v>
      </c>
      <c r="V323" s="19">
        <f>INDEX(章节表!$N$5:$N$64,关卡表!BQ323)</f>
        <v>2700</v>
      </c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10"/>
      <c r="AI323" s="9"/>
      <c r="AJ323" s="9"/>
      <c r="AK323" s="9"/>
      <c r="AL323" s="9" t="s">
        <v>327</v>
      </c>
      <c r="AM323" s="9">
        <v>1</v>
      </c>
      <c r="AN323" s="9"/>
      <c r="AO323" s="19">
        <f>INDEX(章节表!$K$5:$K$64,关卡表!BQ323)</f>
        <v>27</v>
      </c>
      <c r="AP323" s="9">
        <v>118342</v>
      </c>
      <c r="AQ323" s="10" t="s">
        <v>1291</v>
      </c>
      <c r="AR323" s="10" t="s">
        <v>1292</v>
      </c>
      <c r="AS323" s="10" t="s">
        <v>1293</v>
      </c>
      <c r="AT323" s="10" t="s">
        <v>318</v>
      </c>
      <c r="AU323" s="10"/>
      <c r="AV323" s="10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P323">
        <v>317</v>
      </c>
      <c r="BQ323">
        <f>MATCH(BP323-1,章节表!$J$4:$J$64,1)</f>
        <v>32</v>
      </c>
    </row>
    <row r="324" spans="1:69" ht="18" customHeight="1" x14ac:dyDescent="0.2">
      <c r="A324" s="19">
        <f t="shared" si="9"/>
        <v>20208</v>
      </c>
      <c r="B324" s="19">
        <f>INDEX(章节表!$E$5:$E$64,关卡表!BQ324)</f>
        <v>2</v>
      </c>
      <c r="C324" s="19">
        <f>INDEX(章节表!$B$5:$B$64,关卡表!BQ324)</f>
        <v>202</v>
      </c>
      <c r="D324" s="10" t="s">
        <v>313</v>
      </c>
      <c r="E324" s="19">
        <f>BP324-INDEX(章节表!$J$4:$J$64,关卡表!BQ324)</f>
        <v>8</v>
      </c>
      <c r="F324" s="20">
        <v>11</v>
      </c>
      <c r="G324" s="19" t="str">
        <f>INDEX(章节表!$C$5:$C$64,关卡表!BQ324)&amp;关卡表!E324&amp;"关"</f>
        <v>困难2章8关</v>
      </c>
      <c r="H324" s="9"/>
      <c r="I324" s="9"/>
      <c r="J324" s="19" t="str">
        <f>INDEX(章节表!$D$5:$D$64,关卡表!BQ324)&amp;"-"&amp;关卡表!E324&amp;"关"</f>
        <v>困难2章-8关</v>
      </c>
      <c r="K324" s="10" t="s">
        <v>315</v>
      </c>
      <c r="L324" s="10"/>
      <c r="M324" s="9"/>
      <c r="N324" s="9">
        <v>0</v>
      </c>
      <c r="O324" s="9">
        <f t="shared" si="11"/>
        <v>20207</v>
      </c>
      <c r="P324" s="19">
        <v>250</v>
      </c>
      <c r="Q324" s="9">
        <v>0</v>
      </c>
      <c r="R324" s="9"/>
      <c r="S324" s="9" t="s">
        <v>325</v>
      </c>
      <c r="T324" s="19">
        <v>1500</v>
      </c>
      <c r="U324" s="9" t="s">
        <v>326</v>
      </c>
      <c r="V324" s="19">
        <f>INDEX(章节表!$N$5:$N$64,关卡表!BQ324)</f>
        <v>2700</v>
      </c>
      <c r="W324" s="9"/>
      <c r="X324" s="9"/>
      <c r="Y324" s="9"/>
      <c r="Z324" s="9"/>
      <c r="AA324" s="9"/>
      <c r="AB324" s="9"/>
      <c r="AC324" s="10"/>
      <c r="AD324" s="10"/>
      <c r="AE324" s="10"/>
      <c r="AF324" s="10"/>
      <c r="AG324" s="10"/>
      <c r="AH324" s="10"/>
      <c r="AI324" s="9"/>
      <c r="AJ324" s="9"/>
      <c r="AK324" s="9"/>
      <c r="AL324" s="10" t="s">
        <v>327</v>
      </c>
      <c r="AM324" s="9">
        <v>2</v>
      </c>
      <c r="AN324" s="9"/>
      <c r="AO324" s="19">
        <f>INDEX(章节表!$K$5:$K$64,关卡表!BQ324)</f>
        <v>27</v>
      </c>
      <c r="AP324" s="9">
        <v>118862</v>
      </c>
      <c r="AQ324" s="10" t="s">
        <v>1294</v>
      </c>
      <c r="AR324" s="10" t="s">
        <v>1295</v>
      </c>
      <c r="AS324" s="10" t="s">
        <v>1296</v>
      </c>
      <c r="AT324" s="10" t="s">
        <v>318</v>
      </c>
      <c r="AU324" s="10"/>
      <c r="AV324" s="10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P324">
        <v>318</v>
      </c>
      <c r="BQ324">
        <f>MATCH(BP324-1,章节表!$J$4:$J$64,1)</f>
        <v>32</v>
      </c>
    </row>
    <row r="325" spans="1:69" ht="18" customHeight="1" x14ac:dyDescent="0.2">
      <c r="A325" s="19">
        <f t="shared" si="9"/>
        <v>20209</v>
      </c>
      <c r="B325" s="19">
        <f>INDEX(章节表!$E$5:$E$64,关卡表!BQ325)</f>
        <v>2</v>
      </c>
      <c r="C325" s="19">
        <f>INDEX(章节表!$B$5:$B$64,关卡表!BQ325)</f>
        <v>202</v>
      </c>
      <c r="D325" s="10" t="s">
        <v>313</v>
      </c>
      <c r="E325" s="19">
        <f>BP325-INDEX(章节表!$J$4:$J$64,关卡表!BQ325)</f>
        <v>9</v>
      </c>
      <c r="F325" s="20">
        <v>13</v>
      </c>
      <c r="G325" s="19" t="str">
        <f>INDEX(章节表!$C$5:$C$64,关卡表!BQ325)&amp;关卡表!E325&amp;"关"</f>
        <v>困难2章9关</v>
      </c>
      <c r="H325" s="9"/>
      <c r="I325" s="9"/>
      <c r="J325" s="19" t="str">
        <f>INDEX(章节表!$D$5:$D$64,关卡表!BQ325)&amp;"-"&amp;关卡表!E325&amp;"关"</f>
        <v>困难2章-9关</v>
      </c>
      <c r="K325" s="10" t="s">
        <v>315</v>
      </c>
      <c r="L325" s="10"/>
      <c r="M325" s="9"/>
      <c r="N325" s="9">
        <v>0</v>
      </c>
      <c r="O325" s="9">
        <f t="shared" si="11"/>
        <v>20208</v>
      </c>
      <c r="P325" s="19">
        <v>250</v>
      </c>
      <c r="Q325" s="9">
        <v>0</v>
      </c>
      <c r="R325" s="9"/>
      <c r="S325" s="9" t="s">
        <v>325</v>
      </c>
      <c r="T325" s="19">
        <v>1500</v>
      </c>
      <c r="U325" s="9" t="s">
        <v>326</v>
      </c>
      <c r="V325" s="19">
        <f>INDEX(章节表!$N$5:$N$64,关卡表!BQ325)</f>
        <v>2700</v>
      </c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10"/>
      <c r="AI325" s="9"/>
      <c r="AJ325" s="9"/>
      <c r="AK325" s="9"/>
      <c r="AL325" s="9" t="s">
        <v>364</v>
      </c>
      <c r="AM325" s="9">
        <v>11</v>
      </c>
      <c r="AN325" s="9"/>
      <c r="AO325" s="19">
        <f>INDEX(章节表!$K$5:$K$64,关卡表!BQ325)</f>
        <v>27</v>
      </c>
      <c r="AP325" s="9">
        <v>131034</v>
      </c>
      <c r="AQ325" s="10" t="s">
        <v>1297</v>
      </c>
      <c r="AR325" s="10" t="s">
        <v>1298</v>
      </c>
      <c r="AS325" s="10" t="s">
        <v>1299</v>
      </c>
      <c r="AT325" s="10" t="s">
        <v>318</v>
      </c>
      <c r="AU325" s="10"/>
      <c r="AV325" s="10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P325">
        <v>319</v>
      </c>
      <c r="BQ325">
        <f>MATCH(BP325-1,章节表!$J$4:$J$64,1)</f>
        <v>32</v>
      </c>
    </row>
    <row r="326" spans="1:69" ht="18" customHeight="1" x14ac:dyDescent="0.2">
      <c r="A326" s="19">
        <f t="shared" si="9"/>
        <v>20210</v>
      </c>
      <c r="B326" s="19">
        <f>INDEX(章节表!$E$5:$E$64,关卡表!BQ326)</f>
        <v>2</v>
      </c>
      <c r="C326" s="19">
        <f>INDEX(章节表!$B$5:$B$64,关卡表!BQ326)</f>
        <v>202</v>
      </c>
      <c r="D326" s="10" t="s">
        <v>313</v>
      </c>
      <c r="E326" s="19">
        <f>BP326-INDEX(章节表!$J$4:$J$64,关卡表!BQ326)</f>
        <v>10</v>
      </c>
      <c r="F326" s="20">
        <v>14</v>
      </c>
      <c r="G326" s="19" t="str">
        <f>INDEX(章节表!$C$5:$C$64,关卡表!BQ326)&amp;关卡表!E326&amp;"关"</f>
        <v>困难2章10关</v>
      </c>
      <c r="H326" s="9"/>
      <c r="I326" s="9"/>
      <c r="J326" s="19" t="str">
        <f>INDEX(章节表!$D$5:$D$64,关卡表!BQ326)&amp;"-"&amp;关卡表!E326&amp;"关"</f>
        <v>困难2章-10关</v>
      </c>
      <c r="K326" s="10" t="s">
        <v>360</v>
      </c>
      <c r="L326" s="10"/>
      <c r="M326" s="9"/>
      <c r="N326" s="9">
        <v>0</v>
      </c>
      <c r="O326" s="9">
        <f t="shared" si="11"/>
        <v>20209</v>
      </c>
      <c r="P326" s="19">
        <v>250</v>
      </c>
      <c r="Q326" s="9">
        <v>0</v>
      </c>
      <c r="R326" s="9">
        <v>22023</v>
      </c>
      <c r="S326" s="9" t="s">
        <v>325</v>
      </c>
      <c r="T326" s="19">
        <v>1500</v>
      </c>
      <c r="U326" s="9" t="s">
        <v>326</v>
      </c>
      <c r="V326" s="19">
        <f>INDEX(章节表!$N$5:$N$64,关卡表!BQ326)</f>
        <v>2700</v>
      </c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10"/>
      <c r="AI326" s="9"/>
      <c r="AJ326" s="9"/>
      <c r="AK326" s="9"/>
      <c r="AL326" s="9" t="s">
        <v>364</v>
      </c>
      <c r="AM326" s="9">
        <v>9</v>
      </c>
      <c r="AN326" s="9"/>
      <c r="AO326" s="19">
        <f>INDEX(章节表!$K$5:$K$64,关卡表!BQ326)</f>
        <v>27</v>
      </c>
      <c r="AP326" s="9">
        <v>136704</v>
      </c>
      <c r="AQ326" s="10" t="s">
        <v>1300</v>
      </c>
      <c r="AR326" s="10" t="s">
        <v>1301</v>
      </c>
      <c r="AS326" s="10" t="s">
        <v>1302</v>
      </c>
      <c r="AT326" s="10" t="s">
        <v>318</v>
      </c>
      <c r="AU326" s="10"/>
      <c r="AV326" s="10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P326">
        <v>320</v>
      </c>
      <c r="BQ326">
        <f>MATCH(BP326-1,章节表!$J$4:$J$64,1)</f>
        <v>32</v>
      </c>
    </row>
    <row r="327" spans="1:69" ht="18" customHeight="1" x14ac:dyDescent="0.2">
      <c r="A327" s="19">
        <f t="shared" si="9"/>
        <v>20301</v>
      </c>
      <c r="B327" s="19">
        <f>INDEX(章节表!$E$5:$E$64,关卡表!BQ327)</f>
        <v>2</v>
      </c>
      <c r="C327" s="19">
        <f>INDEX(章节表!$B$5:$B$64,关卡表!BQ327)</f>
        <v>203</v>
      </c>
      <c r="D327" s="10" t="s">
        <v>313</v>
      </c>
      <c r="E327" s="19">
        <f>BP327-INDEX(章节表!$J$4:$J$64,关卡表!BQ327)</f>
        <v>1</v>
      </c>
      <c r="F327" s="20">
        <v>1</v>
      </c>
      <c r="G327" s="19" t="str">
        <f>INDEX(章节表!$C$5:$C$64,关卡表!BQ327)&amp;关卡表!E327&amp;"关"</f>
        <v>困难3章1关</v>
      </c>
      <c r="H327" s="9"/>
      <c r="I327" s="9"/>
      <c r="J327" s="19" t="str">
        <f>INDEX(章节表!$D$5:$D$64,关卡表!BQ327)&amp;"-"&amp;关卡表!E327&amp;"关"</f>
        <v>困难3章-1关</v>
      </c>
      <c r="K327" s="10" t="s">
        <v>315</v>
      </c>
      <c r="L327" s="10"/>
      <c r="M327" s="9"/>
      <c r="N327" s="9">
        <v>0</v>
      </c>
      <c r="O327" s="9">
        <f t="shared" si="11"/>
        <v>20210</v>
      </c>
      <c r="P327" s="19">
        <v>300</v>
      </c>
      <c r="Q327" s="9">
        <v>0</v>
      </c>
      <c r="R327" s="9"/>
      <c r="S327" s="9" t="s">
        <v>325</v>
      </c>
      <c r="T327" s="19">
        <v>1800</v>
      </c>
      <c r="U327" s="9" t="s">
        <v>326</v>
      </c>
      <c r="V327" s="19">
        <f>INDEX(章节表!$N$5:$N$64,关卡表!BQ327)</f>
        <v>3150</v>
      </c>
      <c r="W327" s="9"/>
      <c r="X327" s="9"/>
      <c r="Y327" s="9"/>
      <c r="Z327" s="9"/>
      <c r="AA327" s="9"/>
      <c r="AB327" s="9"/>
      <c r="AC327" s="10"/>
      <c r="AD327" s="10"/>
      <c r="AE327" s="10"/>
      <c r="AF327" s="10"/>
      <c r="AG327" s="10"/>
      <c r="AH327" s="10"/>
      <c r="AI327" s="9"/>
      <c r="AJ327" s="9"/>
      <c r="AK327" s="9"/>
      <c r="AL327" s="9" t="s">
        <v>364</v>
      </c>
      <c r="AM327" s="9">
        <v>11</v>
      </c>
      <c r="AN327" s="9"/>
      <c r="AO327" s="19">
        <f>INDEX(章节表!$K$5:$K$64,关卡表!BQ327)</f>
        <v>32</v>
      </c>
      <c r="AP327" s="9">
        <v>129774</v>
      </c>
      <c r="AQ327" s="10" t="s">
        <v>1303</v>
      </c>
      <c r="AR327" s="10" t="s">
        <v>1304</v>
      </c>
      <c r="AS327" s="10" t="s">
        <v>1305</v>
      </c>
      <c r="AT327" s="10" t="s">
        <v>318</v>
      </c>
      <c r="AU327" s="10"/>
      <c r="AV327" s="10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P327">
        <v>321</v>
      </c>
      <c r="BQ327">
        <f>MATCH(BP327-1,章节表!$J$4:$J$64,1)</f>
        <v>33</v>
      </c>
    </row>
    <row r="328" spans="1:69" ht="18" customHeight="1" x14ac:dyDescent="0.2">
      <c r="A328" s="19">
        <f t="shared" ref="A328:A391" si="12">C328*100+E328</f>
        <v>20302</v>
      </c>
      <c r="B328" s="19">
        <f>INDEX(章节表!$E$5:$E$64,关卡表!BQ328)</f>
        <v>2</v>
      </c>
      <c r="C328" s="19">
        <f>INDEX(章节表!$B$5:$B$64,关卡表!BQ328)</f>
        <v>203</v>
      </c>
      <c r="D328" s="10" t="s">
        <v>313</v>
      </c>
      <c r="E328" s="19">
        <f>BP328-INDEX(章节表!$J$4:$J$64,关卡表!BQ328)</f>
        <v>2</v>
      </c>
      <c r="F328" s="20">
        <v>3</v>
      </c>
      <c r="G328" s="19" t="str">
        <f>INDEX(章节表!$C$5:$C$64,关卡表!BQ328)&amp;关卡表!E328&amp;"关"</f>
        <v>困难3章2关</v>
      </c>
      <c r="H328" s="10"/>
      <c r="I328" s="10"/>
      <c r="J328" s="19" t="str">
        <f>INDEX(章节表!$D$5:$D$64,关卡表!BQ328)&amp;"-"&amp;关卡表!E328&amp;"关"</f>
        <v>困难3章-2关</v>
      </c>
      <c r="K328" s="10" t="s">
        <v>315</v>
      </c>
      <c r="L328" s="10"/>
      <c r="M328" s="9"/>
      <c r="N328" s="9">
        <v>0</v>
      </c>
      <c r="O328" s="9">
        <f t="shared" si="11"/>
        <v>20301</v>
      </c>
      <c r="P328" s="19">
        <v>300</v>
      </c>
      <c r="Q328" s="9">
        <v>0</v>
      </c>
      <c r="R328" s="9"/>
      <c r="S328" s="9" t="s">
        <v>325</v>
      </c>
      <c r="T328" s="19">
        <v>1800</v>
      </c>
      <c r="U328" s="9" t="s">
        <v>326</v>
      </c>
      <c r="V328" s="19">
        <f>INDEX(章节表!$N$5:$N$64,关卡表!BQ328)</f>
        <v>3150</v>
      </c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10"/>
      <c r="AI328" s="9"/>
      <c r="AJ328" s="9"/>
      <c r="AK328" s="9"/>
      <c r="AL328" s="9" t="s">
        <v>412</v>
      </c>
      <c r="AM328" s="9">
        <v>6</v>
      </c>
      <c r="AN328" s="9"/>
      <c r="AO328" s="19">
        <f>INDEX(章节表!$K$5:$K$64,关卡表!BQ328)</f>
        <v>32</v>
      </c>
      <c r="AP328" s="9">
        <v>130422</v>
      </c>
      <c r="AQ328" s="10" t="s">
        <v>1306</v>
      </c>
      <c r="AR328" s="10" t="s">
        <v>1307</v>
      </c>
      <c r="AS328" s="10" t="s">
        <v>1308</v>
      </c>
      <c r="AT328" s="10" t="s">
        <v>318</v>
      </c>
      <c r="AU328" s="10"/>
      <c r="AV328" s="10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P328">
        <v>322</v>
      </c>
      <c r="BQ328">
        <f>MATCH(BP328-1,章节表!$J$4:$J$64,1)</f>
        <v>33</v>
      </c>
    </row>
    <row r="329" spans="1:69" ht="18" customHeight="1" x14ac:dyDescent="0.2">
      <c r="A329" s="19">
        <f t="shared" si="12"/>
        <v>20303</v>
      </c>
      <c r="B329" s="19">
        <f>INDEX(章节表!$E$5:$E$64,关卡表!BQ329)</f>
        <v>2</v>
      </c>
      <c r="C329" s="19">
        <f>INDEX(章节表!$B$5:$B$64,关卡表!BQ329)</f>
        <v>203</v>
      </c>
      <c r="D329" s="10" t="s">
        <v>313</v>
      </c>
      <c r="E329" s="19">
        <f>BP329-INDEX(章节表!$J$4:$J$64,关卡表!BQ329)</f>
        <v>3</v>
      </c>
      <c r="F329" s="20">
        <v>5</v>
      </c>
      <c r="G329" s="19" t="str">
        <f>INDEX(章节表!$C$5:$C$64,关卡表!BQ329)&amp;关卡表!E329&amp;"关"</f>
        <v>困难3章3关</v>
      </c>
      <c r="H329" s="10"/>
      <c r="I329" s="10"/>
      <c r="J329" s="19" t="str">
        <f>INDEX(章节表!$D$5:$D$64,关卡表!BQ329)&amp;"-"&amp;关卡表!E329&amp;"关"</f>
        <v>困难3章-3关</v>
      </c>
      <c r="K329" s="10" t="s">
        <v>315</v>
      </c>
      <c r="L329" s="10"/>
      <c r="M329" s="9"/>
      <c r="N329" s="9">
        <v>0</v>
      </c>
      <c r="O329" s="9">
        <f t="shared" si="11"/>
        <v>20302</v>
      </c>
      <c r="P329" s="19">
        <v>300</v>
      </c>
      <c r="Q329" s="9">
        <v>0</v>
      </c>
      <c r="R329" s="9">
        <v>22031</v>
      </c>
      <c r="S329" s="9" t="s">
        <v>325</v>
      </c>
      <c r="T329" s="19">
        <v>1800</v>
      </c>
      <c r="U329" s="9" t="s">
        <v>326</v>
      </c>
      <c r="V329" s="19">
        <f>INDEX(章节表!$N$5:$N$64,关卡表!BQ329)</f>
        <v>3150</v>
      </c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10"/>
      <c r="AI329" s="9"/>
      <c r="AJ329" s="9"/>
      <c r="AK329" s="9"/>
      <c r="AL329" s="9" t="s">
        <v>412</v>
      </c>
      <c r="AM329" s="9">
        <v>7</v>
      </c>
      <c r="AN329" s="9"/>
      <c r="AO329" s="19">
        <f>INDEX(章节表!$K$5:$K$64,关卡表!BQ329)</f>
        <v>32</v>
      </c>
      <c r="AP329" s="9">
        <v>141701</v>
      </c>
      <c r="AQ329" s="10" t="s">
        <v>1309</v>
      </c>
      <c r="AR329" s="10" t="s">
        <v>1310</v>
      </c>
      <c r="AS329" s="10" t="s">
        <v>1311</v>
      </c>
      <c r="AT329" s="10" t="s">
        <v>318</v>
      </c>
      <c r="AU329" s="10"/>
      <c r="AV329" s="10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P329">
        <v>323</v>
      </c>
      <c r="BQ329">
        <f>MATCH(BP329-1,章节表!$J$4:$J$64,1)</f>
        <v>33</v>
      </c>
    </row>
    <row r="330" spans="1:69" ht="18" customHeight="1" x14ac:dyDescent="0.2">
      <c r="A330" s="19">
        <f t="shared" si="12"/>
        <v>20304</v>
      </c>
      <c r="B330" s="19">
        <f>INDEX(章节表!$E$5:$E$64,关卡表!BQ330)</f>
        <v>2</v>
      </c>
      <c r="C330" s="19">
        <f>INDEX(章节表!$B$5:$B$64,关卡表!BQ330)</f>
        <v>203</v>
      </c>
      <c r="D330" s="10" t="s">
        <v>313</v>
      </c>
      <c r="E330" s="19">
        <f>BP330-INDEX(章节表!$J$4:$J$64,关卡表!BQ330)</f>
        <v>4</v>
      </c>
      <c r="F330" s="20">
        <v>7</v>
      </c>
      <c r="G330" s="19" t="str">
        <f>INDEX(章节表!$C$5:$C$64,关卡表!BQ330)&amp;关卡表!E330&amp;"关"</f>
        <v>困难3章4关</v>
      </c>
      <c r="H330" s="10"/>
      <c r="I330" s="10"/>
      <c r="J330" s="19" t="str">
        <f>INDEX(章节表!$D$5:$D$64,关卡表!BQ330)&amp;"-"&amp;关卡表!E330&amp;"关"</f>
        <v>困难3章-4关</v>
      </c>
      <c r="K330" s="10" t="s">
        <v>315</v>
      </c>
      <c r="L330" s="10"/>
      <c r="M330" s="9"/>
      <c r="N330" s="9">
        <v>0</v>
      </c>
      <c r="O330" s="9">
        <f t="shared" si="11"/>
        <v>20303</v>
      </c>
      <c r="P330" s="19">
        <v>300</v>
      </c>
      <c r="Q330" s="9">
        <v>0</v>
      </c>
      <c r="R330" s="9"/>
      <c r="S330" s="9" t="s">
        <v>325</v>
      </c>
      <c r="T330" s="19">
        <v>1800</v>
      </c>
      <c r="U330" s="9" t="s">
        <v>326</v>
      </c>
      <c r="V330" s="19">
        <f>INDEX(章节表!$N$5:$N$64,关卡表!BQ330)</f>
        <v>3150</v>
      </c>
      <c r="W330" s="9"/>
      <c r="X330" s="9"/>
      <c r="Y330" s="9"/>
      <c r="Z330" s="9"/>
      <c r="AA330" s="9"/>
      <c r="AB330" s="9"/>
      <c r="AC330" s="10"/>
      <c r="AD330" s="10"/>
      <c r="AE330" s="10"/>
      <c r="AF330" s="10"/>
      <c r="AG330" s="10"/>
      <c r="AH330" s="10"/>
      <c r="AI330" s="9"/>
      <c r="AJ330" s="9"/>
      <c r="AK330" s="9"/>
      <c r="AL330" s="9" t="s">
        <v>412</v>
      </c>
      <c r="AM330" s="9">
        <v>8</v>
      </c>
      <c r="AN330" s="9"/>
      <c r="AO330" s="19">
        <f>INDEX(章节表!$K$5:$K$64,关卡表!BQ330)</f>
        <v>32</v>
      </c>
      <c r="AP330" s="9">
        <v>136407</v>
      </c>
      <c r="AQ330" s="10" t="s">
        <v>1312</v>
      </c>
      <c r="AR330" s="10" t="s">
        <v>1313</v>
      </c>
      <c r="AS330" s="10" t="s">
        <v>1314</v>
      </c>
      <c r="AT330" s="10" t="s">
        <v>318</v>
      </c>
      <c r="AU330" s="10"/>
      <c r="AV330" s="10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P330">
        <v>324</v>
      </c>
      <c r="BQ330">
        <f>MATCH(BP330-1,章节表!$J$4:$J$64,1)</f>
        <v>33</v>
      </c>
    </row>
    <row r="331" spans="1:69" ht="18" customHeight="1" x14ac:dyDescent="0.2">
      <c r="A331" s="19">
        <f t="shared" si="12"/>
        <v>20305</v>
      </c>
      <c r="B331" s="19">
        <f>INDEX(章节表!$E$5:$E$64,关卡表!BQ331)</f>
        <v>2</v>
      </c>
      <c r="C331" s="19">
        <f>INDEX(章节表!$B$5:$B$64,关卡表!BQ331)</f>
        <v>203</v>
      </c>
      <c r="D331" s="10" t="s">
        <v>313</v>
      </c>
      <c r="E331" s="19">
        <f>BP331-INDEX(章节表!$J$4:$J$64,关卡表!BQ331)</f>
        <v>5</v>
      </c>
      <c r="F331" s="20">
        <v>8</v>
      </c>
      <c r="G331" s="19" t="str">
        <f>INDEX(章节表!$C$5:$C$64,关卡表!BQ331)&amp;关卡表!E331&amp;"关"</f>
        <v>困难3章5关</v>
      </c>
      <c r="H331" s="10"/>
      <c r="I331" s="10"/>
      <c r="J331" s="19" t="str">
        <f>INDEX(章节表!$D$5:$D$64,关卡表!BQ331)&amp;"-"&amp;关卡表!E331&amp;"关"</f>
        <v>困难3章-5关</v>
      </c>
      <c r="K331" s="10" t="s">
        <v>315</v>
      </c>
      <c r="L331" s="10"/>
      <c r="M331" s="9"/>
      <c r="N331" s="9">
        <v>0</v>
      </c>
      <c r="O331" s="9">
        <f t="shared" si="11"/>
        <v>20304</v>
      </c>
      <c r="P331" s="19">
        <v>300</v>
      </c>
      <c r="Q331" s="9">
        <v>0</v>
      </c>
      <c r="R331" s="9"/>
      <c r="S331" s="9" t="s">
        <v>325</v>
      </c>
      <c r="T331" s="19">
        <v>1800</v>
      </c>
      <c r="U331" s="9" t="s">
        <v>326</v>
      </c>
      <c r="V331" s="19">
        <f>INDEX(章节表!$N$5:$N$64,关卡表!BQ331)</f>
        <v>3150</v>
      </c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10"/>
      <c r="AI331" s="9"/>
      <c r="AJ331" s="9"/>
      <c r="AK331" s="9"/>
      <c r="AL331" s="9" t="s">
        <v>412</v>
      </c>
      <c r="AM331" s="9">
        <v>6</v>
      </c>
      <c r="AN331" s="9"/>
      <c r="AO331" s="19">
        <f>INDEX(章节表!$K$5:$K$64,关卡表!BQ331)</f>
        <v>32</v>
      </c>
      <c r="AP331" s="9">
        <v>136731</v>
      </c>
      <c r="AQ331" s="10" t="s">
        <v>1315</v>
      </c>
      <c r="AR331" s="10" t="s">
        <v>1316</v>
      </c>
      <c r="AS331" s="10" t="s">
        <v>1317</v>
      </c>
      <c r="AT331" s="10" t="s">
        <v>318</v>
      </c>
      <c r="AU331" s="10"/>
      <c r="AV331" s="10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P331">
        <v>325</v>
      </c>
      <c r="BQ331">
        <f>MATCH(BP331-1,章节表!$J$4:$J$64,1)</f>
        <v>33</v>
      </c>
    </row>
    <row r="332" spans="1:69" ht="18" customHeight="1" x14ac:dyDescent="0.2">
      <c r="A332" s="19">
        <f t="shared" si="12"/>
        <v>20306</v>
      </c>
      <c r="B332" s="19">
        <f>INDEX(章节表!$E$5:$E$64,关卡表!BQ332)</f>
        <v>2</v>
      </c>
      <c r="C332" s="19">
        <f>INDEX(章节表!$B$5:$B$64,关卡表!BQ332)</f>
        <v>203</v>
      </c>
      <c r="D332" s="10" t="s">
        <v>313</v>
      </c>
      <c r="E332" s="19">
        <f>BP332-INDEX(章节表!$J$4:$J$64,关卡表!BQ332)</f>
        <v>6</v>
      </c>
      <c r="F332" s="20">
        <v>9</v>
      </c>
      <c r="G332" s="19" t="str">
        <f>INDEX(章节表!$C$5:$C$64,关卡表!BQ332)&amp;关卡表!E332&amp;"关"</f>
        <v>困难3章6关</v>
      </c>
      <c r="H332" s="10"/>
      <c r="I332" s="10"/>
      <c r="J332" s="19" t="str">
        <f>INDEX(章节表!$D$5:$D$64,关卡表!BQ332)&amp;"-"&amp;关卡表!E332&amp;"关"</f>
        <v>困难3章-6关</v>
      </c>
      <c r="K332" s="10" t="s">
        <v>315</v>
      </c>
      <c r="L332" s="10"/>
      <c r="M332" s="9"/>
      <c r="N332" s="9">
        <v>0</v>
      </c>
      <c r="O332" s="9">
        <f t="shared" si="11"/>
        <v>20305</v>
      </c>
      <c r="P332" s="19">
        <v>300</v>
      </c>
      <c r="Q332" s="9">
        <v>0</v>
      </c>
      <c r="R332" s="9">
        <v>22032</v>
      </c>
      <c r="S332" s="9" t="s">
        <v>325</v>
      </c>
      <c r="T332" s="19">
        <v>1800</v>
      </c>
      <c r="U332" s="9" t="s">
        <v>326</v>
      </c>
      <c r="V332" s="19">
        <f>INDEX(章节表!$N$5:$N$64,关卡表!BQ332)</f>
        <v>3150</v>
      </c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10"/>
      <c r="AI332" s="9"/>
      <c r="AJ332" s="9"/>
      <c r="AK332" s="9"/>
      <c r="AL332" s="9" t="s">
        <v>412</v>
      </c>
      <c r="AM332" s="9">
        <v>6</v>
      </c>
      <c r="AN332" s="9"/>
      <c r="AO332" s="19">
        <f>INDEX(章节表!$K$5:$K$64,关卡表!BQ332)</f>
        <v>32</v>
      </c>
      <c r="AP332" s="9">
        <v>154698</v>
      </c>
      <c r="AQ332" s="10" t="s">
        <v>1318</v>
      </c>
      <c r="AR332" s="10" t="s">
        <v>1319</v>
      </c>
      <c r="AS332" s="10" t="s">
        <v>1320</v>
      </c>
      <c r="AT332" s="10" t="s">
        <v>318</v>
      </c>
      <c r="AU332" s="10"/>
      <c r="AV332" s="10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P332">
        <v>326</v>
      </c>
      <c r="BQ332">
        <f>MATCH(BP332-1,章节表!$J$4:$J$64,1)</f>
        <v>33</v>
      </c>
    </row>
    <row r="333" spans="1:69" ht="18" customHeight="1" x14ac:dyDescent="0.2">
      <c r="A333" s="19">
        <f t="shared" si="12"/>
        <v>20307</v>
      </c>
      <c r="B333" s="19">
        <f>INDEX(章节表!$E$5:$E$64,关卡表!BQ333)</f>
        <v>2</v>
      </c>
      <c r="C333" s="19">
        <f>INDEX(章节表!$B$5:$B$64,关卡表!BQ333)</f>
        <v>203</v>
      </c>
      <c r="D333" s="10" t="s">
        <v>313</v>
      </c>
      <c r="E333" s="19">
        <f>BP333-INDEX(章节表!$J$4:$J$64,关卡表!BQ333)</f>
        <v>7</v>
      </c>
      <c r="F333" s="20">
        <v>11</v>
      </c>
      <c r="G333" s="19" t="str">
        <f>INDEX(章节表!$C$5:$C$64,关卡表!BQ333)&amp;关卡表!E333&amp;"关"</f>
        <v>困难3章7关</v>
      </c>
      <c r="H333" s="10"/>
      <c r="I333" s="10"/>
      <c r="J333" s="19" t="str">
        <f>INDEX(章节表!$D$5:$D$64,关卡表!BQ333)&amp;"-"&amp;关卡表!E333&amp;"关"</f>
        <v>困难3章-7关</v>
      </c>
      <c r="K333" s="10" t="s">
        <v>315</v>
      </c>
      <c r="L333" s="10"/>
      <c r="M333" s="9"/>
      <c r="N333" s="9">
        <v>0</v>
      </c>
      <c r="O333" s="9">
        <f t="shared" si="11"/>
        <v>20306</v>
      </c>
      <c r="P333" s="19">
        <v>300</v>
      </c>
      <c r="Q333" s="9">
        <v>0</v>
      </c>
      <c r="R333" s="9"/>
      <c r="S333" s="9" t="s">
        <v>325</v>
      </c>
      <c r="T333" s="19">
        <v>1800</v>
      </c>
      <c r="U333" s="9" t="s">
        <v>326</v>
      </c>
      <c r="V333" s="19">
        <f>INDEX(章节表!$N$5:$N$64,关卡表!BQ333)</f>
        <v>3150</v>
      </c>
      <c r="W333" s="9"/>
      <c r="X333" s="9"/>
      <c r="Y333" s="9"/>
      <c r="Z333" s="9"/>
      <c r="AA333" s="9"/>
      <c r="AB333" s="9"/>
      <c r="AC333" s="10"/>
      <c r="AD333" s="10"/>
      <c r="AE333" s="10"/>
      <c r="AF333" s="10"/>
      <c r="AG333" s="10"/>
      <c r="AH333" s="10"/>
      <c r="AI333" s="9"/>
      <c r="AJ333" s="9"/>
      <c r="AK333" s="9"/>
      <c r="AL333" s="9" t="s">
        <v>327</v>
      </c>
      <c r="AM333" s="9">
        <v>1</v>
      </c>
      <c r="AN333" s="9"/>
      <c r="AO333" s="19">
        <f>INDEX(章节表!$K$5:$K$64,关卡表!BQ333)</f>
        <v>32</v>
      </c>
      <c r="AP333" s="9">
        <v>150273</v>
      </c>
      <c r="AQ333" s="10" t="s">
        <v>1321</v>
      </c>
      <c r="AR333" s="10" t="s">
        <v>1322</v>
      </c>
      <c r="AS333" s="10" t="s">
        <v>1323</v>
      </c>
      <c r="AT333" s="10" t="s">
        <v>318</v>
      </c>
      <c r="AU333" s="10"/>
      <c r="AV333" s="10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P333">
        <v>327</v>
      </c>
      <c r="BQ333">
        <f>MATCH(BP333-1,章节表!$J$4:$J$64,1)</f>
        <v>33</v>
      </c>
    </row>
    <row r="334" spans="1:69" ht="18" customHeight="1" x14ac:dyDescent="0.2">
      <c r="A334" s="19">
        <f t="shared" si="12"/>
        <v>20308</v>
      </c>
      <c r="B334" s="19">
        <f>INDEX(章节表!$E$5:$E$64,关卡表!BQ334)</f>
        <v>2</v>
      </c>
      <c r="C334" s="19">
        <f>INDEX(章节表!$B$5:$B$64,关卡表!BQ334)</f>
        <v>203</v>
      </c>
      <c r="D334" s="10" t="s">
        <v>313</v>
      </c>
      <c r="E334" s="19">
        <f>BP334-INDEX(章节表!$J$4:$J$64,关卡表!BQ334)</f>
        <v>8</v>
      </c>
      <c r="F334" s="20">
        <v>12</v>
      </c>
      <c r="G334" s="19" t="str">
        <f>INDEX(章节表!$C$5:$C$64,关卡表!BQ334)&amp;关卡表!E334&amp;"关"</f>
        <v>困难3章8关</v>
      </c>
      <c r="H334" s="10"/>
      <c r="I334" s="10"/>
      <c r="J334" s="19" t="str">
        <f>INDEX(章节表!$D$5:$D$64,关卡表!BQ334)&amp;"-"&amp;关卡表!E334&amp;"关"</f>
        <v>困难3章-8关</v>
      </c>
      <c r="K334" s="10" t="s">
        <v>315</v>
      </c>
      <c r="L334" s="10"/>
      <c r="M334" s="9"/>
      <c r="N334" s="9">
        <v>0</v>
      </c>
      <c r="O334" s="9">
        <f t="shared" si="11"/>
        <v>20307</v>
      </c>
      <c r="P334" s="19">
        <v>300</v>
      </c>
      <c r="Q334" s="9">
        <v>0</v>
      </c>
      <c r="R334" s="9"/>
      <c r="S334" s="9" t="s">
        <v>325</v>
      </c>
      <c r="T334" s="19">
        <v>1800</v>
      </c>
      <c r="U334" s="9" t="s">
        <v>326</v>
      </c>
      <c r="V334" s="19">
        <f>INDEX(章节表!$N$5:$N$64,关卡表!BQ334)</f>
        <v>3150</v>
      </c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10"/>
      <c r="AI334" s="9"/>
      <c r="AJ334" s="9"/>
      <c r="AK334" s="9"/>
      <c r="AL334" s="10" t="s">
        <v>327</v>
      </c>
      <c r="AM334" s="9">
        <v>2</v>
      </c>
      <c r="AN334" s="9"/>
      <c r="AO334" s="19">
        <f>INDEX(章节表!$K$5:$K$64,关卡表!BQ334)</f>
        <v>32</v>
      </c>
      <c r="AP334" s="9">
        <v>150921</v>
      </c>
      <c r="AQ334" s="10" t="s">
        <v>1324</v>
      </c>
      <c r="AR334" s="10" t="s">
        <v>1325</v>
      </c>
      <c r="AS334" s="10" t="s">
        <v>1326</v>
      </c>
      <c r="AT334" s="10" t="s">
        <v>318</v>
      </c>
      <c r="AU334" s="10"/>
      <c r="AV334" s="10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P334">
        <v>328</v>
      </c>
      <c r="BQ334">
        <f>MATCH(BP334-1,章节表!$J$4:$J$64,1)</f>
        <v>33</v>
      </c>
    </row>
    <row r="335" spans="1:69" ht="18" customHeight="1" x14ac:dyDescent="0.2">
      <c r="A335" s="19">
        <f t="shared" si="12"/>
        <v>20309</v>
      </c>
      <c r="B335" s="19">
        <f>INDEX(章节表!$E$5:$E$64,关卡表!BQ335)</f>
        <v>2</v>
      </c>
      <c r="C335" s="19">
        <f>INDEX(章节表!$B$5:$B$64,关卡表!BQ335)</f>
        <v>203</v>
      </c>
      <c r="D335" s="10" t="s">
        <v>313</v>
      </c>
      <c r="E335" s="19">
        <f>BP335-INDEX(章节表!$J$4:$J$64,关卡表!BQ335)</f>
        <v>9</v>
      </c>
      <c r="F335" s="20">
        <v>13</v>
      </c>
      <c r="G335" s="19" t="str">
        <f>INDEX(章节表!$C$5:$C$64,关卡表!BQ335)&amp;关卡表!E335&amp;"关"</f>
        <v>困难3章9关</v>
      </c>
      <c r="H335" s="10"/>
      <c r="I335" s="10"/>
      <c r="J335" s="19" t="str">
        <f>INDEX(章节表!$D$5:$D$64,关卡表!BQ335)&amp;"-"&amp;关卡表!E335&amp;"关"</f>
        <v>困难3章-9关</v>
      </c>
      <c r="K335" s="10" t="s">
        <v>315</v>
      </c>
      <c r="L335" s="10"/>
      <c r="M335" s="9"/>
      <c r="N335" s="9">
        <v>0</v>
      </c>
      <c r="O335" s="9">
        <f t="shared" si="11"/>
        <v>20308</v>
      </c>
      <c r="P335" s="19">
        <v>300</v>
      </c>
      <c r="Q335" s="9">
        <v>0</v>
      </c>
      <c r="R335" s="9"/>
      <c r="S335" s="9" t="s">
        <v>325</v>
      </c>
      <c r="T335" s="19">
        <v>1800</v>
      </c>
      <c r="U335" s="9" t="s">
        <v>326</v>
      </c>
      <c r="V335" s="19">
        <f>INDEX(章节表!$N$5:$N$64,关卡表!BQ335)</f>
        <v>3150</v>
      </c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10"/>
      <c r="AI335" s="9"/>
      <c r="AJ335" s="9"/>
      <c r="AK335" s="9"/>
      <c r="AL335" s="10" t="s">
        <v>327</v>
      </c>
      <c r="AM335" s="9">
        <v>2</v>
      </c>
      <c r="AN335" s="9"/>
      <c r="AO335" s="19">
        <f>INDEX(章节表!$K$5:$K$64,关卡表!BQ335)</f>
        <v>32</v>
      </c>
      <c r="AP335" s="9">
        <v>168891</v>
      </c>
      <c r="AQ335" s="10" t="s">
        <v>1327</v>
      </c>
      <c r="AR335" s="10" t="s">
        <v>1328</v>
      </c>
      <c r="AS335" s="10" t="s">
        <v>1329</v>
      </c>
      <c r="AT335" s="10" t="s">
        <v>318</v>
      </c>
      <c r="AU335" s="10"/>
      <c r="AV335" s="10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P335">
        <v>329</v>
      </c>
      <c r="BQ335">
        <f>MATCH(BP335-1,章节表!$J$4:$J$64,1)</f>
        <v>33</v>
      </c>
    </row>
    <row r="336" spans="1:69" ht="18" customHeight="1" x14ac:dyDescent="0.2">
      <c r="A336" s="19">
        <f t="shared" si="12"/>
        <v>20310</v>
      </c>
      <c r="B336" s="19">
        <f>INDEX(章节表!$E$5:$E$64,关卡表!BQ336)</f>
        <v>2</v>
      </c>
      <c r="C336" s="19">
        <f>INDEX(章节表!$B$5:$B$64,关卡表!BQ336)</f>
        <v>203</v>
      </c>
      <c r="D336" s="10" t="s">
        <v>313</v>
      </c>
      <c r="E336" s="19">
        <f>BP336-INDEX(章节表!$J$4:$J$64,关卡表!BQ336)</f>
        <v>10</v>
      </c>
      <c r="F336" s="20">
        <v>14</v>
      </c>
      <c r="G336" s="19" t="str">
        <f>INDEX(章节表!$C$5:$C$64,关卡表!BQ336)&amp;关卡表!E336&amp;"关"</f>
        <v>困难3章10关</v>
      </c>
      <c r="H336" s="10"/>
      <c r="I336" s="10"/>
      <c r="J336" s="19" t="str">
        <f>INDEX(章节表!$D$5:$D$64,关卡表!BQ336)&amp;"-"&amp;关卡表!E336&amp;"关"</f>
        <v>困难3章-10关</v>
      </c>
      <c r="K336" s="10" t="s">
        <v>360</v>
      </c>
      <c r="L336" s="10"/>
      <c r="M336" s="9"/>
      <c r="N336" s="9">
        <v>0</v>
      </c>
      <c r="O336" s="9">
        <f t="shared" si="11"/>
        <v>20309</v>
      </c>
      <c r="P336" s="19">
        <v>300</v>
      </c>
      <c r="Q336" s="9">
        <v>0</v>
      </c>
      <c r="R336" s="9">
        <v>22033</v>
      </c>
      <c r="S336" s="9" t="s">
        <v>325</v>
      </c>
      <c r="T336" s="19">
        <v>1800</v>
      </c>
      <c r="U336" s="9" t="s">
        <v>326</v>
      </c>
      <c r="V336" s="19">
        <f>INDEX(章节表!$N$5:$N$64,关卡表!BQ336)</f>
        <v>3150</v>
      </c>
      <c r="W336" s="9"/>
      <c r="X336" s="9"/>
      <c r="Y336" s="9"/>
      <c r="Z336" s="9"/>
      <c r="AA336" s="9"/>
      <c r="AB336" s="9"/>
      <c r="AC336" s="10"/>
      <c r="AD336" s="10"/>
      <c r="AE336" s="10"/>
      <c r="AF336" s="10"/>
      <c r="AG336" s="10"/>
      <c r="AH336" s="10"/>
      <c r="AI336" s="9"/>
      <c r="AJ336" s="9"/>
      <c r="AK336" s="9"/>
      <c r="AL336" s="10" t="s">
        <v>327</v>
      </c>
      <c r="AM336" s="9">
        <v>2</v>
      </c>
      <c r="AN336" s="9"/>
      <c r="AO336" s="19">
        <f>INDEX(章节表!$K$5:$K$64,关卡表!BQ336)</f>
        <v>32</v>
      </c>
      <c r="AP336" s="9">
        <v>168891</v>
      </c>
      <c r="AQ336" s="10" t="s">
        <v>1330</v>
      </c>
      <c r="AR336" s="10" t="s">
        <v>1331</v>
      </c>
      <c r="AS336" s="10" t="s">
        <v>1332</v>
      </c>
      <c r="AT336" s="10" t="s">
        <v>318</v>
      </c>
      <c r="AU336" s="10"/>
      <c r="AV336" s="10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P336">
        <v>330</v>
      </c>
      <c r="BQ336">
        <f>MATCH(BP336-1,章节表!$J$4:$J$64,1)</f>
        <v>33</v>
      </c>
    </row>
    <row r="337" spans="1:69" ht="18" customHeight="1" x14ac:dyDescent="0.2">
      <c r="A337" s="19">
        <f t="shared" si="12"/>
        <v>20401</v>
      </c>
      <c r="B337" s="19">
        <f>INDEX(章节表!$E$5:$E$64,关卡表!BQ337)</f>
        <v>2</v>
      </c>
      <c r="C337" s="19">
        <f>INDEX(章节表!$B$5:$B$64,关卡表!BQ337)</f>
        <v>204</v>
      </c>
      <c r="D337" s="10" t="s">
        <v>313</v>
      </c>
      <c r="E337" s="19">
        <f>BP337-INDEX(章节表!$J$4:$J$64,关卡表!BQ337)</f>
        <v>1</v>
      </c>
      <c r="F337" s="20">
        <v>1</v>
      </c>
      <c r="G337" s="19" t="str">
        <f>INDEX(章节表!$C$5:$C$64,关卡表!BQ337)&amp;关卡表!E337&amp;"关"</f>
        <v>困难4章1关</v>
      </c>
      <c r="H337" s="10"/>
      <c r="I337" s="10"/>
      <c r="J337" s="19" t="str">
        <f>INDEX(章节表!$D$5:$D$64,关卡表!BQ337)&amp;"-"&amp;关卡表!E337&amp;"关"</f>
        <v>困难4章-1关</v>
      </c>
      <c r="K337" s="10" t="s">
        <v>315</v>
      </c>
      <c r="L337" s="10"/>
      <c r="M337" s="9"/>
      <c r="N337" s="9">
        <v>0</v>
      </c>
      <c r="O337" s="9">
        <f t="shared" si="11"/>
        <v>20310</v>
      </c>
      <c r="P337" s="19">
        <v>400</v>
      </c>
      <c r="Q337" s="9">
        <v>0</v>
      </c>
      <c r="R337" s="9"/>
      <c r="S337" s="9" t="s">
        <v>325</v>
      </c>
      <c r="T337" s="19">
        <v>2100</v>
      </c>
      <c r="U337" s="9" t="s">
        <v>326</v>
      </c>
      <c r="V337" s="19">
        <f>INDEX(章节表!$N$5:$N$64,关卡表!BQ337)</f>
        <v>3600</v>
      </c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10"/>
      <c r="AI337" s="9"/>
      <c r="AJ337" s="9"/>
      <c r="AK337" s="9"/>
      <c r="AL337" s="10" t="s">
        <v>327</v>
      </c>
      <c r="AM337" s="9">
        <v>3</v>
      </c>
      <c r="AN337" s="9"/>
      <c r="AO337" s="19">
        <f>INDEX(章节表!$K$5:$K$64,关卡表!BQ337)</f>
        <v>37</v>
      </c>
      <c r="AP337" s="9">
        <v>160857</v>
      </c>
      <c r="AQ337" s="10" t="s">
        <v>1333</v>
      </c>
      <c r="AR337" s="10" t="s">
        <v>1334</v>
      </c>
      <c r="AS337" s="10" t="s">
        <v>1335</v>
      </c>
      <c r="AT337" s="10" t="s">
        <v>318</v>
      </c>
      <c r="AU337" s="10"/>
      <c r="AV337" s="10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P337">
        <v>331</v>
      </c>
      <c r="BQ337">
        <f>MATCH(BP337-1,章节表!$J$4:$J$64,1)</f>
        <v>34</v>
      </c>
    </row>
    <row r="338" spans="1:69" ht="18" customHeight="1" x14ac:dyDescent="0.2">
      <c r="A338" s="19">
        <f t="shared" si="12"/>
        <v>20402</v>
      </c>
      <c r="B338" s="19">
        <f>INDEX(章节表!$E$5:$E$64,关卡表!BQ338)</f>
        <v>2</v>
      </c>
      <c r="C338" s="19">
        <f>INDEX(章节表!$B$5:$B$64,关卡表!BQ338)</f>
        <v>204</v>
      </c>
      <c r="D338" s="10" t="s">
        <v>313</v>
      </c>
      <c r="E338" s="19">
        <f>BP338-INDEX(章节表!$J$4:$J$64,关卡表!BQ338)</f>
        <v>2</v>
      </c>
      <c r="F338" s="20">
        <v>3</v>
      </c>
      <c r="G338" s="19" t="str">
        <f>INDEX(章节表!$C$5:$C$64,关卡表!BQ338)&amp;关卡表!E338&amp;"关"</f>
        <v>困难4章2关</v>
      </c>
      <c r="H338" s="10"/>
      <c r="I338" s="10"/>
      <c r="J338" s="19" t="str">
        <f>INDEX(章节表!$D$5:$D$64,关卡表!BQ338)&amp;"-"&amp;关卡表!E338&amp;"关"</f>
        <v>困难4章-2关</v>
      </c>
      <c r="K338" s="10" t="s">
        <v>315</v>
      </c>
      <c r="L338" s="10"/>
      <c r="M338" s="9"/>
      <c r="N338" s="9">
        <v>0</v>
      </c>
      <c r="O338" s="9">
        <f t="shared" si="11"/>
        <v>20401</v>
      </c>
      <c r="P338" s="19">
        <v>400</v>
      </c>
      <c r="Q338" s="9">
        <v>0</v>
      </c>
      <c r="R338" s="9"/>
      <c r="S338" s="9" t="s">
        <v>325</v>
      </c>
      <c r="T338" s="19">
        <v>2100</v>
      </c>
      <c r="U338" s="9" t="s">
        <v>326</v>
      </c>
      <c r="V338" s="19">
        <f>INDEX(章节表!$N$5:$N$64,关卡表!BQ338)</f>
        <v>3600</v>
      </c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10"/>
      <c r="AI338" s="9"/>
      <c r="AJ338" s="9"/>
      <c r="AK338" s="9"/>
      <c r="AL338" s="10" t="s">
        <v>327</v>
      </c>
      <c r="AM338" s="9">
        <v>1</v>
      </c>
      <c r="AN338" s="9"/>
      <c r="AO338" s="19">
        <f>INDEX(章节表!$K$5:$K$64,关卡表!BQ338)</f>
        <v>37</v>
      </c>
      <c r="AP338" s="9">
        <v>161505</v>
      </c>
      <c r="AQ338" s="10" t="s">
        <v>1336</v>
      </c>
      <c r="AR338" s="10" t="s">
        <v>1337</v>
      </c>
      <c r="AS338" s="10" t="s">
        <v>1338</v>
      </c>
      <c r="AT338" s="10" t="s">
        <v>318</v>
      </c>
      <c r="AU338" s="10"/>
      <c r="AV338" s="10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P338">
        <v>332</v>
      </c>
      <c r="BQ338">
        <f>MATCH(BP338-1,章节表!$J$4:$J$64,1)</f>
        <v>34</v>
      </c>
    </row>
    <row r="339" spans="1:69" ht="18" customHeight="1" x14ac:dyDescent="0.2">
      <c r="A339" s="19">
        <f t="shared" si="12"/>
        <v>20403</v>
      </c>
      <c r="B339" s="19">
        <f>INDEX(章节表!$E$5:$E$64,关卡表!BQ339)</f>
        <v>2</v>
      </c>
      <c r="C339" s="19">
        <f>INDEX(章节表!$B$5:$B$64,关卡表!BQ339)</f>
        <v>204</v>
      </c>
      <c r="D339" s="10" t="s">
        <v>313</v>
      </c>
      <c r="E339" s="19">
        <f>BP339-INDEX(章节表!$J$4:$J$64,关卡表!BQ339)</f>
        <v>3</v>
      </c>
      <c r="F339" s="20">
        <v>4</v>
      </c>
      <c r="G339" s="19" t="str">
        <f>INDEX(章节表!$C$5:$C$64,关卡表!BQ339)&amp;关卡表!E339&amp;"关"</f>
        <v>困难4章3关</v>
      </c>
      <c r="H339" s="10"/>
      <c r="I339" s="10"/>
      <c r="J339" s="19" t="str">
        <f>INDEX(章节表!$D$5:$D$64,关卡表!BQ339)&amp;"-"&amp;关卡表!E339&amp;"关"</f>
        <v>困难4章-3关</v>
      </c>
      <c r="K339" s="10" t="s">
        <v>315</v>
      </c>
      <c r="L339" s="10"/>
      <c r="M339" s="9"/>
      <c r="N339" s="9">
        <v>0</v>
      </c>
      <c r="O339" s="9">
        <f t="shared" si="11"/>
        <v>20402</v>
      </c>
      <c r="P339" s="19">
        <v>400</v>
      </c>
      <c r="Q339" s="9">
        <v>0</v>
      </c>
      <c r="R339" s="9">
        <v>22041</v>
      </c>
      <c r="S339" s="9" t="s">
        <v>325</v>
      </c>
      <c r="T339" s="19">
        <v>2100</v>
      </c>
      <c r="U339" s="9" t="s">
        <v>326</v>
      </c>
      <c r="V339" s="19">
        <f>INDEX(章节表!$N$5:$N$64,关卡表!BQ339)</f>
        <v>3600</v>
      </c>
      <c r="W339" s="9"/>
      <c r="X339" s="9"/>
      <c r="Y339" s="9"/>
      <c r="Z339" s="9"/>
      <c r="AA339" s="9"/>
      <c r="AB339" s="9"/>
      <c r="AC339" s="10"/>
      <c r="AD339" s="10"/>
      <c r="AE339" s="10"/>
      <c r="AF339" s="10"/>
      <c r="AG339" s="10"/>
      <c r="AH339" s="10"/>
      <c r="AI339" s="9"/>
      <c r="AJ339" s="9"/>
      <c r="AK339" s="9"/>
      <c r="AL339" s="10" t="s">
        <v>327</v>
      </c>
      <c r="AM339" s="9">
        <v>2</v>
      </c>
      <c r="AN339" s="9"/>
      <c r="AO339" s="19">
        <f>INDEX(章节表!$K$5:$K$64,关卡表!BQ339)</f>
        <v>37</v>
      </c>
      <c r="AP339" s="9">
        <v>191858</v>
      </c>
      <c r="AQ339" s="10" t="s">
        <v>1339</v>
      </c>
      <c r="AR339" s="10" t="s">
        <v>1340</v>
      </c>
      <c r="AS339" s="10" t="s">
        <v>1341</v>
      </c>
      <c r="AT339" s="10" t="s">
        <v>318</v>
      </c>
      <c r="AU339" s="10"/>
      <c r="AV339" s="10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P339">
        <v>333</v>
      </c>
      <c r="BQ339">
        <f>MATCH(BP339-1,章节表!$J$4:$J$64,1)</f>
        <v>34</v>
      </c>
    </row>
    <row r="340" spans="1:69" ht="18" customHeight="1" x14ac:dyDescent="0.2">
      <c r="A340" s="19">
        <f t="shared" si="12"/>
        <v>20404</v>
      </c>
      <c r="B340" s="19">
        <f>INDEX(章节表!$E$5:$E$64,关卡表!BQ340)</f>
        <v>2</v>
      </c>
      <c r="C340" s="19">
        <f>INDEX(章节表!$B$5:$B$64,关卡表!BQ340)</f>
        <v>204</v>
      </c>
      <c r="D340" s="10" t="s">
        <v>313</v>
      </c>
      <c r="E340" s="19">
        <f>BP340-INDEX(章节表!$J$4:$J$64,关卡表!BQ340)</f>
        <v>4</v>
      </c>
      <c r="F340" s="20">
        <v>6</v>
      </c>
      <c r="G340" s="19" t="str">
        <f>INDEX(章节表!$C$5:$C$64,关卡表!BQ340)&amp;关卡表!E340&amp;"关"</f>
        <v>困难4章4关</v>
      </c>
      <c r="H340" s="10"/>
      <c r="I340" s="10"/>
      <c r="J340" s="19" t="str">
        <f>INDEX(章节表!$D$5:$D$64,关卡表!BQ340)&amp;"-"&amp;关卡表!E340&amp;"关"</f>
        <v>困难4章-4关</v>
      </c>
      <c r="K340" s="10" t="s">
        <v>315</v>
      </c>
      <c r="L340" s="10"/>
      <c r="M340" s="9"/>
      <c r="N340" s="9">
        <v>0</v>
      </c>
      <c r="O340" s="9">
        <f t="shared" si="11"/>
        <v>20403</v>
      </c>
      <c r="P340" s="19">
        <v>400</v>
      </c>
      <c r="Q340" s="9">
        <v>0</v>
      </c>
      <c r="R340" s="9"/>
      <c r="S340" s="9" t="s">
        <v>325</v>
      </c>
      <c r="T340" s="19">
        <v>2100</v>
      </c>
      <c r="U340" s="9" t="s">
        <v>326</v>
      </c>
      <c r="V340" s="19">
        <f>INDEX(章节表!$N$5:$N$64,关卡表!BQ340)</f>
        <v>3600</v>
      </c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10"/>
      <c r="AI340" s="9"/>
      <c r="AJ340" s="9"/>
      <c r="AK340" s="9"/>
      <c r="AL340" s="10" t="s">
        <v>327</v>
      </c>
      <c r="AM340" s="9">
        <v>3</v>
      </c>
      <c r="AN340" s="9"/>
      <c r="AO340" s="19">
        <f>INDEX(章节表!$K$5:$K$64,关卡表!BQ340)</f>
        <v>37</v>
      </c>
      <c r="AP340" s="9">
        <v>186498</v>
      </c>
      <c r="AQ340" s="10" t="s">
        <v>1342</v>
      </c>
      <c r="AR340" s="10" t="s">
        <v>1343</v>
      </c>
      <c r="AS340" s="10" t="s">
        <v>1344</v>
      </c>
      <c r="AT340" s="10" t="s">
        <v>318</v>
      </c>
      <c r="AU340" s="10"/>
      <c r="AV340" s="10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P340">
        <v>334</v>
      </c>
      <c r="BQ340">
        <f>MATCH(BP340-1,章节表!$J$4:$J$64,1)</f>
        <v>34</v>
      </c>
    </row>
    <row r="341" spans="1:69" ht="18" customHeight="1" x14ac:dyDescent="0.2">
      <c r="A341" s="19">
        <f t="shared" si="12"/>
        <v>20405</v>
      </c>
      <c r="B341" s="19">
        <f>INDEX(章节表!$E$5:$E$64,关卡表!BQ341)</f>
        <v>2</v>
      </c>
      <c r="C341" s="19">
        <f>INDEX(章节表!$B$5:$B$64,关卡表!BQ341)</f>
        <v>204</v>
      </c>
      <c r="D341" s="10" t="s">
        <v>313</v>
      </c>
      <c r="E341" s="19">
        <f>BP341-INDEX(章节表!$J$4:$J$64,关卡表!BQ341)</f>
        <v>5</v>
      </c>
      <c r="F341" s="20">
        <v>8</v>
      </c>
      <c r="G341" s="19" t="str">
        <f>INDEX(章节表!$C$5:$C$64,关卡表!BQ341)&amp;关卡表!E341&amp;"关"</f>
        <v>困难4章5关</v>
      </c>
      <c r="H341" s="10"/>
      <c r="I341" s="10"/>
      <c r="J341" s="19" t="str">
        <f>INDEX(章节表!$D$5:$D$64,关卡表!BQ341)&amp;"-"&amp;关卡表!E341&amp;"关"</f>
        <v>困难4章-5关</v>
      </c>
      <c r="K341" s="10" t="s">
        <v>315</v>
      </c>
      <c r="L341" s="10"/>
      <c r="M341" s="9"/>
      <c r="N341" s="9">
        <v>0</v>
      </c>
      <c r="O341" s="9">
        <f t="shared" si="11"/>
        <v>20404</v>
      </c>
      <c r="P341" s="19">
        <v>400</v>
      </c>
      <c r="Q341" s="9">
        <v>0</v>
      </c>
      <c r="R341" s="9"/>
      <c r="S341" s="9" t="s">
        <v>325</v>
      </c>
      <c r="T341" s="19">
        <v>2100</v>
      </c>
      <c r="U341" s="9" t="s">
        <v>326</v>
      </c>
      <c r="V341" s="19">
        <f>INDEX(章节表!$N$5:$N$64,关卡表!BQ341)</f>
        <v>3600</v>
      </c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10"/>
      <c r="AI341" s="9"/>
      <c r="AJ341" s="9"/>
      <c r="AK341" s="9"/>
      <c r="AL341" s="10" t="s">
        <v>364</v>
      </c>
      <c r="AM341" s="9">
        <v>9</v>
      </c>
      <c r="AN341" s="9"/>
      <c r="AO341" s="19">
        <f>INDEX(章节表!$K$5:$K$64,关卡表!BQ341)</f>
        <v>37</v>
      </c>
      <c r="AP341" s="9">
        <v>186822</v>
      </c>
      <c r="AQ341" s="10" t="s">
        <v>1345</v>
      </c>
      <c r="AR341" s="10" t="s">
        <v>1346</v>
      </c>
      <c r="AS341" s="10" t="s">
        <v>1347</v>
      </c>
      <c r="AT341" s="10" t="s">
        <v>318</v>
      </c>
      <c r="AU341" s="10"/>
      <c r="AV341" s="10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P341">
        <v>335</v>
      </c>
      <c r="BQ341">
        <f>MATCH(BP341-1,章节表!$J$4:$J$64,1)</f>
        <v>34</v>
      </c>
    </row>
    <row r="342" spans="1:69" ht="18" customHeight="1" x14ac:dyDescent="0.2">
      <c r="A342" s="19">
        <f t="shared" si="12"/>
        <v>20406</v>
      </c>
      <c r="B342" s="19">
        <f>INDEX(章节表!$E$5:$E$64,关卡表!BQ342)</f>
        <v>2</v>
      </c>
      <c r="C342" s="19">
        <f>INDEX(章节表!$B$5:$B$64,关卡表!BQ342)</f>
        <v>204</v>
      </c>
      <c r="D342" s="10" t="s">
        <v>313</v>
      </c>
      <c r="E342" s="19">
        <f>BP342-INDEX(章节表!$J$4:$J$64,关卡表!BQ342)</f>
        <v>6</v>
      </c>
      <c r="F342" s="20">
        <v>9</v>
      </c>
      <c r="G342" s="19" t="str">
        <f>INDEX(章节表!$C$5:$C$64,关卡表!BQ342)&amp;关卡表!E342&amp;"关"</f>
        <v>困难4章6关</v>
      </c>
      <c r="H342" s="10"/>
      <c r="I342" s="10"/>
      <c r="J342" s="19" t="str">
        <f>INDEX(章节表!$D$5:$D$64,关卡表!BQ342)&amp;"-"&amp;关卡表!E342&amp;"关"</f>
        <v>困难4章-6关</v>
      </c>
      <c r="K342" s="10" t="s">
        <v>315</v>
      </c>
      <c r="L342" s="10"/>
      <c r="M342" s="9"/>
      <c r="N342" s="9">
        <v>0</v>
      </c>
      <c r="O342" s="9">
        <f t="shared" si="11"/>
        <v>20405</v>
      </c>
      <c r="P342" s="19">
        <v>400</v>
      </c>
      <c r="Q342" s="9">
        <v>0</v>
      </c>
      <c r="R342" s="9">
        <v>22042</v>
      </c>
      <c r="S342" s="9" t="s">
        <v>325</v>
      </c>
      <c r="T342" s="19">
        <v>2100</v>
      </c>
      <c r="U342" s="9" t="s">
        <v>326</v>
      </c>
      <c r="V342" s="19">
        <f>INDEX(章节表!$N$5:$N$64,关卡表!BQ342)</f>
        <v>3600</v>
      </c>
      <c r="W342" s="9"/>
      <c r="X342" s="9"/>
      <c r="Y342" s="9"/>
      <c r="Z342" s="9"/>
      <c r="AA342" s="9"/>
      <c r="AB342" s="9"/>
      <c r="AC342" s="10"/>
      <c r="AD342" s="10"/>
      <c r="AE342" s="10"/>
      <c r="AF342" s="10"/>
      <c r="AG342" s="10"/>
      <c r="AH342" s="10"/>
      <c r="AI342" s="9"/>
      <c r="AJ342" s="9"/>
      <c r="AK342" s="9"/>
      <c r="AL342" s="9" t="s">
        <v>327</v>
      </c>
      <c r="AM342" s="9">
        <v>1</v>
      </c>
      <c r="AN342" s="9"/>
      <c r="AO342" s="19">
        <f>INDEX(章节表!$K$5:$K$64,关卡表!BQ342)</f>
        <v>37</v>
      </c>
      <c r="AP342" s="9">
        <v>219213</v>
      </c>
      <c r="AQ342" s="10" t="s">
        <v>1348</v>
      </c>
      <c r="AR342" s="10" t="s">
        <v>1349</v>
      </c>
      <c r="AS342" s="10" t="s">
        <v>1350</v>
      </c>
      <c r="AT342" s="10" t="s">
        <v>318</v>
      </c>
      <c r="AU342" s="10"/>
      <c r="AV342" s="10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P342">
        <v>336</v>
      </c>
      <c r="BQ342">
        <f>MATCH(BP342-1,章节表!$J$4:$J$64,1)</f>
        <v>34</v>
      </c>
    </row>
    <row r="343" spans="1:69" ht="18" customHeight="1" x14ac:dyDescent="0.2">
      <c r="A343" s="19">
        <f t="shared" si="12"/>
        <v>20407</v>
      </c>
      <c r="B343" s="19">
        <f>INDEX(章节表!$E$5:$E$64,关卡表!BQ343)</f>
        <v>2</v>
      </c>
      <c r="C343" s="19">
        <f>INDEX(章节表!$B$5:$B$64,关卡表!BQ343)</f>
        <v>204</v>
      </c>
      <c r="D343" s="10" t="s">
        <v>313</v>
      </c>
      <c r="E343" s="19">
        <f>BP343-INDEX(章节表!$J$4:$J$64,关卡表!BQ343)</f>
        <v>7</v>
      </c>
      <c r="F343" s="20">
        <v>10</v>
      </c>
      <c r="G343" s="19" t="str">
        <f>INDEX(章节表!$C$5:$C$64,关卡表!BQ343)&amp;关卡表!E343&amp;"关"</f>
        <v>困难4章7关</v>
      </c>
      <c r="H343" s="10"/>
      <c r="I343" s="10"/>
      <c r="J343" s="19" t="str">
        <f>INDEX(章节表!$D$5:$D$64,关卡表!BQ343)&amp;"-"&amp;关卡表!E343&amp;"关"</f>
        <v>困难4章-7关</v>
      </c>
      <c r="K343" s="10" t="s">
        <v>315</v>
      </c>
      <c r="L343" s="10"/>
      <c r="M343" s="9"/>
      <c r="N343" s="9">
        <v>0</v>
      </c>
      <c r="O343" s="9">
        <f t="shared" si="11"/>
        <v>20406</v>
      </c>
      <c r="P343" s="19">
        <v>400</v>
      </c>
      <c r="Q343" s="9">
        <v>0</v>
      </c>
      <c r="R343" s="9"/>
      <c r="S343" s="9" t="s">
        <v>325</v>
      </c>
      <c r="T343" s="19">
        <v>2100</v>
      </c>
      <c r="U343" s="9" t="s">
        <v>326</v>
      </c>
      <c r="V343" s="19">
        <f>INDEX(章节表!$N$5:$N$64,关卡表!BQ343)</f>
        <v>3600</v>
      </c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10"/>
      <c r="AI343" s="9"/>
      <c r="AJ343" s="9"/>
      <c r="AK343" s="9"/>
      <c r="AL343" s="10" t="s">
        <v>327</v>
      </c>
      <c r="AM343" s="9">
        <v>2</v>
      </c>
      <c r="AN343" s="9"/>
      <c r="AO343" s="19">
        <f>INDEX(章节表!$K$5:$K$64,关卡表!BQ343)</f>
        <v>37</v>
      </c>
      <c r="AP343" s="9">
        <v>217202</v>
      </c>
      <c r="AQ343" s="10" t="s">
        <v>1351</v>
      </c>
      <c r="AR343" s="10" t="s">
        <v>1352</v>
      </c>
      <c r="AS343" s="10" t="s">
        <v>1353</v>
      </c>
      <c r="AT343" s="10" t="s">
        <v>318</v>
      </c>
      <c r="AU343" s="10"/>
      <c r="AV343" s="10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P343">
        <v>337</v>
      </c>
      <c r="BQ343">
        <f>MATCH(BP343-1,章节表!$J$4:$J$64,1)</f>
        <v>34</v>
      </c>
    </row>
    <row r="344" spans="1:69" ht="18" customHeight="1" x14ac:dyDescent="0.2">
      <c r="A344" s="19">
        <f t="shared" si="12"/>
        <v>20408</v>
      </c>
      <c r="B344" s="19">
        <f>INDEX(章节表!$E$5:$E$64,关卡表!BQ344)</f>
        <v>2</v>
      </c>
      <c r="C344" s="19">
        <f>INDEX(章节表!$B$5:$B$64,关卡表!BQ344)</f>
        <v>204</v>
      </c>
      <c r="D344" s="10" t="s">
        <v>313</v>
      </c>
      <c r="E344" s="19">
        <f>BP344-INDEX(章节表!$J$4:$J$64,关卡表!BQ344)</f>
        <v>8</v>
      </c>
      <c r="F344" s="20">
        <v>11</v>
      </c>
      <c r="G344" s="19" t="str">
        <f>INDEX(章节表!$C$5:$C$64,关卡表!BQ344)&amp;关卡表!E344&amp;"关"</f>
        <v>困难4章8关</v>
      </c>
      <c r="H344" s="10"/>
      <c r="I344" s="10"/>
      <c r="J344" s="19" t="str">
        <f>INDEX(章节表!$D$5:$D$64,关卡表!BQ344)&amp;"-"&amp;关卡表!E344&amp;"关"</f>
        <v>困难4章-8关</v>
      </c>
      <c r="K344" s="10" t="s">
        <v>315</v>
      </c>
      <c r="L344" s="10"/>
      <c r="M344" s="9"/>
      <c r="N344" s="9">
        <v>0</v>
      </c>
      <c r="O344" s="9">
        <f t="shared" si="11"/>
        <v>20407</v>
      </c>
      <c r="P344" s="19">
        <v>400</v>
      </c>
      <c r="Q344" s="9">
        <v>0</v>
      </c>
      <c r="R344" s="9"/>
      <c r="S344" s="9" t="s">
        <v>325</v>
      </c>
      <c r="T344" s="19">
        <v>2100</v>
      </c>
      <c r="U344" s="9" t="s">
        <v>326</v>
      </c>
      <c r="V344" s="19">
        <f>INDEX(章节表!$N$5:$N$64,关卡表!BQ344)</f>
        <v>3600</v>
      </c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10"/>
      <c r="AI344" s="9"/>
      <c r="AJ344" s="9"/>
      <c r="AK344" s="9"/>
      <c r="AL344" s="9" t="s">
        <v>364</v>
      </c>
      <c r="AM344" s="9">
        <v>11</v>
      </c>
      <c r="AN344" s="9"/>
      <c r="AO344" s="19">
        <f>INDEX(章节表!$K$5:$K$64,关卡表!BQ344)</f>
        <v>37</v>
      </c>
      <c r="AP344" s="9">
        <v>217850</v>
      </c>
      <c r="AQ344" s="10" t="s">
        <v>1354</v>
      </c>
      <c r="AR344" s="10" t="s">
        <v>1355</v>
      </c>
      <c r="AS344" s="10" t="s">
        <v>1356</v>
      </c>
      <c r="AT344" s="10" t="s">
        <v>318</v>
      </c>
      <c r="AU344" s="10"/>
      <c r="AV344" s="10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P344">
        <v>338</v>
      </c>
      <c r="BQ344">
        <f>MATCH(BP344-1,章节表!$J$4:$J$64,1)</f>
        <v>34</v>
      </c>
    </row>
    <row r="345" spans="1:69" ht="18" customHeight="1" x14ac:dyDescent="0.2">
      <c r="A345" s="19">
        <f t="shared" si="12"/>
        <v>20409</v>
      </c>
      <c r="B345" s="19">
        <f>INDEX(章节表!$E$5:$E$64,关卡表!BQ345)</f>
        <v>2</v>
      </c>
      <c r="C345" s="19">
        <f>INDEX(章节表!$B$5:$B$64,关卡表!BQ345)</f>
        <v>204</v>
      </c>
      <c r="D345" s="10" t="s">
        <v>313</v>
      </c>
      <c r="E345" s="19">
        <f>BP345-INDEX(章节表!$J$4:$J$64,关卡表!BQ345)</f>
        <v>9</v>
      </c>
      <c r="F345" s="20">
        <v>13</v>
      </c>
      <c r="G345" s="19" t="str">
        <f>INDEX(章节表!$C$5:$C$64,关卡表!BQ345)&amp;关卡表!E345&amp;"关"</f>
        <v>困难4章9关</v>
      </c>
      <c r="H345" s="10"/>
      <c r="I345" s="10"/>
      <c r="J345" s="19" t="str">
        <f>INDEX(章节表!$D$5:$D$64,关卡表!BQ345)&amp;"-"&amp;关卡表!E345&amp;"关"</f>
        <v>困难4章-9关</v>
      </c>
      <c r="K345" s="10" t="s">
        <v>315</v>
      </c>
      <c r="L345" s="10"/>
      <c r="M345" s="9"/>
      <c r="N345" s="9">
        <v>0</v>
      </c>
      <c r="O345" s="9">
        <f t="shared" si="11"/>
        <v>20408</v>
      </c>
      <c r="P345" s="19">
        <v>400</v>
      </c>
      <c r="Q345" s="9">
        <v>0</v>
      </c>
      <c r="R345" s="9"/>
      <c r="S345" s="9" t="s">
        <v>325</v>
      </c>
      <c r="T345" s="19">
        <v>2100</v>
      </c>
      <c r="U345" s="9" t="s">
        <v>326</v>
      </c>
      <c r="V345" s="19">
        <f>INDEX(章节表!$N$5:$N$64,关卡表!BQ345)</f>
        <v>3600</v>
      </c>
      <c r="W345" s="9"/>
      <c r="X345" s="9"/>
      <c r="Y345" s="9"/>
      <c r="Z345" s="9"/>
      <c r="AA345" s="9"/>
      <c r="AB345" s="9"/>
      <c r="AC345" s="10"/>
      <c r="AD345" s="10"/>
      <c r="AE345" s="10"/>
      <c r="AF345" s="10"/>
      <c r="AG345" s="10"/>
      <c r="AH345" s="10"/>
      <c r="AI345" s="9"/>
      <c r="AJ345" s="9"/>
      <c r="AK345" s="9"/>
      <c r="AL345" s="9" t="s">
        <v>364</v>
      </c>
      <c r="AM345" s="9">
        <v>9</v>
      </c>
      <c r="AN345" s="9"/>
      <c r="AO345" s="19">
        <f>INDEX(章节表!$K$5:$K$64,关卡表!BQ345)</f>
        <v>37</v>
      </c>
      <c r="AP345" s="9">
        <v>233406</v>
      </c>
      <c r="AQ345" s="10" t="s">
        <v>1357</v>
      </c>
      <c r="AR345" s="10" t="s">
        <v>1358</v>
      </c>
      <c r="AS345" s="10" t="s">
        <v>1359</v>
      </c>
      <c r="AT345" s="10" t="s">
        <v>318</v>
      </c>
      <c r="AU345" s="10"/>
      <c r="AV345" s="10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P345">
        <v>339</v>
      </c>
      <c r="BQ345">
        <f>MATCH(BP345-1,章节表!$J$4:$J$64,1)</f>
        <v>34</v>
      </c>
    </row>
    <row r="346" spans="1:69" ht="18" customHeight="1" x14ac:dyDescent="0.2">
      <c r="A346" s="19">
        <f t="shared" si="12"/>
        <v>20410</v>
      </c>
      <c r="B346" s="19">
        <f>INDEX(章节表!$E$5:$E$64,关卡表!BQ346)</f>
        <v>2</v>
      </c>
      <c r="C346" s="19">
        <f>INDEX(章节表!$B$5:$B$64,关卡表!BQ346)</f>
        <v>204</v>
      </c>
      <c r="D346" s="10" t="s">
        <v>313</v>
      </c>
      <c r="E346" s="19">
        <f>BP346-INDEX(章节表!$J$4:$J$64,关卡表!BQ346)</f>
        <v>10</v>
      </c>
      <c r="F346" s="20">
        <v>14</v>
      </c>
      <c r="G346" s="19" t="str">
        <f>INDEX(章节表!$C$5:$C$64,关卡表!BQ346)&amp;关卡表!E346&amp;"关"</f>
        <v>困难4章10关</v>
      </c>
      <c r="H346" s="10"/>
      <c r="I346" s="10"/>
      <c r="J346" s="19" t="str">
        <f>INDEX(章节表!$D$5:$D$64,关卡表!BQ346)&amp;"-"&amp;关卡表!E346&amp;"关"</f>
        <v>困难4章-10关</v>
      </c>
      <c r="K346" s="10" t="s">
        <v>360</v>
      </c>
      <c r="L346" s="10"/>
      <c r="M346" s="9"/>
      <c r="N346" s="9">
        <v>0</v>
      </c>
      <c r="O346" s="9">
        <f t="shared" si="11"/>
        <v>20409</v>
      </c>
      <c r="P346" s="19">
        <v>400</v>
      </c>
      <c r="Q346" s="9">
        <v>0</v>
      </c>
      <c r="R346" s="9">
        <v>22043</v>
      </c>
      <c r="S346" s="9" t="s">
        <v>325</v>
      </c>
      <c r="T346" s="19">
        <v>2100</v>
      </c>
      <c r="U346" s="9" t="s">
        <v>326</v>
      </c>
      <c r="V346" s="19">
        <f>INDEX(章节表!$N$5:$N$64,关卡表!BQ346)</f>
        <v>3600</v>
      </c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10"/>
      <c r="AI346" s="9"/>
      <c r="AJ346" s="9"/>
      <c r="AK346" s="9"/>
      <c r="AL346" s="9" t="s">
        <v>364</v>
      </c>
      <c r="AM346" s="9">
        <v>9</v>
      </c>
      <c r="AN346" s="9"/>
      <c r="AO346" s="19">
        <f>INDEX(章节表!$K$5:$K$64,关卡表!BQ346)</f>
        <v>37</v>
      </c>
      <c r="AP346" s="9">
        <v>233406</v>
      </c>
      <c r="AQ346" s="10" t="s">
        <v>1360</v>
      </c>
      <c r="AR346" s="10" t="s">
        <v>1361</v>
      </c>
      <c r="AS346" s="10" t="s">
        <v>1362</v>
      </c>
      <c r="AT346" s="10" t="s">
        <v>318</v>
      </c>
      <c r="AU346" s="10"/>
      <c r="AV346" s="10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P346">
        <v>340</v>
      </c>
      <c r="BQ346">
        <f>MATCH(BP346-1,章节表!$J$4:$J$64,1)</f>
        <v>34</v>
      </c>
    </row>
    <row r="347" spans="1:69" ht="18" customHeight="1" x14ac:dyDescent="0.2">
      <c r="A347" s="19">
        <f t="shared" si="12"/>
        <v>20501</v>
      </c>
      <c r="B347" s="19">
        <f>INDEX(章节表!$E$5:$E$64,关卡表!BQ347)</f>
        <v>2</v>
      </c>
      <c r="C347" s="19">
        <f>INDEX(章节表!$B$5:$B$64,关卡表!BQ347)</f>
        <v>205</v>
      </c>
      <c r="D347" s="10" t="s">
        <v>313</v>
      </c>
      <c r="E347" s="19">
        <f>BP347-INDEX(章节表!$J$4:$J$64,关卡表!BQ347)</f>
        <v>1</v>
      </c>
      <c r="F347" s="20">
        <v>1</v>
      </c>
      <c r="G347" s="19" t="str">
        <f>INDEX(章节表!$C$5:$C$64,关卡表!BQ347)&amp;关卡表!E347&amp;"关"</f>
        <v>困难5章1关</v>
      </c>
      <c r="H347" s="10"/>
      <c r="I347" s="10"/>
      <c r="J347" s="19" t="str">
        <f>INDEX(章节表!$D$5:$D$64,关卡表!BQ347)&amp;"-"&amp;关卡表!E347&amp;"关"</f>
        <v>困难5章-1关</v>
      </c>
      <c r="K347" s="10" t="s">
        <v>315</v>
      </c>
      <c r="L347" s="10"/>
      <c r="M347" s="9"/>
      <c r="N347" s="9">
        <v>0</v>
      </c>
      <c r="O347" s="9">
        <f t="shared" si="11"/>
        <v>20410</v>
      </c>
      <c r="P347" s="19">
        <v>500</v>
      </c>
      <c r="Q347" s="9">
        <v>0</v>
      </c>
      <c r="R347" s="9"/>
      <c r="S347" s="9" t="s">
        <v>325</v>
      </c>
      <c r="T347" s="19">
        <v>2400</v>
      </c>
      <c r="U347" s="9" t="s">
        <v>326</v>
      </c>
      <c r="V347" s="19">
        <f>INDEX(章节表!$N$5:$N$64,关卡表!BQ347)</f>
        <v>4050</v>
      </c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10"/>
      <c r="AI347" s="9"/>
      <c r="AJ347" s="9"/>
      <c r="AK347" s="9"/>
      <c r="AL347" s="9" t="s">
        <v>412</v>
      </c>
      <c r="AM347" s="9">
        <v>6</v>
      </c>
      <c r="AN347" s="9"/>
      <c r="AO347" s="19">
        <f>INDEX(章节表!$K$5:$K$64,关卡表!BQ347)</f>
        <v>42</v>
      </c>
      <c r="AP347" s="9">
        <v>227321</v>
      </c>
      <c r="AQ347" s="10" t="s">
        <v>1363</v>
      </c>
      <c r="AR347" s="10" t="s">
        <v>1364</v>
      </c>
      <c r="AS347" s="10" t="s">
        <v>1365</v>
      </c>
      <c r="AT347" s="10" t="s">
        <v>318</v>
      </c>
      <c r="AU347" s="10"/>
      <c r="AV347" s="10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P347">
        <v>341</v>
      </c>
      <c r="BQ347">
        <f>MATCH(BP347-1,章节表!$J$4:$J$64,1)</f>
        <v>35</v>
      </c>
    </row>
    <row r="348" spans="1:69" ht="18" customHeight="1" x14ac:dyDescent="0.2">
      <c r="A348" s="19">
        <f t="shared" si="12"/>
        <v>20502</v>
      </c>
      <c r="B348" s="19">
        <f>INDEX(章节表!$E$5:$E$64,关卡表!BQ348)</f>
        <v>2</v>
      </c>
      <c r="C348" s="19">
        <f>INDEX(章节表!$B$5:$B$64,关卡表!BQ348)</f>
        <v>205</v>
      </c>
      <c r="D348" s="10" t="s">
        <v>313</v>
      </c>
      <c r="E348" s="19">
        <f>BP348-INDEX(章节表!$J$4:$J$64,关卡表!BQ348)</f>
        <v>2</v>
      </c>
      <c r="F348" s="20">
        <v>3</v>
      </c>
      <c r="G348" s="19" t="str">
        <f>INDEX(章节表!$C$5:$C$64,关卡表!BQ348)&amp;关卡表!E348&amp;"关"</f>
        <v>困难5章2关</v>
      </c>
      <c r="H348" s="10"/>
      <c r="I348" s="10"/>
      <c r="J348" s="19" t="str">
        <f>INDEX(章节表!$D$5:$D$64,关卡表!BQ348)&amp;"-"&amp;关卡表!E348&amp;"关"</f>
        <v>困难5章-2关</v>
      </c>
      <c r="K348" s="10" t="s">
        <v>315</v>
      </c>
      <c r="L348" s="10"/>
      <c r="M348" s="9"/>
      <c r="N348" s="9">
        <v>0</v>
      </c>
      <c r="O348" s="9">
        <f t="shared" si="11"/>
        <v>20501</v>
      </c>
      <c r="P348" s="19">
        <v>500</v>
      </c>
      <c r="Q348" s="9">
        <v>0</v>
      </c>
      <c r="R348" s="9"/>
      <c r="S348" s="9" t="s">
        <v>325</v>
      </c>
      <c r="T348" s="19">
        <v>2400</v>
      </c>
      <c r="U348" s="9" t="s">
        <v>326</v>
      </c>
      <c r="V348" s="19">
        <f>INDEX(章节表!$N$5:$N$64,关卡表!BQ348)</f>
        <v>4050</v>
      </c>
      <c r="W348" s="9"/>
      <c r="X348" s="9"/>
      <c r="Y348" s="9"/>
      <c r="Z348" s="9"/>
      <c r="AA348" s="9"/>
      <c r="AB348" s="9"/>
      <c r="AC348" s="10"/>
      <c r="AD348" s="10"/>
      <c r="AE348" s="10"/>
      <c r="AF348" s="10"/>
      <c r="AG348" s="10"/>
      <c r="AH348" s="10"/>
      <c r="AI348" s="9"/>
      <c r="AJ348" s="9"/>
      <c r="AK348" s="9"/>
      <c r="AL348" s="9" t="s">
        <v>412</v>
      </c>
      <c r="AM348" s="9">
        <v>7</v>
      </c>
      <c r="AN348" s="9"/>
      <c r="AO348" s="19">
        <f>INDEX(章节表!$K$5:$K$64,关卡表!BQ348)</f>
        <v>42</v>
      </c>
      <c r="AP348" s="9">
        <v>228045</v>
      </c>
      <c r="AQ348" s="10" t="s">
        <v>1366</v>
      </c>
      <c r="AR348" s="10" t="s">
        <v>1367</v>
      </c>
      <c r="AS348" s="10" t="s">
        <v>1368</v>
      </c>
      <c r="AT348" s="10" t="s">
        <v>318</v>
      </c>
      <c r="AU348" s="10"/>
      <c r="AV348" s="10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P348">
        <v>342</v>
      </c>
      <c r="BQ348">
        <f>MATCH(BP348-1,章节表!$J$4:$J$64,1)</f>
        <v>35</v>
      </c>
    </row>
    <row r="349" spans="1:69" ht="18" customHeight="1" x14ac:dyDescent="0.2">
      <c r="A349" s="19">
        <f t="shared" si="12"/>
        <v>20503</v>
      </c>
      <c r="B349" s="19">
        <f>INDEX(章节表!$E$5:$E$64,关卡表!BQ349)</f>
        <v>2</v>
      </c>
      <c r="C349" s="19">
        <f>INDEX(章节表!$B$5:$B$64,关卡表!BQ349)</f>
        <v>205</v>
      </c>
      <c r="D349" s="10" t="s">
        <v>313</v>
      </c>
      <c r="E349" s="19">
        <f>BP349-INDEX(章节表!$J$4:$J$64,关卡表!BQ349)</f>
        <v>3</v>
      </c>
      <c r="F349" s="20">
        <v>5</v>
      </c>
      <c r="G349" s="19" t="str">
        <f>INDEX(章节表!$C$5:$C$64,关卡表!BQ349)&amp;关卡表!E349&amp;"关"</f>
        <v>困难5章3关</v>
      </c>
      <c r="H349" s="10"/>
      <c r="I349" s="10"/>
      <c r="J349" s="19" t="str">
        <f>INDEX(章节表!$D$5:$D$64,关卡表!BQ349)&amp;"-"&amp;关卡表!E349&amp;"关"</f>
        <v>困难5章-3关</v>
      </c>
      <c r="K349" s="10" t="s">
        <v>315</v>
      </c>
      <c r="L349" s="10"/>
      <c r="M349" s="9"/>
      <c r="N349" s="9">
        <v>0</v>
      </c>
      <c r="O349" s="9">
        <f t="shared" si="11"/>
        <v>20502</v>
      </c>
      <c r="P349" s="19">
        <v>500</v>
      </c>
      <c r="Q349" s="9">
        <v>0</v>
      </c>
      <c r="R349" s="9">
        <v>22051</v>
      </c>
      <c r="S349" s="9" t="s">
        <v>325</v>
      </c>
      <c r="T349" s="19">
        <v>2400</v>
      </c>
      <c r="U349" s="9" t="s">
        <v>326</v>
      </c>
      <c r="V349" s="19">
        <f>INDEX(章节表!$N$5:$N$64,关卡表!BQ349)</f>
        <v>4050</v>
      </c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10"/>
      <c r="AI349" s="9"/>
      <c r="AJ349" s="9"/>
      <c r="AK349" s="9"/>
      <c r="AL349" s="9" t="s">
        <v>412</v>
      </c>
      <c r="AM349" s="9">
        <v>8</v>
      </c>
      <c r="AN349" s="9"/>
      <c r="AO349" s="19">
        <f>INDEX(章节表!$K$5:$K$64,关卡表!BQ349)</f>
        <v>42</v>
      </c>
      <c r="AP349" s="9">
        <v>256319</v>
      </c>
      <c r="AQ349" s="10" t="s">
        <v>1369</v>
      </c>
      <c r="AR349" s="10" t="s">
        <v>1370</v>
      </c>
      <c r="AS349" s="10" t="s">
        <v>1371</v>
      </c>
      <c r="AT349" s="10" t="s">
        <v>318</v>
      </c>
      <c r="AU349" s="10"/>
      <c r="AV349" s="10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P349">
        <v>343</v>
      </c>
      <c r="BQ349">
        <f>MATCH(BP349-1,章节表!$J$4:$J$64,1)</f>
        <v>35</v>
      </c>
    </row>
    <row r="350" spans="1:69" ht="18" customHeight="1" x14ac:dyDescent="0.2">
      <c r="A350" s="19">
        <f t="shared" si="12"/>
        <v>20504</v>
      </c>
      <c r="B350" s="19">
        <f>INDEX(章节表!$E$5:$E$64,关卡表!BQ350)</f>
        <v>2</v>
      </c>
      <c r="C350" s="19">
        <f>INDEX(章节表!$B$5:$B$64,关卡表!BQ350)</f>
        <v>205</v>
      </c>
      <c r="D350" s="10" t="s">
        <v>313</v>
      </c>
      <c r="E350" s="19">
        <f>BP350-INDEX(章节表!$J$4:$J$64,关卡表!BQ350)</f>
        <v>4</v>
      </c>
      <c r="F350" s="20">
        <v>7</v>
      </c>
      <c r="G350" s="19" t="str">
        <f>INDEX(章节表!$C$5:$C$64,关卡表!BQ350)&amp;关卡表!E350&amp;"关"</f>
        <v>困难5章4关</v>
      </c>
      <c r="H350" s="10"/>
      <c r="I350" s="10"/>
      <c r="J350" s="19" t="str">
        <f>INDEX(章节表!$D$5:$D$64,关卡表!BQ350)&amp;"-"&amp;关卡表!E350&amp;"关"</f>
        <v>困难5章-4关</v>
      </c>
      <c r="K350" s="10" t="s">
        <v>315</v>
      </c>
      <c r="L350" s="10"/>
      <c r="M350" s="9"/>
      <c r="N350" s="9">
        <v>0</v>
      </c>
      <c r="O350" s="9">
        <f t="shared" si="11"/>
        <v>20503</v>
      </c>
      <c r="P350" s="19">
        <v>500</v>
      </c>
      <c r="Q350" s="9">
        <v>0</v>
      </c>
      <c r="R350" s="9"/>
      <c r="S350" s="9" t="s">
        <v>325</v>
      </c>
      <c r="T350" s="19">
        <v>2400</v>
      </c>
      <c r="U350" s="9" t="s">
        <v>326</v>
      </c>
      <c r="V350" s="19">
        <f>INDEX(章节表!$N$5:$N$64,关卡表!BQ350)</f>
        <v>4050</v>
      </c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10"/>
      <c r="AI350" s="9"/>
      <c r="AJ350" s="9"/>
      <c r="AK350" s="9"/>
      <c r="AL350" s="9" t="s">
        <v>412</v>
      </c>
      <c r="AM350" s="9">
        <v>6</v>
      </c>
      <c r="AN350" s="9"/>
      <c r="AO350" s="19">
        <f>INDEX(章节表!$K$5:$K$64,关卡表!BQ350)</f>
        <v>42</v>
      </c>
      <c r="AP350" s="9">
        <v>253355</v>
      </c>
      <c r="AQ350" s="10" t="s">
        <v>1372</v>
      </c>
      <c r="AR350" s="10" t="s">
        <v>1373</v>
      </c>
      <c r="AS350" s="10" t="s">
        <v>1374</v>
      </c>
      <c r="AT350" s="10" t="s">
        <v>318</v>
      </c>
      <c r="AU350" s="10"/>
      <c r="AV350" s="10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P350">
        <v>344</v>
      </c>
      <c r="BQ350">
        <f>MATCH(BP350-1,章节表!$J$4:$J$64,1)</f>
        <v>35</v>
      </c>
    </row>
    <row r="351" spans="1:69" ht="18" customHeight="1" x14ac:dyDescent="0.2">
      <c r="A351" s="19">
        <f t="shared" si="12"/>
        <v>20505</v>
      </c>
      <c r="B351" s="19">
        <f>INDEX(章节表!$E$5:$E$64,关卡表!BQ351)</f>
        <v>2</v>
      </c>
      <c r="C351" s="19">
        <f>INDEX(章节表!$B$5:$B$64,关卡表!BQ351)</f>
        <v>205</v>
      </c>
      <c r="D351" s="10" t="s">
        <v>313</v>
      </c>
      <c r="E351" s="19">
        <f>BP351-INDEX(章节表!$J$4:$J$64,关卡表!BQ351)</f>
        <v>5</v>
      </c>
      <c r="F351" s="20">
        <v>8</v>
      </c>
      <c r="G351" s="19" t="str">
        <f>INDEX(章节表!$C$5:$C$64,关卡表!BQ351)&amp;关卡表!E351&amp;"关"</f>
        <v>困难5章5关</v>
      </c>
      <c r="H351" s="10"/>
      <c r="I351" s="10"/>
      <c r="J351" s="19" t="str">
        <f>INDEX(章节表!$D$5:$D$64,关卡表!BQ351)&amp;"-"&amp;关卡表!E351&amp;"关"</f>
        <v>困难5章-5关</v>
      </c>
      <c r="K351" s="10" t="s">
        <v>315</v>
      </c>
      <c r="L351" s="10"/>
      <c r="M351" s="9"/>
      <c r="N351" s="9">
        <v>0</v>
      </c>
      <c r="O351" s="9">
        <f t="shared" si="11"/>
        <v>20504</v>
      </c>
      <c r="P351" s="19">
        <v>500</v>
      </c>
      <c r="Q351" s="9">
        <v>0</v>
      </c>
      <c r="R351" s="9"/>
      <c r="S351" s="9" t="s">
        <v>325</v>
      </c>
      <c r="T351" s="19">
        <v>2400</v>
      </c>
      <c r="U351" s="9" t="s">
        <v>326</v>
      </c>
      <c r="V351" s="19">
        <f>INDEX(章节表!$N$5:$N$64,关卡表!BQ351)</f>
        <v>4050</v>
      </c>
      <c r="W351" s="9"/>
      <c r="X351" s="9"/>
      <c r="Y351" s="9"/>
      <c r="Z351" s="9"/>
      <c r="AA351" s="9"/>
      <c r="AB351" s="9"/>
      <c r="AC351" s="10"/>
      <c r="AD351" s="10"/>
      <c r="AE351" s="10"/>
      <c r="AF351" s="10"/>
      <c r="AG351" s="10"/>
      <c r="AH351" s="10"/>
      <c r="AI351" s="9"/>
      <c r="AJ351" s="9"/>
      <c r="AK351" s="9"/>
      <c r="AL351" s="9" t="s">
        <v>412</v>
      </c>
      <c r="AM351" s="9">
        <v>6</v>
      </c>
      <c r="AN351" s="9"/>
      <c r="AO351" s="19">
        <f>INDEX(章节表!$K$5:$K$64,关卡表!BQ351)</f>
        <v>42</v>
      </c>
      <c r="AP351" s="9">
        <v>253745</v>
      </c>
      <c r="AQ351" s="10" t="s">
        <v>1375</v>
      </c>
      <c r="AR351" s="10" t="s">
        <v>1376</v>
      </c>
      <c r="AS351" s="10" t="s">
        <v>1377</v>
      </c>
      <c r="AT351" s="10" t="s">
        <v>318</v>
      </c>
      <c r="AU351" s="10"/>
      <c r="AV351" s="10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P351">
        <v>345</v>
      </c>
      <c r="BQ351">
        <f>MATCH(BP351-1,章节表!$J$4:$J$64,1)</f>
        <v>35</v>
      </c>
    </row>
    <row r="352" spans="1:69" ht="18" customHeight="1" x14ac:dyDescent="0.2">
      <c r="A352" s="19">
        <f t="shared" si="12"/>
        <v>20506</v>
      </c>
      <c r="B352" s="19">
        <f>INDEX(章节表!$E$5:$E$64,关卡表!BQ352)</f>
        <v>2</v>
      </c>
      <c r="C352" s="19">
        <f>INDEX(章节表!$B$5:$B$64,关卡表!BQ352)</f>
        <v>205</v>
      </c>
      <c r="D352" s="10" t="s">
        <v>313</v>
      </c>
      <c r="E352" s="19">
        <f>BP352-INDEX(章节表!$J$4:$J$64,关卡表!BQ352)</f>
        <v>6</v>
      </c>
      <c r="F352" s="20">
        <v>9</v>
      </c>
      <c r="G352" s="19" t="str">
        <f>INDEX(章节表!$C$5:$C$64,关卡表!BQ352)&amp;关卡表!E352&amp;"关"</f>
        <v>困难5章6关</v>
      </c>
      <c r="H352" s="10"/>
      <c r="I352" s="10"/>
      <c r="J352" s="19" t="str">
        <f>INDEX(章节表!$D$5:$D$64,关卡表!BQ352)&amp;"-"&amp;关卡表!E352&amp;"关"</f>
        <v>困难5章-6关</v>
      </c>
      <c r="K352" s="10" t="s">
        <v>315</v>
      </c>
      <c r="L352" s="10"/>
      <c r="M352" s="9"/>
      <c r="N352" s="9">
        <v>0</v>
      </c>
      <c r="O352" s="9">
        <f t="shared" si="11"/>
        <v>20505</v>
      </c>
      <c r="P352" s="19">
        <v>500</v>
      </c>
      <c r="Q352" s="9">
        <v>0</v>
      </c>
      <c r="R352" s="9">
        <v>22052</v>
      </c>
      <c r="S352" s="9" t="s">
        <v>325</v>
      </c>
      <c r="T352" s="19">
        <v>2400</v>
      </c>
      <c r="U352" s="9" t="s">
        <v>326</v>
      </c>
      <c r="V352" s="19">
        <f>INDEX(章节表!$N$5:$N$64,关卡表!BQ352)</f>
        <v>4050</v>
      </c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10"/>
      <c r="AI352" s="9"/>
      <c r="AJ352" s="9"/>
      <c r="AK352" s="9"/>
      <c r="AL352" s="9" t="s">
        <v>327</v>
      </c>
      <c r="AM352" s="9">
        <v>1</v>
      </c>
      <c r="AN352" s="9"/>
      <c r="AO352" s="19">
        <f>INDEX(章节表!$K$5:$K$64,关卡表!BQ352)</f>
        <v>42</v>
      </c>
      <c r="AP352" s="9">
        <v>301040</v>
      </c>
      <c r="AQ352" s="10" t="s">
        <v>1378</v>
      </c>
      <c r="AR352" s="10" t="s">
        <v>1379</v>
      </c>
      <c r="AS352" s="10" t="s">
        <v>1380</v>
      </c>
      <c r="AT352" s="10" t="s">
        <v>318</v>
      </c>
      <c r="AU352" s="10"/>
      <c r="AV352" s="10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P352">
        <v>346</v>
      </c>
      <c r="BQ352">
        <f>MATCH(BP352-1,章节表!$J$4:$J$64,1)</f>
        <v>35</v>
      </c>
    </row>
    <row r="353" spans="1:69" ht="18" customHeight="1" x14ac:dyDescent="0.2">
      <c r="A353" s="19">
        <f t="shared" si="12"/>
        <v>20507</v>
      </c>
      <c r="B353" s="19">
        <f>INDEX(章节表!$E$5:$E$64,关卡表!BQ353)</f>
        <v>2</v>
      </c>
      <c r="C353" s="19">
        <f>INDEX(章节表!$B$5:$B$64,关卡表!BQ353)</f>
        <v>205</v>
      </c>
      <c r="D353" s="10" t="s">
        <v>313</v>
      </c>
      <c r="E353" s="19">
        <f>BP353-INDEX(章节表!$J$4:$J$64,关卡表!BQ353)</f>
        <v>7</v>
      </c>
      <c r="F353" s="20">
        <v>11</v>
      </c>
      <c r="G353" s="19" t="str">
        <f>INDEX(章节表!$C$5:$C$64,关卡表!BQ353)&amp;关卡表!E353&amp;"关"</f>
        <v>困难5章7关</v>
      </c>
      <c r="H353" s="10"/>
      <c r="I353" s="10"/>
      <c r="J353" s="19" t="str">
        <f>INDEX(章节表!$D$5:$D$64,关卡表!BQ353)&amp;"-"&amp;关卡表!E353&amp;"关"</f>
        <v>困难5章-7关</v>
      </c>
      <c r="K353" s="10" t="s">
        <v>315</v>
      </c>
      <c r="L353" s="10"/>
      <c r="M353" s="9"/>
      <c r="N353" s="9">
        <v>0</v>
      </c>
      <c r="O353" s="9">
        <f t="shared" si="11"/>
        <v>20506</v>
      </c>
      <c r="P353" s="19">
        <v>500</v>
      </c>
      <c r="Q353" s="9">
        <v>0</v>
      </c>
      <c r="R353" s="9"/>
      <c r="S353" s="9" t="s">
        <v>325</v>
      </c>
      <c r="T353" s="19">
        <v>2400</v>
      </c>
      <c r="U353" s="9" t="s">
        <v>326</v>
      </c>
      <c r="V353" s="19">
        <f>INDEX(章节表!$N$5:$N$64,关卡表!BQ353)</f>
        <v>4050</v>
      </c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10"/>
      <c r="AI353" s="9"/>
      <c r="AJ353" s="9"/>
      <c r="AK353" s="9"/>
      <c r="AL353" s="10" t="s">
        <v>327</v>
      </c>
      <c r="AM353" s="9">
        <v>2</v>
      </c>
      <c r="AN353" s="9"/>
      <c r="AO353" s="19">
        <f>INDEX(章节表!$K$5:$K$64,关卡表!BQ353)</f>
        <v>42</v>
      </c>
      <c r="AP353" s="9">
        <v>289776</v>
      </c>
      <c r="AQ353" s="10" t="s">
        <v>1381</v>
      </c>
      <c r="AR353" s="10" t="s">
        <v>1382</v>
      </c>
      <c r="AS353" s="10" t="s">
        <v>1383</v>
      </c>
      <c r="AT353" s="10" t="s">
        <v>318</v>
      </c>
      <c r="AU353" s="10"/>
      <c r="AV353" s="10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P353">
        <v>347</v>
      </c>
      <c r="BQ353">
        <f>MATCH(BP353-1,章节表!$J$4:$J$64,1)</f>
        <v>35</v>
      </c>
    </row>
    <row r="354" spans="1:69" ht="18" customHeight="1" x14ac:dyDescent="0.2">
      <c r="A354" s="19">
        <f t="shared" si="12"/>
        <v>20508</v>
      </c>
      <c r="B354" s="19">
        <f>INDEX(章节表!$E$5:$E$64,关卡表!BQ354)</f>
        <v>2</v>
      </c>
      <c r="C354" s="19">
        <f>INDEX(章节表!$B$5:$B$64,关卡表!BQ354)</f>
        <v>205</v>
      </c>
      <c r="D354" s="10" t="s">
        <v>313</v>
      </c>
      <c r="E354" s="19">
        <f>BP354-INDEX(章节表!$J$4:$J$64,关卡表!BQ354)</f>
        <v>8</v>
      </c>
      <c r="F354" s="20">
        <v>12</v>
      </c>
      <c r="G354" s="19" t="str">
        <f>INDEX(章节表!$C$5:$C$64,关卡表!BQ354)&amp;关卡表!E354&amp;"关"</f>
        <v>困难5章8关</v>
      </c>
      <c r="H354" s="10"/>
      <c r="I354" s="10"/>
      <c r="J354" s="19" t="str">
        <f>INDEX(章节表!$D$5:$D$64,关卡表!BQ354)&amp;"-"&amp;关卡表!E354&amp;"关"</f>
        <v>困难5章-8关</v>
      </c>
      <c r="K354" s="10" t="s">
        <v>315</v>
      </c>
      <c r="L354" s="10"/>
      <c r="M354" s="9"/>
      <c r="N354" s="9">
        <v>0</v>
      </c>
      <c r="O354" s="9">
        <f t="shared" si="11"/>
        <v>20507</v>
      </c>
      <c r="P354" s="19">
        <v>500</v>
      </c>
      <c r="Q354" s="9">
        <v>0</v>
      </c>
      <c r="R354" s="9"/>
      <c r="S354" s="9" t="s">
        <v>325</v>
      </c>
      <c r="T354" s="19">
        <v>2400</v>
      </c>
      <c r="U354" s="9" t="s">
        <v>326</v>
      </c>
      <c r="V354" s="19">
        <f>INDEX(章节表!$N$5:$N$64,关卡表!BQ354)</f>
        <v>4050</v>
      </c>
      <c r="W354" s="9"/>
      <c r="X354" s="9"/>
      <c r="Y354" s="9"/>
      <c r="Z354" s="9"/>
      <c r="AA354" s="9"/>
      <c r="AB354" s="9"/>
      <c r="AC354" s="10"/>
      <c r="AD354" s="10"/>
      <c r="AE354" s="10"/>
      <c r="AF354" s="10"/>
      <c r="AG354" s="10"/>
      <c r="AH354" s="10"/>
      <c r="AI354" s="9"/>
      <c r="AJ354" s="9"/>
      <c r="AK354" s="9"/>
      <c r="AL354" s="10" t="s">
        <v>327</v>
      </c>
      <c r="AM354" s="9">
        <v>2</v>
      </c>
      <c r="AN354" s="9"/>
      <c r="AO354" s="19">
        <f>INDEX(章节表!$K$5:$K$64,关卡表!BQ354)</f>
        <v>42</v>
      </c>
      <c r="AP354" s="9">
        <v>290424</v>
      </c>
      <c r="AQ354" s="10" t="s">
        <v>1384</v>
      </c>
      <c r="AR354" s="10" t="s">
        <v>1385</v>
      </c>
      <c r="AS354" s="10" t="s">
        <v>1386</v>
      </c>
      <c r="AT354" s="10" t="s">
        <v>318</v>
      </c>
      <c r="AU354" s="10"/>
      <c r="AV354" s="10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P354">
        <v>348</v>
      </c>
      <c r="BQ354">
        <f>MATCH(BP354-1,章节表!$J$4:$J$64,1)</f>
        <v>35</v>
      </c>
    </row>
    <row r="355" spans="1:69" ht="18" customHeight="1" x14ac:dyDescent="0.2">
      <c r="A355" s="19">
        <f t="shared" si="12"/>
        <v>20509</v>
      </c>
      <c r="B355" s="19">
        <f>INDEX(章节表!$E$5:$E$64,关卡表!BQ355)</f>
        <v>2</v>
      </c>
      <c r="C355" s="19">
        <f>INDEX(章节表!$B$5:$B$64,关卡表!BQ355)</f>
        <v>205</v>
      </c>
      <c r="D355" s="10" t="s">
        <v>313</v>
      </c>
      <c r="E355" s="19">
        <f>BP355-INDEX(章节表!$J$4:$J$64,关卡表!BQ355)</f>
        <v>9</v>
      </c>
      <c r="F355" s="20">
        <v>13</v>
      </c>
      <c r="G355" s="19" t="str">
        <f>INDEX(章节表!$C$5:$C$64,关卡表!BQ355)&amp;关卡表!E355&amp;"关"</f>
        <v>困难5章9关</v>
      </c>
      <c r="H355" s="10"/>
      <c r="I355" s="10"/>
      <c r="J355" s="19" t="str">
        <f>INDEX(章节表!$D$5:$D$64,关卡表!BQ355)&amp;"-"&amp;关卡表!E355&amp;"关"</f>
        <v>困难5章-9关</v>
      </c>
      <c r="K355" s="10" t="s">
        <v>315</v>
      </c>
      <c r="L355" s="10"/>
      <c r="M355" s="9"/>
      <c r="N355" s="9">
        <v>0</v>
      </c>
      <c r="O355" s="9">
        <f t="shared" si="11"/>
        <v>20508</v>
      </c>
      <c r="P355" s="19">
        <v>500</v>
      </c>
      <c r="Q355" s="9">
        <v>0</v>
      </c>
      <c r="R355" s="9"/>
      <c r="S355" s="9" t="s">
        <v>325</v>
      </c>
      <c r="T355" s="19">
        <v>2400</v>
      </c>
      <c r="U355" s="9" t="s">
        <v>326</v>
      </c>
      <c r="V355" s="19">
        <f>INDEX(章节表!$N$5:$N$64,关卡表!BQ355)</f>
        <v>4050</v>
      </c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10"/>
      <c r="AI355" s="9"/>
      <c r="AJ355" s="9"/>
      <c r="AK355" s="9"/>
      <c r="AL355" s="10" t="s">
        <v>327</v>
      </c>
      <c r="AM355" s="9">
        <v>2</v>
      </c>
      <c r="AN355" s="9"/>
      <c r="AO355" s="19">
        <f>INDEX(章节表!$K$5:$K$64,关卡表!BQ355)</f>
        <v>42</v>
      </c>
      <c r="AP355" s="9">
        <v>325643</v>
      </c>
      <c r="AQ355" s="10" t="s">
        <v>1387</v>
      </c>
      <c r="AR355" s="10" t="s">
        <v>1388</v>
      </c>
      <c r="AS355" s="10" t="s">
        <v>1389</v>
      </c>
      <c r="AT355" s="10" t="s">
        <v>318</v>
      </c>
      <c r="AU355" s="10"/>
      <c r="AV355" s="10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P355">
        <v>349</v>
      </c>
      <c r="BQ355">
        <f>MATCH(BP355-1,章节表!$J$4:$J$64,1)</f>
        <v>35</v>
      </c>
    </row>
    <row r="356" spans="1:69" ht="18" customHeight="1" x14ac:dyDescent="0.2">
      <c r="A356" s="19">
        <f t="shared" si="12"/>
        <v>20510</v>
      </c>
      <c r="B356" s="19">
        <f>INDEX(章节表!$E$5:$E$64,关卡表!BQ356)</f>
        <v>2</v>
      </c>
      <c r="C356" s="19">
        <f>INDEX(章节表!$B$5:$B$64,关卡表!BQ356)</f>
        <v>205</v>
      </c>
      <c r="D356" s="10" t="s">
        <v>313</v>
      </c>
      <c r="E356" s="19">
        <f>BP356-INDEX(章节表!$J$4:$J$64,关卡表!BQ356)</f>
        <v>10</v>
      </c>
      <c r="F356" s="20">
        <v>14</v>
      </c>
      <c r="G356" s="19" t="str">
        <f>INDEX(章节表!$C$5:$C$64,关卡表!BQ356)&amp;关卡表!E356&amp;"关"</f>
        <v>困难5章10关</v>
      </c>
      <c r="H356" s="10"/>
      <c r="I356" s="10"/>
      <c r="J356" s="19" t="str">
        <f>INDEX(章节表!$D$5:$D$64,关卡表!BQ356)&amp;"-"&amp;关卡表!E356&amp;"关"</f>
        <v>困难5章-10关</v>
      </c>
      <c r="K356" s="10" t="s">
        <v>360</v>
      </c>
      <c r="L356" s="10"/>
      <c r="M356" s="9"/>
      <c r="N356" s="9">
        <v>0</v>
      </c>
      <c r="O356" s="9">
        <f t="shared" si="11"/>
        <v>20509</v>
      </c>
      <c r="P356" s="19">
        <v>500</v>
      </c>
      <c r="Q356" s="9">
        <v>0</v>
      </c>
      <c r="R356" s="9">
        <v>22053</v>
      </c>
      <c r="S356" s="9" t="s">
        <v>325</v>
      </c>
      <c r="T356" s="19">
        <v>2400</v>
      </c>
      <c r="U356" s="9" t="s">
        <v>326</v>
      </c>
      <c r="V356" s="19">
        <f>INDEX(章节表!$N$5:$N$64,关卡表!BQ356)</f>
        <v>4050</v>
      </c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10"/>
      <c r="AI356" s="9"/>
      <c r="AJ356" s="9"/>
      <c r="AK356" s="9"/>
      <c r="AL356" s="10" t="s">
        <v>327</v>
      </c>
      <c r="AM356" s="9">
        <v>3</v>
      </c>
      <c r="AN356" s="9"/>
      <c r="AO356" s="19">
        <f>INDEX(章节表!$K$5:$K$64,关卡表!BQ356)</f>
        <v>42</v>
      </c>
      <c r="AP356" s="9">
        <v>325643</v>
      </c>
      <c r="AQ356" s="10" t="s">
        <v>1390</v>
      </c>
      <c r="AR356" s="10" t="s">
        <v>1391</v>
      </c>
      <c r="AS356" s="10" t="s">
        <v>1392</v>
      </c>
      <c r="AT356" s="10" t="s">
        <v>318</v>
      </c>
      <c r="AU356" s="10"/>
      <c r="AV356" s="10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P356">
        <v>350</v>
      </c>
      <c r="BQ356">
        <f>MATCH(BP356-1,章节表!$J$4:$J$64,1)</f>
        <v>35</v>
      </c>
    </row>
    <row r="357" spans="1:69" ht="18" customHeight="1" x14ac:dyDescent="0.2">
      <c r="A357" s="19">
        <f t="shared" si="12"/>
        <v>20601</v>
      </c>
      <c r="B357" s="19">
        <f>INDEX(章节表!$E$5:$E$64,关卡表!BQ357)</f>
        <v>2</v>
      </c>
      <c r="C357" s="19">
        <f>INDEX(章节表!$B$5:$B$64,关卡表!BQ357)</f>
        <v>206</v>
      </c>
      <c r="D357" s="10" t="s">
        <v>313</v>
      </c>
      <c r="E357" s="19">
        <f>BP357-INDEX(章节表!$J$4:$J$64,关卡表!BQ357)</f>
        <v>1</v>
      </c>
      <c r="F357" s="20">
        <v>1</v>
      </c>
      <c r="G357" s="19" t="str">
        <f>INDEX(章节表!$C$5:$C$64,关卡表!BQ357)&amp;关卡表!E357&amp;"关"</f>
        <v>困难6章1关</v>
      </c>
      <c r="H357" s="10"/>
      <c r="I357" s="10"/>
      <c r="J357" s="19" t="str">
        <f>INDEX(章节表!$D$5:$D$64,关卡表!BQ357)&amp;"-"&amp;关卡表!E357&amp;"关"</f>
        <v>困难6章-1关</v>
      </c>
      <c r="K357" s="10" t="s">
        <v>315</v>
      </c>
      <c r="L357" s="10"/>
      <c r="M357" s="9"/>
      <c r="N357" s="9">
        <v>0</v>
      </c>
      <c r="O357" s="9">
        <f t="shared" si="11"/>
        <v>20510</v>
      </c>
      <c r="P357" s="19">
        <v>650</v>
      </c>
      <c r="Q357" s="9">
        <v>0</v>
      </c>
      <c r="R357" s="9"/>
      <c r="S357" s="9" t="s">
        <v>325</v>
      </c>
      <c r="T357" s="19">
        <v>2700</v>
      </c>
      <c r="U357" s="9" t="s">
        <v>326</v>
      </c>
      <c r="V357" s="19">
        <f>INDEX(章节表!$N$5:$N$64,关卡表!BQ357)</f>
        <v>4500</v>
      </c>
      <c r="W357" s="9"/>
      <c r="X357" s="9"/>
      <c r="Y357" s="9"/>
      <c r="Z357" s="9"/>
      <c r="AA357" s="9"/>
      <c r="AB357" s="9"/>
      <c r="AC357" s="10"/>
      <c r="AD357" s="10"/>
      <c r="AE357" s="10"/>
      <c r="AF357" s="10"/>
      <c r="AG357" s="10"/>
      <c r="AH357" s="10"/>
      <c r="AI357" s="9"/>
      <c r="AJ357" s="9"/>
      <c r="AK357" s="9"/>
      <c r="AL357" s="10" t="s">
        <v>327</v>
      </c>
      <c r="AM357" s="9">
        <v>1</v>
      </c>
      <c r="AN357" s="9"/>
      <c r="AO357" s="19">
        <f>INDEX(章节表!$K$5:$K$64,关卡表!BQ357)</f>
        <v>47</v>
      </c>
      <c r="AP357" s="9">
        <v>306577</v>
      </c>
      <c r="AQ357" s="10" t="s">
        <v>1393</v>
      </c>
      <c r="AR357" s="10" t="s">
        <v>1394</v>
      </c>
      <c r="AS357" s="10" t="s">
        <v>1395</v>
      </c>
      <c r="AT357" s="10" t="s">
        <v>318</v>
      </c>
      <c r="AU357" s="10"/>
      <c r="AV357" s="10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P357">
        <v>351</v>
      </c>
      <c r="BQ357">
        <f>MATCH(BP357-1,章节表!$J$4:$J$64,1)</f>
        <v>36</v>
      </c>
    </row>
    <row r="358" spans="1:69" ht="18" customHeight="1" x14ac:dyDescent="0.2">
      <c r="A358" s="19">
        <f t="shared" si="12"/>
        <v>20602</v>
      </c>
      <c r="B358" s="19">
        <f>INDEX(章节表!$E$5:$E$64,关卡表!BQ358)</f>
        <v>2</v>
      </c>
      <c r="C358" s="19">
        <f>INDEX(章节表!$B$5:$B$64,关卡表!BQ358)</f>
        <v>206</v>
      </c>
      <c r="D358" s="10" t="s">
        <v>313</v>
      </c>
      <c r="E358" s="19">
        <f>BP358-INDEX(章节表!$J$4:$J$64,关卡表!BQ358)</f>
        <v>2</v>
      </c>
      <c r="F358" s="20">
        <v>3</v>
      </c>
      <c r="G358" s="19" t="str">
        <f>INDEX(章节表!$C$5:$C$64,关卡表!BQ358)&amp;关卡表!E358&amp;"关"</f>
        <v>困难6章2关</v>
      </c>
      <c r="H358" s="10"/>
      <c r="I358" s="10"/>
      <c r="J358" s="19" t="str">
        <f>INDEX(章节表!$D$5:$D$64,关卡表!BQ358)&amp;"-"&amp;关卡表!E358&amp;"关"</f>
        <v>困难6章-2关</v>
      </c>
      <c r="K358" s="10" t="s">
        <v>315</v>
      </c>
      <c r="L358" s="10"/>
      <c r="M358" s="9"/>
      <c r="N358" s="9">
        <v>0</v>
      </c>
      <c r="O358" s="9">
        <f t="shared" si="11"/>
        <v>20601</v>
      </c>
      <c r="P358" s="19">
        <v>650</v>
      </c>
      <c r="Q358" s="9">
        <v>0</v>
      </c>
      <c r="R358" s="9"/>
      <c r="S358" s="9" t="s">
        <v>325</v>
      </c>
      <c r="T358" s="19">
        <v>2700</v>
      </c>
      <c r="U358" s="9" t="s">
        <v>326</v>
      </c>
      <c r="V358" s="19">
        <f>INDEX(章节表!$N$5:$N$64,关卡表!BQ358)</f>
        <v>4500</v>
      </c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10"/>
      <c r="AI358" s="9"/>
      <c r="AJ358" s="9"/>
      <c r="AK358" s="9"/>
      <c r="AL358" s="10" t="s">
        <v>327</v>
      </c>
      <c r="AM358" s="9">
        <v>2</v>
      </c>
      <c r="AN358" s="9"/>
      <c r="AO358" s="19">
        <f>INDEX(章节表!$K$5:$K$64,关卡表!BQ358)</f>
        <v>47</v>
      </c>
      <c r="AP358" s="9">
        <v>307377</v>
      </c>
      <c r="AQ358" s="10" t="s">
        <v>1396</v>
      </c>
      <c r="AR358" s="10" t="s">
        <v>1397</v>
      </c>
      <c r="AS358" s="10" t="s">
        <v>1398</v>
      </c>
      <c r="AT358" s="10" t="s">
        <v>318</v>
      </c>
      <c r="AU358" s="10"/>
      <c r="AV358" s="10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P358">
        <v>352</v>
      </c>
      <c r="BQ358">
        <f>MATCH(BP358-1,章节表!$J$4:$J$64,1)</f>
        <v>36</v>
      </c>
    </row>
    <row r="359" spans="1:69" ht="18" customHeight="1" x14ac:dyDescent="0.2">
      <c r="A359" s="19">
        <f t="shared" si="12"/>
        <v>20603</v>
      </c>
      <c r="B359" s="19">
        <f>INDEX(章节表!$E$5:$E$64,关卡表!BQ359)</f>
        <v>2</v>
      </c>
      <c r="C359" s="19">
        <f>INDEX(章节表!$B$5:$B$64,关卡表!BQ359)</f>
        <v>206</v>
      </c>
      <c r="D359" s="10" t="s">
        <v>313</v>
      </c>
      <c r="E359" s="19">
        <f>BP359-INDEX(章节表!$J$4:$J$64,关卡表!BQ359)</f>
        <v>3</v>
      </c>
      <c r="F359" s="20">
        <v>4</v>
      </c>
      <c r="G359" s="19" t="str">
        <f>INDEX(章节表!$C$5:$C$64,关卡表!BQ359)&amp;关卡表!E359&amp;"关"</f>
        <v>困难6章3关</v>
      </c>
      <c r="H359" s="10"/>
      <c r="I359" s="10"/>
      <c r="J359" s="19" t="str">
        <f>INDEX(章节表!$D$5:$D$64,关卡表!BQ359)&amp;"-"&amp;关卡表!E359&amp;"关"</f>
        <v>困难6章-3关</v>
      </c>
      <c r="K359" s="10" t="s">
        <v>315</v>
      </c>
      <c r="L359" s="10"/>
      <c r="M359" s="9"/>
      <c r="N359" s="9">
        <v>0</v>
      </c>
      <c r="O359" s="9">
        <f t="shared" si="11"/>
        <v>20602</v>
      </c>
      <c r="P359" s="19">
        <v>650</v>
      </c>
      <c r="Q359" s="9">
        <v>0</v>
      </c>
      <c r="R359" s="9">
        <v>22061</v>
      </c>
      <c r="S359" s="9" t="s">
        <v>325</v>
      </c>
      <c r="T359" s="19">
        <v>2700</v>
      </c>
      <c r="U359" s="9" t="s">
        <v>326</v>
      </c>
      <c r="V359" s="19">
        <f>INDEX(章节表!$N$5:$N$64,关卡表!BQ359)</f>
        <v>4500</v>
      </c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10"/>
      <c r="AI359" s="9"/>
      <c r="AJ359" s="9"/>
      <c r="AK359" s="9"/>
      <c r="AL359" s="10" t="s">
        <v>327</v>
      </c>
      <c r="AM359" s="9">
        <v>3</v>
      </c>
      <c r="AN359" s="9"/>
      <c r="AO359" s="19">
        <f>INDEX(章节表!$K$5:$K$64,关卡表!BQ359)</f>
        <v>47</v>
      </c>
      <c r="AP359" s="9">
        <v>368148</v>
      </c>
      <c r="AQ359" s="10" t="s">
        <v>1399</v>
      </c>
      <c r="AR359" s="10" t="s">
        <v>1400</v>
      </c>
      <c r="AS359" s="10" t="s">
        <v>1401</v>
      </c>
      <c r="AT359" s="10" t="s">
        <v>318</v>
      </c>
      <c r="AU359" s="10"/>
      <c r="AV359" s="10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P359">
        <v>353</v>
      </c>
      <c r="BQ359">
        <f>MATCH(BP359-1,章节表!$J$4:$J$64,1)</f>
        <v>36</v>
      </c>
    </row>
    <row r="360" spans="1:69" ht="18" customHeight="1" x14ac:dyDescent="0.2">
      <c r="A360" s="19">
        <f t="shared" si="12"/>
        <v>20604</v>
      </c>
      <c r="B360" s="19">
        <f>INDEX(章节表!$E$5:$E$64,关卡表!BQ360)</f>
        <v>2</v>
      </c>
      <c r="C360" s="19">
        <f>INDEX(章节表!$B$5:$B$64,关卡表!BQ360)</f>
        <v>206</v>
      </c>
      <c r="D360" s="10" t="s">
        <v>313</v>
      </c>
      <c r="E360" s="19">
        <f>BP360-INDEX(章节表!$J$4:$J$64,关卡表!BQ360)</f>
        <v>4</v>
      </c>
      <c r="F360" s="20">
        <v>6</v>
      </c>
      <c r="G360" s="19" t="str">
        <f>INDEX(章节表!$C$5:$C$64,关卡表!BQ360)&amp;关卡表!E360&amp;"关"</f>
        <v>困难6章4关</v>
      </c>
      <c r="H360" s="10"/>
      <c r="I360" s="10"/>
      <c r="J360" s="19" t="str">
        <f>INDEX(章节表!$D$5:$D$64,关卡表!BQ360)&amp;"-"&amp;关卡表!E360&amp;"关"</f>
        <v>困难6章-4关</v>
      </c>
      <c r="K360" s="10" t="s">
        <v>315</v>
      </c>
      <c r="L360" s="10"/>
      <c r="M360" s="9"/>
      <c r="N360" s="9">
        <v>0</v>
      </c>
      <c r="O360" s="9">
        <f t="shared" si="11"/>
        <v>20603</v>
      </c>
      <c r="P360" s="19">
        <v>650</v>
      </c>
      <c r="Q360" s="9">
        <v>0</v>
      </c>
      <c r="R360" s="9"/>
      <c r="S360" s="9" t="s">
        <v>325</v>
      </c>
      <c r="T360" s="19">
        <v>2700</v>
      </c>
      <c r="U360" s="9" t="s">
        <v>326</v>
      </c>
      <c r="V360" s="19">
        <f>INDEX(章节表!$N$5:$N$64,关卡表!BQ360)</f>
        <v>4500</v>
      </c>
      <c r="W360" s="9"/>
      <c r="X360" s="9"/>
      <c r="Y360" s="9"/>
      <c r="Z360" s="9"/>
      <c r="AA360" s="9"/>
      <c r="AB360" s="9"/>
      <c r="AC360" s="10"/>
      <c r="AD360" s="10"/>
      <c r="AE360" s="10"/>
      <c r="AF360" s="10"/>
      <c r="AG360" s="10"/>
      <c r="AH360" s="10"/>
      <c r="AI360" s="9"/>
      <c r="AJ360" s="9"/>
      <c r="AK360" s="9"/>
      <c r="AL360" s="10" t="s">
        <v>364</v>
      </c>
      <c r="AM360" s="9">
        <v>9</v>
      </c>
      <c r="AN360" s="9"/>
      <c r="AO360" s="19">
        <f>INDEX(章节表!$K$5:$K$64,关卡表!BQ360)</f>
        <v>47</v>
      </c>
      <c r="AP360" s="9">
        <v>351747</v>
      </c>
      <c r="AQ360" s="10" t="s">
        <v>1402</v>
      </c>
      <c r="AR360" s="10" t="s">
        <v>1403</v>
      </c>
      <c r="AS360" s="10" t="s">
        <v>1404</v>
      </c>
      <c r="AT360" s="10" t="s">
        <v>318</v>
      </c>
      <c r="AU360" s="10"/>
      <c r="AV360" s="10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P360">
        <v>354</v>
      </c>
      <c r="BQ360">
        <f>MATCH(BP360-1,章节表!$J$4:$J$64,1)</f>
        <v>36</v>
      </c>
    </row>
    <row r="361" spans="1:69" ht="18" customHeight="1" x14ac:dyDescent="0.2">
      <c r="A361" s="19">
        <f t="shared" si="12"/>
        <v>20605</v>
      </c>
      <c r="B361" s="19">
        <f>INDEX(章节表!$E$5:$E$64,关卡表!BQ361)</f>
        <v>2</v>
      </c>
      <c r="C361" s="19">
        <f>INDEX(章节表!$B$5:$B$64,关卡表!BQ361)</f>
        <v>206</v>
      </c>
      <c r="D361" s="10" t="s">
        <v>313</v>
      </c>
      <c r="E361" s="19">
        <f>BP361-INDEX(章节表!$J$4:$J$64,关卡表!BQ361)</f>
        <v>5</v>
      </c>
      <c r="F361" s="20">
        <v>8</v>
      </c>
      <c r="G361" s="19" t="str">
        <f>INDEX(章节表!$C$5:$C$64,关卡表!BQ361)&amp;关卡表!E361&amp;"关"</f>
        <v>困难6章5关</v>
      </c>
      <c r="H361" s="10"/>
      <c r="I361" s="10"/>
      <c r="J361" s="19" t="str">
        <f>INDEX(章节表!$D$5:$D$64,关卡表!BQ361)&amp;"-"&amp;关卡表!E361&amp;"关"</f>
        <v>困难6章-5关</v>
      </c>
      <c r="K361" s="10" t="s">
        <v>315</v>
      </c>
      <c r="L361" s="10"/>
      <c r="M361" s="9"/>
      <c r="N361" s="9">
        <v>0</v>
      </c>
      <c r="O361" s="9">
        <f t="shared" si="11"/>
        <v>20604</v>
      </c>
      <c r="P361" s="19">
        <v>650</v>
      </c>
      <c r="Q361" s="9">
        <v>0</v>
      </c>
      <c r="R361" s="9"/>
      <c r="S361" s="9" t="s">
        <v>325</v>
      </c>
      <c r="T361" s="19">
        <v>2700</v>
      </c>
      <c r="U361" s="9" t="s">
        <v>326</v>
      </c>
      <c r="V361" s="19">
        <f>INDEX(章节表!$N$5:$N$64,关卡表!BQ361)</f>
        <v>4500</v>
      </c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10"/>
      <c r="AI361" s="9"/>
      <c r="AJ361" s="9"/>
      <c r="AK361" s="9"/>
      <c r="AL361" s="9" t="s">
        <v>327</v>
      </c>
      <c r="AM361" s="9">
        <v>1</v>
      </c>
      <c r="AN361" s="9"/>
      <c r="AO361" s="19">
        <f>INDEX(章节表!$K$5:$K$64,关卡表!BQ361)</f>
        <v>47</v>
      </c>
      <c r="AP361" s="9">
        <v>357177</v>
      </c>
      <c r="AQ361" s="10" t="s">
        <v>1405</v>
      </c>
      <c r="AR361" s="10" t="s">
        <v>1406</v>
      </c>
      <c r="AS361" s="10" t="s">
        <v>1407</v>
      </c>
      <c r="AT361" s="10" t="s">
        <v>318</v>
      </c>
      <c r="AU361" s="10"/>
      <c r="AV361" s="10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P361">
        <v>355</v>
      </c>
      <c r="BQ361">
        <f>MATCH(BP361-1,章节表!$J$4:$J$64,1)</f>
        <v>36</v>
      </c>
    </row>
    <row r="362" spans="1:69" ht="18" customHeight="1" x14ac:dyDescent="0.2">
      <c r="A362" s="19">
        <f t="shared" si="12"/>
        <v>20606</v>
      </c>
      <c r="B362" s="19">
        <f>INDEX(章节表!$E$5:$E$64,关卡表!BQ362)</f>
        <v>2</v>
      </c>
      <c r="C362" s="19">
        <f>INDEX(章节表!$B$5:$B$64,关卡表!BQ362)</f>
        <v>206</v>
      </c>
      <c r="D362" s="10" t="s">
        <v>313</v>
      </c>
      <c r="E362" s="19">
        <f>BP362-INDEX(章节表!$J$4:$J$64,关卡表!BQ362)</f>
        <v>6</v>
      </c>
      <c r="F362" s="20">
        <v>9</v>
      </c>
      <c r="G362" s="19" t="str">
        <f>INDEX(章节表!$C$5:$C$64,关卡表!BQ362)&amp;关卡表!E362&amp;"关"</f>
        <v>困难6章6关</v>
      </c>
      <c r="H362" s="10"/>
      <c r="I362" s="10"/>
      <c r="J362" s="19" t="str">
        <f>INDEX(章节表!$D$5:$D$64,关卡表!BQ362)&amp;"-"&amp;关卡表!E362&amp;"关"</f>
        <v>困难6章-6关</v>
      </c>
      <c r="K362" s="10" t="s">
        <v>315</v>
      </c>
      <c r="L362" s="10"/>
      <c r="M362" s="9"/>
      <c r="N362" s="9">
        <v>0</v>
      </c>
      <c r="O362" s="9">
        <f t="shared" si="11"/>
        <v>20605</v>
      </c>
      <c r="P362" s="19">
        <v>650</v>
      </c>
      <c r="Q362" s="9">
        <v>0</v>
      </c>
      <c r="R362" s="9">
        <v>22062</v>
      </c>
      <c r="S362" s="9" t="s">
        <v>325</v>
      </c>
      <c r="T362" s="19">
        <v>2700</v>
      </c>
      <c r="U362" s="9" t="s">
        <v>326</v>
      </c>
      <c r="V362" s="19">
        <f>INDEX(章节表!$N$5:$N$64,关卡表!BQ362)</f>
        <v>4500</v>
      </c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10"/>
      <c r="AI362" s="9"/>
      <c r="AJ362" s="9"/>
      <c r="AK362" s="9"/>
      <c r="AL362" s="10" t="s">
        <v>327</v>
      </c>
      <c r="AM362" s="9">
        <v>2</v>
      </c>
      <c r="AN362" s="9"/>
      <c r="AO362" s="19">
        <f>INDEX(章节表!$K$5:$K$64,关卡表!BQ362)</f>
        <v>47</v>
      </c>
      <c r="AP362" s="9">
        <v>417896</v>
      </c>
      <c r="AQ362" s="10" t="s">
        <v>1408</v>
      </c>
      <c r="AR362" s="10" t="s">
        <v>1409</v>
      </c>
      <c r="AS362" s="10" t="s">
        <v>1410</v>
      </c>
      <c r="AT362" s="10" t="s">
        <v>318</v>
      </c>
      <c r="AU362" s="10"/>
      <c r="AV362" s="10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P362">
        <v>356</v>
      </c>
      <c r="BQ362">
        <f>MATCH(BP362-1,章节表!$J$4:$J$64,1)</f>
        <v>36</v>
      </c>
    </row>
    <row r="363" spans="1:69" ht="18" customHeight="1" x14ac:dyDescent="0.2">
      <c r="A363" s="19">
        <f t="shared" si="12"/>
        <v>20607</v>
      </c>
      <c r="B363" s="19">
        <f>INDEX(章节表!$E$5:$E$64,关卡表!BQ363)</f>
        <v>2</v>
      </c>
      <c r="C363" s="19">
        <f>INDEX(章节表!$B$5:$B$64,关卡表!BQ363)</f>
        <v>206</v>
      </c>
      <c r="D363" s="10" t="s">
        <v>313</v>
      </c>
      <c r="E363" s="19">
        <f>BP363-INDEX(章节表!$J$4:$J$64,关卡表!BQ363)</f>
        <v>7</v>
      </c>
      <c r="F363" s="20">
        <v>10</v>
      </c>
      <c r="G363" s="19" t="str">
        <f>INDEX(章节表!$C$5:$C$64,关卡表!BQ363)&amp;关卡表!E363&amp;"关"</f>
        <v>困难6章7关</v>
      </c>
      <c r="H363" s="10"/>
      <c r="I363" s="10"/>
      <c r="J363" s="19" t="str">
        <f>INDEX(章节表!$D$5:$D$64,关卡表!BQ363)&amp;"-"&amp;关卡表!E363&amp;"关"</f>
        <v>困难6章-7关</v>
      </c>
      <c r="K363" s="10" t="s">
        <v>315</v>
      </c>
      <c r="L363" s="10"/>
      <c r="M363" s="9"/>
      <c r="N363" s="9">
        <v>0</v>
      </c>
      <c r="O363" s="9">
        <f t="shared" si="11"/>
        <v>20606</v>
      </c>
      <c r="P363" s="19">
        <v>650</v>
      </c>
      <c r="Q363" s="9">
        <v>0</v>
      </c>
      <c r="R363" s="9"/>
      <c r="S363" s="9" t="s">
        <v>325</v>
      </c>
      <c r="T363" s="19">
        <v>2700</v>
      </c>
      <c r="U363" s="9" t="s">
        <v>326</v>
      </c>
      <c r="V363" s="19">
        <f>INDEX(章节表!$N$5:$N$64,关卡表!BQ363)</f>
        <v>4500</v>
      </c>
      <c r="W363" s="9"/>
      <c r="X363" s="9"/>
      <c r="Y363" s="9"/>
      <c r="Z363" s="9"/>
      <c r="AA363" s="9"/>
      <c r="AB363" s="9"/>
      <c r="AC363" s="10"/>
      <c r="AD363" s="10"/>
      <c r="AE363" s="10"/>
      <c r="AF363" s="10"/>
      <c r="AG363" s="10"/>
      <c r="AH363" s="10"/>
      <c r="AI363" s="9"/>
      <c r="AJ363" s="9"/>
      <c r="AK363" s="9"/>
      <c r="AL363" s="9" t="s">
        <v>364</v>
      </c>
      <c r="AM363" s="9">
        <v>11</v>
      </c>
      <c r="AN363" s="9"/>
      <c r="AO363" s="19">
        <f>INDEX(章节表!$K$5:$K$64,关卡表!BQ363)</f>
        <v>47</v>
      </c>
      <c r="AP363" s="9">
        <v>396535</v>
      </c>
      <c r="AQ363" s="10" t="s">
        <v>1411</v>
      </c>
      <c r="AR363" s="10" t="s">
        <v>1412</v>
      </c>
      <c r="AS363" s="10" t="s">
        <v>1413</v>
      </c>
      <c r="AT363" s="10" t="s">
        <v>318</v>
      </c>
      <c r="AU363" s="10"/>
      <c r="AV363" s="10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P363">
        <v>357</v>
      </c>
      <c r="BQ363">
        <f>MATCH(BP363-1,章节表!$J$4:$J$64,1)</f>
        <v>36</v>
      </c>
    </row>
    <row r="364" spans="1:69" ht="18" customHeight="1" x14ac:dyDescent="0.2">
      <c r="A364" s="19">
        <f t="shared" si="12"/>
        <v>20608</v>
      </c>
      <c r="B364" s="19">
        <f>INDEX(章节表!$E$5:$E$64,关卡表!BQ364)</f>
        <v>2</v>
      </c>
      <c r="C364" s="19">
        <f>INDEX(章节表!$B$5:$B$64,关卡表!BQ364)</f>
        <v>206</v>
      </c>
      <c r="D364" s="10" t="s">
        <v>313</v>
      </c>
      <c r="E364" s="19">
        <f>BP364-INDEX(章节表!$J$4:$J$64,关卡表!BQ364)</f>
        <v>8</v>
      </c>
      <c r="F364" s="20">
        <v>11</v>
      </c>
      <c r="G364" s="19" t="str">
        <f>INDEX(章节表!$C$5:$C$64,关卡表!BQ364)&amp;关卡表!E364&amp;"关"</f>
        <v>困难6章8关</v>
      </c>
      <c r="H364" s="10"/>
      <c r="I364" s="10"/>
      <c r="J364" s="19" t="str">
        <f>INDEX(章节表!$D$5:$D$64,关卡表!BQ364)&amp;"-"&amp;关卡表!E364&amp;"关"</f>
        <v>困难6章-8关</v>
      </c>
      <c r="K364" s="10" t="s">
        <v>315</v>
      </c>
      <c r="L364" s="10"/>
      <c r="M364" s="9"/>
      <c r="N364" s="9">
        <v>0</v>
      </c>
      <c r="O364" s="9">
        <f t="shared" si="11"/>
        <v>20607</v>
      </c>
      <c r="P364" s="19">
        <v>650</v>
      </c>
      <c r="Q364" s="9">
        <v>0</v>
      </c>
      <c r="R364" s="9"/>
      <c r="S364" s="9" t="s">
        <v>325</v>
      </c>
      <c r="T364" s="19">
        <v>2700</v>
      </c>
      <c r="U364" s="9" t="s">
        <v>326</v>
      </c>
      <c r="V364" s="19">
        <f>INDEX(章节表!$N$5:$N$64,关卡表!BQ364)</f>
        <v>4500</v>
      </c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10"/>
      <c r="AI364" s="9"/>
      <c r="AJ364" s="9"/>
      <c r="AK364" s="9"/>
      <c r="AL364" s="9" t="s">
        <v>364</v>
      </c>
      <c r="AM364" s="9">
        <v>9</v>
      </c>
      <c r="AN364" s="9"/>
      <c r="AO364" s="19">
        <f>INDEX(章节表!$K$5:$K$64,关卡表!BQ364)</f>
        <v>47</v>
      </c>
      <c r="AP364" s="9">
        <v>397365</v>
      </c>
      <c r="AQ364" s="10" t="s">
        <v>1414</v>
      </c>
      <c r="AR364" s="10" t="s">
        <v>1415</v>
      </c>
      <c r="AS364" s="10" t="s">
        <v>1416</v>
      </c>
      <c r="AT364" s="10" t="s">
        <v>318</v>
      </c>
      <c r="AU364" s="10"/>
      <c r="AV364" s="10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P364">
        <v>358</v>
      </c>
      <c r="BQ364">
        <f>MATCH(BP364-1,章节表!$J$4:$J$64,1)</f>
        <v>36</v>
      </c>
    </row>
    <row r="365" spans="1:69" ht="18" customHeight="1" x14ac:dyDescent="0.2">
      <c r="A365" s="19">
        <f t="shared" si="12"/>
        <v>20609</v>
      </c>
      <c r="B365" s="19">
        <f>INDEX(章节表!$E$5:$E$64,关卡表!BQ365)</f>
        <v>2</v>
      </c>
      <c r="C365" s="19">
        <f>INDEX(章节表!$B$5:$B$64,关卡表!BQ365)</f>
        <v>206</v>
      </c>
      <c r="D365" s="10" t="s">
        <v>313</v>
      </c>
      <c r="E365" s="19">
        <f>BP365-INDEX(章节表!$J$4:$J$64,关卡表!BQ365)</f>
        <v>9</v>
      </c>
      <c r="F365" s="20">
        <v>13</v>
      </c>
      <c r="G365" s="19" t="str">
        <f>INDEX(章节表!$C$5:$C$64,关卡表!BQ365)&amp;关卡表!E365&amp;"关"</f>
        <v>困难6章9关</v>
      </c>
      <c r="H365" s="10"/>
      <c r="I365" s="10"/>
      <c r="J365" s="19" t="str">
        <f>INDEX(章节表!$D$5:$D$64,关卡表!BQ365)&amp;"-"&amp;关卡表!E365&amp;"关"</f>
        <v>困难6章-9关</v>
      </c>
      <c r="K365" s="10" t="s">
        <v>315</v>
      </c>
      <c r="L365" s="10"/>
      <c r="M365" s="9"/>
      <c r="N365" s="9">
        <v>0</v>
      </c>
      <c r="O365" s="9">
        <f t="shared" si="11"/>
        <v>20608</v>
      </c>
      <c r="P365" s="19">
        <v>650</v>
      </c>
      <c r="Q365" s="9">
        <v>0</v>
      </c>
      <c r="R365" s="9"/>
      <c r="S365" s="9" t="s">
        <v>325</v>
      </c>
      <c r="T365" s="19">
        <v>2700</v>
      </c>
      <c r="U365" s="9" t="s">
        <v>326</v>
      </c>
      <c r="V365" s="19">
        <f>INDEX(章节表!$N$5:$N$64,关卡表!BQ365)</f>
        <v>4500</v>
      </c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10"/>
      <c r="AI365" s="9"/>
      <c r="AJ365" s="9"/>
      <c r="AK365" s="9"/>
      <c r="AL365" s="9" t="s">
        <v>364</v>
      </c>
      <c r="AM365" s="9">
        <v>11</v>
      </c>
      <c r="AN365" s="9"/>
      <c r="AO365" s="19">
        <f>INDEX(章节表!$K$5:$K$64,关卡表!BQ365)</f>
        <v>47</v>
      </c>
      <c r="AP365" s="9">
        <v>422025</v>
      </c>
      <c r="AQ365" s="10" t="s">
        <v>1417</v>
      </c>
      <c r="AR365" s="10" t="s">
        <v>1418</v>
      </c>
      <c r="AS365" s="10" t="s">
        <v>1419</v>
      </c>
      <c r="AT365" s="10" t="s">
        <v>318</v>
      </c>
      <c r="AU365" s="10"/>
      <c r="AV365" s="10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P365">
        <v>359</v>
      </c>
      <c r="BQ365">
        <f>MATCH(BP365-1,章节表!$J$4:$J$64,1)</f>
        <v>36</v>
      </c>
    </row>
    <row r="366" spans="1:69" ht="18" customHeight="1" x14ac:dyDescent="0.2">
      <c r="A366" s="19">
        <f t="shared" si="12"/>
        <v>20610</v>
      </c>
      <c r="B366" s="19">
        <f>INDEX(章节表!$E$5:$E$64,关卡表!BQ366)</f>
        <v>2</v>
      </c>
      <c r="C366" s="19">
        <f>INDEX(章节表!$B$5:$B$64,关卡表!BQ366)</f>
        <v>206</v>
      </c>
      <c r="D366" s="10" t="s">
        <v>313</v>
      </c>
      <c r="E366" s="19">
        <f>BP366-INDEX(章节表!$J$4:$J$64,关卡表!BQ366)</f>
        <v>10</v>
      </c>
      <c r="F366" s="20">
        <v>14</v>
      </c>
      <c r="G366" s="19" t="str">
        <f>INDEX(章节表!$C$5:$C$64,关卡表!BQ366)&amp;关卡表!E366&amp;"关"</f>
        <v>困难6章10关</v>
      </c>
      <c r="H366" s="10"/>
      <c r="I366" s="10"/>
      <c r="J366" s="19" t="str">
        <f>INDEX(章节表!$D$5:$D$64,关卡表!BQ366)&amp;"-"&amp;关卡表!E366&amp;"关"</f>
        <v>困难6章-10关</v>
      </c>
      <c r="K366" s="10" t="s">
        <v>360</v>
      </c>
      <c r="L366" s="10"/>
      <c r="M366" s="9"/>
      <c r="N366" s="9">
        <v>0</v>
      </c>
      <c r="O366" s="9">
        <f t="shared" si="11"/>
        <v>20609</v>
      </c>
      <c r="P366" s="19">
        <v>650</v>
      </c>
      <c r="Q366" s="9">
        <v>0</v>
      </c>
      <c r="R366" s="9">
        <v>22063</v>
      </c>
      <c r="S366" s="9" t="s">
        <v>325</v>
      </c>
      <c r="T366" s="19">
        <v>2700</v>
      </c>
      <c r="U366" s="9" t="s">
        <v>326</v>
      </c>
      <c r="V366" s="19">
        <f>INDEX(章节表!$N$5:$N$64,关卡表!BQ366)</f>
        <v>4500</v>
      </c>
      <c r="W366" s="9"/>
      <c r="X366" s="9"/>
      <c r="Y366" s="9"/>
      <c r="Z366" s="9"/>
      <c r="AA366" s="9"/>
      <c r="AB366" s="9"/>
      <c r="AC366" s="10"/>
      <c r="AD366" s="10"/>
      <c r="AE366" s="10"/>
      <c r="AF366" s="10"/>
      <c r="AG366" s="10"/>
      <c r="AH366" s="10"/>
      <c r="AI366" s="9"/>
      <c r="AJ366" s="9"/>
      <c r="AK366" s="9"/>
      <c r="AL366" s="9" t="s">
        <v>412</v>
      </c>
      <c r="AM366" s="9">
        <v>6</v>
      </c>
      <c r="AN366" s="9"/>
      <c r="AO366" s="19">
        <f>INDEX(章节表!$K$5:$K$64,关卡表!BQ366)</f>
        <v>47</v>
      </c>
      <c r="AP366" s="9">
        <v>422025</v>
      </c>
      <c r="AQ366" s="10" t="s">
        <v>1420</v>
      </c>
      <c r="AR366" s="10" t="s">
        <v>1421</v>
      </c>
      <c r="AS366" s="10" t="s">
        <v>1422</v>
      </c>
      <c r="AT366" s="10" t="s">
        <v>318</v>
      </c>
      <c r="AU366" s="10"/>
      <c r="AV366" s="10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P366">
        <v>360</v>
      </c>
      <c r="BQ366">
        <f>MATCH(BP366-1,章节表!$J$4:$J$64,1)</f>
        <v>36</v>
      </c>
    </row>
    <row r="367" spans="1:69" ht="18" customHeight="1" x14ac:dyDescent="0.2">
      <c r="A367" s="19">
        <f t="shared" si="12"/>
        <v>20701</v>
      </c>
      <c r="B367" s="19">
        <f>INDEX(章节表!$E$5:$E$64,关卡表!BQ367)</f>
        <v>2</v>
      </c>
      <c r="C367" s="19">
        <f>INDEX(章节表!$B$5:$B$64,关卡表!BQ367)</f>
        <v>207</v>
      </c>
      <c r="D367" s="10" t="s">
        <v>313</v>
      </c>
      <c r="E367" s="19">
        <f>BP367-INDEX(章节表!$J$4:$J$64,关卡表!BQ367)</f>
        <v>1</v>
      </c>
      <c r="F367" s="20">
        <v>1</v>
      </c>
      <c r="G367" s="19" t="str">
        <f>INDEX(章节表!$C$5:$C$64,关卡表!BQ367)&amp;关卡表!E367&amp;"关"</f>
        <v>困难7章1关</v>
      </c>
      <c r="H367" s="10"/>
      <c r="I367" s="10"/>
      <c r="J367" s="19" t="str">
        <f>INDEX(章节表!$D$5:$D$64,关卡表!BQ367)&amp;"-"&amp;关卡表!E367&amp;"关"</f>
        <v>困难7章-1关</v>
      </c>
      <c r="K367" s="10" t="s">
        <v>315</v>
      </c>
      <c r="L367" s="10"/>
      <c r="M367" s="9"/>
      <c r="N367" s="9">
        <v>0</v>
      </c>
      <c r="O367" s="9">
        <f t="shared" si="11"/>
        <v>20610</v>
      </c>
      <c r="P367" s="19">
        <v>800</v>
      </c>
      <c r="Q367" s="9">
        <v>0</v>
      </c>
      <c r="R367" s="9"/>
      <c r="S367" s="9" t="s">
        <v>325</v>
      </c>
      <c r="T367" s="19">
        <v>3000</v>
      </c>
      <c r="U367" s="9" t="s">
        <v>326</v>
      </c>
      <c r="V367" s="19">
        <f>INDEX(章节表!$N$5:$N$64,关卡表!BQ367)</f>
        <v>5400</v>
      </c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10"/>
      <c r="AI367" s="9"/>
      <c r="AJ367" s="9"/>
      <c r="AK367" s="9"/>
      <c r="AL367" s="9" t="s">
        <v>412</v>
      </c>
      <c r="AM367" s="9">
        <v>7</v>
      </c>
      <c r="AN367" s="9"/>
      <c r="AO367" s="19">
        <f>INDEX(章节表!$K$5:$K$64,关卡表!BQ367)</f>
        <v>52</v>
      </c>
      <c r="AP367" s="9">
        <v>430477</v>
      </c>
      <c r="AQ367" s="10" t="s">
        <v>1423</v>
      </c>
      <c r="AR367" s="10" t="s">
        <v>1424</v>
      </c>
      <c r="AS367" s="10" t="s">
        <v>1425</v>
      </c>
      <c r="AT367" s="10" t="s">
        <v>318</v>
      </c>
      <c r="AU367" s="10"/>
      <c r="AV367" s="10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P367">
        <v>361</v>
      </c>
      <c r="BQ367">
        <f>MATCH(BP367-1,章节表!$J$4:$J$64,1)</f>
        <v>37</v>
      </c>
    </row>
    <row r="368" spans="1:69" ht="18" customHeight="1" x14ac:dyDescent="0.2">
      <c r="A368" s="19">
        <f t="shared" si="12"/>
        <v>20702</v>
      </c>
      <c r="B368" s="19">
        <f>INDEX(章节表!$E$5:$E$64,关卡表!BQ368)</f>
        <v>2</v>
      </c>
      <c r="C368" s="19">
        <f>INDEX(章节表!$B$5:$B$64,关卡表!BQ368)</f>
        <v>207</v>
      </c>
      <c r="D368" s="10" t="s">
        <v>313</v>
      </c>
      <c r="E368" s="19">
        <f>BP368-INDEX(章节表!$J$4:$J$64,关卡表!BQ368)</f>
        <v>2</v>
      </c>
      <c r="F368" s="20">
        <v>3</v>
      </c>
      <c r="G368" s="19" t="str">
        <f>INDEX(章节表!$C$5:$C$64,关卡表!BQ368)&amp;关卡表!E368&amp;"关"</f>
        <v>困难7章2关</v>
      </c>
      <c r="H368" s="10"/>
      <c r="I368" s="10"/>
      <c r="J368" s="19" t="str">
        <f>INDEX(章节表!$D$5:$D$64,关卡表!BQ368)&amp;"-"&amp;关卡表!E368&amp;"关"</f>
        <v>困难7章-2关</v>
      </c>
      <c r="K368" s="10" t="s">
        <v>315</v>
      </c>
      <c r="L368" s="10"/>
      <c r="M368" s="9"/>
      <c r="N368" s="9">
        <v>0</v>
      </c>
      <c r="O368" s="9">
        <f t="shared" si="11"/>
        <v>20701</v>
      </c>
      <c r="P368" s="19">
        <v>800</v>
      </c>
      <c r="Q368" s="9">
        <v>0</v>
      </c>
      <c r="R368" s="9"/>
      <c r="S368" s="9" t="s">
        <v>325</v>
      </c>
      <c r="T368" s="19">
        <v>3000</v>
      </c>
      <c r="U368" s="9" t="s">
        <v>326</v>
      </c>
      <c r="V368" s="19">
        <f>INDEX(章节表!$N$5:$N$64,关卡表!BQ368)</f>
        <v>5400</v>
      </c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10"/>
      <c r="AI368" s="9"/>
      <c r="AJ368" s="9"/>
      <c r="AK368" s="9"/>
      <c r="AL368" s="9" t="s">
        <v>412</v>
      </c>
      <c r="AM368" s="9">
        <v>8</v>
      </c>
      <c r="AN368" s="9"/>
      <c r="AO368" s="19">
        <f>INDEX(章节表!$K$5:$K$64,关卡表!BQ368)</f>
        <v>52</v>
      </c>
      <c r="AP368" s="9">
        <v>431317</v>
      </c>
      <c r="AQ368" s="10" t="s">
        <v>1426</v>
      </c>
      <c r="AR368" s="10" t="s">
        <v>1427</v>
      </c>
      <c r="AS368" s="10" t="s">
        <v>1428</v>
      </c>
      <c r="AT368" s="10" t="s">
        <v>318</v>
      </c>
      <c r="AU368" s="10"/>
      <c r="AV368" s="10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P368">
        <v>362</v>
      </c>
      <c r="BQ368">
        <f>MATCH(BP368-1,章节表!$J$4:$J$64,1)</f>
        <v>37</v>
      </c>
    </row>
    <row r="369" spans="1:69" ht="18" customHeight="1" x14ac:dyDescent="0.2">
      <c r="A369" s="19">
        <f t="shared" si="12"/>
        <v>20703</v>
      </c>
      <c r="B369" s="19">
        <f>INDEX(章节表!$E$5:$E$64,关卡表!BQ369)</f>
        <v>2</v>
      </c>
      <c r="C369" s="19">
        <f>INDEX(章节表!$B$5:$B$64,关卡表!BQ369)</f>
        <v>207</v>
      </c>
      <c r="D369" s="10" t="s">
        <v>313</v>
      </c>
      <c r="E369" s="19">
        <f>BP369-INDEX(章节表!$J$4:$J$64,关卡表!BQ369)</f>
        <v>3</v>
      </c>
      <c r="F369" s="20">
        <v>5</v>
      </c>
      <c r="G369" s="19" t="str">
        <f>INDEX(章节表!$C$5:$C$64,关卡表!BQ369)&amp;关卡表!E369&amp;"关"</f>
        <v>困难7章3关</v>
      </c>
      <c r="H369" s="10"/>
      <c r="I369" s="10"/>
      <c r="J369" s="19" t="str">
        <f>INDEX(章节表!$D$5:$D$64,关卡表!BQ369)&amp;"-"&amp;关卡表!E369&amp;"关"</f>
        <v>困难7章-3关</v>
      </c>
      <c r="K369" s="10" t="s">
        <v>315</v>
      </c>
      <c r="L369" s="10"/>
      <c r="M369" s="9"/>
      <c r="N369" s="9">
        <v>0</v>
      </c>
      <c r="O369" s="9">
        <f t="shared" si="11"/>
        <v>20702</v>
      </c>
      <c r="P369" s="19">
        <v>800</v>
      </c>
      <c r="Q369" s="9">
        <v>0</v>
      </c>
      <c r="R369" s="9">
        <v>22071</v>
      </c>
      <c r="S369" s="9" t="s">
        <v>325</v>
      </c>
      <c r="T369" s="19">
        <v>3000</v>
      </c>
      <c r="U369" s="9" t="s">
        <v>326</v>
      </c>
      <c r="V369" s="19">
        <f>INDEX(章节表!$N$5:$N$64,关卡表!BQ369)</f>
        <v>5400</v>
      </c>
      <c r="W369" s="9"/>
      <c r="X369" s="9"/>
      <c r="Y369" s="9"/>
      <c r="Z369" s="9"/>
      <c r="AA369" s="9"/>
      <c r="AB369" s="9"/>
      <c r="AC369" s="10"/>
      <c r="AD369" s="10"/>
      <c r="AE369" s="10"/>
      <c r="AF369" s="10"/>
      <c r="AG369" s="10"/>
      <c r="AH369" s="10"/>
      <c r="AI369" s="9"/>
      <c r="AJ369" s="9"/>
      <c r="AK369" s="9"/>
      <c r="AL369" s="9" t="s">
        <v>412</v>
      </c>
      <c r="AM369" s="9">
        <v>6</v>
      </c>
      <c r="AN369" s="9"/>
      <c r="AO369" s="19">
        <f>INDEX(章节表!$K$5:$K$64,关卡表!BQ369)</f>
        <v>52</v>
      </c>
      <c r="AP369" s="9">
        <v>505140</v>
      </c>
      <c r="AQ369" s="10" t="s">
        <v>1429</v>
      </c>
      <c r="AR369" s="10" t="s">
        <v>1430</v>
      </c>
      <c r="AS369" s="10" t="s">
        <v>1431</v>
      </c>
      <c r="AT369" s="10" t="s">
        <v>318</v>
      </c>
      <c r="AU369" s="10"/>
      <c r="AV369" s="10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P369">
        <v>363</v>
      </c>
      <c r="BQ369">
        <f>MATCH(BP369-1,章节表!$J$4:$J$64,1)</f>
        <v>37</v>
      </c>
    </row>
    <row r="370" spans="1:69" ht="18" customHeight="1" x14ac:dyDescent="0.2">
      <c r="A370" s="19">
        <f t="shared" si="12"/>
        <v>20704</v>
      </c>
      <c r="B370" s="19">
        <f>INDEX(章节表!$E$5:$E$64,关卡表!BQ370)</f>
        <v>2</v>
      </c>
      <c r="C370" s="19">
        <f>INDEX(章节表!$B$5:$B$64,关卡表!BQ370)</f>
        <v>207</v>
      </c>
      <c r="D370" s="10" t="s">
        <v>313</v>
      </c>
      <c r="E370" s="19">
        <f>BP370-INDEX(章节表!$J$4:$J$64,关卡表!BQ370)</f>
        <v>4</v>
      </c>
      <c r="F370" s="20">
        <v>7</v>
      </c>
      <c r="G370" s="19" t="str">
        <f>INDEX(章节表!$C$5:$C$64,关卡表!BQ370)&amp;关卡表!E370&amp;"关"</f>
        <v>困难7章4关</v>
      </c>
      <c r="H370" s="10"/>
      <c r="I370" s="10"/>
      <c r="J370" s="19" t="str">
        <f>INDEX(章节表!$D$5:$D$64,关卡表!BQ370)&amp;"-"&amp;关卡表!E370&amp;"关"</f>
        <v>困难7章-4关</v>
      </c>
      <c r="K370" s="10" t="s">
        <v>315</v>
      </c>
      <c r="L370" s="10"/>
      <c r="M370" s="9"/>
      <c r="N370" s="9">
        <v>0</v>
      </c>
      <c r="O370" s="9">
        <f t="shared" si="11"/>
        <v>20703</v>
      </c>
      <c r="P370" s="19">
        <v>800</v>
      </c>
      <c r="Q370" s="9">
        <v>0</v>
      </c>
      <c r="R370" s="9"/>
      <c r="S370" s="9" t="s">
        <v>325</v>
      </c>
      <c r="T370" s="19">
        <v>3000</v>
      </c>
      <c r="U370" s="9" t="s">
        <v>326</v>
      </c>
      <c r="V370" s="19">
        <f>INDEX(章节表!$N$5:$N$64,关卡表!BQ370)</f>
        <v>5400</v>
      </c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10"/>
      <c r="AI370" s="9"/>
      <c r="AJ370" s="9"/>
      <c r="AK370" s="9"/>
      <c r="AL370" s="9" t="s">
        <v>412</v>
      </c>
      <c r="AM370" s="9">
        <v>6</v>
      </c>
      <c r="AN370" s="9"/>
      <c r="AO370" s="19">
        <f>INDEX(章节表!$K$5:$K$64,关卡表!BQ370)</f>
        <v>52</v>
      </c>
      <c r="AP370" s="9">
        <v>449129</v>
      </c>
      <c r="AQ370" s="10" t="s">
        <v>1432</v>
      </c>
      <c r="AR370" s="10" t="s">
        <v>1433</v>
      </c>
      <c r="AS370" s="10" t="s">
        <v>1434</v>
      </c>
      <c r="AT370" s="10" t="s">
        <v>318</v>
      </c>
      <c r="AU370" s="10"/>
      <c r="AV370" s="10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P370">
        <v>364</v>
      </c>
      <c r="BQ370">
        <f>MATCH(BP370-1,章节表!$J$4:$J$64,1)</f>
        <v>37</v>
      </c>
    </row>
    <row r="371" spans="1:69" ht="18" customHeight="1" x14ac:dyDescent="0.2">
      <c r="A371" s="19">
        <f t="shared" si="12"/>
        <v>20705</v>
      </c>
      <c r="B371" s="19">
        <f>INDEX(章节表!$E$5:$E$64,关卡表!BQ371)</f>
        <v>2</v>
      </c>
      <c r="C371" s="19">
        <f>INDEX(章节表!$B$5:$B$64,关卡表!BQ371)</f>
        <v>207</v>
      </c>
      <c r="D371" s="10" t="s">
        <v>313</v>
      </c>
      <c r="E371" s="19">
        <f>BP371-INDEX(章节表!$J$4:$J$64,关卡表!BQ371)</f>
        <v>5</v>
      </c>
      <c r="F371" s="20">
        <v>8</v>
      </c>
      <c r="G371" s="19" t="str">
        <f>INDEX(章节表!$C$5:$C$64,关卡表!BQ371)&amp;关卡表!E371&amp;"关"</f>
        <v>困难7章5关</v>
      </c>
      <c r="H371" s="10"/>
      <c r="I371" s="10"/>
      <c r="J371" s="19" t="str">
        <f>INDEX(章节表!$D$5:$D$64,关卡表!BQ371)&amp;"-"&amp;关卡表!E371&amp;"关"</f>
        <v>困难7章-5关</v>
      </c>
      <c r="K371" s="10" t="s">
        <v>315</v>
      </c>
      <c r="L371" s="10"/>
      <c r="M371" s="9"/>
      <c r="N371" s="9">
        <v>0</v>
      </c>
      <c r="O371" s="9">
        <f t="shared" si="11"/>
        <v>20704</v>
      </c>
      <c r="P371" s="19">
        <v>800</v>
      </c>
      <c r="Q371" s="9">
        <v>0</v>
      </c>
      <c r="R371" s="9"/>
      <c r="S371" s="9" t="s">
        <v>325</v>
      </c>
      <c r="T371" s="19">
        <v>3000</v>
      </c>
      <c r="U371" s="9" t="s">
        <v>326</v>
      </c>
      <c r="V371" s="19">
        <f>INDEX(章节表!$N$5:$N$64,关卡表!BQ371)</f>
        <v>5400</v>
      </c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10"/>
      <c r="AI371" s="9"/>
      <c r="AJ371" s="9"/>
      <c r="AK371" s="9"/>
      <c r="AL371" s="9" t="s">
        <v>327</v>
      </c>
      <c r="AM371" s="9">
        <v>1</v>
      </c>
      <c r="AN371" s="9"/>
      <c r="AO371" s="19">
        <f>INDEX(章节表!$K$5:$K$64,关卡表!BQ371)</f>
        <v>52</v>
      </c>
      <c r="AP371" s="9">
        <v>449539</v>
      </c>
      <c r="AQ371" s="10" t="s">
        <v>1435</v>
      </c>
      <c r="AR371" s="10" t="s">
        <v>1436</v>
      </c>
      <c r="AS371" s="10" t="s">
        <v>1437</v>
      </c>
      <c r="AT371" s="10" t="s">
        <v>318</v>
      </c>
      <c r="AU371" s="10"/>
      <c r="AV371" s="10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P371">
        <v>365</v>
      </c>
      <c r="BQ371">
        <f>MATCH(BP371-1,章节表!$J$4:$J$64,1)</f>
        <v>37</v>
      </c>
    </row>
    <row r="372" spans="1:69" ht="18" customHeight="1" x14ac:dyDescent="0.2">
      <c r="A372" s="19">
        <f t="shared" si="12"/>
        <v>20706</v>
      </c>
      <c r="B372" s="19">
        <f>INDEX(章节表!$E$5:$E$64,关卡表!BQ372)</f>
        <v>2</v>
      </c>
      <c r="C372" s="19">
        <f>INDEX(章节表!$B$5:$B$64,关卡表!BQ372)</f>
        <v>207</v>
      </c>
      <c r="D372" s="10" t="s">
        <v>313</v>
      </c>
      <c r="E372" s="19">
        <f>BP372-INDEX(章节表!$J$4:$J$64,关卡表!BQ372)</f>
        <v>6</v>
      </c>
      <c r="F372" s="20">
        <v>9</v>
      </c>
      <c r="G372" s="19" t="str">
        <f>INDEX(章节表!$C$5:$C$64,关卡表!BQ372)&amp;关卡表!E372&amp;"关"</f>
        <v>困难7章6关</v>
      </c>
      <c r="H372" s="10"/>
      <c r="I372" s="10"/>
      <c r="J372" s="19" t="str">
        <f>INDEX(章节表!$D$5:$D$64,关卡表!BQ372)&amp;"-"&amp;关卡表!E372&amp;"关"</f>
        <v>困难7章-6关</v>
      </c>
      <c r="K372" s="10" t="s">
        <v>315</v>
      </c>
      <c r="L372" s="10"/>
      <c r="M372" s="9"/>
      <c r="N372" s="9">
        <v>0</v>
      </c>
      <c r="O372" s="9">
        <f t="shared" si="11"/>
        <v>20705</v>
      </c>
      <c r="P372" s="19">
        <v>800</v>
      </c>
      <c r="Q372" s="9">
        <v>0</v>
      </c>
      <c r="R372" s="9">
        <v>22072</v>
      </c>
      <c r="S372" s="9" t="s">
        <v>325</v>
      </c>
      <c r="T372" s="19">
        <v>3000</v>
      </c>
      <c r="U372" s="9" t="s">
        <v>326</v>
      </c>
      <c r="V372" s="19">
        <f>INDEX(章节表!$N$5:$N$64,关卡表!BQ372)</f>
        <v>5400</v>
      </c>
      <c r="W372" s="9"/>
      <c r="X372" s="9"/>
      <c r="Y372" s="9"/>
      <c r="Z372" s="9"/>
      <c r="AA372" s="9"/>
      <c r="AB372" s="9"/>
      <c r="AC372" s="10"/>
      <c r="AD372" s="10"/>
      <c r="AE372" s="10"/>
      <c r="AF372" s="10"/>
      <c r="AG372" s="10"/>
      <c r="AH372" s="10"/>
      <c r="AI372" s="9"/>
      <c r="AJ372" s="9"/>
      <c r="AK372" s="9"/>
      <c r="AL372" s="10" t="s">
        <v>327</v>
      </c>
      <c r="AM372" s="9">
        <v>2</v>
      </c>
      <c r="AN372" s="9"/>
      <c r="AO372" s="19">
        <f>INDEX(章节表!$K$5:$K$64,关卡表!BQ372)</f>
        <v>52</v>
      </c>
      <c r="AP372" s="9">
        <v>568991</v>
      </c>
      <c r="AQ372" s="10" t="s">
        <v>1438</v>
      </c>
      <c r="AR372" s="10" t="s">
        <v>1439</v>
      </c>
      <c r="AS372" s="10" t="s">
        <v>1440</v>
      </c>
      <c r="AT372" s="10" t="s">
        <v>318</v>
      </c>
      <c r="AU372" s="10"/>
      <c r="AV372" s="10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P372">
        <v>366</v>
      </c>
      <c r="BQ372">
        <f>MATCH(BP372-1,章节表!$J$4:$J$64,1)</f>
        <v>37</v>
      </c>
    </row>
    <row r="373" spans="1:69" ht="18" customHeight="1" x14ac:dyDescent="0.2">
      <c r="A373" s="19">
        <f t="shared" si="12"/>
        <v>20707</v>
      </c>
      <c r="B373" s="19">
        <f>INDEX(章节表!$E$5:$E$64,关卡表!BQ373)</f>
        <v>2</v>
      </c>
      <c r="C373" s="19">
        <f>INDEX(章节表!$B$5:$B$64,关卡表!BQ373)</f>
        <v>207</v>
      </c>
      <c r="D373" s="10" t="s">
        <v>313</v>
      </c>
      <c r="E373" s="19">
        <f>BP373-INDEX(章节表!$J$4:$J$64,关卡表!BQ373)</f>
        <v>7</v>
      </c>
      <c r="F373" s="20">
        <v>11</v>
      </c>
      <c r="G373" s="19" t="str">
        <f>INDEX(章节表!$C$5:$C$64,关卡表!BQ373)&amp;关卡表!E373&amp;"关"</f>
        <v>困难7章7关</v>
      </c>
      <c r="H373" s="10"/>
      <c r="I373" s="10"/>
      <c r="J373" s="19" t="str">
        <f>INDEX(章节表!$D$5:$D$64,关卡表!BQ373)&amp;"-"&amp;关卡表!E373&amp;"关"</f>
        <v>困难7章-7关</v>
      </c>
      <c r="K373" s="10" t="s">
        <v>315</v>
      </c>
      <c r="L373" s="10"/>
      <c r="M373" s="9"/>
      <c r="N373" s="9">
        <v>0</v>
      </c>
      <c r="O373" s="9">
        <f t="shared" ref="O373:O436" si="13">A372</f>
        <v>20706</v>
      </c>
      <c r="P373" s="19">
        <v>800</v>
      </c>
      <c r="Q373" s="9">
        <v>0</v>
      </c>
      <c r="R373" s="9"/>
      <c r="S373" s="9" t="s">
        <v>325</v>
      </c>
      <c r="T373" s="19">
        <v>3000</v>
      </c>
      <c r="U373" s="9" t="s">
        <v>326</v>
      </c>
      <c r="V373" s="19">
        <f>INDEX(章节表!$N$5:$N$64,关卡表!BQ373)</f>
        <v>5400</v>
      </c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10"/>
      <c r="AI373" s="9"/>
      <c r="AJ373" s="9"/>
      <c r="AK373" s="9"/>
      <c r="AL373" s="10" t="s">
        <v>327</v>
      </c>
      <c r="AM373" s="9">
        <v>2</v>
      </c>
      <c r="AN373" s="9"/>
      <c r="AO373" s="19">
        <f>INDEX(章节表!$K$5:$K$64,关卡表!BQ373)</f>
        <v>52</v>
      </c>
      <c r="AP373" s="9">
        <v>523174</v>
      </c>
      <c r="AQ373" s="10" t="s">
        <v>1441</v>
      </c>
      <c r="AR373" s="10" t="s">
        <v>1442</v>
      </c>
      <c r="AS373" s="10" t="s">
        <v>1443</v>
      </c>
      <c r="AT373" s="10" t="s">
        <v>318</v>
      </c>
      <c r="AU373" s="10"/>
      <c r="AV373" s="10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P373">
        <v>367</v>
      </c>
      <c r="BQ373">
        <f>MATCH(BP373-1,章节表!$J$4:$J$64,1)</f>
        <v>37</v>
      </c>
    </row>
    <row r="374" spans="1:69" ht="18" customHeight="1" x14ac:dyDescent="0.2">
      <c r="A374" s="19">
        <f t="shared" si="12"/>
        <v>20708</v>
      </c>
      <c r="B374" s="19">
        <f>INDEX(章节表!$E$5:$E$64,关卡表!BQ374)</f>
        <v>2</v>
      </c>
      <c r="C374" s="19">
        <f>INDEX(章节表!$B$5:$B$64,关卡表!BQ374)</f>
        <v>207</v>
      </c>
      <c r="D374" s="10" t="s">
        <v>313</v>
      </c>
      <c r="E374" s="19">
        <f>BP374-INDEX(章节表!$J$4:$J$64,关卡表!BQ374)</f>
        <v>8</v>
      </c>
      <c r="F374" s="20">
        <v>12</v>
      </c>
      <c r="G374" s="19" t="str">
        <f>INDEX(章节表!$C$5:$C$64,关卡表!BQ374)&amp;关卡表!E374&amp;"关"</f>
        <v>困难7章8关</v>
      </c>
      <c r="H374" s="10"/>
      <c r="I374" s="10"/>
      <c r="J374" s="19" t="str">
        <f>INDEX(章节表!$D$5:$D$64,关卡表!BQ374)&amp;"-"&amp;关卡表!E374&amp;"关"</f>
        <v>困难7章-8关</v>
      </c>
      <c r="K374" s="10" t="s">
        <v>315</v>
      </c>
      <c r="L374" s="10"/>
      <c r="M374" s="9"/>
      <c r="N374" s="9">
        <v>0</v>
      </c>
      <c r="O374" s="9">
        <f t="shared" si="13"/>
        <v>20707</v>
      </c>
      <c r="P374" s="19">
        <v>800</v>
      </c>
      <c r="Q374" s="9">
        <v>0</v>
      </c>
      <c r="R374" s="9"/>
      <c r="S374" s="9" t="s">
        <v>325</v>
      </c>
      <c r="T374" s="19">
        <v>3000</v>
      </c>
      <c r="U374" s="9" t="s">
        <v>326</v>
      </c>
      <c r="V374" s="19">
        <f>INDEX(章节表!$N$5:$N$64,关卡表!BQ374)</f>
        <v>5400</v>
      </c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10"/>
      <c r="AI374" s="9"/>
      <c r="AJ374" s="9"/>
      <c r="AK374" s="9"/>
      <c r="AL374" s="10" t="s">
        <v>327</v>
      </c>
      <c r="AM374" s="9">
        <v>2</v>
      </c>
      <c r="AN374" s="9"/>
      <c r="AO374" s="19">
        <f>INDEX(章节表!$K$5:$K$64,关卡表!BQ374)</f>
        <v>52</v>
      </c>
      <c r="AP374" s="9">
        <v>524014</v>
      </c>
      <c r="AQ374" s="10" t="s">
        <v>1444</v>
      </c>
      <c r="AR374" s="10" t="s">
        <v>1445</v>
      </c>
      <c r="AS374" s="10" t="s">
        <v>1446</v>
      </c>
      <c r="AT374" s="10" t="s">
        <v>318</v>
      </c>
      <c r="AU374" s="10"/>
      <c r="AV374" s="10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P374">
        <v>368</v>
      </c>
      <c r="BQ374">
        <f>MATCH(BP374-1,章节表!$J$4:$J$64,1)</f>
        <v>37</v>
      </c>
    </row>
    <row r="375" spans="1:69" ht="18" customHeight="1" x14ac:dyDescent="0.2">
      <c r="A375" s="19">
        <f t="shared" si="12"/>
        <v>20709</v>
      </c>
      <c r="B375" s="19">
        <f>INDEX(章节表!$E$5:$E$64,关卡表!BQ375)</f>
        <v>2</v>
      </c>
      <c r="C375" s="19">
        <f>INDEX(章节表!$B$5:$B$64,关卡表!BQ375)</f>
        <v>207</v>
      </c>
      <c r="D375" s="10" t="s">
        <v>313</v>
      </c>
      <c r="E375" s="19">
        <f>BP375-INDEX(章节表!$J$4:$J$64,关卡表!BQ375)</f>
        <v>9</v>
      </c>
      <c r="F375" s="20">
        <v>13</v>
      </c>
      <c r="G375" s="19" t="str">
        <f>INDEX(章节表!$C$5:$C$64,关卡表!BQ375)&amp;关卡表!E375&amp;"关"</f>
        <v>困难7章9关</v>
      </c>
      <c r="H375" s="10"/>
      <c r="I375" s="10"/>
      <c r="J375" s="19" t="str">
        <f>INDEX(章节表!$D$5:$D$64,关卡表!BQ375)&amp;"-"&amp;关卡表!E375&amp;"关"</f>
        <v>困难7章-9关</v>
      </c>
      <c r="K375" s="10" t="s">
        <v>315</v>
      </c>
      <c r="L375" s="10"/>
      <c r="M375" s="9"/>
      <c r="N375" s="9">
        <v>0</v>
      </c>
      <c r="O375" s="9">
        <f t="shared" si="13"/>
        <v>20708</v>
      </c>
      <c r="P375" s="19">
        <v>800</v>
      </c>
      <c r="Q375" s="9">
        <v>0</v>
      </c>
      <c r="R375" s="9"/>
      <c r="S375" s="9" t="s">
        <v>325</v>
      </c>
      <c r="T375" s="19">
        <v>3000</v>
      </c>
      <c r="U375" s="9" t="s">
        <v>326</v>
      </c>
      <c r="V375" s="19">
        <f>INDEX(章节表!$N$5:$N$64,关卡表!BQ375)</f>
        <v>5400</v>
      </c>
      <c r="W375" s="9"/>
      <c r="X375" s="9"/>
      <c r="Y375" s="9"/>
      <c r="Z375" s="9"/>
      <c r="AA375" s="9"/>
      <c r="AB375" s="9"/>
      <c r="AC375" s="10"/>
      <c r="AD375" s="10"/>
      <c r="AE375" s="10"/>
      <c r="AF375" s="10"/>
      <c r="AG375" s="10"/>
      <c r="AH375" s="10"/>
      <c r="AI375" s="9"/>
      <c r="AJ375" s="9"/>
      <c r="AK375" s="9"/>
      <c r="AL375" s="10" t="s">
        <v>327</v>
      </c>
      <c r="AM375" s="9">
        <v>3</v>
      </c>
      <c r="AN375" s="9"/>
      <c r="AO375" s="19">
        <f>INDEX(章节表!$K$5:$K$64,关卡表!BQ375)</f>
        <v>52</v>
      </c>
      <c r="AP375" s="9">
        <v>557517</v>
      </c>
      <c r="AQ375" s="10" t="s">
        <v>1447</v>
      </c>
      <c r="AR375" s="10" t="s">
        <v>1448</v>
      </c>
      <c r="AS375" s="10" t="s">
        <v>1449</v>
      </c>
      <c r="AT375" s="10" t="s">
        <v>318</v>
      </c>
      <c r="AU375" s="10"/>
      <c r="AV375" s="10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P375">
        <v>369</v>
      </c>
      <c r="BQ375">
        <f>MATCH(BP375-1,章节表!$J$4:$J$64,1)</f>
        <v>37</v>
      </c>
    </row>
    <row r="376" spans="1:69" ht="18" customHeight="1" x14ac:dyDescent="0.2">
      <c r="A376" s="19">
        <f t="shared" si="12"/>
        <v>20710</v>
      </c>
      <c r="B376" s="19">
        <f>INDEX(章节表!$E$5:$E$64,关卡表!BQ376)</f>
        <v>2</v>
      </c>
      <c r="C376" s="19">
        <f>INDEX(章节表!$B$5:$B$64,关卡表!BQ376)</f>
        <v>207</v>
      </c>
      <c r="D376" s="10" t="s">
        <v>313</v>
      </c>
      <c r="E376" s="19">
        <f>BP376-INDEX(章节表!$J$4:$J$64,关卡表!BQ376)</f>
        <v>10</v>
      </c>
      <c r="F376" s="20">
        <v>14</v>
      </c>
      <c r="G376" s="19" t="str">
        <f>INDEX(章节表!$C$5:$C$64,关卡表!BQ376)&amp;关卡表!E376&amp;"关"</f>
        <v>困难7章10关</v>
      </c>
      <c r="H376" s="10"/>
      <c r="I376" s="10"/>
      <c r="J376" s="19" t="str">
        <f>INDEX(章节表!$D$5:$D$64,关卡表!BQ376)&amp;"-"&amp;关卡表!E376&amp;"关"</f>
        <v>困难7章-10关</v>
      </c>
      <c r="K376" s="10" t="s">
        <v>360</v>
      </c>
      <c r="L376" s="10"/>
      <c r="M376" s="9"/>
      <c r="N376" s="9">
        <v>0</v>
      </c>
      <c r="O376" s="9">
        <f t="shared" si="13"/>
        <v>20709</v>
      </c>
      <c r="P376" s="19">
        <v>800</v>
      </c>
      <c r="Q376" s="9">
        <v>0</v>
      </c>
      <c r="R376" s="9">
        <v>22073</v>
      </c>
      <c r="S376" s="9" t="s">
        <v>325</v>
      </c>
      <c r="T376" s="19">
        <v>3000</v>
      </c>
      <c r="U376" s="9" t="s">
        <v>326</v>
      </c>
      <c r="V376" s="19">
        <f>INDEX(章节表!$N$5:$N$64,关卡表!BQ376)</f>
        <v>5400</v>
      </c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10"/>
      <c r="AI376" s="9"/>
      <c r="AJ376" s="9"/>
      <c r="AK376" s="9"/>
      <c r="AL376" s="10" t="s">
        <v>327</v>
      </c>
      <c r="AM376" s="9">
        <v>1</v>
      </c>
      <c r="AN376" s="9"/>
      <c r="AO376" s="19">
        <f>INDEX(章节表!$K$5:$K$64,关卡表!BQ376)</f>
        <v>52</v>
      </c>
      <c r="AP376" s="9">
        <v>570474</v>
      </c>
      <c r="AQ376" s="10" t="s">
        <v>1450</v>
      </c>
      <c r="AR376" s="10" t="s">
        <v>1451</v>
      </c>
      <c r="AS376" s="10" t="s">
        <v>1452</v>
      </c>
      <c r="AT376" s="10" t="s">
        <v>318</v>
      </c>
      <c r="AU376" s="10"/>
      <c r="AV376" s="10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P376">
        <v>370</v>
      </c>
      <c r="BQ376">
        <f>MATCH(BP376-1,章节表!$J$4:$J$64,1)</f>
        <v>37</v>
      </c>
    </row>
    <row r="377" spans="1:69" ht="18" customHeight="1" x14ac:dyDescent="0.2">
      <c r="A377" s="19">
        <f t="shared" si="12"/>
        <v>20801</v>
      </c>
      <c r="B377" s="19">
        <f>INDEX(章节表!$E$5:$E$64,关卡表!BQ377)</f>
        <v>2</v>
      </c>
      <c r="C377" s="19">
        <f>INDEX(章节表!$B$5:$B$64,关卡表!BQ377)</f>
        <v>208</v>
      </c>
      <c r="D377" s="10" t="s">
        <v>313</v>
      </c>
      <c r="E377" s="19">
        <f>BP377-INDEX(章节表!$J$4:$J$64,关卡表!BQ377)</f>
        <v>1</v>
      </c>
      <c r="F377" s="20">
        <v>1</v>
      </c>
      <c r="G377" s="19" t="str">
        <f>INDEX(章节表!$C$5:$C$64,关卡表!BQ377)&amp;关卡表!E377&amp;"关"</f>
        <v>困难8章1关</v>
      </c>
      <c r="H377" s="10"/>
      <c r="I377" s="10"/>
      <c r="J377" s="19" t="str">
        <f>INDEX(章节表!$D$5:$D$64,关卡表!BQ377)&amp;"-"&amp;关卡表!E377&amp;"关"</f>
        <v>困难8章-1关</v>
      </c>
      <c r="K377" s="10" t="s">
        <v>315</v>
      </c>
      <c r="L377" s="10"/>
      <c r="M377" s="9"/>
      <c r="N377" s="9">
        <v>0</v>
      </c>
      <c r="O377" s="9">
        <f t="shared" si="13"/>
        <v>20710</v>
      </c>
      <c r="P377" s="19">
        <v>1100</v>
      </c>
      <c r="Q377" s="9">
        <v>0</v>
      </c>
      <c r="R377" s="9"/>
      <c r="S377" s="9" t="s">
        <v>325</v>
      </c>
      <c r="T377" s="19">
        <v>3300</v>
      </c>
      <c r="U377" s="9" t="s">
        <v>326</v>
      </c>
      <c r="V377" s="19">
        <f>INDEX(章节表!$N$5:$N$64,关卡表!BQ377)</f>
        <v>6300</v>
      </c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10"/>
      <c r="AI377" s="9"/>
      <c r="AJ377" s="9"/>
      <c r="AK377" s="9"/>
      <c r="AL377" s="10" t="s">
        <v>327</v>
      </c>
      <c r="AM377" s="9">
        <v>2</v>
      </c>
      <c r="AN377" s="9"/>
      <c r="AO377" s="19">
        <f>INDEX(章节表!$K$5:$K$64,关卡表!BQ377)</f>
        <v>57</v>
      </c>
      <c r="AP377" s="9">
        <v>553333</v>
      </c>
      <c r="AQ377" s="10" t="s">
        <v>1453</v>
      </c>
      <c r="AR377" s="10" t="s">
        <v>1454</v>
      </c>
      <c r="AS377" s="10" t="s">
        <v>1455</v>
      </c>
      <c r="AT377" s="10" t="s">
        <v>318</v>
      </c>
      <c r="AU377" s="10"/>
      <c r="AV377" s="10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P377">
        <v>371</v>
      </c>
      <c r="BQ377">
        <f>MATCH(BP377-1,章节表!$J$4:$J$64,1)</f>
        <v>38</v>
      </c>
    </row>
    <row r="378" spans="1:69" ht="18" customHeight="1" x14ac:dyDescent="0.2">
      <c r="A378" s="19">
        <f t="shared" si="12"/>
        <v>20802</v>
      </c>
      <c r="B378" s="19">
        <f>INDEX(章节表!$E$5:$E$64,关卡表!BQ378)</f>
        <v>2</v>
      </c>
      <c r="C378" s="19">
        <f>INDEX(章节表!$B$5:$B$64,关卡表!BQ378)</f>
        <v>208</v>
      </c>
      <c r="D378" s="10" t="s">
        <v>313</v>
      </c>
      <c r="E378" s="19">
        <f>BP378-INDEX(章节表!$J$4:$J$64,关卡表!BQ378)</f>
        <v>2</v>
      </c>
      <c r="F378" s="20">
        <v>3</v>
      </c>
      <c r="G378" s="19" t="str">
        <f>INDEX(章节表!$C$5:$C$64,关卡表!BQ378)&amp;关卡表!E378&amp;"关"</f>
        <v>困难8章2关</v>
      </c>
      <c r="H378" s="10"/>
      <c r="I378" s="10"/>
      <c r="J378" s="19" t="str">
        <f>INDEX(章节表!$D$5:$D$64,关卡表!BQ378)&amp;"-"&amp;关卡表!E378&amp;"关"</f>
        <v>困难8章-2关</v>
      </c>
      <c r="K378" s="10" t="s">
        <v>315</v>
      </c>
      <c r="L378" s="10"/>
      <c r="M378" s="9"/>
      <c r="N378" s="9">
        <v>0</v>
      </c>
      <c r="O378" s="9">
        <f t="shared" si="13"/>
        <v>20801</v>
      </c>
      <c r="P378" s="19">
        <v>1100</v>
      </c>
      <c r="Q378" s="9">
        <v>0</v>
      </c>
      <c r="R378" s="9"/>
      <c r="S378" s="9" t="s">
        <v>325</v>
      </c>
      <c r="T378" s="19">
        <v>3300</v>
      </c>
      <c r="U378" s="9" t="s">
        <v>326</v>
      </c>
      <c r="V378" s="19">
        <f>INDEX(章节表!$N$5:$N$64,关卡表!BQ378)</f>
        <v>6300</v>
      </c>
      <c r="W378" s="9"/>
      <c r="X378" s="9"/>
      <c r="Y378" s="9"/>
      <c r="Z378" s="9"/>
      <c r="AA378" s="9"/>
      <c r="AB378" s="9"/>
      <c r="AC378" s="10"/>
      <c r="AD378" s="10"/>
      <c r="AE378" s="10"/>
      <c r="AF378" s="10"/>
      <c r="AG378" s="10"/>
      <c r="AH378" s="10"/>
      <c r="AI378" s="9"/>
      <c r="AJ378" s="9"/>
      <c r="AK378" s="9"/>
      <c r="AL378" s="10" t="s">
        <v>327</v>
      </c>
      <c r="AM378" s="9">
        <v>3</v>
      </c>
      <c r="AN378" s="9"/>
      <c r="AO378" s="19">
        <f>INDEX(章节表!$K$5:$K$64,关卡表!BQ378)</f>
        <v>57</v>
      </c>
      <c r="AP378" s="9">
        <v>554393</v>
      </c>
      <c r="AQ378" s="10" t="s">
        <v>1456</v>
      </c>
      <c r="AR378" s="10" t="s">
        <v>1457</v>
      </c>
      <c r="AS378" s="10" t="s">
        <v>1458</v>
      </c>
      <c r="AT378" s="10" t="s">
        <v>318</v>
      </c>
      <c r="AU378" s="10"/>
      <c r="AV378" s="10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P378">
        <v>372</v>
      </c>
      <c r="BQ378">
        <f>MATCH(BP378-1,章节表!$J$4:$J$64,1)</f>
        <v>38</v>
      </c>
    </row>
    <row r="379" spans="1:69" ht="18" customHeight="1" x14ac:dyDescent="0.2">
      <c r="A379" s="19">
        <f t="shared" si="12"/>
        <v>20803</v>
      </c>
      <c r="B379" s="19">
        <f>INDEX(章节表!$E$5:$E$64,关卡表!BQ379)</f>
        <v>2</v>
      </c>
      <c r="C379" s="19">
        <f>INDEX(章节表!$B$5:$B$64,关卡表!BQ379)</f>
        <v>208</v>
      </c>
      <c r="D379" s="10" t="s">
        <v>313</v>
      </c>
      <c r="E379" s="19">
        <f>BP379-INDEX(章节表!$J$4:$J$64,关卡表!BQ379)</f>
        <v>3</v>
      </c>
      <c r="F379" s="20">
        <v>4</v>
      </c>
      <c r="G379" s="19" t="str">
        <f>INDEX(章节表!$C$5:$C$64,关卡表!BQ379)&amp;关卡表!E379&amp;"关"</f>
        <v>困难8章3关</v>
      </c>
      <c r="H379" s="10"/>
      <c r="I379" s="10"/>
      <c r="J379" s="19" t="str">
        <f>INDEX(章节表!$D$5:$D$64,关卡表!BQ379)&amp;"-"&amp;关卡表!E379&amp;"关"</f>
        <v>困难8章-3关</v>
      </c>
      <c r="K379" s="10" t="s">
        <v>315</v>
      </c>
      <c r="L379" s="10"/>
      <c r="M379" s="9"/>
      <c r="N379" s="9">
        <v>0</v>
      </c>
      <c r="O379" s="9">
        <f t="shared" si="13"/>
        <v>20802</v>
      </c>
      <c r="P379" s="19">
        <v>1100</v>
      </c>
      <c r="Q379" s="9">
        <v>0</v>
      </c>
      <c r="R379" s="9">
        <v>22081</v>
      </c>
      <c r="S379" s="9" t="s">
        <v>325</v>
      </c>
      <c r="T379" s="19">
        <v>3300</v>
      </c>
      <c r="U379" s="9" t="s">
        <v>326</v>
      </c>
      <c r="V379" s="19">
        <f>INDEX(章节表!$N$5:$N$64,关卡表!BQ379)</f>
        <v>6300</v>
      </c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10"/>
      <c r="AI379" s="9"/>
      <c r="AJ379" s="9"/>
      <c r="AK379" s="9"/>
      <c r="AL379" s="10" t="s">
        <v>364</v>
      </c>
      <c r="AM379" s="9">
        <v>9</v>
      </c>
      <c r="AN379" s="9"/>
      <c r="AO379" s="19">
        <f>INDEX(章节表!$K$5:$K$64,关卡表!BQ379)</f>
        <v>57</v>
      </c>
      <c r="AP379" s="9">
        <v>647097</v>
      </c>
      <c r="AQ379" s="10" t="s">
        <v>1459</v>
      </c>
      <c r="AR379" s="10" t="s">
        <v>1460</v>
      </c>
      <c r="AS379" s="10" t="s">
        <v>1461</v>
      </c>
      <c r="AT379" s="10" t="s">
        <v>318</v>
      </c>
      <c r="AU379" s="10"/>
      <c r="AV379" s="10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P379">
        <v>373</v>
      </c>
      <c r="BQ379">
        <f>MATCH(BP379-1,章节表!$J$4:$J$64,1)</f>
        <v>38</v>
      </c>
    </row>
    <row r="380" spans="1:69" ht="18" customHeight="1" x14ac:dyDescent="0.2">
      <c r="A380" s="19">
        <f t="shared" si="12"/>
        <v>20804</v>
      </c>
      <c r="B380" s="19">
        <f>INDEX(章节表!$E$5:$E$64,关卡表!BQ380)</f>
        <v>2</v>
      </c>
      <c r="C380" s="19">
        <f>INDEX(章节表!$B$5:$B$64,关卡表!BQ380)</f>
        <v>208</v>
      </c>
      <c r="D380" s="10" t="s">
        <v>313</v>
      </c>
      <c r="E380" s="19">
        <f>BP380-INDEX(章节表!$J$4:$J$64,关卡表!BQ380)</f>
        <v>4</v>
      </c>
      <c r="F380" s="20">
        <v>6</v>
      </c>
      <c r="G380" s="19" t="str">
        <f>INDEX(章节表!$C$5:$C$64,关卡表!BQ380)&amp;关卡表!E380&amp;"关"</f>
        <v>困难8章4关</v>
      </c>
      <c r="H380" s="10"/>
      <c r="I380" s="10"/>
      <c r="J380" s="19" t="str">
        <f>INDEX(章节表!$D$5:$D$64,关卡表!BQ380)&amp;"-"&amp;关卡表!E380&amp;"关"</f>
        <v>困难8章-4关</v>
      </c>
      <c r="K380" s="10" t="s">
        <v>315</v>
      </c>
      <c r="L380" s="10"/>
      <c r="M380" s="9"/>
      <c r="N380" s="9">
        <v>0</v>
      </c>
      <c r="O380" s="9">
        <f t="shared" si="13"/>
        <v>20803</v>
      </c>
      <c r="P380" s="19">
        <v>1100</v>
      </c>
      <c r="Q380" s="9">
        <v>0</v>
      </c>
      <c r="R380" s="9"/>
      <c r="S380" s="9" t="s">
        <v>325</v>
      </c>
      <c r="T380" s="19">
        <v>3300</v>
      </c>
      <c r="U380" s="9" t="s">
        <v>326</v>
      </c>
      <c r="V380" s="19">
        <f>INDEX(章节表!$N$5:$N$64,关卡表!BQ380)</f>
        <v>6300</v>
      </c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10"/>
      <c r="AI380" s="9"/>
      <c r="AJ380" s="9"/>
      <c r="AK380" s="9"/>
      <c r="AL380" s="9" t="s">
        <v>327</v>
      </c>
      <c r="AM380" s="9">
        <v>1</v>
      </c>
      <c r="AN380" s="9"/>
      <c r="AO380" s="19">
        <f>INDEX(章节表!$K$5:$K$64,关卡表!BQ380)</f>
        <v>57</v>
      </c>
      <c r="AP380" s="9">
        <v>575314</v>
      </c>
      <c r="AQ380" s="10" t="s">
        <v>1462</v>
      </c>
      <c r="AR380" s="10" t="s">
        <v>1463</v>
      </c>
      <c r="AS380" s="10" t="s">
        <v>1464</v>
      </c>
      <c r="AT380" s="10" t="s">
        <v>318</v>
      </c>
      <c r="AU380" s="10"/>
      <c r="AV380" s="10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P380">
        <v>374</v>
      </c>
      <c r="BQ380">
        <f>MATCH(BP380-1,章节表!$J$4:$J$64,1)</f>
        <v>38</v>
      </c>
    </row>
    <row r="381" spans="1:69" ht="18" customHeight="1" x14ac:dyDescent="0.2">
      <c r="A381" s="19">
        <f t="shared" si="12"/>
        <v>20805</v>
      </c>
      <c r="B381" s="19">
        <f>INDEX(章节表!$E$5:$E$64,关卡表!BQ381)</f>
        <v>2</v>
      </c>
      <c r="C381" s="19">
        <f>INDEX(章节表!$B$5:$B$64,关卡表!BQ381)</f>
        <v>208</v>
      </c>
      <c r="D381" s="10" t="s">
        <v>313</v>
      </c>
      <c r="E381" s="19">
        <f>BP381-INDEX(章节表!$J$4:$J$64,关卡表!BQ381)</f>
        <v>5</v>
      </c>
      <c r="F381" s="20">
        <v>8</v>
      </c>
      <c r="G381" s="19" t="str">
        <f>INDEX(章节表!$C$5:$C$64,关卡表!BQ381)&amp;关卡表!E381&amp;"关"</f>
        <v>困难8章5关</v>
      </c>
      <c r="H381" s="10"/>
      <c r="I381" s="10"/>
      <c r="J381" s="19" t="str">
        <f>INDEX(章节表!$D$5:$D$64,关卡表!BQ381)&amp;"-"&amp;关卡表!E381&amp;"关"</f>
        <v>困难8章-5关</v>
      </c>
      <c r="K381" s="10" t="s">
        <v>315</v>
      </c>
      <c r="L381" s="10"/>
      <c r="M381" s="9"/>
      <c r="N381" s="9">
        <v>0</v>
      </c>
      <c r="O381" s="9">
        <f t="shared" si="13"/>
        <v>20804</v>
      </c>
      <c r="P381" s="19">
        <v>1100</v>
      </c>
      <c r="Q381" s="9">
        <v>0</v>
      </c>
      <c r="R381" s="9"/>
      <c r="S381" s="9" t="s">
        <v>325</v>
      </c>
      <c r="T381" s="19">
        <v>3300</v>
      </c>
      <c r="U381" s="9" t="s">
        <v>326</v>
      </c>
      <c r="V381" s="19">
        <f>INDEX(章节表!$N$5:$N$64,关卡表!BQ381)</f>
        <v>6300</v>
      </c>
      <c r="W381" s="9"/>
      <c r="X381" s="9"/>
      <c r="Y381" s="9"/>
      <c r="Z381" s="9"/>
      <c r="AA381" s="9"/>
      <c r="AB381" s="9"/>
      <c r="AC381" s="10"/>
      <c r="AD381" s="10"/>
      <c r="AE381" s="10"/>
      <c r="AF381" s="10"/>
      <c r="AG381" s="10"/>
      <c r="AH381" s="10"/>
      <c r="AI381" s="9"/>
      <c r="AJ381" s="9"/>
      <c r="AK381" s="9"/>
      <c r="AL381" s="10" t="s">
        <v>327</v>
      </c>
      <c r="AM381" s="9">
        <v>2</v>
      </c>
      <c r="AN381" s="9"/>
      <c r="AO381" s="19">
        <f>INDEX(章节表!$K$5:$K$64,关卡表!BQ381)</f>
        <v>57</v>
      </c>
      <c r="AP381" s="9">
        <v>575835</v>
      </c>
      <c r="AQ381" s="10" t="s">
        <v>1465</v>
      </c>
      <c r="AR381" s="10" t="s">
        <v>1466</v>
      </c>
      <c r="AS381" s="10" t="s">
        <v>1467</v>
      </c>
      <c r="AT381" s="10" t="s">
        <v>318</v>
      </c>
      <c r="AU381" s="10"/>
      <c r="AV381" s="10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P381">
        <v>375</v>
      </c>
      <c r="BQ381">
        <f>MATCH(BP381-1,章节表!$J$4:$J$64,1)</f>
        <v>38</v>
      </c>
    </row>
    <row r="382" spans="1:69" ht="18" customHeight="1" x14ac:dyDescent="0.2">
      <c r="A382" s="19">
        <f t="shared" si="12"/>
        <v>20806</v>
      </c>
      <c r="B382" s="19">
        <f>INDEX(章节表!$E$5:$E$64,关卡表!BQ382)</f>
        <v>2</v>
      </c>
      <c r="C382" s="19">
        <f>INDEX(章节表!$B$5:$B$64,关卡表!BQ382)</f>
        <v>208</v>
      </c>
      <c r="D382" s="10" t="s">
        <v>313</v>
      </c>
      <c r="E382" s="19">
        <f>BP382-INDEX(章节表!$J$4:$J$64,关卡表!BQ382)</f>
        <v>6</v>
      </c>
      <c r="F382" s="20">
        <v>9</v>
      </c>
      <c r="G382" s="19" t="str">
        <f>INDEX(章节表!$C$5:$C$64,关卡表!BQ382)&amp;关卡表!E382&amp;"关"</f>
        <v>困难8章6关</v>
      </c>
      <c r="H382" s="10"/>
      <c r="I382" s="10"/>
      <c r="J382" s="19" t="str">
        <f>INDEX(章节表!$D$5:$D$64,关卡表!BQ382)&amp;"-"&amp;关卡表!E382&amp;"关"</f>
        <v>困难8章-6关</v>
      </c>
      <c r="K382" s="10" t="s">
        <v>315</v>
      </c>
      <c r="L382" s="10"/>
      <c r="M382" s="9"/>
      <c r="N382" s="9">
        <v>0</v>
      </c>
      <c r="O382" s="9">
        <f t="shared" si="13"/>
        <v>20805</v>
      </c>
      <c r="P382" s="19">
        <v>1100</v>
      </c>
      <c r="Q382" s="9">
        <v>0</v>
      </c>
      <c r="R382" s="9">
        <v>22082</v>
      </c>
      <c r="S382" s="9" t="s">
        <v>325</v>
      </c>
      <c r="T382" s="19">
        <v>3300</v>
      </c>
      <c r="U382" s="9" t="s">
        <v>326</v>
      </c>
      <c r="V382" s="19">
        <f>INDEX(章节表!$N$5:$N$64,关卡表!BQ382)</f>
        <v>6300</v>
      </c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10"/>
      <c r="AI382" s="9"/>
      <c r="AJ382" s="9"/>
      <c r="AK382" s="9"/>
      <c r="AL382" s="9" t="s">
        <v>364</v>
      </c>
      <c r="AM382" s="9">
        <v>11</v>
      </c>
      <c r="AN382" s="9"/>
      <c r="AO382" s="19">
        <f>INDEX(章节表!$K$5:$K$64,关卡表!BQ382)</f>
        <v>57</v>
      </c>
      <c r="AP382" s="9">
        <v>670608</v>
      </c>
      <c r="AQ382" s="10" t="s">
        <v>1468</v>
      </c>
      <c r="AR382" s="10" t="s">
        <v>1469</v>
      </c>
      <c r="AS382" s="10" t="s">
        <v>1470</v>
      </c>
      <c r="AT382" s="10" t="s">
        <v>318</v>
      </c>
      <c r="AU382" s="10"/>
      <c r="AV382" s="10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P382">
        <v>376</v>
      </c>
      <c r="BQ382">
        <f>MATCH(BP382-1,章节表!$J$4:$J$64,1)</f>
        <v>38</v>
      </c>
    </row>
    <row r="383" spans="1:69" ht="18" customHeight="1" x14ac:dyDescent="0.2">
      <c r="A383" s="19">
        <f t="shared" si="12"/>
        <v>20807</v>
      </c>
      <c r="B383" s="19">
        <f>INDEX(章节表!$E$5:$E$64,关卡表!BQ383)</f>
        <v>2</v>
      </c>
      <c r="C383" s="19">
        <f>INDEX(章节表!$B$5:$B$64,关卡表!BQ383)</f>
        <v>208</v>
      </c>
      <c r="D383" s="10" t="s">
        <v>313</v>
      </c>
      <c r="E383" s="19">
        <f>BP383-INDEX(章节表!$J$4:$J$64,关卡表!BQ383)</f>
        <v>7</v>
      </c>
      <c r="F383" s="20">
        <v>10</v>
      </c>
      <c r="G383" s="19" t="str">
        <f>INDEX(章节表!$C$5:$C$64,关卡表!BQ383)&amp;关卡表!E383&amp;"关"</f>
        <v>困难8章7关</v>
      </c>
      <c r="H383" s="10"/>
      <c r="I383" s="10"/>
      <c r="J383" s="19" t="str">
        <f>INDEX(章节表!$D$5:$D$64,关卡表!BQ383)&amp;"-"&amp;关卡表!E383&amp;"关"</f>
        <v>困难8章-7关</v>
      </c>
      <c r="K383" s="10" t="s">
        <v>315</v>
      </c>
      <c r="L383" s="10"/>
      <c r="M383" s="9"/>
      <c r="N383" s="9">
        <v>0</v>
      </c>
      <c r="O383" s="9">
        <f t="shared" si="13"/>
        <v>20806</v>
      </c>
      <c r="P383" s="19">
        <v>1100</v>
      </c>
      <c r="Q383" s="9">
        <v>0</v>
      </c>
      <c r="R383" s="9"/>
      <c r="S383" s="9" t="s">
        <v>325</v>
      </c>
      <c r="T383" s="19">
        <v>3300</v>
      </c>
      <c r="U383" s="9" t="s">
        <v>326</v>
      </c>
      <c r="V383" s="19">
        <f>INDEX(章节表!$N$5:$N$64,关卡表!BQ383)</f>
        <v>6300</v>
      </c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10"/>
      <c r="AI383" s="9"/>
      <c r="AJ383" s="9"/>
      <c r="AK383" s="9"/>
      <c r="AL383" s="9" t="s">
        <v>364</v>
      </c>
      <c r="AM383" s="9">
        <v>9</v>
      </c>
      <c r="AN383" s="9"/>
      <c r="AO383" s="19">
        <f>INDEX(章节表!$K$5:$K$64,关卡表!BQ383)</f>
        <v>57</v>
      </c>
      <c r="AP383" s="9">
        <v>615775</v>
      </c>
      <c r="AQ383" s="10" t="s">
        <v>1471</v>
      </c>
      <c r="AR383" s="10" t="s">
        <v>1472</v>
      </c>
      <c r="AS383" s="10" t="s">
        <v>1473</v>
      </c>
      <c r="AT383" s="10" t="s">
        <v>318</v>
      </c>
      <c r="AU383" s="10"/>
      <c r="AV383" s="10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P383">
        <v>377</v>
      </c>
      <c r="BQ383">
        <f>MATCH(BP383-1,章节表!$J$4:$J$64,1)</f>
        <v>38</v>
      </c>
    </row>
    <row r="384" spans="1:69" ht="18" customHeight="1" x14ac:dyDescent="0.2">
      <c r="A384" s="19">
        <f t="shared" si="12"/>
        <v>20808</v>
      </c>
      <c r="B384" s="19">
        <f>INDEX(章节表!$E$5:$E$64,关卡表!BQ384)</f>
        <v>2</v>
      </c>
      <c r="C384" s="19">
        <f>INDEX(章节表!$B$5:$B$64,关卡表!BQ384)</f>
        <v>208</v>
      </c>
      <c r="D384" s="10" t="s">
        <v>313</v>
      </c>
      <c r="E384" s="19">
        <f>BP384-INDEX(章节表!$J$4:$J$64,关卡表!BQ384)</f>
        <v>8</v>
      </c>
      <c r="F384" s="20">
        <v>11</v>
      </c>
      <c r="G384" s="19" t="str">
        <f>INDEX(章节表!$C$5:$C$64,关卡表!BQ384)&amp;关卡表!E384&amp;"关"</f>
        <v>困难8章8关</v>
      </c>
      <c r="H384" s="10"/>
      <c r="I384" s="10"/>
      <c r="J384" s="19" t="str">
        <f>INDEX(章节表!$D$5:$D$64,关卡表!BQ384)&amp;"-"&amp;关卡表!E384&amp;"关"</f>
        <v>困难8章-8关</v>
      </c>
      <c r="K384" s="10" t="s">
        <v>315</v>
      </c>
      <c r="L384" s="10"/>
      <c r="M384" s="9"/>
      <c r="N384" s="9">
        <v>0</v>
      </c>
      <c r="O384" s="9">
        <f t="shared" si="13"/>
        <v>20807</v>
      </c>
      <c r="P384" s="19">
        <v>1100</v>
      </c>
      <c r="Q384" s="9">
        <v>0</v>
      </c>
      <c r="R384" s="9"/>
      <c r="S384" s="9" t="s">
        <v>325</v>
      </c>
      <c r="T384" s="19">
        <v>3300</v>
      </c>
      <c r="U384" s="9" t="s">
        <v>326</v>
      </c>
      <c r="V384" s="19">
        <f>INDEX(章节表!$N$5:$N$64,关卡表!BQ384)</f>
        <v>6300</v>
      </c>
      <c r="W384" s="9"/>
      <c r="X384" s="9"/>
      <c r="Y384" s="9"/>
      <c r="Z384" s="9"/>
      <c r="AA384" s="9"/>
      <c r="AB384" s="9"/>
      <c r="AC384" s="10"/>
      <c r="AD384" s="10"/>
      <c r="AE384" s="10"/>
      <c r="AF384" s="10"/>
      <c r="AG384" s="10"/>
      <c r="AH384" s="10"/>
      <c r="AI384" s="9"/>
      <c r="AJ384" s="9"/>
      <c r="AK384" s="9"/>
      <c r="AL384" s="9" t="s">
        <v>364</v>
      </c>
      <c r="AM384" s="9">
        <v>9</v>
      </c>
      <c r="AN384" s="9"/>
      <c r="AO384" s="19">
        <f>INDEX(章节表!$K$5:$K$64,关卡表!BQ384)</f>
        <v>57</v>
      </c>
      <c r="AP384" s="9">
        <v>616797</v>
      </c>
      <c r="AQ384" s="10" t="s">
        <v>1474</v>
      </c>
      <c r="AR384" s="10" t="s">
        <v>1475</v>
      </c>
      <c r="AS384" s="10" t="s">
        <v>1476</v>
      </c>
      <c r="AT384" s="10" t="s">
        <v>318</v>
      </c>
      <c r="AU384" s="10"/>
      <c r="AV384" s="10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P384">
        <v>378</v>
      </c>
      <c r="BQ384">
        <f>MATCH(BP384-1,章节表!$J$4:$J$64,1)</f>
        <v>38</v>
      </c>
    </row>
    <row r="385" spans="1:69" ht="18" customHeight="1" x14ac:dyDescent="0.2">
      <c r="A385" s="19">
        <f t="shared" si="12"/>
        <v>20809</v>
      </c>
      <c r="B385" s="19">
        <f>INDEX(章节表!$E$5:$E$64,关卡表!BQ385)</f>
        <v>2</v>
      </c>
      <c r="C385" s="19">
        <f>INDEX(章节表!$B$5:$B$64,关卡表!BQ385)</f>
        <v>208</v>
      </c>
      <c r="D385" s="10" t="s">
        <v>313</v>
      </c>
      <c r="E385" s="19">
        <f>BP385-INDEX(章节表!$J$4:$J$64,关卡表!BQ385)</f>
        <v>9</v>
      </c>
      <c r="F385" s="20">
        <v>13</v>
      </c>
      <c r="G385" s="19" t="str">
        <f>INDEX(章节表!$C$5:$C$64,关卡表!BQ385)&amp;关卡表!E385&amp;"关"</f>
        <v>困难8章9关</v>
      </c>
      <c r="H385" s="10"/>
      <c r="I385" s="10"/>
      <c r="J385" s="19" t="str">
        <f>INDEX(章节表!$D$5:$D$64,关卡表!BQ385)&amp;"-"&amp;关卡表!E385&amp;"关"</f>
        <v>困难8章-9关</v>
      </c>
      <c r="K385" s="10" t="s">
        <v>315</v>
      </c>
      <c r="L385" s="10"/>
      <c r="M385" s="9"/>
      <c r="N385" s="9">
        <v>0</v>
      </c>
      <c r="O385" s="9">
        <f t="shared" si="13"/>
        <v>20808</v>
      </c>
      <c r="P385" s="19">
        <v>1100</v>
      </c>
      <c r="Q385" s="9">
        <v>0</v>
      </c>
      <c r="R385" s="9"/>
      <c r="S385" s="9" t="s">
        <v>325</v>
      </c>
      <c r="T385" s="19">
        <v>3300</v>
      </c>
      <c r="U385" s="9" t="s">
        <v>326</v>
      </c>
      <c r="V385" s="19">
        <f>INDEX(章节表!$N$5:$N$64,关卡表!BQ385)</f>
        <v>6300</v>
      </c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10"/>
      <c r="AI385" s="9"/>
      <c r="AJ385" s="9"/>
      <c r="AK385" s="9"/>
      <c r="AL385" s="9" t="s">
        <v>412</v>
      </c>
      <c r="AM385" s="9">
        <v>6</v>
      </c>
      <c r="AN385" s="9"/>
      <c r="AO385" s="19">
        <f>INDEX(章节表!$K$5:$K$64,关卡表!BQ385)</f>
        <v>57</v>
      </c>
      <c r="AP385" s="9">
        <v>649968</v>
      </c>
      <c r="AQ385" s="10" t="s">
        <v>1477</v>
      </c>
      <c r="AR385" s="10" t="s">
        <v>1478</v>
      </c>
      <c r="AS385" s="10" t="s">
        <v>1479</v>
      </c>
      <c r="AT385" s="10" t="s">
        <v>318</v>
      </c>
      <c r="AU385" s="10"/>
      <c r="AV385" s="10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P385">
        <v>379</v>
      </c>
      <c r="BQ385">
        <f>MATCH(BP385-1,章节表!$J$4:$J$64,1)</f>
        <v>38</v>
      </c>
    </row>
    <row r="386" spans="1:69" ht="18" customHeight="1" x14ac:dyDescent="0.2">
      <c r="A386" s="19">
        <f t="shared" si="12"/>
        <v>20810</v>
      </c>
      <c r="B386" s="19">
        <f>INDEX(章节表!$E$5:$E$64,关卡表!BQ386)</f>
        <v>2</v>
      </c>
      <c r="C386" s="19">
        <f>INDEX(章节表!$B$5:$B$64,关卡表!BQ386)</f>
        <v>208</v>
      </c>
      <c r="D386" s="10" t="s">
        <v>313</v>
      </c>
      <c r="E386" s="19">
        <f>BP386-INDEX(章节表!$J$4:$J$64,关卡表!BQ386)</f>
        <v>10</v>
      </c>
      <c r="F386" s="20">
        <v>14</v>
      </c>
      <c r="G386" s="19" t="str">
        <f>INDEX(章节表!$C$5:$C$64,关卡表!BQ386)&amp;关卡表!E386&amp;"关"</f>
        <v>困难8章10关</v>
      </c>
      <c r="H386" s="10"/>
      <c r="I386" s="10"/>
      <c r="J386" s="19" t="str">
        <f>INDEX(章节表!$D$5:$D$64,关卡表!BQ386)&amp;"-"&amp;关卡表!E386&amp;"关"</f>
        <v>困难8章-10关</v>
      </c>
      <c r="K386" s="10" t="s">
        <v>360</v>
      </c>
      <c r="L386" s="10"/>
      <c r="M386" s="9"/>
      <c r="N386" s="9">
        <v>0</v>
      </c>
      <c r="O386" s="9">
        <f t="shared" si="13"/>
        <v>20809</v>
      </c>
      <c r="P386" s="19">
        <v>1100</v>
      </c>
      <c r="Q386" s="9">
        <v>0</v>
      </c>
      <c r="R386" s="9">
        <v>22083</v>
      </c>
      <c r="S386" s="9" t="s">
        <v>325</v>
      </c>
      <c r="T386" s="19">
        <v>3300</v>
      </c>
      <c r="U386" s="9" t="s">
        <v>326</v>
      </c>
      <c r="V386" s="19">
        <f>INDEX(章节表!$N$5:$N$64,关卡表!BQ386)</f>
        <v>6300</v>
      </c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10"/>
      <c r="AI386" s="9"/>
      <c r="AJ386" s="9"/>
      <c r="AK386" s="9"/>
      <c r="AL386" s="9" t="s">
        <v>412</v>
      </c>
      <c r="AM386" s="9">
        <v>7</v>
      </c>
      <c r="AN386" s="9"/>
      <c r="AO386" s="19">
        <f>INDEX(章节表!$K$5:$K$64,关卡表!BQ386)</f>
        <v>57</v>
      </c>
      <c r="AP386" s="9">
        <v>664855</v>
      </c>
      <c r="AQ386" s="10" t="s">
        <v>1480</v>
      </c>
      <c r="AR386" s="10" t="s">
        <v>1481</v>
      </c>
      <c r="AS386" s="10" t="s">
        <v>1482</v>
      </c>
      <c r="AT386" s="10" t="s">
        <v>318</v>
      </c>
      <c r="AU386" s="10"/>
      <c r="AV386" s="10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P386">
        <v>380</v>
      </c>
      <c r="BQ386">
        <f>MATCH(BP386-1,章节表!$J$4:$J$64,1)</f>
        <v>38</v>
      </c>
    </row>
    <row r="387" spans="1:69" ht="18" customHeight="1" x14ac:dyDescent="0.2">
      <c r="A387" s="19">
        <f t="shared" si="12"/>
        <v>20901</v>
      </c>
      <c r="B387" s="19">
        <f>INDEX(章节表!$E$5:$E$64,关卡表!BQ387)</f>
        <v>2</v>
      </c>
      <c r="C387" s="19">
        <f>INDEX(章节表!$B$5:$B$64,关卡表!BQ387)</f>
        <v>209</v>
      </c>
      <c r="D387" s="10" t="s">
        <v>313</v>
      </c>
      <c r="E387" s="19">
        <f>BP387-INDEX(章节表!$J$4:$J$64,关卡表!BQ387)</f>
        <v>1</v>
      </c>
      <c r="F387" s="20">
        <v>1</v>
      </c>
      <c r="G387" s="19" t="str">
        <f>INDEX(章节表!$C$5:$C$64,关卡表!BQ387)&amp;关卡表!E387&amp;"关"</f>
        <v>困难9章1关</v>
      </c>
      <c r="H387" s="10"/>
      <c r="I387" s="10"/>
      <c r="J387" s="19" t="str">
        <f>INDEX(章节表!$D$5:$D$64,关卡表!BQ387)&amp;"-"&amp;关卡表!E387&amp;"关"</f>
        <v>困难9章-1关</v>
      </c>
      <c r="K387" s="10" t="s">
        <v>315</v>
      </c>
      <c r="L387" s="10"/>
      <c r="M387" s="9"/>
      <c r="N387" s="9">
        <v>0</v>
      </c>
      <c r="O387" s="9">
        <f t="shared" si="13"/>
        <v>20810</v>
      </c>
      <c r="P387" s="19">
        <v>1350</v>
      </c>
      <c r="Q387" s="9">
        <v>0</v>
      </c>
      <c r="R387" s="9"/>
      <c r="S387" s="9" t="s">
        <v>325</v>
      </c>
      <c r="T387" s="19">
        <v>3600</v>
      </c>
      <c r="U387" s="9" t="s">
        <v>326</v>
      </c>
      <c r="V387" s="19">
        <f>INDEX(章节表!$N$5:$N$64,关卡表!BQ387)</f>
        <v>7200</v>
      </c>
      <c r="W387" s="9"/>
      <c r="X387" s="9"/>
      <c r="Y387" s="9"/>
      <c r="Z387" s="9"/>
      <c r="AA387" s="9"/>
      <c r="AB387" s="9"/>
      <c r="AC387" s="10"/>
      <c r="AD387" s="10"/>
      <c r="AE387" s="10"/>
      <c r="AF387" s="10"/>
      <c r="AG387" s="10"/>
      <c r="AH387" s="10"/>
      <c r="AI387" s="9"/>
      <c r="AJ387" s="9"/>
      <c r="AK387" s="9"/>
      <c r="AL387" s="9" t="s">
        <v>412</v>
      </c>
      <c r="AM387" s="9">
        <v>8</v>
      </c>
      <c r="AN387" s="9"/>
      <c r="AO387" s="19">
        <f>INDEX(章节表!$K$5:$K$64,关卡表!BQ387)</f>
        <v>62</v>
      </c>
      <c r="AP387" s="9">
        <v>643549</v>
      </c>
      <c r="AQ387" s="10" t="s">
        <v>1483</v>
      </c>
      <c r="AR387" s="10" t="s">
        <v>1484</v>
      </c>
      <c r="AS387" s="10" t="s">
        <v>1485</v>
      </c>
      <c r="AT387" s="10" t="s">
        <v>318</v>
      </c>
      <c r="AU387" s="10"/>
      <c r="AV387" s="10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P387">
        <v>381</v>
      </c>
      <c r="BQ387">
        <f>MATCH(BP387-1,章节表!$J$4:$J$64,1)</f>
        <v>39</v>
      </c>
    </row>
    <row r="388" spans="1:69" ht="18" customHeight="1" x14ac:dyDescent="0.2">
      <c r="A388" s="19">
        <f t="shared" si="12"/>
        <v>20902</v>
      </c>
      <c r="B388" s="19">
        <f>INDEX(章节表!$E$5:$E$64,关卡表!BQ388)</f>
        <v>2</v>
      </c>
      <c r="C388" s="19">
        <f>INDEX(章节表!$B$5:$B$64,关卡表!BQ388)</f>
        <v>209</v>
      </c>
      <c r="D388" s="10" t="s">
        <v>313</v>
      </c>
      <c r="E388" s="19">
        <f>BP388-INDEX(章节表!$J$4:$J$64,关卡表!BQ388)</f>
        <v>2</v>
      </c>
      <c r="F388" s="20">
        <v>3</v>
      </c>
      <c r="G388" s="19" t="str">
        <f>INDEX(章节表!$C$5:$C$64,关卡表!BQ388)&amp;关卡表!E388&amp;"关"</f>
        <v>困难9章2关</v>
      </c>
      <c r="H388" s="10"/>
      <c r="I388" s="10"/>
      <c r="J388" s="19" t="str">
        <f>INDEX(章节表!$D$5:$D$64,关卡表!BQ388)&amp;"-"&amp;关卡表!E388&amp;"关"</f>
        <v>困难9章-2关</v>
      </c>
      <c r="K388" s="10" t="s">
        <v>315</v>
      </c>
      <c r="L388" s="10"/>
      <c r="M388" s="9"/>
      <c r="N388" s="9">
        <v>0</v>
      </c>
      <c r="O388" s="9">
        <f t="shared" si="13"/>
        <v>20901</v>
      </c>
      <c r="P388" s="19">
        <v>1350</v>
      </c>
      <c r="Q388" s="9">
        <v>0</v>
      </c>
      <c r="R388" s="9"/>
      <c r="S388" s="9" t="s">
        <v>325</v>
      </c>
      <c r="T388" s="19">
        <v>3600</v>
      </c>
      <c r="U388" s="9" t="s">
        <v>326</v>
      </c>
      <c r="V388" s="19">
        <f>INDEX(章节表!$N$5:$N$64,关卡表!BQ388)</f>
        <v>7200</v>
      </c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10"/>
      <c r="AI388" s="9"/>
      <c r="AJ388" s="9"/>
      <c r="AK388" s="9"/>
      <c r="AL388" s="9" t="s">
        <v>412</v>
      </c>
      <c r="AM388" s="9">
        <v>6</v>
      </c>
      <c r="AN388" s="9"/>
      <c r="AO388" s="19">
        <f>INDEX(章节表!$K$5:$K$64,关卡表!BQ388)</f>
        <v>62</v>
      </c>
      <c r="AP388" s="9">
        <v>644609</v>
      </c>
      <c r="AQ388" s="10" t="s">
        <v>1486</v>
      </c>
      <c r="AR388" s="10" t="s">
        <v>1487</v>
      </c>
      <c r="AS388" s="10" t="s">
        <v>1488</v>
      </c>
      <c r="AT388" s="10" t="s">
        <v>318</v>
      </c>
      <c r="AU388" s="10"/>
      <c r="AV388" s="10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P388">
        <v>382</v>
      </c>
      <c r="BQ388">
        <f>MATCH(BP388-1,章节表!$J$4:$J$64,1)</f>
        <v>39</v>
      </c>
    </row>
    <row r="389" spans="1:69" ht="18" customHeight="1" x14ac:dyDescent="0.2">
      <c r="A389" s="19">
        <f t="shared" si="12"/>
        <v>20903</v>
      </c>
      <c r="B389" s="19">
        <f>INDEX(章节表!$E$5:$E$64,关卡表!BQ389)</f>
        <v>2</v>
      </c>
      <c r="C389" s="19">
        <f>INDEX(章节表!$B$5:$B$64,关卡表!BQ389)</f>
        <v>209</v>
      </c>
      <c r="D389" s="10" t="s">
        <v>313</v>
      </c>
      <c r="E389" s="19">
        <f>BP389-INDEX(章节表!$J$4:$J$64,关卡表!BQ389)</f>
        <v>3</v>
      </c>
      <c r="F389" s="20">
        <v>5</v>
      </c>
      <c r="G389" s="19" t="str">
        <f>INDEX(章节表!$C$5:$C$64,关卡表!BQ389)&amp;关卡表!E389&amp;"关"</f>
        <v>困难9章3关</v>
      </c>
      <c r="H389" s="10"/>
      <c r="I389" s="10"/>
      <c r="J389" s="19" t="str">
        <f>INDEX(章节表!$D$5:$D$64,关卡表!BQ389)&amp;"-"&amp;关卡表!E389&amp;"关"</f>
        <v>困难9章-3关</v>
      </c>
      <c r="K389" s="10" t="s">
        <v>315</v>
      </c>
      <c r="L389" s="10"/>
      <c r="M389" s="9"/>
      <c r="N389" s="9">
        <v>0</v>
      </c>
      <c r="O389" s="9">
        <f t="shared" si="13"/>
        <v>20902</v>
      </c>
      <c r="P389" s="19">
        <v>1350</v>
      </c>
      <c r="Q389" s="9">
        <v>0</v>
      </c>
      <c r="R389" s="9">
        <v>22091</v>
      </c>
      <c r="S389" s="9" t="s">
        <v>325</v>
      </c>
      <c r="T389" s="19">
        <v>3600</v>
      </c>
      <c r="U389" s="9" t="s">
        <v>326</v>
      </c>
      <c r="V389" s="19">
        <f>INDEX(章节表!$N$5:$N$64,关卡表!BQ389)</f>
        <v>7200</v>
      </c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10"/>
      <c r="AI389" s="9"/>
      <c r="AJ389" s="9"/>
      <c r="AK389" s="9"/>
      <c r="AL389" s="9" t="s">
        <v>412</v>
      </c>
      <c r="AM389" s="9">
        <v>6</v>
      </c>
      <c r="AN389" s="9"/>
      <c r="AO389" s="19">
        <f>INDEX(章节表!$K$5:$K$64,关卡表!BQ389)</f>
        <v>62</v>
      </c>
      <c r="AP389" s="9">
        <v>760944</v>
      </c>
      <c r="AQ389" s="10" t="s">
        <v>1489</v>
      </c>
      <c r="AR389" s="10" t="s">
        <v>1490</v>
      </c>
      <c r="AS389" s="10" t="s">
        <v>1491</v>
      </c>
      <c r="AT389" s="10" t="s">
        <v>318</v>
      </c>
      <c r="AU389" s="10"/>
      <c r="AV389" s="10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P389">
        <v>383</v>
      </c>
      <c r="BQ389">
        <f>MATCH(BP389-1,章节表!$J$4:$J$64,1)</f>
        <v>39</v>
      </c>
    </row>
    <row r="390" spans="1:69" ht="18" customHeight="1" x14ac:dyDescent="0.2">
      <c r="A390" s="19">
        <f t="shared" si="12"/>
        <v>20904</v>
      </c>
      <c r="B390" s="19">
        <f>INDEX(章节表!$E$5:$E$64,关卡表!BQ390)</f>
        <v>2</v>
      </c>
      <c r="C390" s="19">
        <f>INDEX(章节表!$B$5:$B$64,关卡表!BQ390)</f>
        <v>209</v>
      </c>
      <c r="D390" s="10" t="s">
        <v>313</v>
      </c>
      <c r="E390" s="19">
        <f>BP390-INDEX(章节表!$J$4:$J$64,关卡表!BQ390)</f>
        <v>4</v>
      </c>
      <c r="F390" s="20">
        <v>7</v>
      </c>
      <c r="G390" s="19" t="str">
        <f>INDEX(章节表!$C$5:$C$64,关卡表!BQ390)&amp;关卡表!E390&amp;"关"</f>
        <v>困难9章4关</v>
      </c>
      <c r="H390" s="10"/>
      <c r="I390" s="10"/>
      <c r="J390" s="19" t="str">
        <f>INDEX(章节表!$D$5:$D$64,关卡表!BQ390)&amp;"-"&amp;关卡表!E390&amp;"关"</f>
        <v>困难9章-4关</v>
      </c>
      <c r="K390" s="10" t="s">
        <v>315</v>
      </c>
      <c r="L390" s="10"/>
      <c r="M390" s="9"/>
      <c r="N390" s="9">
        <v>0</v>
      </c>
      <c r="O390" s="9">
        <f t="shared" si="13"/>
        <v>20903</v>
      </c>
      <c r="P390" s="19">
        <v>1350</v>
      </c>
      <c r="Q390" s="9">
        <v>0</v>
      </c>
      <c r="R390" s="9"/>
      <c r="S390" s="9" t="s">
        <v>325</v>
      </c>
      <c r="T390" s="19">
        <v>3600</v>
      </c>
      <c r="U390" s="9" t="s">
        <v>326</v>
      </c>
      <c r="V390" s="19">
        <f>INDEX(章节表!$N$5:$N$64,关卡表!BQ390)</f>
        <v>7200</v>
      </c>
      <c r="W390" s="9"/>
      <c r="X390" s="9"/>
      <c r="Y390" s="9"/>
      <c r="Z390" s="9"/>
      <c r="AA390" s="9"/>
      <c r="AB390" s="9"/>
      <c r="AC390" s="10"/>
      <c r="AD390" s="10"/>
      <c r="AE390" s="10"/>
      <c r="AF390" s="10"/>
      <c r="AG390" s="10"/>
      <c r="AH390" s="10"/>
      <c r="AI390" s="9"/>
      <c r="AJ390" s="9"/>
      <c r="AK390" s="9"/>
      <c r="AL390" s="9" t="s">
        <v>327</v>
      </c>
      <c r="AM390" s="9">
        <v>1</v>
      </c>
      <c r="AN390" s="9"/>
      <c r="AO390" s="19">
        <f>INDEX(章节表!$K$5:$K$64,关卡表!BQ390)</f>
        <v>62</v>
      </c>
      <c r="AP390" s="9">
        <v>677840</v>
      </c>
      <c r="AQ390" s="10" t="s">
        <v>1492</v>
      </c>
      <c r="AR390" s="10" t="s">
        <v>1493</v>
      </c>
      <c r="AS390" s="10" t="s">
        <v>1494</v>
      </c>
      <c r="AT390" s="10" t="s">
        <v>318</v>
      </c>
      <c r="AU390" s="10"/>
      <c r="AV390" s="10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P390">
        <v>384</v>
      </c>
      <c r="BQ390">
        <f>MATCH(BP390-1,章节表!$J$4:$J$64,1)</f>
        <v>39</v>
      </c>
    </row>
    <row r="391" spans="1:69" ht="18" customHeight="1" x14ac:dyDescent="0.2">
      <c r="A391" s="19">
        <f t="shared" si="12"/>
        <v>20905</v>
      </c>
      <c r="B391" s="19">
        <f>INDEX(章节表!$E$5:$E$64,关卡表!BQ391)</f>
        <v>2</v>
      </c>
      <c r="C391" s="19">
        <f>INDEX(章节表!$B$5:$B$64,关卡表!BQ391)</f>
        <v>209</v>
      </c>
      <c r="D391" s="10" t="s">
        <v>313</v>
      </c>
      <c r="E391" s="19">
        <f>BP391-INDEX(章节表!$J$4:$J$64,关卡表!BQ391)</f>
        <v>5</v>
      </c>
      <c r="F391" s="20">
        <v>8</v>
      </c>
      <c r="G391" s="19" t="str">
        <f>INDEX(章节表!$C$5:$C$64,关卡表!BQ391)&amp;关卡表!E391&amp;"关"</f>
        <v>困难9章5关</v>
      </c>
      <c r="H391" s="10"/>
      <c r="I391" s="10"/>
      <c r="J391" s="19" t="str">
        <f>INDEX(章节表!$D$5:$D$64,关卡表!BQ391)&amp;"-"&amp;关卡表!E391&amp;"关"</f>
        <v>困难9章-5关</v>
      </c>
      <c r="K391" s="10" t="s">
        <v>315</v>
      </c>
      <c r="L391" s="10"/>
      <c r="M391" s="9"/>
      <c r="N391" s="9">
        <v>0</v>
      </c>
      <c r="O391" s="9">
        <f t="shared" si="13"/>
        <v>20904</v>
      </c>
      <c r="P391" s="19">
        <v>1350</v>
      </c>
      <c r="Q391" s="9">
        <v>0</v>
      </c>
      <c r="R391" s="9"/>
      <c r="S391" s="9" t="s">
        <v>325</v>
      </c>
      <c r="T391" s="19">
        <v>3600</v>
      </c>
      <c r="U391" s="9" t="s">
        <v>326</v>
      </c>
      <c r="V391" s="19">
        <f>INDEX(章节表!$N$5:$N$64,关卡表!BQ391)</f>
        <v>7200</v>
      </c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10"/>
      <c r="AI391" s="9"/>
      <c r="AJ391" s="9"/>
      <c r="AK391" s="9"/>
      <c r="AL391" s="10" t="s">
        <v>327</v>
      </c>
      <c r="AM391" s="9">
        <v>2</v>
      </c>
      <c r="AN391" s="9"/>
      <c r="AO391" s="19">
        <f>INDEX(章节表!$K$5:$K$64,关卡表!BQ391)</f>
        <v>62</v>
      </c>
      <c r="AP391" s="9">
        <v>678361</v>
      </c>
      <c r="AQ391" s="10" t="s">
        <v>1495</v>
      </c>
      <c r="AR391" s="10" t="s">
        <v>1496</v>
      </c>
      <c r="AS391" s="10" t="s">
        <v>1497</v>
      </c>
      <c r="AT391" s="10" t="s">
        <v>318</v>
      </c>
      <c r="AU391" s="10"/>
      <c r="AV391" s="10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P391">
        <v>385</v>
      </c>
      <c r="BQ391">
        <f>MATCH(BP391-1,章节表!$J$4:$J$64,1)</f>
        <v>39</v>
      </c>
    </row>
    <row r="392" spans="1:69" ht="18" customHeight="1" x14ac:dyDescent="0.2">
      <c r="A392" s="19">
        <f t="shared" ref="A392:A455" si="14">C392*100+E392</f>
        <v>20906</v>
      </c>
      <c r="B392" s="19">
        <f>INDEX(章节表!$E$5:$E$64,关卡表!BQ392)</f>
        <v>2</v>
      </c>
      <c r="C392" s="19">
        <f>INDEX(章节表!$B$5:$B$64,关卡表!BQ392)</f>
        <v>209</v>
      </c>
      <c r="D392" s="10" t="s">
        <v>313</v>
      </c>
      <c r="E392" s="19">
        <f>BP392-INDEX(章节表!$J$4:$J$64,关卡表!BQ392)</f>
        <v>6</v>
      </c>
      <c r="F392" s="20">
        <v>9</v>
      </c>
      <c r="G392" s="19" t="str">
        <f>INDEX(章节表!$C$5:$C$64,关卡表!BQ392)&amp;关卡表!E392&amp;"关"</f>
        <v>困难9章6关</v>
      </c>
      <c r="H392" s="10"/>
      <c r="I392" s="10"/>
      <c r="J392" s="19" t="str">
        <f>INDEX(章节表!$D$5:$D$64,关卡表!BQ392)&amp;"-"&amp;关卡表!E392&amp;"关"</f>
        <v>困难9章-6关</v>
      </c>
      <c r="K392" s="10" t="s">
        <v>315</v>
      </c>
      <c r="L392" s="10"/>
      <c r="M392" s="9"/>
      <c r="N392" s="9">
        <v>0</v>
      </c>
      <c r="O392" s="9">
        <f t="shared" si="13"/>
        <v>20905</v>
      </c>
      <c r="P392" s="19">
        <v>1350</v>
      </c>
      <c r="Q392" s="9">
        <v>0</v>
      </c>
      <c r="R392" s="9">
        <v>22092</v>
      </c>
      <c r="S392" s="9" t="s">
        <v>325</v>
      </c>
      <c r="T392" s="19">
        <v>3600</v>
      </c>
      <c r="U392" s="9" t="s">
        <v>326</v>
      </c>
      <c r="V392" s="19">
        <f>INDEX(章节表!$N$5:$N$64,关卡表!BQ392)</f>
        <v>7200</v>
      </c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10"/>
      <c r="AI392" s="9"/>
      <c r="AJ392" s="9"/>
      <c r="AK392" s="9"/>
      <c r="AL392" s="10" t="s">
        <v>327</v>
      </c>
      <c r="AM392" s="9">
        <v>2</v>
      </c>
      <c r="AN392" s="9"/>
      <c r="AO392" s="19">
        <f>INDEX(章节表!$K$5:$K$64,关卡表!BQ392)</f>
        <v>62</v>
      </c>
      <c r="AP392" s="9">
        <v>805315</v>
      </c>
      <c r="AQ392" s="10" t="s">
        <v>1498</v>
      </c>
      <c r="AR392" s="10" t="s">
        <v>1499</v>
      </c>
      <c r="AS392" s="10" t="s">
        <v>1500</v>
      </c>
      <c r="AT392" s="10" t="s">
        <v>318</v>
      </c>
      <c r="AU392" s="10"/>
      <c r="AV392" s="10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P392">
        <v>386</v>
      </c>
      <c r="BQ392">
        <f>MATCH(BP392-1,章节表!$J$4:$J$64,1)</f>
        <v>39</v>
      </c>
    </row>
    <row r="393" spans="1:69" ht="18" customHeight="1" x14ac:dyDescent="0.2">
      <c r="A393" s="19">
        <f t="shared" si="14"/>
        <v>20907</v>
      </c>
      <c r="B393" s="19">
        <f>INDEX(章节表!$E$5:$E$64,关卡表!BQ393)</f>
        <v>2</v>
      </c>
      <c r="C393" s="19">
        <f>INDEX(章节表!$B$5:$B$64,关卡表!BQ393)</f>
        <v>209</v>
      </c>
      <c r="D393" s="10" t="s">
        <v>313</v>
      </c>
      <c r="E393" s="19">
        <f>BP393-INDEX(章节表!$J$4:$J$64,关卡表!BQ393)</f>
        <v>7</v>
      </c>
      <c r="F393" s="20">
        <v>11</v>
      </c>
      <c r="G393" s="19" t="str">
        <f>INDEX(章节表!$C$5:$C$64,关卡表!BQ393)&amp;关卡表!E393&amp;"关"</f>
        <v>困难9章7关</v>
      </c>
      <c r="H393" s="10"/>
      <c r="I393" s="10"/>
      <c r="J393" s="19" t="str">
        <f>INDEX(章节表!$D$5:$D$64,关卡表!BQ393)&amp;"-"&amp;关卡表!E393&amp;"关"</f>
        <v>困难9章-7关</v>
      </c>
      <c r="K393" s="10" t="s">
        <v>315</v>
      </c>
      <c r="L393" s="10"/>
      <c r="M393" s="9"/>
      <c r="N393" s="9">
        <v>0</v>
      </c>
      <c r="O393" s="9">
        <f t="shared" si="13"/>
        <v>20906</v>
      </c>
      <c r="P393" s="19">
        <v>1350</v>
      </c>
      <c r="Q393" s="9">
        <v>0</v>
      </c>
      <c r="R393" s="9"/>
      <c r="S393" s="9" t="s">
        <v>325</v>
      </c>
      <c r="T393" s="19">
        <v>3600</v>
      </c>
      <c r="U393" s="9" t="s">
        <v>326</v>
      </c>
      <c r="V393" s="19">
        <f>INDEX(章节表!$N$5:$N$64,关卡表!BQ393)</f>
        <v>7200</v>
      </c>
      <c r="W393" s="9"/>
      <c r="X393" s="9"/>
      <c r="Y393" s="9"/>
      <c r="Z393" s="9"/>
      <c r="AA393" s="9"/>
      <c r="AB393" s="9"/>
      <c r="AC393" s="10"/>
      <c r="AD393" s="10"/>
      <c r="AE393" s="10"/>
      <c r="AF393" s="10"/>
      <c r="AG393" s="10"/>
      <c r="AH393" s="10"/>
      <c r="AI393" s="9"/>
      <c r="AJ393" s="9"/>
      <c r="AK393" s="9"/>
      <c r="AL393" s="10" t="s">
        <v>327</v>
      </c>
      <c r="AM393" s="9">
        <v>2</v>
      </c>
      <c r="AN393" s="9"/>
      <c r="AO393" s="19">
        <f>INDEX(章节表!$K$5:$K$64,关卡表!BQ393)</f>
        <v>62</v>
      </c>
      <c r="AP393" s="9">
        <v>740572</v>
      </c>
      <c r="AQ393" s="10" t="s">
        <v>1501</v>
      </c>
      <c r="AR393" s="10" t="s">
        <v>1502</v>
      </c>
      <c r="AS393" s="10" t="s">
        <v>1503</v>
      </c>
      <c r="AT393" s="10" t="s">
        <v>318</v>
      </c>
      <c r="AU393" s="10"/>
      <c r="AV393" s="10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P393">
        <v>387</v>
      </c>
      <c r="BQ393">
        <f>MATCH(BP393-1,章节表!$J$4:$J$64,1)</f>
        <v>39</v>
      </c>
    </row>
    <row r="394" spans="1:69" ht="18" customHeight="1" x14ac:dyDescent="0.2">
      <c r="A394" s="19">
        <f t="shared" si="14"/>
        <v>20908</v>
      </c>
      <c r="B394" s="19">
        <f>INDEX(章节表!$E$5:$E$64,关卡表!BQ394)</f>
        <v>2</v>
      </c>
      <c r="C394" s="19">
        <f>INDEX(章节表!$B$5:$B$64,关卡表!BQ394)</f>
        <v>209</v>
      </c>
      <c r="D394" s="10" t="s">
        <v>313</v>
      </c>
      <c r="E394" s="19">
        <f>BP394-INDEX(章节表!$J$4:$J$64,关卡表!BQ394)</f>
        <v>8</v>
      </c>
      <c r="F394" s="20">
        <v>12</v>
      </c>
      <c r="G394" s="19" t="str">
        <f>INDEX(章节表!$C$5:$C$64,关卡表!BQ394)&amp;关卡表!E394&amp;"关"</f>
        <v>困难9章8关</v>
      </c>
      <c r="H394" s="10"/>
      <c r="I394" s="10"/>
      <c r="J394" s="19" t="str">
        <f>INDEX(章节表!$D$5:$D$64,关卡表!BQ394)&amp;"-"&amp;关卡表!E394&amp;"关"</f>
        <v>困难9章-8关</v>
      </c>
      <c r="K394" s="10" t="s">
        <v>315</v>
      </c>
      <c r="L394" s="10"/>
      <c r="M394" s="9"/>
      <c r="N394" s="9">
        <v>0</v>
      </c>
      <c r="O394" s="9">
        <f t="shared" si="13"/>
        <v>20907</v>
      </c>
      <c r="P394" s="19">
        <v>1350</v>
      </c>
      <c r="Q394" s="9">
        <v>0</v>
      </c>
      <c r="R394" s="9"/>
      <c r="S394" s="9" t="s">
        <v>325</v>
      </c>
      <c r="T394" s="19">
        <v>3600</v>
      </c>
      <c r="U394" s="9" t="s">
        <v>326</v>
      </c>
      <c r="V394" s="19">
        <f>INDEX(章节表!$N$5:$N$64,关卡表!BQ394)</f>
        <v>7200</v>
      </c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10"/>
      <c r="AI394" s="9"/>
      <c r="AJ394" s="9"/>
      <c r="AK394" s="9"/>
      <c r="AL394" s="10" t="s">
        <v>327</v>
      </c>
      <c r="AM394" s="9">
        <v>3</v>
      </c>
      <c r="AN394" s="9"/>
      <c r="AO394" s="19">
        <f>INDEX(章节表!$K$5:$K$64,关卡表!BQ394)</f>
        <v>62</v>
      </c>
      <c r="AP394" s="9">
        <v>741594</v>
      </c>
      <c r="AQ394" s="10" t="s">
        <v>1504</v>
      </c>
      <c r="AR394" s="10" t="s">
        <v>1505</v>
      </c>
      <c r="AS394" s="10" t="s">
        <v>1506</v>
      </c>
      <c r="AT394" s="10" t="s">
        <v>318</v>
      </c>
      <c r="AU394" s="10"/>
      <c r="AV394" s="10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P394">
        <v>388</v>
      </c>
      <c r="BQ394">
        <f>MATCH(BP394-1,章节表!$J$4:$J$64,1)</f>
        <v>39</v>
      </c>
    </row>
    <row r="395" spans="1:69" ht="18" customHeight="1" x14ac:dyDescent="0.2">
      <c r="A395" s="19">
        <f t="shared" si="14"/>
        <v>20909</v>
      </c>
      <c r="B395" s="19">
        <f>INDEX(章节表!$E$5:$E$64,关卡表!BQ395)</f>
        <v>2</v>
      </c>
      <c r="C395" s="19">
        <f>INDEX(章节表!$B$5:$B$64,关卡表!BQ395)</f>
        <v>209</v>
      </c>
      <c r="D395" s="10" t="s">
        <v>313</v>
      </c>
      <c r="E395" s="19">
        <f>BP395-INDEX(章节表!$J$4:$J$64,关卡表!BQ395)</f>
        <v>9</v>
      </c>
      <c r="F395" s="20">
        <v>13</v>
      </c>
      <c r="G395" s="19" t="str">
        <f>INDEX(章节表!$C$5:$C$64,关卡表!BQ395)&amp;关卡表!E395&amp;"关"</f>
        <v>困难9章9关</v>
      </c>
      <c r="H395" s="10"/>
      <c r="I395" s="10"/>
      <c r="J395" s="19" t="str">
        <f>INDEX(章节表!$D$5:$D$64,关卡表!BQ395)&amp;"-"&amp;关卡表!E395&amp;"关"</f>
        <v>困难9章-9关</v>
      </c>
      <c r="K395" s="10" t="s">
        <v>315</v>
      </c>
      <c r="L395" s="10"/>
      <c r="M395" s="9"/>
      <c r="N395" s="9">
        <v>0</v>
      </c>
      <c r="O395" s="9">
        <f t="shared" si="13"/>
        <v>20908</v>
      </c>
      <c r="P395" s="19">
        <v>1350</v>
      </c>
      <c r="Q395" s="9">
        <v>0</v>
      </c>
      <c r="R395" s="9"/>
      <c r="S395" s="9" t="s">
        <v>325</v>
      </c>
      <c r="T395" s="19">
        <v>3600</v>
      </c>
      <c r="U395" s="9" t="s">
        <v>326</v>
      </c>
      <c r="V395" s="19">
        <f>INDEX(章节表!$N$5:$N$64,关卡表!BQ395)</f>
        <v>7200</v>
      </c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10"/>
      <c r="AI395" s="9"/>
      <c r="AJ395" s="9"/>
      <c r="AK395" s="9"/>
      <c r="AL395" s="10" t="s">
        <v>327</v>
      </c>
      <c r="AM395" s="9">
        <v>1</v>
      </c>
      <c r="AN395" s="9"/>
      <c r="AO395" s="19">
        <f>INDEX(章节表!$K$5:$K$64,关卡表!BQ395)</f>
        <v>62</v>
      </c>
      <c r="AP395" s="9">
        <v>774171</v>
      </c>
      <c r="AQ395" s="10" t="s">
        <v>1507</v>
      </c>
      <c r="AR395" s="10" t="s">
        <v>1508</v>
      </c>
      <c r="AS395" s="10" t="s">
        <v>1509</v>
      </c>
      <c r="AT395" s="10" t="s">
        <v>318</v>
      </c>
      <c r="AU395" s="10"/>
      <c r="AV395" s="10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P395">
        <v>389</v>
      </c>
      <c r="BQ395">
        <f>MATCH(BP395-1,章节表!$J$4:$J$64,1)</f>
        <v>39</v>
      </c>
    </row>
    <row r="396" spans="1:69" ht="18" customHeight="1" x14ac:dyDescent="0.2">
      <c r="A396" s="19">
        <f t="shared" si="14"/>
        <v>20910</v>
      </c>
      <c r="B396" s="19">
        <f>INDEX(章节表!$E$5:$E$64,关卡表!BQ396)</f>
        <v>2</v>
      </c>
      <c r="C396" s="19">
        <f>INDEX(章节表!$B$5:$B$64,关卡表!BQ396)</f>
        <v>209</v>
      </c>
      <c r="D396" s="10" t="s">
        <v>313</v>
      </c>
      <c r="E396" s="19">
        <f>BP396-INDEX(章节表!$J$4:$J$64,关卡表!BQ396)</f>
        <v>10</v>
      </c>
      <c r="F396" s="20">
        <v>14</v>
      </c>
      <c r="G396" s="19" t="str">
        <f>INDEX(章节表!$C$5:$C$64,关卡表!BQ396)&amp;关卡表!E396&amp;"关"</f>
        <v>困难9章10关</v>
      </c>
      <c r="H396" s="10"/>
      <c r="I396" s="10"/>
      <c r="J396" s="19" t="str">
        <f>INDEX(章节表!$D$5:$D$64,关卡表!BQ396)&amp;"-"&amp;关卡表!E396&amp;"关"</f>
        <v>困难9章-10关</v>
      </c>
      <c r="K396" s="10" t="s">
        <v>360</v>
      </c>
      <c r="L396" s="10"/>
      <c r="M396" s="9"/>
      <c r="N396" s="9">
        <v>0</v>
      </c>
      <c r="O396" s="9">
        <f t="shared" si="13"/>
        <v>20909</v>
      </c>
      <c r="P396" s="19">
        <v>1350</v>
      </c>
      <c r="Q396" s="9">
        <v>0</v>
      </c>
      <c r="R396" s="9">
        <v>22093</v>
      </c>
      <c r="S396" s="9" t="s">
        <v>325</v>
      </c>
      <c r="T396" s="19">
        <v>3600</v>
      </c>
      <c r="U396" s="9" t="s">
        <v>326</v>
      </c>
      <c r="V396" s="19">
        <f>INDEX(章节表!$N$5:$N$64,关卡表!BQ396)</f>
        <v>7200</v>
      </c>
      <c r="W396" s="9"/>
      <c r="X396" s="9"/>
      <c r="Y396" s="9"/>
      <c r="Z396" s="9"/>
      <c r="AA396" s="9"/>
      <c r="AB396" s="9"/>
      <c r="AC396" s="10"/>
      <c r="AD396" s="10"/>
      <c r="AE396" s="10"/>
      <c r="AF396" s="10"/>
      <c r="AG396" s="10"/>
      <c r="AH396" s="10"/>
      <c r="AI396" s="9"/>
      <c r="AJ396" s="9"/>
      <c r="AK396" s="9"/>
      <c r="AL396" s="10" t="s">
        <v>327</v>
      </c>
      <c r="AM396" s="9">
        <v>2</v>
      </c>
      <c r="AN396" s="9"/>
      <c r="AO396" s="19">
        <f>INDEX(章节表!$K$5:$K$64,关卡表!BQ396)</f>
        <v>62</v>
      </c>
      <c r="AP396" s="9">
        <v>792248</v>
      </c>
      <c r="AQ396" s="10" t="s">
        <v>1510</v>
      </c>
      <c r="AR396" s="10" t="s">
        <v>1511</v>
      </c>
      <c r="AS396" s="10" t="s">
        <v>1512</v>
      </c>
      <c r="AT396" s="10" t="s">
        <v>318</v>
      </c>
      <c r="AU396" s="10"/>
      <c r="AV396" s="10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P396">
        <v>390</v>
      </c>
      <c r="BQ396">
        <f>MATCH(BP396-1,章节表!$J$4:$J$64,1)</f>
        <v>39</v>
      </c>
    </row>
    <row r="397" spans="1:69" ht="18" customHeight="1" x14ac:dyDescent="0.2">
      <c r="A397" s="19">
        <f t="shared" si="14"/>
        <v>21001</v>
      </c>
      <c r="B397" s="19">
        <f>INDEX(章节表!$E$5:$E$64,关卡表!BQ397)</f>
        <v>2</v>
      </c>
      <c r="C397" s="19">
        <f>INDEX(章节表!$B$5:$B$64,关卡表!BQ397)</f>
        <v>210</v>
      </c>
      <c r="D397" s="10" t="s">
        <v>313</v>
      </c>
      <c r="E397" s="19">
        <f>BP397-INDEX(章节表!$J$4:$J$64,关卡表!BQ397)</f>
        <v>1</v>
      </c>
      <c r="F397" s="20">
        <v>1</v>
      </c>
      <c r="G397" s="19" t="str">
        <f>INDEX(章节表!$C$5:$C$64,关卡表!BQ397)&amp;关卡表!E397&amp;"关"</f>
        <v>困难10章1关</v>
      </c>
      <c r="H397" s="10"/>
      <c r="I397" s="10"/>
      <c r="J397" s="19" t="str">
        <f>INDEX(章节表!$D$5:$D$64,关卡表!BQ397)&amp;"-"&amp;关卡表!E397&amp;"关"</f>
        <v>困难10章-1关</v>
      </c>
      <c r="K397" s="10" t="s">
        <v>315</v>
      </c>
      <c r="L397" s="10"/>
      <c r="M397" s="9"/>
      <c r="N397" s="9">
        <v>0</v>
      </c>
      <c r="O397" s="9">
        <f t="shared" si="13"/>
        <v>20910</v>
      </c>
      <c r="P397" s="19">
        <v>1700</v>
      </c>
      <c r="Q397" s="9">
        <v>0</v>
      </c>
      <c r="R397" s="9"/>
      <c r="S397" s="9" t="s">
        <v>325</v>
      </c>
      <c r="T397" s="19">
        <v>3900</v>
      </c>
      <c r="U397" s="9" t="s">
        <v>326</v>
      </c>
      <c r="V397" s="19">
        <f>INDEX(章节表!$N$5:$N$64,关卡表!BQ397)</f>
        <v>8100</v>
      </c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10"/>
      <c r="AI397" s="9"/>
      <c r="AJ397" s="9"/>
      <c r="AK397" s="9"/>
      <c r="AL397" s="10" t="s">
        <v>327</v>
      </c>
      <c r="AM397" s="9">
        <v>3</v>
      </c>
      <c r="AN397" s="9"/>
      <c r="AO397" s="19">
        <f>INDEX(章节表!$K$5:$K$64,关卡表!BQ397)</f>
        <v>67</v>
      </c>
      <c r="AP397" s="9">
        <v>757353</v>
      </c>
      <c r="AQ397" s="10" t="s">
        <v>1513</v>
      </c>
      <c r="AR397" s="10" t="s">
        <v>1514</v>
      </c>
      <c r="AS397" s="10" t="s">
        <v>1515</v>
      </c>
      <c r="AT397" s="10" t="s">
        <v>318</v>
      </c>
      <c r="AU397" s="10"/>
      <c r="AV397" s="10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P397">
        <v>391</v>
      </c>
      <c r="BQ397">
        <f>MATCH(BP397-1,章节表!$J$4:$J$64,1)</f>
        <v>40</v>
      </c>
    </row>
    <row r="398" spans="1:69" ht="18" customHeight="1" x14ac:dyDescent="0.2">
      <c r="A398" s="19">
        <f t="shared" si="14"/>
        <v>21002</v>
      </c>
      <c r="B398" s="19">
        <f>INDEX(章节表!$E$5:$E$64,关卡表!BQ398)</f>
        <v>2</v>
      </c>
      <c r="C398" s="19">
        <f>INDEX(章节表!$B$5:$B$64,关卡表!BQ398)</f>
        <v>210</v>
      </c>
      <c r="D398" s="10" t="s">
        <v>313</v>
      </c>
      <c r="E398" s="19">
        <f>BP398-INDEX(章节表!$J$4:$J$64,关卡表!BQ398)</f>
        <v>2</v>
      </c>
      <c r="F398" s="20">
        <v>3</v>
      </c>
      <c r="G398" s="19" t="str">
        <f>INDEX(章节表!$C$5:$C$64,关卡表!BQ398)&amp;关卡表!E398&amp;"关"</f>
        <v>困难10章2关</v>
      </c>
      <c r="H398" s="10"/>
      <c r="I398" s="10"/>
      <c r="J398" s="19" t="str">
        <f>INDEX(章节表!$D$5:$D$64,关卡表!BQ398)&amp;"-"&amp;关卡表!E398&amp;"关"</f>
        <v>困难10章-2关</v>
      </c>
      <c r="K398" s="10" t="s">
        <v>315</v>
      </c>
      <c r="L398" s="10"/>
      <c r="M398" s="9"/>
      <c r="N398" s="9">
        <v>0</v>
      </c>
      <c r="O398" s="9">
        <f t="shared" si="13"/>
        <v>21001</v>
      </c>
      <c r="P398" s="19">
        <v>1700</v>
      </c>
      <c r="Q398" s="9">
        <v>0</v>
      </c>
      <c r="R398" s="9"/>
      <c r="S398" s="9" t="s">
        <v>325</v>
      </c>
      <c r="T398" s="19">
        <v>3900</v>
      </c>
      <c r="U398" s="9" t="s">
        <v>326</v>
      </c>
      <c r="V398" s="19">
        <f>INDEX(章节表!$N$5:$N$64,关卡表!BQ398)</f>
        <v>8100</v>
      </c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10"/>
      <c r="AI398" s="9"/>
      <c r="AJ398" s="9"/>
      <c r="AK398" s="9"/>
      <c r="AL398" s="10" t="s">
        <v>364</v>
      </c>
      <c r="AM398" s="9">
        <v>9</v>
      </c>
      <c r="AN398" s="9"/>
      <c r="AO398" s="19">
        <f>INDEX(章节表!$K$5:$K$64,关卡表!BQ398)</f>
        <v>67</v>
      </c>
      <c r="AP398" s="9">
        <v>758393</v>
      </c>
      <c r="AQ398" s="10" t="s">
        <v>1516</v>
      </c>
      <c r="AR398" s="10" t="s">
        <v>1517</v>
      </c>
      <c r="AS398" s="10" t="s">
        <v>1518</v>
      </c>
      <c r="AT398" s="10" t="s">
        <v>318</v>
      </c>
      <c r="AU398" s="10"/>
      <c r="AV398" s="10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P398">
        <v>392</v>
      </c>
      <c r="BQ398">
        <f>MATCH(BP398-1,章节表!$J$4:$J$64,1)</f>
        <v>40</v>
      </c>
    </row>
    <row r="399" spans="1:69" ht="18" customHeight="1" x14ac:dyDescent="0.2">
      <c r="A399" s="19">
        <f t="shared" si="14"/>
        <v>21003</v>
      </c>
      <c r="B399" s="19">
        <f>INDEX(章节表!$E$5:$E$64,关卡表!BQ399)</f>
        <v>2</v>
      </c>
      <c r="C399" s="19">
        <f>INDEX(章节表!$B$5:$B$64,关卡表!BQ399)</f>
        <v>210</v>
      </c>
      <c r="D399" s="10" t="s">
        <v>313</v>
      </c>
      <c r="E399" s="19">
        <f>BP399-INDEX(章节表!$J$4:$J$64,关卡表!BQ399)</f>
        <v>3</v>
      </c>
      <c r="F399" s="20">
        <v>4</v>
      </c>
      <c r="G399" s="19" t="str">
        <f>INDEX(章节表!$C$5:$C$64,关卡表!BQ399)&amp;关卡表!E399&amp;"关"</f>
        <v>困难10章3关</v>
      </c>
      <c r="H399" s="10"/>
      <c r="I399" s="10"/>
      <c r="J399" s="19" t="str">
        <f>INDEX(章节表!$D$5:$D$64,关卡表!BQ399)&amp;"-"&amp;关卡表!E399&amp;"关"</f>
        <v>困难10章-3关</v>
      </c>
      <c r="K399" s="10" t="s">
        <v>315</v>
      </c>
      <c r="L399" s="10"/>
      <c r="M399" s="9"/>
      <c r="N399" s="9">
        <v>0</v>
      </c>
      <c r="O399" s="9">
        <f t="shared" si="13"/>
        <v>21002</v>
      </c>
      <c r="P399" s="19">
        <v>1700</v>
      </c>
      <c r="Q399" s="9">
        <v>0</v>
      </c>
      <c r="R399" s="9">
        <v>22101</v>
      </c>
      <c r="S399" s="9" t="s">
        <v>325</v>
      </c>
      <c r="T399" s="19">
        <v>3900</v>
      </c>
      <c r="U399" s="9" t="s">
        <v>326</v>
      </c>
      <c r="V399" s="19">
        <f>INDEX(章节表!$N$5:$N$64,关卡表!BQ399)</f>
        <v>8100</v>
      </c>
      <c r="W399" s="9"/>
      <c r="X399" s="9"/>
      <c r="Y399" s="9"/>
      <c r="Z399" s="9"/>
      <c r="AA399" s="9"/>
      <c r="AB399" s="9"/>
      <c r="AC399" s="10"/>
      <c r="AD399" s="10"/>
      <c r="AE399" s="10"/>
      <c r="AF399" s="10"/>
      <c r="AG399" s="10"/>
      <c r="AH399" s="10"/>
      <c r="AI399" s="9"/>
      <c r="AJ399" s="9"/>
      <c r="AK399" s="9"/>
      <c r="AL399" s="9" t="s">
        <v>327</v>
      </c>
      <c r="AM399" s="9">
        <v>1</v>
      </c>
      <c r="AN399" s="9"/>
      <c r="AO399" s="19">
        <f>INDEX(章节表!$K$5:$K$64,关卡表!BQ399)</f>
        <v>67</v>
      </c>
      <c r="AP399" s="9">
        <v>906226</v>
      </c>
      <c r="AQ399" s="10" t="s">
        <v>1519</v>
      </c>
      <c r="AR399" s="10" t="s">
        <v>1520</v>
      </c>
      <c r="AS399" s="10" t="s">
        <v>1521</v>
      </c>
      <c r="AT399" s="10" t="s">
        <v>318</v>
      </c>
      <c r="AU399" s="10"/>
      <c r="AV399" s="10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P399">
        <v>393</v>
      </c>
      <c r="BQ399">
        <f>MATCH(BP399-1,章节表!$J$4:$J$64,1)</f>
        <v>40</v>
      </c>
    </row>
    <row r="400" spans="1:69" ht="18" customHeight="1" x14ac:dyDescent="0.2">
      <c r="A400" s="19">
        <f t="shared" si="14"/>
        <v>21004</v>
      </c>
      <c r="B400" s="19">
        <f>INDEX(章节表!$E$5:$E$64,关卡表!BQ400)</f>
        <v>2</v>
      </c>
      <c r="C400" s="19">
        <f>INDEX(章节表!$B$5:$B$64,关卡表!BQ400)</f>
        <v>210</v>
      </c>
      <c r="D400" s="10" t="s">
        <v>313</v>
      </c>
      <c r="E400" s="19">
        <f>BP400-INDEX(章节表!$J$4:$J$64,关卡表!BQ400)</f>
        <v>4</v>
      </c>
      <c r="F400" s="20">
        <v>6</v>
      </c>
      <c r="G400" s="19" t="str">
        <f>INDEX(章节表!$C$5:$C$64,关卡表!BQ400)&amp;关卡表!E400&amp;"关"</f>
        <v>困难10章4关</v>
      </c>
      <c r="H400" s="10"/>
      <c r="I400" s="10"/>
      <c r="J400" s="19" t="str">
        <f>INDEX(章节表!$D$5:$D$64,关卡表!BQ400)&amp;"-"&amp;关卡表!E400&amp;"关"</f>
        <v>困难10章-4关</v>
      </c>
      <c r="K400" s="10" t="s">
        <v>315</v>
      </c>
      <c r="L400" s="10"/>
      <c r="M400" s="9"/>
      <c r="N400" s="9">
        <v>0</v>
      </c>
      <c r="O400" s="9">
        <f t="shared" si="13"/>
        <v>21003</v>
      </c>
      <c r="P400" s="19">
        <v>1700</v>
      </c>
      <c r="Q400" s="9">
        <v>0</v>
      </c>
      <c r="R400" s="9"/>
      <c r="S400" s="9" t="s">
        <v>325</v>
      </c>
      <c r="T400" s="19">
        <v>3900</v>
      </c>
      <c r="U400" s="9" t="s">
        <v>326</v>
      </c>
      <c r="V400" s="19">
        <f>INDEX(章节表!$N$5:$N$64,关卡表!BQ400)</f>
        <v>8100</v>
      </c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10"/>
      <c r="AI400" s="9"/>
      <c r="AJ400" s="9"/>
      <c r="AK400" s="9"/>
      <c r="AL400" s="10" t="s">
        <v>327</v>
      </c>
      <c r="AM400" s="9">
        <v>2</v>
      </c>
      <c r="AN400" s="9"/>
      <c r="AO400" s="19">
        <f>INDEX(章节表!$K$5:$K$64,关卡表!BQ400)</f>
        <v>67</v>
      </c>
      <c r="AP400" s="9">
        <v>810570</v>
      </c>
      <c r="AQ400" s="10" t="s">
        <v>1522</v>
      </c>
      <c r="AR400" s="10" t="s">
        <v>1523</v>
      </c>
      <c r="AS400" s="10" t="s">
        <v>1524</v>
      </c>
      <c r="AT400" s="10" t="s">
        <v>318</v>
      </c>
      <c r="AU400" s="10"/>
      <c r="AV400" s="10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P400">
        <v>394</v>
      </c>
      <c r="BQ400">
        <f>MATCH(BP400-1,章节表!$J$4:$J$64,1)</f>
        <v>40</v>
      </c>
    </row>
    <row r="401" spans="1:69" ht="18" customHeight="1" x14ac:dyDescent="0.2">
      <c r="A401" s="19">
        <f t="shared" si="14"/>
        <v>21005</v>
      </c>
      <c r="B401" s="19">
        <f>INDEX(章节表!$E$5:$E$64,关卡表!BQ401)</f>
        <v>2</v>
      </c>
      <c r="C401" s="19">
        <f>INDEX(章节表!$B$5:$B$64,关卡表!BQ401)</f>
        <v>210</v>
      </c>
      <c r="D401" s="10" t="s">
        <v>313</v>
      </c>
      <c r="E401" s="19">
        <f>BP401-INDEX(章节表!$J$4:$J$64,关卡表!BQ401)</f>
        <v>5</v>
      </c>
      <c r="F401" s="20">
        <v>8</v>
      </c>
      <c r="G401" s="19" t="str">
        <f>INDEX(章节表!$C$5:$C$64,关卡表!BQ401)&amp;关卡表!E401&amp;"关"</f>
        <v>困难10章5关</v>
      </c>
      <c r="H401" s="10"/>
      <c r="I401" s="10"/>
      <c r="J401" s="19" t="str">
        <f>INDEX(章节表!$D$5:$D$64,关卡表!BQ401)&amp;"-"&amp;关卡表!E401&amp;"关"</f>
        <v>困难10章-5关</v>
      </c>
      <c r="K401" s="10" t="s">
        <v>315</v>
      </c>
      <c r="L401" s="10"/>
      <c r="M401" s="9"/>
      <c r="N401" s="9">
        <v>0</v>
      </c>
      <c r="O401" s="9">
        <f t="shared" si="13"/>
        <v>21004</v>
      </c>
      <c r="P401" s="19">
        <v>1700</v>
      </c>
      <c r="Q401" s="9">
        <v>0</v>
      </c>
      <c r="R401" s="9"/>
      <c r="S401" s="9" t="s">
        <v>325</v>
      </c>
      <c r="T401" s="19">
        <v>3900</v>
      </c>
      <c r="U401" s="9" t="s">
        <v>326</v>
      </c>
      <c r="V401" s="19">
        <f>INDEX(章节表!$N$5:$N$64,关卡表!BQ401)</f>
        <v>8100</v>
      </c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10"/>
      <c r="AI401" s="9"/>
      <c r="AJ401" s="9"/>
      <c r="AK401" s="9"/>
      <c r="AL401" s="9" t="s">
        <v>364</v>
      </c>
      <c r="AM401" s="9">
        <v>11</v>
      </c>
      <c r="AN401" s="9"/>
      <c r="AO401" s="19">
        <f>INDEX(章节表!$K$5:$K$64,关卡表!BQ401)</f>
        <v>67</v>
      </c>
      <c r="AP401" s="9">
        <v>811101</v>
      </c>
      <c r="AQ401" s="10" t="s">
        <v>1525</v>
      </c>
      <c r="AR401" s="10" t="s">
        <v>1526</v>
      </c>
      <c r="AS401" s="10" t="s">
        <v>1527</v>
      </c>
      <c r="AT401" s="10" t="s">
        <v>318</v>
      </c>
      <c r="AU401" s="10"/>
      <c r="AV401" s="10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P401">
        <v>395</v>
      </c>
      <c r="BQ401">
        <f>MATCH(BP401-1,章节表!$J$4:$J$64,1)</f>
        <v>40</v>
      </c>
    </row>
    <row r="402" spans="1:69" ht="18" customHeight="1" x14ac:dyDescent="0.2">
      <c r="A402" s="19">
        <f t="shared" si="14"/>
        <v>21006</v>
      </c>
      <c r="B402" s="19">
        <f>INDEX(章节表!$E$5:$E$64,关卡表!BQ402)</f>
        <v>2</v>
      </c>
      <c r="C402" s="19">
        <f>INDEX(章节表!$B$5:$B$64,关卡表!BQ402)</f>
        <v>210</v>
      </c>
      <c r="D402" s="10" t="s">
        <v>313</v>
      </c>
      <c r="E402" s="19">
        <f>BP402-INDEX(章节表!$J$4:$J$64,关卡表!BQ402)</f>
        <v>6</v>
      </c>
      <c r="F402" s="20">
        <v>9</v>
      </c>
      <c r="G402" s="19" t="str">
        <f>INDEX(章节表!$C$5:$C$64,关卡表!BQ402)&amp;关卡表!E402&amp;"关"</f>
        <v>困难10章6关</v>
      </c>
      <c r="H402" s="10"/>
      <c r="I402" s="10"/>
      <c r="J402" s="19" t="str">
        <f>INDEX(章节表!$D$5:$D$64,关卡表!BQ402)&amp;"-"&amp;关卡表!E402&amp;"关"</f>
        <v>困难10章-6关</v>
      </c>
      <c r="K402" s="10" t="s">
        <v>315</v>
      </c>
      <c r="L402" s="10"/>
      <c r="M402" s="9"/>
      <c r="N402" s="9">
        <v>0</v>
      </c>
      <c r="O402" s="9">
        <f t="shared" si="13"/>
        <v>21005</v>
      </c>
      <c r="P402" s="19">
        <v>1700</v>
      </c>
      <c r="Q402" s="9">
        <v>0</v>
      </c>
      <c r="R402" s="9">
        <v>22102</v>
      </c>
      <c r="S402" s="9" t="s">
        <v>325</v>
      </c>
      <c r="T402" s="19">
        <v>3900</v>
      </c>
      <c r="U402" s="9" t="s">
        <v>326</v>
      </c>
      <c r="V402" s="19">
        <f>INDEX(章节表!$N$5:$N$64,关卡表!BQ402)</f>
        <v>8100</v>
      </c>
      <c r="W402" s="9"/>
      <c r="X402" s="9"/>
      <c r="Y402" s="9"/>
      <c r="Z402" s="9"/>
      <c r="AA402" s="9"/>
      <c r="AB402" s="9"/>
      <c r="AC402" s="10"/>
      <c r="AD402" s="10"/>
      <c r="AE402" s="10"/>
      <c r="AF402" s="10"/>
      <c r="AG402" s="10"/>
      <c r="AH402" s="10"/>
      <c r="AI402" s="9"/>
      <c r="AJ402" s="9"/>
      <c r="AK402" s="9"/>
      <c r="AL402" s="9" t="s">
        <v>364</v>
      </c>
      <c r="AM402" s="9">
        <v>9</v>
      </c>
      <c r="AN402" s="9"/>
      <c r="AO402" s="19">
        <f>INDEX(章节表!$K$5:$K$64,关卡表!BQ402)</f>
        <v>67</v>
      </c>
      <c r="AP402" s="9">
        <v>982428</v>
      </c>
      <c r="AQ402" s="10" t="s">
        <v>1528</v>
      </c>
      <c r="AR402" s="10" t="s">
        <v>1529</v>
      </c>
      <c r="AS402" s="10" t="s">
        <v>1530</v>
      </c>
      <c r="AT402" s="10" t="s">
        <v>318</v>
      </c>
      <c r="AU402" s="10"/>
      <c r="AV402" s="10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P402">
        <v>396</v>
      </c>
      <c r="BQ402">
        <f>MATCH(BP402-1,章节表!$J$4:$J$64,1)</f>
        <v>40</v>
      </c>
    </row>
    <row r="403" spans="1:69" ht="18" customHeight="1" x14ac:dyDescent="0.2">
      <c r="A403" s="19">
        <f t="shared" si="14"/>
        <v>21007</v>
      </c>
      <c r="B403" s="19">
        <f>INDEX(章节表!$E$5:$E$64,关卡表!BQ403)</f>
        <v>2</v>
      </c>
      <c r="C403" s="19">
        <f>INDEX(章节表!$B$5:$B$64,关卡表!BQ403)</f>
        <v>210</v>
      </c>
      <c r="D403" s="10" t="s">
        <v>313</v>
      </c>
      <c r="E403" s="19">
        <f>BP403-INDEX(章节表!$J$4:$J$64,关卡表!BQ403)</f>
        <v>7</v>
      </c>
      <c r="F403" s="20">
        <v>10</v>
      </c>
      <c r="G403" s="19" t="str">
        <f>INDEX(章节表!$C$5:$C$64,关卡表!BQ403)&amp;关卡表!E403&amp;"关"</f>
        <v>困难10章7关</v>
      </c>
      <c r="H403" s="10"/>
      <c r="I403" s="10"/>
      <c r="J403" s="19" t="str">
        <f>INDEX(章节表!$D$5:$D$64,关卡表!BQ403)&amp;"-"&amp;关卡表!E403&amp;"关"</f>
        <v>困难10章-7关</v>
      </c>
      <c r="K403" s="10" t="s">
        <v>315</v>
      </c>
      <c r="L403" s="10"/>
      <c r="M403" s="9"/>
      <c r="N403" s="9">
        <v>0</v>
      </c>
      <c r="O403" s="9">
        <f t="shared" si="13"/>
        <v>21006</v>
      </c>
      <c r="P403" s="19">
        <v>1700</v>
      </c>
      <c r="Q403" s="9">
        <v>0</v>
      </c>
      <c r="R403" s="9"/>
      <c r="S403" s="9" t="s">
        <v>325</v>
      </c>
      <c r="T403" s="19">
        <v>3900</v>
      </c>
      <c r="U403" s="9" t="s">
        <v>326</v>
      </c>
      <c r="V403" s="19">
        <f>INDEX(章节表!$N$5:$N$64,关卡表!BQ403)</f>
        <v>8100</v>
      </c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10"/>
      <c r="AI403" s="9"/>
      <c r="AJ403" s="9"/>
      <c r="AK403" s="9"/>
      <c r="AL403" s="9" t="s">
        <v>364</v>
      </c>
      <c r="AM403" s="9">
        <v>11</v>
      </c>
      <c r="AN403" s="9"/>
      <c r="AO403" s="19">
        <f>INDEX(章节表!$K$5:$K$64,关卡表!BQ403)</f>
        <v>67</v>
      </c>
      <c r="AP403" s="9">
        <v>890429</v>
      </c>
      <c r="AQ403" s="10" t="s">
        <v>1531</v>
      </c>
      <c r="AR403" s="10" t="s">
        <v>1532</v>
      </c>
      <c r="AS403" s="10" t="s">
        <v>1533</v>
      </c>
      <c r="AT403" s="10" t="s">
        <v>318</v>
      </c>
      <c r="AU403" s="10"/>
      <c r="AV403" s="10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P403">
        <v>397</v>
      </c>
      <c r="BQ403">
        <f>MATCH(BP403-1,章节表!$J$4:$J$64,1)</f>
        <v>40</v>
      </c>
    </row>
    <row r="404" spans="1:69" ht="18" customHeight="1" x14ac:dyDescent="0.2">
      <c r="A404" s="19">
        <f t="shared" si="14"/>
        <v>21008</v>
      </c>
      <c r="B404" s="19">
        <f>INDEX(章节表!$E$5:$E$64,关卡表!BQ404)</f>
        <v>2</v>
      </c>
      <c r="C404" s="19">
        <f>INDEX(章节表!$B$5:$B$64,关卡表!BQ404)</f>
        <v>210</v>
      </c>
      <c r="D404" s="10" t="s">
        <v>313</v>
      </c>
      <c r="E404" s="19">
        <f>BP404-INDEX(章节表!$J$4:$J$64,关卡表!BQ404)</f>
        <v>8</v>
      </c>
      <c r="F404" s="20">
        <v>11</v>
      </c>
      <c r="G404" s="19" t="str">
        <f>INDEX(章节表!$C$5:$C$64,关卡表!BQ404)&amp;关卡表!E404&amp;"关"</f>
        <v>困难10章8关</v>
      </c>
      <c r="H404" s="10"/>
      <c r="I404" s="10"/>
      <c r="J404" s="19" t="str">
        <f>INDEX(章节表!$D$5:$D$64,关卡表!BQ404)&amp;"-"&amp;关卡表!E404&amp;"关"</f>
        <v>困难10章-8关</v>
      </c>
      <c r="K404" s="10" t="s">
        <v>315</v>
      </c>
      <c r="L404" s="10"/>
      <c r="M404" s="9"/>
      <c r="N404" s="9">
        <v>0</v>
      </c>
      <c r="O404" s="9">
        <f t="shared" si="13"/>
        <v>21007</v>
      </c>
      <c r="P404" s="19">
        <v>1700</v>
      </c>
      <c r="Q404" s="9">
        <v>0</v>
      </c>
      <c r="R404" s="9"/>
      <c r="S404" s="9" t="s">
        <v>325</v>
      </c>
      <c r="T404" s="19">
        <v>3900</v>
      </c>
      <c r="U404" s="9" t="s">
        <v>326</v>
      </c>
      <c r="V404" s="19">
        <f>INDEX(章节表!$N$5:$N$64,关卡表!BQ404)</f>
        <v>8100</v>
      </c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10"/>
      <c r="AI404" s="9"/>
      <c r="AJ404" s="9"/>
      <c r="AK404" s="9"/>
      <c r="AL404" s="9" t="s">
        <v>412</v>
      </c>
      <c r="AM404" s="9">
        <v>6</v>
      </c>
      <c r="AN404" s="9"/>
      <c r="AO404" s="19">
        <f>INDEX(章节表!$K$5:$K$64,关卡表!BQ404)</f>
        <v>67</v>
      </c>
      <c r="AP404" s="9">
        <v>891461</v>
      </c>
      <c r="AQ404" s="10" t="s">
        <v>1534</v>
      </c>
      <c r="AR404" s="10" t="s">
        <v>1535</v>
      </c>
      <c r="AS404" s="10" t="s">
        <v>1536</v>
      </c>
      <c r="AT404" s="10" t="s">
        <v>318</v>
      </c>
      <c r="AU404" s="10"/>
      <c r="AV404" s="10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P404">
        <v>398</v>
      </c>
      <c r="BQ404">
        <f>MATCH(BP404-1,章节表!$J$4:$J$64,1)</f>
        <v>40</v>
      </c>
    </row>
    <row r="405" spans="1:69" ht="18" customHeight="1" x14ac:dyDescent="0.2">
      <c r="A405" s="19">
        <f t="shared" si="14"/>
        <v>21009</v>
      </c>
      <c r="B405" s="19">
        <f>INDEX(章节表!$E$5:$E$64,关卡表!BQ405)</f>
        <v>2</v>
      </c>
      <c r="C405" s="19">
        <f>INDEX(章节表!$B$5:$B$64,关卡表!BQ405)</f>
        <v>210</v>
      </c>
      <c r="D405" s="10" t="s">
        <v>313</v>
      </c>
      <c r="E405" s="19">
        <f>BP405-INDEX(章节表!$J$4:$J$64,关卡表!BQ405)</f>
        <v>9</v>
      </c>
      <c r="F405" s="20">
        <v>13</v>
      </c>
      <c r="G405" s="19" t="str">
        <f>INDEX(章节表!$C$5:$C$64,关卡表!BQ405)&amp;关卡表!E405&amp;"关"</f>
        <v>困难10章9关</v>
      </c>
      <c r="H405" s="10"/>
      <c r="I405" s="10"/>
      <c r="J405" s="19" t="str">
        <f>INDEX(章节表!$D$5:$D$64,关卡表!BQ405)&amp;"-"&amp;关卡表!E405&amp;"关"</f>
        <v>困难10章-9关</v>
      </c>
      <c r="K405" s="10" t="s">
        <v>315</v>
      </c>
      <c r="L405" s="10"/>
      <c r="M405" s="9"/>
      <c r="N405" s="9">
        <v>0</v>
      </c>
      <c r="O405" s="9">
        <f t="shared" si="13"/>
        <v>21008</v>
      </c>
      <c r="P405" s="19">
        <v>1700</v>
      </c>
      <c r="Q405" s="9">
        <v>0</v>
      </c>
      <c r="R405" s="9"/>
      <c r="S405" s="9" t="s">
        <v>325</v>
      </c>
      <c r="T405" s="19">
        <v>3900</v>
      </c>
      <c r="U405" s="9" t="s">
        <v>326</v>
      </c>
      <c r="V405" s="19">
        <f>INDEX(章节表!$N$5:$N$64,关卡表!BQ405)</f>
        <v>8100</v>
      </c>
      <c r="W405" s="9"/>
      <c r="X405" s="9"/>
      <c r="Y405" s="9"/>
      <c r="Z405" s="9"/>
      <c r="AA405" s="9"/>
      <c r="AB405" s="9"/>
      <c r="AC405" s="10"/>
      <c r="AD405" s="10"/>
      <c r="AE405" s="10"/>
      <c r="AF405" s="10"/>
      <c r="AG405" s="10"/>
      <c r="AH405" s="10"/>
      <c r="AI405" s="9"/>
      <c r="AJ405" s="9"/>
      <c r="AK405" s="9"/>
      <c r="AL405" s="9" t="s">
        <v>412</v>
      </c>
      <c r="AM405" s="9">
        <v>7</v>
      </c>
      <c r="AN405" s="9"/>
      <c r="AO405" s="19">
        <f>INDEX(章节表!$K$5:$K$64,关卡表!BQ405)</f>
        <v>67</v>
      </c>
      <c r="AP405" s="9">
        <v>1022184</v>
      </c>
      <c r="AQ405" s="10" t="s">
        <v>1537</v>
      </c>
      <c r="AR405" s="10" t="s">
        <v>1538</v>
      </c>
      <c r="AS405" s="10" t="s">
        <v>1539</v>
      </c>
      <c r="AT405" s="10" t="s">
        <v>318</v>
      </c>
      <c r="AU405" s="10"/>
      <c r="AV405" s="10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P405">
        <v>399</v>
      </c>
      <c r="BQ405">
        <f>MATCH(BP405-1,章节表!$J$4:$J$64,1)</f>
        <v>40</v>
      </c>
    </row>
    <row r="406" spans="1:69" ht="18" customHeight="1" x14ac:dyDescent="0.2">
      <c r="A406" s="19">
        <f t="shared" si="14"/>
        <v>21010</v>
      </c>
      <c r="B406" s="19">
        <f>INDEX(章节表!$E$5:$E$64,关卡表!BQ406)</f>
        <v>2</v>
      </c>
      <c r="C406" s="19">
        <f>INDEX(章节表!$B$5:$B$64,关卡表!BQ406)</f>
        <v>210</v>
      </c>
      <c r="D406" s="10" t="s">
        <v>313</v>
      </c>
      <c r="E406" s="19">
        <f>BP406-INDEX(章节表!$J$4:$J$64,关卡表!BQ406)</f>
        <v>10</v>
      </c>
      <c r="F406" s="20">
        <v>14</v>
      </c>
      <c r="G406" s="19" t="str">
        <f>INDEX(章节表!$C$5:$C$64,关卡表!BQ406)&amp;关卡表!E406&amp;"关"</f>
        <v>困难10章10关</v>
      </c>
      <c r="H406" s="10"/>
      <c r="I406" s="10"/>
      <c r="J406" s="19" t="str">
        <f>INDEX(章节表!$D$5:$D$64,关卡表!BQ406)&amp;"-"&amp;关卡表!E406&amp;"关"</f>
        <v>困难10章-10关</v>
      </c>
      <c r="K406" s="10" t="s">
        <v>360</v>
      </c>
      <c r="L406" s="10"/>
      <c r="M406" s="9"/>
      <c r="N406" s="9">
        <v>0</v>
      </c>
      <c r="O406" s="9">
        <f t="shared" si="13"/>
        <v>21009</v>
      </c>
      <c r="P406" s="19">
        <v>1700</v>
      </c>
      <c r="Q406" s="9">
        <v>0</v>
      </c>
      <c r="R406" s="9">
        <v>22103</v>
      </c>
      <c r="S406" s="9" t="s">
        <v>325</v>
      </c>
      <c r="T406" s="19">
        <v>3900</v>
      </c>
      <c r="U406" s="9" t="s">
        <v>326</v>
      </c>
      <c r="V406" s="19">
        <f>INDEX(章节表!$N$5:$N$64,关卡表!BQ406)</f>
        <v>8100</v>
      </c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10"/>
      <c r="AI406" s="9"/>
      <c r="AJ406" s="9"/>
      <c r="AK406" s="9"/>
      <c r="AL406" s="9" t="s">
        <v>412</v>
      </c>
      <c r="AM406" s="9">
        <v>8</v>
      </c>
      <c r="AN406" s="9"/>
      <c r="AO406" s="19">
        <f>INDEX(章节表!$K$5:$K$64,关卡表!BQ406)</f>
        <v>67</v>
      </c>
      <c r="AP406" s="9">
        <v>1024407</v>
      </c>
      <c r="AQ406" s="10" t="s">
        <v>1540</v>
      </c>
      <c r="AR406" s="10" t="s">
        <v>1541</v>
      </c>
      <c r="AS406" s="10" t="s">
        <v>1542</v>
      </c>
      <c r="AT406" s="10" t="s">
        <v>318</v>
      </c>
      <c r="AU406" s="10"/>
      <c r="AV406" s="10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P406">
        <v>400</v>
      </c>
      <c r="BQ406">
        <f>MATCH(BP406-1,章节表!$J$4:$J$64,1)</f>
        <v>40</v>
      </c>
    </row>
    <row r="407" spans="1:69" ht="18" customHeight="1" x14ac:dyDescent="0.2">
      <c r="A407" s="19">
        <f t="shared" si="14"/>
        <v>21101</v>
      </c>
      <c r="B407" s="19">
        <f>INDEX(章节表!$E$5:$E$64,关卡表!BQ407)</f>
        <v>2</v>
      </c>
      <c r="C407" s="19">
        <f>INDEX(章节表!$B$5:$B$64,关卡表!BQ407)</f>
        <v>211</v>
      </c>
      <c r="D407" s="10" t="s">
        <v>313</v>
      </c>
      <c r="E407" s="19">
        <f>BP407-INDEX(章节表!$J$4:$J$64,关卡表!BQ407)</f>
        <v>1</v>
      </c>
      <c r="F407" s="20">
        <v>1</v>
      </c>
      <c r="G407" s="19" t="str">
        <f>INDEX(章节表!$C$5:$C$64,关卡表!BQ407)&amp;关卡表!E407&amp;"关"</f>
        <v>困难11章1关</v>
      </c>
      <c r="H407" s="10"/>
      <c r="I407" s="10"/>
      <c r="J407" s="19" t="str">
        <f>INDEX(章节表!$D$5:$D$64,关卡表!BQ407)&amp;"-"&amp;关卡表!E407&amp;"关"</f>
        <v>困难11章-1关</v>
      </c>
      <c r="K407" s="10" t="s">
        <v>315</v>
      </c>
      <c r="L407" s="10"/>
      <c r="M407" s="9"/>
      <c r="N407" s="9">
        <v>0</v>
      </c>
      <c r="O407" s="9">
        <f t="shared" si="13"/>
        <v>21010</v>
      </c>
      <c r="P407" s="19">
        <v>2450</v>
      </c>
      <c r="Q407" s="9">
        <v>0</v>
      </c>
      <c r="R407" s="9"/>
      <c r="S407" s="9" t="s">
        <v>325</v>
      </c>
      <c r="T407" s="19">
        <v>4200</v>
      </c>
      <c r="U407" s="9" t="s">
        <v>326</v>
      </c>
      <c r="V407" s="19">
        <f>INDEX(章节表!$N$5:$N$64,关卡表!BQ407)</f>
        <v>9000</v>
      </c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10"/>
      <c r="AI407" s="9"/>
      <c r="AJ407" s="9"/>
      <c r="AK407" s="9"/>
      <c r="AL407" s="9" t="s">
        <v>412</v>
      </c>
      <c r="AM407" s="9">
        <v>6</v>
      </c>
      <c r="AN407" s="9"/>
      <c r="AO407" s="19">
        <f>INDEX(章节表!$K$5:$K$64,关卡表!BQ407)</f>
        <v>72</v>
      </c>
      <c r="AP407" s="9">
        <v>1009106</v>
      </c>
      <c r="AQ407" s="10" t="s">
        <v>1543</v>
      </c>
      <c r="AR407" s="10" t="s">
        <v>1544</v>
      </c>
      <c r="AS407" s="10" t="s">
        <v>1545</v>
      </c>
      <c r="AT407" s="10" t="s">
        <v>318</v>
      </c>
      <c r="AU407" s="10"/>
      <c r="AV407" s="10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P407">
        <v>401</v>
      </c>
      <c r="BQ407">
        <f>MATCH(BP407-1,章节表!$J$4:$J$64,1)</f>
        <v>41</v>
      </c>
    </row>
    <row r="408" spans="1:69" ht="18" customHeight="1" x14ac:dyDescent="0.2">
      <c r="A408" s="19">
        <f t="shared" si="14"/>
        <v>21102</v>
      </c>
      <c r="B408" s="19">
        <f>INDEX(章节表!$E$5:$E$64,关卡表!BQ408)</f>
        <v>2</v>
      </c>
      <c r="C408" s="19">
        <f>INDEX(章节表!$B$5:$B$64,关卡表!BQ408)</f>
        <v>211</v>
      </c>
      <c r="D408" s="10" t="s">
        <v>313</v>
      </c>
      <c r="E408" s="19">
        <f>BP408-INDEX(章节表!$J$4:$J$64,关卡表!BQ408)</f>
        <v>2</v>
      </c>
      <c r="F408" s="20">
        <v>3</v>
      </c>
      <c r="G408" s="19" t="str">
        <f>INDEX(章节表!$C$5:$C$64,关卡表!BQ408)&amp;关卡表!E408&amp;"关"</f>
        <v>困难11章2关</v>
      </c>
      <c r="H408" s="10"/>
      <c r="I408" s="10"/>
      <c r="J408" s="19" t="str">
        <f>INDEX(章节表!$D$5:$D$64,关卡表!BQ408)&amp;"-"&amp;关卡表!E408&amp;"关"</f>
        <v>困难11章-2关</v>
      </c>
      <c r="K408" s="10" t="s">
        <v>315</v>
      </c>
      <c r="L408" s="10"/>
      <c r="M408" s="9"/>
      <c r="N408" s="9">
        <v>0</v>
      </c>
      <c r="O408" s="9">
        <f t="shared" si="13"/>
        <v>21101</v>
      </c>
      <c r="P408" s="19">
        <v>2450</v>
      </c>
      <c r="Q408" s="9">
        <v>0</v>
      </c>
      <c r="R408" s="9"/>
      <c r="S408" s="9" t="s">
        <v>325</v>
      </c>
      <c r="T408" s="19">
        <v>4200</v>
      </c>
      <c r="U408" s="9" t="s">
        <v>326</v>
      </c>
      <c r="V408" s="19">
        <f>INDEX(章节表!$N$5:$N$64,关卡表!BQ408)</f>
        <v>9000</v>
      </c>
      <c r="W408" s="9"/>
      <c r="X408" s="9"/>
      <c r="Y408" s="9"/>
      <c r="Z408" s="9"/>
      <c r="AA408" s="9"/>
      <c r="AB408" s="9"/>
      <c r="AC408" s="10"/>
      <c r="AD408" s="10"/>
      <c r="AE408" s="10"/>
      <c r="AF408" s="10"/>
      <c r="AG408" s="10"/>
      <c r="AH408" s="10"/>
      <c r="AI408" s="9"/>
      <c r="AJ408" s="9"/>
      <c r="AK408" s="9"/>
      <c r="AL408" s="9" t="s">
        <v>412</v>
      </c>
      <c r="AM408" s="9">
        <v>6</v>
      </c>
      <c r="AN408" s="9"/>
      <c r="AO408" s="19">
        <f>INDEX(章节表!$K$5:$K$64,关卡表!BQ408)</f>
        <v>72</v>
      </c>
      <c r="AP408" s="9">
        <v>1010822</v>
      </c>
      <c r="AQ408" s="10" t="s">
        <v>1546</v>
      </c>
      <c r="AR408" s="10" t="s">
        <v>1547</v>
      </c>
      <c r="AS408" s="10" t="s">
        <v>1548</v>
      </c>
      <c r="AT408" s="10" t="s">
        <v>318</v>
      </c>
      <c r="AU408" s="10"/>
      <c r="AV408" s="10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P408">
        <v>402</v>
      </c>
      <c r="BQ408">
        <f>MATCH(BP408-1,章节表!$J$4:$J$64,1)</f>
        <v>41</v>
      </c>
    </row>
    <row r="409" spans="1:69" ht="18" customHeight="1" x14ac:dyDescent="0.2">
      <c r="A409" s="19">
        <f t="shared" si="14"/>
        <v>21103</v>
      </c>
      <c r="B409" s="19">
        <f>INDEX(章节表!$E$5:$E$64,关卡表!BQ409)</f>
        <v>2</v>
      </c>
      <c r="C409" s="19">
        <f>INDEX(章节表!$B$5:$B$64,关卡表!BQ409)</f>
        <v>211</v>
      </c>
      <c r="D409" s="10" t="s">
        <v>313</v>
      </c>
      <c r="E409" s="19">
        <f>BP409-INDEX(章节表!$J$4:$J$64,关卡表!BQ409)</f>
        <v>3</v>
      </c>
      <c r="F409" s="20">
        <v>5</v>
      </c>
      <c r="G409" s="19" t="str">
        <f>INDEX(章节表!$C$5:$C$64,关卡表!BQ409)&amp;关卡表!E409&amp;"关"</f>
        <v>困难11章3关</v>
      </c>
      <c r="H409" s="10"/>
      <c r="I409" s="10"/>
      <c r="J409" s="19" t="str">
        <f>INDEX(章节表!$D$5:$D$64,关卡表!BQ409)&amp;"-"&amp;关卡表!E409&amp;"关"</f>
        <v>困难11章-3关</v>
      </c>
      <c r="K409" s="10" t="s">
        <v>315</v>
      </c>
      <c r="L409" s="10"/>
      <c r="M409" s="9"/>
      <c r="N409" s="9">
        <v>0</v>
      </c>
      <c r="O409" s="9">
        <f t="shared" si="13"/>
        <v>21102</v>
      </c>
      <c r="P409" s="19">
        <v>2450</v>
      </c>
      <c r="Q409" s="9">
        <v>0</v>
      </c>
      <c r="R409" s="9">
        <v>22111</v>
      </c>
      <c r="S409" s="9" t="s">
        <v>325</v>
      </c>
      <c r="T409" s="19">
        <v>4200</v>
      </c>
      <c r="U409" s="9" t="s">
        <v>326</v>
      </c>
      <c r="V409" s="19">
        <f>INDEX(章节表!$N$5:$N$64,关卡表!BQ409)</f>
        <v>9000</v>
      </c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10"/>
      <c r="AI409" s="9"/>
      <c r="AJ409" s="9"/>
      <c r="AK409" s="9"/>
      <c r="AL409" s="9" t="s">
        <v>327</v>
      </c>
      <c r="AM409" s="9">
        <v>1</v>
      </c>
      <c r="AN409" s="9"/>
      <c r="AO409" s="19">
        <f>INDEX(章节表!$K$5:$K$64,关卡表!BQ409)</f>
        <v>72</v>
      </c>
      <c r="AP409" s="9">
        <v>1106811</v>
      </c>
      <c r="AQ409" s="10" t="s">
        <v>1549</v>
      </c>
      <c r="AR409" s="10" t="s">
        <v>1550</v>
      </c>
      <c r="AS409" s="10" t="s">
        <v>1551</v>
      </c>
      <c r="AT409" s="10" t="s">
        <v>318</v>
      </c>
      <c r="AU409" s="10"/>
      <c r="AV409" s="10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P409">
        <v>403</v>
      </c>
      <c r="BQ409">
        <f>MATCH(BP409-1,章节表!$J$4:$J$64,1)</f>
        <v>41</v>
      </c>
    </row>
    <row r="410" spans="1:69" ht="18" customHeight="1" x14ac:dyDescent="0.2">
      <c r="A410" s="19">
        <f t="shared" si="14"/>
        <v>21104</v>
      </c>
      <c r="B410" s="19">
        <f>INDEX(章节表!$E$5:$E$64,关卡表!BQ410)</f>
        <v>2</v>
      </c>
      <c r="C410" s="19">
        <f>INDEX(章节表!$B$5:$B$64,关卡表!BQ410)</f>
        <v>211</v>
      </c>
      <c r="D410" s="10" t="s">
        <v>313</v>
      </c>
      <c r="E410" s="19">
        <f>BP410-INDEX(章节表!$J$4:$J$64,关卡表!BQ410)</f>
        <v>4</v>
      </c>
      <c r="F410" s="20">
        <v>7</v>
      </c>
      <c r="G410" s="19" t="str">
        <f>INDEX(章节表!$C$5:$C$64,关卡表!BQ410)&amp;关卡表!E410&amp;"关"</f>
        <v>困难11章4关</v>
      </c>
      <c r="H410" s="10"/>
      <c r="I410" s="10"/>
      <c r="J410" s="19" t="str">
        <f>INDEX(章节表!$D$5:$D$64,关卡表!BQ410)&amp;"-"&amp;关卡表!E410&amp;"关"</f>
        <v>困难11章-4关</v>
      </c>
      <c r="K410" s="10" t="s">
        <v>315</v>
      </c>
      <c r="L410" s="10"/>
      <c r="M410" s="9"/>
      <c r="N410" s="9">
        <v>0</v>
      </c>
      <c r="O410" s="9">
        <f t="shared" si="13"/>
        <v>21103</v>
      </c>
      <c r="P410" s="19">
        <v>2450</v>
      </c>
      <c r="Q410" s="9">
        <v>0</v>
      </c>
      <c r="R410" s="9"/>
      <c r="S410" s="9" t="s">
        <v>325</v>
      </c>
      <c r="T410" s="19">
        <v>4200</v>
      </c>
      <c r="U410" s="9" t="s">
        <v>326</v>
      </c>
      <c r="V410" s="19">
        <f>INDEX(章节表!$N$5:$N$64,关卡表!BQ410)</f>
        <v>9000</v>
      </c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10"/>
      <c r="AI410" s="9"/>
      <c r="AJ410" s="9"/>
      <c r="AK410" s="9"/>
      <c r="AL410" s="10" t="s">
        <v>327</v>
      </c>
      <c r="AM410" s="9">
        <v>2</v>
      </c>
      <c r="AN410" s="9"/>
      <c r="AO410" s="19">
        <f>INDEX(章节表!$K$5:$K$64,关卡表!BQ410)</f>
        <v>72</v>
      </c>
      <c r="AP410" s="9">
        <v>1029021</v>
      </c>
      <c r="AQ410" s="10" t="s">
        <v>1552</v>
      </c>
      <c r="AR410" s="10" t="s">
        <v>1553</v>
      </c>
      <c r="AS410" s="10" t="s">
        <v>1554</v>
      </c>
      <c r="AT410" s="10" t="s">
        <v>318</v>
      </c>
      <c r="AU410" s="10"/>
      <c r="AV410" s="10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P410">
        <v>404</v>
      </c>
      <c r="BQ410">
        <f>MATCH(BP410-1,章节表!$J$4:$J$64,1)</f>
        <v>41</v>
      </c>
    </row>
    <row r="411" spans="1:69" ht="18" customHeight="1" x14ac:dyDescent="0.2">
      <c r="A411" s="19">
        <f t="shared" si="14"/>
        <v>21105</v>
      </c>
      <c r="B411" s="19">
        <f>INDEX(章节表!$E$5:$E$64,关卡表!BQ411)</f>
        <v>2</v>
      </c>
      <c r="C411" s="19">
        <f>INDEX(章节表!$B$5:$B$64,关卡表!BQ411)</f>
        <v>211</v>
      </c>
      <c r="D411" s="10" t="s">
        <v>313</v>
      </c>
      <c r="E411" s="19">
        <f>BP411-INDEX(章节表!$J$4:$J$64,关卡表!BQ411)</f>
        <v>5</v>
      </c>
      <c r="F411" s="20">
        <v>8</v>
      </c>
      <c r="G411" s="19" t="str">
        <f>INDEX(章节表!$C$5:$C$64,关卡表!BQ411)&amp;关卡表!E411&amp;"关"</f>
        <v>困难11章5关</v>
      </c>
      <c r="H411" s="10"/>
      <c r="I411" s="10"/>
      <c r="J411" s="19" t="str">
        <f>INDEX(章节表!$D$5:$D$64,关卡表!BQ411)&amp;"-"&amp;关卡表!E411&amp;"关"</f>
        <v>困难11章-5关</v>
      </c>
      <c r="K411" s="10" t="s">
        <v>315</v>
      </c>
      <c r="L411" s="10"/>
      <c r="M411" s="9"/>
      <c r="N411" s="9">
        <v>0</v>
      </c>
      <c r="O411" s="9">
        <f t="shared" si="13"/>
        <v>21104</v>
      </c>
      <c r="P411" s="19">
        <v>2450</v>
      </c>
      <c r="Q411" s="9">
        <v>0</v>
      </c>
      <c r="R411" s="9"/>
      <c r="S411" s="9" t="s">
        <v>325</v>
      </c>
      <c r="T411" s="19">
        <v>4200</v>
      </c>
      <c r="U411" s="9" t="s">
        <v>326</v>
      </c>
      <c r="V411" s="19">
        <f>INDEX(章节表!$N$5:$N$64,关卡表!BQ411)</f>
        <v>9000</v>
      </c>
      <c r="W411" s="9"/>
      <c r="X411" s="9"/>
      <c r="Y411" s="9"/>
      <c r="Z411" s="9"/>
      <c r="AA411" s="9"/>
      <c r="AB411" s="9"/>
      <c r="AC411" s="10"/>
      <c r="AD411" s="10"/>
      <c r="AE411" s="10"/>
      <c r="AF411" s="10"/>
      <c r="AG411" s="10"/>
      <c r="AH411" s="10"/>
      <c r="AI411" s="9"/>
      <c r="AJ411" s="9"/>
      <c r="AK411" s="9"/>
      <c r="AL411" s="10" t="s">
        <v>327</v>
      </c>
      <c r="AM411" s="9">
        <v>2</v>
      </c>
      <c r="AN411" s="9"/>
      <c r="AO411" s="19">
        <f>INDEX(章节表!$K$5:$K$64,关卡表!BQ411)</f>
        <v>72</v>
      </c>
      <c r="AP411" s="9">
        <v>1029868</v>
      </c>
      <c r="AQ411" s="10" t="s">
        <v>1555</v>
      </c>
      <c r="AR411" s="10" t="s">
        <v>1556</v>
      </c>
      <c r="AS411" s="10" t="s">
        <v>1557</v>
      </c>
      <c r="AT411" s="10" t="s">
        <v>318</v>
      </c>
      <c r="AU411" s="10"/>
      <c r="AV411" s="10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P411">
        <v>405</v>
      </c>
      <c r="BQ411">
        <f>MATCH(BP411-1,章节表!$J$4:$J$64,1)</f>
        <v>41</v>
      </c>
    </row>
    <row r="412" spans="1:69" ht="18" customHeight="1" x14ac:dyDescent="0.2">
      <c r="A412" s="19">
        <f t="shared" si="14"/>
        <v>21106</v>
      </c>
      <c r="B412" s="19">
        <f>INDEX(章节表!$E$5:$E$64,关卡表!BQ412)</f>
        <v>2</v>
      </c>
      <c r="C412" s="19">
        <f>INDEX(章节表!$B$5:$B$64,关卡表!BQ412)</f>
        <v>211</v>
      </c>
      <c r="D412" s="10" t="s">
        <v>313</v>
      </c>
      <c r="E412" s="19">
        <f>BP412-INDEX(章节表!$J$4:$J$64,关卡表!BQ412)</f>
        <v>6</v>
      </c>
      <c r="F412" s="20">
        <v>9</v>
      </c>
      <c r="G412" s="19" t="str">
        <f>INDEX(章节表!$C$5:$C$64,关卡表!BQ412)&amp;关卡表!E412&amp;"关"</f>
        <v>困难11章6关</v>
      </c>
      <c r="H412" s="10"/>
      <c r="I412" s="10"/>
      <c r="J412" s="19" t="str">
        <f>INDEX(章节表!$D$5:$D$64,关卡表!BQ412)&amp;"-"&amp;关卡表!E412&amp;"关"</f>
        <v>困难11章-6关</v>
      </c>
      <c r="K412" s="10" t="s">
        <v>315</v>
      </c>
      <c r="L412" s="10"/>
      <c r="M412" s="9"/>
      <c r="N412" s="9">
        <v>0</v>
      </c>
      <c r="O412" s="9">
        <f t="shared" si="13"/>
        <v>21105</v>
      </c>
      <c r="P412" s="19">
        <v>2450</v>
      </c>
      <c r="Q412" s="9">
        <v>0</v>
      </c>
      <c r="R412" s="9">
        <v>22112</v>
      </c>
      <c r="S412" s="9" t="s">
        <v>325</v>
      </c>
      <c r="T412" s="19">
        <v>4200</v>
      </c>
      <c r="U412" s="9" t="s">
        <v>326</v>
      </c>
      <c r="V412" s="19">
        <f>INDEX(章节表!$N$5:$N$64,关卡表!BQ412)</f>
        <v>9000</v>
      </c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10"/>
      <c r="AI412" s="9"/>
      <c r="AJ412" s="9"/>
      <c r="AK412" s="9"/>
      <c r="AL412" s="10" t="s">
        <v>327</v>
      </c>
      <c r="AM412" s="9">
        <v>2</v>
      </c>
      <c r="AN412" s="9"/>
      <c r="AO412" s="19">
        <f>INDEX(章节表!$K$5:$K$64,关卡表!BQ412)</f>
        <v>72</v>
      </c>
      <c r="AP412" s="9">
        <v>1184794</v>
      </c>
      <c r="AQ412" s="10" t="s">
        <v>1558</v>
      </c>
      <c r="AR412" s="10" t="s">
        <v>1559</v>
      </c>
      <c r="AS412" s="10" t="s">
        <v>1560</v>
      </c>
      <c r="AT412" s="10" t="s">
        <v>318</v>
      </c>
      <c r="AU412" s="10"/>
      <c r="AV412" s="10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P412">
        <v>406</v>
      </c>
      <c r="BQ412">
        <f>MATCH(BP412-1,章节表!$J$4:$J$64,1)</f>
        <v>41</v>
      </c>
    </row>
    <row r="413" spans="1:69" ht="18" customHeight="1" x14ac:dyDescent="0.2">
      <c r="A413" s="19">
        <f t="shared" si="14"/>
        <v>21107</v>
      </c>
      <c r="B413" s="19">
        <f>INDEX(章节表!$E$5:$E$64,关卡表!BQ413)</f>
        <v>2</v>
      </c>
      <c r="C413" s="19">
        <f>INDEX(章节表!$B$5:$B$64,关卡表!BQ413)</f>
        <v>211</v>
      </c>
      <c r="D413" s="10" t="s">
        <v>313</v>
      </c>
      <c r="E413" s="19">
        <f>BP413-INDEX(章节表!$J$4:$J$64,关卡表!BQ413)</f>
        <v>7</v>
      </c>
      <c r="F413" s="20">
        <v>11</v>
      </c>
      <c r="G413" s="19" t="str">
        <f>INDEX(章节表!$C$5:$C$64,关卡表!BQ413)&amp;关卡表!E413&amp;"关"</f>
        <v>困难11章7关</v>
      </c>
      <c r="H413" s="10"/>
      <c r="I413" s="10"/>
      <c r="J413" s="19" t="str">
        <f>INDEX(章节表!$D$5:$D$64,关卡表!BQ413)&amp;"-"&amp;关卡表!E413&amp;"关"</f>
        <v>困难11章-7关</v>
      </c>
      <c r="K413" s="10" t="s">
        <v>315</v>
      </c>
      <c r="L413" s="10"/>
      <c r="M413" s="9"/>
      <c r="N413" s="9">
        <v>0</v>
      </c>
      <c r="O413" s="9">
        <f t="shared" si="13"/>
        <v>21106</v>
      </c>
      <c r="P413" s="19">
        <v>2450</v>
      </c>
      <c r="Q413" s="9">
        <v>0</v>
      </c>
      <c r="R413" s="9"/>
      <c r="S413" s="9" t="s">
        <v>325</v>
      </c>
      <c r="T413" s="19">
        <v>4200</v>
      </c>
      <c r="U413" s="9" t="s">
        <v>326</v>
      </c>
      <c r="V413" s="19">
        <f>INDEX(章节表!$N$5:$N$64,关卡表!BQ413)</f>
        <v>9000</v>
      </c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10"/>
      <c r="AI413" s="9"/>
      <c r="AJ413" s="9"/>
      <c r="AK413" s="9"/>
      <c r="AL413" s="10" t="s">
        <v>327</v>
      </c>
      <c r="AM413" s="9">
        <v>3</v>
      </c>
      <c r="AN413" s="9"/>
      <c r="AO413" s="19">
        <f>INDEX(章节表!$K$5:$K$64,关卡表!BQ413)</f>
        <v>72</v>
      </c>
      <c r="AP413" s="9">
        <v>1101386</v>
      </c>
      <c r="AQ413" s="10" t="s">
        <v>1561</v>
      </c>
      <c r="AR413" s="10" t="s">
        <v>1562</v>
      </c>
      <c r="AS413" s="10" t="s">
        <v>1563</v>
      </c>
      <c r="AT413" s="10" t="s">
        <v>318</v>
      </c>
      <c r="AU413" s="10"/>
      <c r="AV413" s="10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P413">
        <v>407</v>
      </c>
      <c r="BQ413">
        <f>MATCH(BP413-1,章节表!$J$4:$J$64,1)</f>
        <v>41</v>
      </c>
    </row>
    <row r="414" spans="1:69" ht="18" customHeight="1" x14ac:dyDescent="0.2">
      <c r="A414" s="19">
        <f t="shared" si="14"/>
        <v>21108</v>
      </c>
      <c r="B414" s="19">
        <f>INDEX(章节表!$E$5:$E$64,关卡表!BQ414)</f>
        <v>2</v>
      </c>
      <c r="C414" s="19">
        <f>INDEX(章节表!$B$5:$B$64,关卡表!BQ414)</f>
        <v>211</v>
      </c>
      <c r="D414" s="10" t="s">
        <v>313</v>
      </c>
      <c r="E414" s="19">
        <f>BP414-INDEX(章节表!$J$4:$J$64,关卡表!BQ414)</f>
        <v>8</v>
      </c>
      <c r="F414" s="20">
        <v>12</v>
      </c>
      <c r="G414" s="19" t="str">
        <f>INDEX(章节表!$C$5:$C$64,关卡表!BQ414)&amp;关卡表!E414&amp;"关"</f>
        <v>困难11章8关</v>
      </c>
      <c r="H414" s="10"/>
      <c r="I414" s="10"/>
      <c r="J414" s="19" t="str">
        <f>INDEX(章节表!$D$5:$D$64,关卡表!BQ414)&amp;"-"&amp;关卡表!E414&amp;"关"</f>
        <v>困难11章-8关</v>
      </c>
      <c r="K414" s="10" t="s">
        <v>315</v>
      </c>
      <c r="L414" s="10"/>
      <c r="M414" s="9"/>
      <c r="N414" s="9">
        <v>0</v>
      </c>
      <c r="O414" s="9">
        <f t="shared" si="13"/>
        <v>21107</v>
      </c>
      <c r="P414" s="19">
        <v>2450</v>
      </c>
      <c r="Q414" s="9">
        <v>0</v>
      </c>
      <c r="R414" s="9"/>
      <c r="S414" s="9" t="s">
        <v>325</v>
      </c>
      <c r="T414" s="19">
        <v>4200</v>
      </c>
      <c r="U414" s="9" t="s">
        <v>326</v>
      </c>
      <c r="V414" s="19">
        <f>INDEX(章节表!$N$5:$N$64,关卡表!BQ414)</f>
        <v>9000</v>
      </c>
      <c r="W414" s="9"/>
      <c r="X414" s="9"/>
      <c r="Y414" s="9"/>
      <c r="Z414" s="9"/>
      <c r="AA414" s="9"/>
      <c r="AB414" s="9"/>
      <c r="AC414" s="10"/>
      <c r="AD414" s="10"/>
      <c r="AE414" s="10"/>
      <c r="AF414" s="10"/>
      <c r="AG414" s="10"/>
      <c r="AH414" s="10"/>
      <c r="AI414" s="9"/>
      <c r="AJ414" s="9"/>
      <c r="AK414" s="9"/>
      <c r="AL414" s="10" t="s">
        <v>327</v>
      </c>
      <c r="AM414" s="9">
        <v>1</v>
      </c>
      <c r="AN414" s="9"/>
      <c r="AO414" s="19">
        <f>INDEX(章节表!$K$5:$K$64,关卡表!BQ414)</f>
        <v>72</v>
      </c>
      <c r="AP414" s="9">
        <v>1103091</v>
      </c>
      <c r="AQ414" s="10" t="s">
        <v>1564</v>
      </c>
      <c r="AR414" s="10" t="s">
        <v>1565</v>
      </c>
      <c r="AS414" s="10" t="s">
        <v>1566</v>
      </c>
      <c r="AT414" s="10" t="s">
        <v>318</v>
      </c>
      <c r="AU414" s="10"/>
      <c r="AV414" s="10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P414">
        <v>408</v>
      </c>
      <c r="BQ414">
        <f>MATCH(BP414-1,章节表!$J$4:$J$64,1)</f>
        <v>41</v>
      </c>
    </row>
    <row r="415" spans="1:69" ht="18" customHeight="1" x14ac:dyDescent="0.2">
      <c r="A415" s="19">
        <f t="shared" si="14"/>
        <v>21109</v>
      </c>
      <c r="B415" s="19">
        <f>INDEX(章节表!$E$5:$E$64,关卡表!BQ415)</f>
        <v>2</v>
      </c>
      <c r="C415" s="19">
        <f>INDEX(章节表!$B$5:$B$64,关卡表!BQ415)</f>
        <v>211</v>
      </c>
      <c r="D415" s="10" t="s">
        <v>313</v>
      </c>
      <c r="E415" s="19">
        <f>BP415-INDEX(章节表!$J$4:$J$64,关卡表!BQ415)</f>
        <v>9</v>
      </c>
      <c r="F415" s="20">
        <v>13</v>
      </c>
      <c r="G415" s="19" t="str">
        <f>INDEX(章节表!$C$5:$C$64,关卡表!BQ415)&amp;关卡表!E415&amp;"关"</f>
        <v>困难11章9关</v>
      </c>
      <c r="H415" s="10"/>
      <c r="I415" s="10"/>
      <c r="J415" s="19" t="str">
        <f>INDEX(章节表!$D$5:$D$64,关卡表!BQ415)&amp;"-"&amp;关卡表!E415&amp;"关"</f>
        <v>困难11章-9关</v>
      </c>
      <c r="K415" s="10" t="s">
        <v>315</v>
      </c>
      <c r="L415" s="10"/>
      <c r="M415" s="9"/>
      <c r="N415" s="9">
        <v>0</v>
      </c>
      <c r="O415" s="9">
        <f t="shared" si="13"/>
        <v>21108</v>
      </c>
      <c r="P415" s="19">
        <v>2450</v>
      </c>
      <c r="Q415" s="9">
        <v>0</v>
      </c>
      <c r="R415" s="9"/>
      <c r="S415" s="9" t="s">
        <v>325</v>
      </c>
      <c r="T415" s="19">
        <v>4200</v>
      </c>
      <c r="U415" s="9" t="s">
        <v>326</v>
      </c>
      <c r="V415" s="19">
        <f>INDEX(章节表!$N$5:$N$64,关卡表!BQ415)</f>
        <v>9000</v>
      </c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10"/>
      <c r="AI415" s="9"/>
      <c r="AJ415" s="9"/>
      <c r="AK415" s="9"/>
      <c r="AL415" s="10" t="s">
        <v>327</v>
      </c>
      <c r="AM415" s="9">
        <v>2</v>
      </c>
      <c r="AN415" s="9"/>
      <c r="AO415" s="19">
        <f>INDEX(章节表!$K$5:$K$64,关卡表!BQ415)</f>
        <v>72</v>
      </c>
      <c r="AP415" s="9">
        <v>1223401</v>
      </c>
      <c r="AQ415" s="10" t="s">
        <v>1567</v>
      </c>
      <c r="AR415" s="10" t="s">
        <v>1568</v>
      </c>
      <c r="AS415" s="10" t="s">
        <v>1569</v>
      </c>
      <c r="AT415" s="10" t="s">
        <v>318</v>
      </c>
      <c r="AU415" s="10"/>
      <c r="AV415" s="10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P415">
        <v>409</v>
      </c>
      <c r="BQ415">
        <f>MATCH(BP415-1,章节表!$J$4:$J$64,1)</f>
        <v>41</v>
      </c>
    </row>
    <row r="416" spans="1:69" ht="18" customHeight="1" x14ac:dyDescent="0.2">
      <c r="A416" s="19">
        <f t="shared" si="14"/>
        <v>21110</v>
      </c>
      <c r="B416" s="19">
        <f>INDEX(章节表!$E$5:$E$64,关卡表!BQ416)</f>
        <v>2</v>
      </c>
      <c r="C416" s="19">
        <f>INDEX(章节表!$B$5:$B$64,关卡表!BQ416)</f>
        <v>211</v>
      </c>
      <c r="D416" s="10" t="s">
        <v>313</v>
      </c>
      <c r="E416" s="19">
        <f>BP416-INDEX(章节表!$J$4:$J$64,关卡表!BQ416)</f>
        <v>10</v>
      </c>
      <c r="F416" s="20">
        <v>14</v>
      </c>
      <c r="G416" s="19" t="str">
        <f>INDEX(章节表!$C$5:$C$64,关卡表!BQ416)&amp;关卡表!E416&amp;"关"</f>
        <v>困难11章10关</v>
      </c>
      <c r="H416" s="10"/>
      <c r="I416" s="10"/>
      <c r="J416" s="19" t="str">
        <f>INDEX(章节表!$D$5:$D$64,关卡表!BQ416)&amp;"-"&amp;关卡表!E416&amp;"关"</f>
        <v>困难11章-10关</v>
      </c>
      <c r="K416" s="10" t="s">
        <v>360</v>
      </c>
      <c r="L416" s="10"/>
      <c r="M416" s="9"/>
      <c r="N416" s="9">
        <v>0</v>
      </c>
      <c r="O416" s="9">
        <f t="shared" si="13"/>
        <v>21109</v>
      </c>
      <c r="P416" s="19">
        <v>2450</v>
      </c>
      <c r="Q416" s="9">
        <v>0</v>
      </c>
      <c r="R416" s="9">
        <v>22113</v>
      </c>
      <c r="S416" s="9" t="s">
        <v>325</v>
      </c>
      <c r="T416" s="19">
        <v>4200</v>
      </c>
      <c r="U416" s="9" t="s">
        <v>326</v>
      </c>
      <c r="V416" s="19">
        <f>INDEX(章节表!$N$5:$N$64,关卡表!BQ416)</f>
        <v>9000</v>
      </c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10"/>
      <c r="AI416" s="9"/>
      <c r="AJ416" s="9"/>
      <c r="AK416" s="9"/>
      <c r="AL416" s="10" t="s">
        <v>327</v>
      </c>
      <c r="AM416" s="9">
        <v>3</v>
      </c>
      <c r="AN416" s="9"/>
      <c r="AO416" s="19">
        <f>INDEX(章节表!$K$5:$K$64,关卡表!BQ416)</f>
        <v>72</v>
      </c>
      <c r="AP416" s="9">
        <v>1225749</v>
      </c>
      <c r="AQ416" s="10" t="s">
        <v>1570</v>
      </c>
      <c r="AR416" s="10" t="s">
        <v>1571</v>
      </c>
      <c r="AS416" s="10" t="s">
        <v>1572</v>
      </c>
      <c r="AT416" s="10" t="s">
        <v>318</v>
      </c>
      <c r="AU416" s="10"/>
      <c r="AV416" s="10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P416">
        <v>410</v>
      </c>
      <c r="BQ416">
        <f>MATCH(BP416-1,章节表!$J$4:$J$64,1)</f>
        <v>41</v>
      </c>
    </row>
    <row r="417" spans="1:69" ht="18" customHeight="1" x14ac:dyDescent="0.2">
      <c r="A417" s="19">
        <f t="shared" si="14"/>
        <v>21201</v>
      </c>
      <c r="B417" s="19">
        <f>INDEX(章节表!$E$5:$E$64,关卡表!BQ417)</f>
        <v>2</v>
      </c>
      <c r="C417" s="19">
        <f>INDEX(章节表!$B$5:$B$64,关卡表!BQ417)</f>
        <v>212</v>
      </c>
      <c r="D417" s="10" t="s">
        <v>313</v>
      </c>
      <c r="E417" s="19">
        <f>BP417-INDEX(章节表!$J$4:$J$64,关卡表!BQ417)</f>
        <v>1</v>
      </c>
      <c r="F417" s="20">
        <v>1</v>
      </c>
      <c r="G417" s="19" t="str">
        <f>INDEX(章节表!$C$5:$C$64,关卡表!BQ417)&amp;关卡表!E417&amp;"关"</f>
        <v>困难12章1关</v>
      </c>
      <c r="H417" s="10"/>
      <c r="I417" s="10"/>
      <c r="J417" s="19" t="str">
        <f>INDEX(章节表!$D$5:$D$64,关卡表!BQ417)&amp;"-"&amp;关卡表!E417&amp;"关"</f>
        <v>困难12章-1关</v>
      </c>
      <c r="K417" s="10" t="s">
        <v>315</v>
      </c>
      <c r="L417" s="10"/>
      <c r="M417" s="9"/>
      <c r="N417" s="9">
        <v>0</v>
      </c>
      <c r="O417" s="9">
        <f t="shared" si="13"/>
        <v>21110</v>
      </c>
      <c r="P417" s="19">
        <v>3100</v>
      </c>
      <c r="Q417" s="9">
        <v>0</v>
      </c>
      <c r="R417" s="9"/>
      <c r="S417" s="9" t="s">
        <v>325</v>
      </c>
      <c r="T417" s="19">
        <v>4500</v>
      </c>
      <c r="U417" s="9" t="s">
        <v>326</v>
      </c>
      <c r="V417" s="19">
        <f>INDEX(章节表!$N$5:$N$64,关卡表!BQ417)</f>
        <v>9900</v>
      </c>
      <c r="W417" s="9"/>
      <c r="X417" s="9"/>
      <c r="Y417" s="9"/>
      <c r="Z417" s="9"/>
      <c r="AA417" s="9"/>
      <c r="AB417" s="9"/>
      <c r="AC417" s="10"/>
      <c r="AD417" s="10"/>
      <c r="AE417" s="10"/>
      <c r="AF417" s="10"/>
      <c r="AG417" s="10"/>
      <c r="AH417" s="10"/>
      <c r="AI417" s="9"/>
      <c r="AJ417" s="9"/>
      <c r="AK417" s="9"/>
      <c r="AL417" s="10" t="s">
        <v>364</v>
      </c>
      <c r="AM417" s="9">
        <v>9</v>
      </c>
      <c r="AN417" s="9"/>
      <c r="AO417" s="19">
        <f>INDEX(章节表!$K$5:$K$64,关卡表!BQ417)</f>
        <v>77</v>
      </c>
      <c r="AP417" s="9">
        <v>1147517</v>
      </c>
      <c r="AQ417" s="10" t="s">
        <v>1573</v>
      </c>
      <c r="AR417" s="10" t="s">
        <v>1574</v>
      </c>
      <c r="AS417" s="10" t="s">
        <v>1575</v>
      </c>
      <c r="AT417" s="10" t="s">
        <v>318</v>
      </c>
      <c r="AU417" s="10"/>
      <c r="AV417" s="10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P417">
        <v>411</v>
      </c>
      <c r="BQ417">
        <f>MATCH(BP417-1,章节表!$J$4:$J$64,1)</f>
        <v>42</v>
      </c>
    </row>
    <row r="418" spans="1:69" ht="16.5" x14ac:dyDescent="0.2">
      <c r="A418" s="19">
        <f t="shared" si="14"/>
        <v>21202</v>
      </c>
      <c r="B418" s="19">
        <f>INDEX(章节表!$E$5:$E$64,关卡表!BQ418)</f>
        <v>2</v>
      </c>
      <c r="C418" s="19">
        <f>INDEX(章节表!$B$5:$B$64,关卡表!BQ418)</f>
        <v>212</v>
      </c>
      <c r="D418" s="10" t="s">
        <v>313</v>
      </c>
      <c r="E418" s="19">
        <f>BP418-INDEX(章节表!$J$4:$J$64,关卡表!BQ418)</f>
        <v>2</v>
      </c>
      <c r="F418" s="20">
        <v>3</v>
      </c>
      <c r="G418" s="19" t="str">
        <f>INDEX(章节表!$C$5:$C$64,关卡表!BQ418)&amp;关卡表!E418&amp;"关"</f>
        <v>困难12章2关</v>
      </c>
      <c r="H418" s="9"/>
      <c r="I418" s="9"/>
      <c r="J418" s="19" t="str">
        <f>INDEX(章节表!$D$5:$D$64,关卡表!BQ418)&amp;"-"&amp;关卡表!E418&amp;"关"</f>
        <v>困难12章-2关</v>
      </c>
      <c r="K418" s="10" t="s">
        <v>315</v>
      </c>
      <c r="L418" s="9"/>
      <c r="M418" s="9"/>
      <c r="N418" s="9">
        <v>0</v>
      </c>
      <c r="O418" s="9">
        <f t="shared" si="13"/>
        <v>21201</v>
      </c>
      <c r="P418" s="19">
        <v>3100</v>
      </c>
      <c r="Q418" s="9"/>
      <c r="R418" s="9"/>
      <c r="S418" s="9" t="s">
        <v>325</v>
      </c>
      <c r="T418" s="19">
        <v>4500</v>
      </c>
      <c r="U418" s="9" t="s">
        <v>326</v>
      </c>
      <c r="V418" s="19">
        <f>INDEX(章节表!$N$5:$N$64,关卡表!BQ418)</f>
        <v>9900</v>
      </c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 t="s">
        <v>327</v>
      </c>
      <c r="AM418" s="9">
        <v>1</v>
      </c>
      <c r="AN418" s="9"/>
      <c r="AO418" s="19">
        <f>INDEX(章节表!$K$5:$K$64,关卡表!BQ418)</f>
        <v>77</v>
      </c>
      <c r="AP418" s="9">
        <v>1149213</v>
      </c>
      <c r="AQ418" s="10" t="s">
        <v>1576</v>
      </c>
      <c r="AR418" s="10" t="s">
        <v>1577</v>
      </c>
      <c r="AS418" s="10" t="s">
        <v>1578</v>
      </c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P418">
        <v>412</v>
      </c>
      <c r="BQ418">
        <f>MATCH(BP418-1,章节表!$J$4:$J$64,1)</f>
        <v>42</v>
      </c>
    </row>
    <row r="419" spans="1:69" ht="16.5" x14ac:dyDescent="0.2">
      <c r="A419" s="19">
        <f t="shared" si="14"/>
        <v>21203</v>
      </c>
      <c r="B419" s="19">
        <f>INDEX(章节表!$E$5:$E$64,关卡表!BQ419)</f>
        <v>2</v>
      </c>
      <c r="C419" s="19">
        <f>INDEX(章节表!$B$5:$B$64,关卡表!BQ419)</f>
        <v>212</v>
      </c>
      <c r="D419" s="10" t="s">
        <v>313</v>
      </c>
      <c r="E419" s="19">
        <f>BP419-INDEX(章节表!$J$4:$J$64,关卡表!BQ419)</f>
        <v>3</v>
      </c>
      <c r="F419" s="20">
        <v>4</v>
      </c>
      <c r="G419" s="19" t="str">
        <f>INDEX(章节表!$C$5:$C$64,关卡表!BQ419)&amp;关卡表!E419&amp;"关"</f>
        <v>困难12章3关</v>
      </c>
      <c r="H419" s="9"/>
      <c r="I419" s="9"/>
      <c r="J419" s="19" t="str">
        <f>INDEX(章节表!$D$5:$D$64,关卡表!BQ419)&amp;"-"&amp;关卡表!E419&amp;"关"</f>
        <v>困难12章-3关</v>
      </c>
      <c r="K419" s="10" t="s">
        <v>315</v>
      </c>
      <c r="L419" s="9"/>
      <c r="M419" s="9"/>
      <c r="N419" s="9">
        <v>0</v>
      </c>
      <c r="O419" s="9">
        <f t="shared" si="13"/>
        <v>21202</v>
      </c>
      <c r="P419" s="19">
        <v>3100</v>
      </c>
      <c r="Q419" s="9"/>
      <c r="R419" s="9">
        <v>22121</v>
      </c>
      <c r="S419" s="9" t="s">
        <v>325</v>
      </c>
      <c r="T419" s="19">
        <v>4500</v>
      </c>
      <c r="U419" s="9" t="s">
        <v>326</v>
      </c>
      <c r="V419" s="19">
        <f>INDEX(章节表!$N$5:$N$64,关卡表!BQ419)</f>
        <v>9900</v>
      </c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10" t="s">
        <v>327</v>
      </c>
      <c r="AM419" s="9">
        <v>2</v>
      </c>
      <c r="AN419" s="9"/>
      <c r="AO419" s="19">
        <f>INDEX(章节表!$K$5:$K$64,关卡表!BQ419)</f>
        <v>77</v>
      </c>
      <c r="AP419" s="9">
        <v>1283375</v>
      </c>
      <c r="AQ419" s="10" t="s">
        <v>1579</v>
      </c>
      <c r="AR419" s="10" t="s">
        <v>1580</v>
      </c>
      <c r="AS419" s="10" t="s">
        <v>1581</v>
      </c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P419">
        <v>413</v>
      </c>
      <c r="BQ419">
        <f>MATCH(BP419-1,章节表!$J$4:$J$64,1)</f>
        <v>42</v>
      </c>
    </row>
    <row r="420" spans="1:69" ht="16.5" x14ac:dyDescent="0.2">
      <c r="A420" s="19">
        <f t="shared" si="14"/>
        <v>21204</v>
      </c>
      <c r="B420" s="19">
        <f>INDEX(章节表!$E$5:$E$64,关卡表!BQ420)</f>
        <v>2</v>
      </c>
      <c r="C420" s="19">
        <f>INDEX(章节表!$B$5:$B$64,关卡表!BQ420)</f>
        <v>212</v>
      </c>
      <c r="D420" s="10" t="s">
        <v>313</v>
      </c>
      <c r="E420" s="19">
        <f>BP420-INDEX(章节表!$J$4:$J$64,关卡表!BQ420)</f>
        <v>4</v>
      </c>
      <c r="F420" s="20">
        <v>6</v>
      </c>
      <c r="G420" s="19" t="str">
        <f>INDEX(章节表!$C$5:$C$64,关卡表!BQ420)&amp;关卡表!E420&amp;"关"</f>
        <v>困难12章4关</v>
      </c>
      <c r="H420" s="9"/>
      <c r="I420" s="9"/>
      <c r="J420" s="19" t="str">
        <f>INDEX(章节表!$D$5:$D$64,关卡表!BQ420)&amp;"-"&amp;关卡表!E420&amp;"关"</f>
        <v>困难12章-4关</v>
      </c>
      <c r="K420" s="10" t="s">
        <v>315</v>
      </c>
      <c r="L420" s="9"/>
      <c r="M420" s="9"/>
      <c r="N420" s="9">
        <v>0</v>
      </c>
      <c r="O420" s="9">
        <f t="shared" si="13"/>
        <v>21203</v>
      </c>
      <c r="P420" s="19">
        <v>3100</v>
      </c>
      <c r="Q420" s="9"/>
      <c r="R420" s="9"/>
      <c r="S420" s="9" t="s">
        <v>325</v>
      </c>
      <c r="T420" s="19">
        <v>4500</v>
      </c>
      <c r="U420" s="9" t="s">
        <v>326</v>
      </c>
      <c r="V420" s="19">
        <f>INDEX(章节表!$N$5:$N$64,关卡表!BQ420)</f>
        <v>9900</v>
      </c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 t="s">
        <v>364</v>
      </c>
      <c r="AM420" s="9">
        <v>11</v>
      </c>
      <c r="AN420" s="9"/>
      <c r="AO420" s="19">
        <f>INDEX(章节表!$K$5:$K$64,关卡表!BQ420)</f>
        <v>77</v>
      </c>
      <c r="AP420" s="9">
        <v>1201141</v>
      </c>
      <c r="AQ420" s="10" t="s">
        <v>1582</v>
      </c>
      <c r="AR420" s="10" t="s">
        <v>1583</v>
      </c>
      <c r="AS420" s="10" t="s">
        <v>1584</v>
      </c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P420">
        <v>414</v>
      </c>
      <c r="BQ420">
        <f>MATCH(BP420-1,章节表!$J$4:$J$64,1)</f>
        <v>42</v>
      </c>
    </row>
    <row r="421" spans="1:69" ht="16.5" x14ac:dyDescent="0.2">
      <c r="A421" s="19">
        <f t="shared" si="14"/>
        <v>21205</v>
      </c>
      <c r="B421" s="19">
        <f>INDEX(章节表!$E$5:$E$64,关卡表!BQ421)</f>
        <v>2</v>
      </c>
      <c r="C421" s="19">
        <f>INDEX(章节表!$B$5:$B$64,关卡表!BQ421)</f>
        <v>212</v>
      </c>
      <c r="D421" s="10" t="s">
        <v>313</v>
      </c>
      <c r="E421" s="19">
        <f>BP421-INDEX(章节表!$J$4:$J$64,关卡表!BQ421)</f>
        <v>5</v>
      </c>
      <c r="F421" s="20">
        <v>8</v>
      </c>
      <c r="G421" s="19" t="str">
        <f>INDEX(章节表!$C$5:$C$64,关卡表!BQ421)&amp;关卡表!E421&amp;"关"</f>
        <v>困难12章5关</v>
      </c>
      <c r="H421" s="9"/>
      <c r="I421" s="9"/>
      <c r="J421" s="19" t="str">
        <f>INDEX(章节表!$D$5:$D$64,关卡表!BQ421)&amp;"-"&amp;关卡表!E421&amp;"关"</f>
        <v>困难12章-5关</v>
      </c>
      <c r="K421" s="10" t="s">
        <v>315</v>
      </c>
      <c r="L421" s="9"/>
      <c r="M421" s="9"/>
      <c r="N421" s="9">
        <v>0</v>
      </c>
      <c r="O421" s="9">
        <f t="shared" si="13"/>
        <v>21204</v>
      </c>
      <c r="P421" s="19">
        <v>3100</v>
      </c>
      <c r="Q421" s="9"/>
      <c r="R421" s="9"/>
      <c r="S421" s="9" t="s">
        <v>325</v>
      </c>
      <c r="T421" s="19">
        <v>4500</v>
      </c>
      <c r="U421" s="9" t="s">
        <v>326</v>
      </c>
      <c r="V421" s="19">
        <f>INDEX(章节表!$N$5:$N$64,关卡表!BQ421)</f>
        <v>9900</v>
      </c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 t="s">
        <v>364</v>
      </c>
      <c r="AM421" s="9">
        <v>9</v>
      </c>
      <c r="AN421" s="9"/>
      <c r="AO421" s="19">
        <f>INDEX(章节表!$K$5:$K$64,关卡表!BQ421)</f>
        <v>77</v>
      </c>
      <c r="AP421" s="9">
        <v>1211998</v>
      </c>
      <c r="AQ421" s="10" t="s">
        <v>1585</v>
      </c>
      <c r="AR421" s="10" t="s">
        <v>1586</v>
      </c>
      <c r="AS421" s="10" t="s">
        <v>1587</v>
      </c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P421">
        <v>415</v>
      </c>
      <c r="BQ421">
        <f>MATCH(BP421-1,章节表!$J$4:$J$64,1)</f>
        <v>42</v>
      </c>
    </row>
    <row r="422" spans="1:69" ht="16.5" x14ac:dyDescent="0.2">
      <c r="A422" s="19">
        <f t="shared" si="14"/>
        <v>21206</v>
      </c>
      <c r="B422" s="19">
        <f>INDEX(章节表!$E$5:$E$64,关卡表!BQ422)</f>
        <v>2</v>
      </c>
      <c r="C422" s="19">
        <f>INDEX(章节表!$B$5:$B$64,关卡表!BQ422)</f>
        <v>212</v>
      </c>
      <c r="D422" s="10" t="s">
        <v>313</v>
      </c>
      <c r="E422" s="19">
        <f>BP422-INDEX(章节表!$J$4:$J$64,关卡表!BQ422)</f>
        <v>6</v>
      </c>
      <c r="F422" s="20">
        <v>9</v>
      </c>
      <c r="G422" s="19" t="str">
        <f>INDEX(章节表!$C$5:$C$64,关卡表!BQ422)&amp;关卡表!E422&amp;"关"</f>
        <v>困难12章6关</v>
      </c>
      <c r="H422" s="9"/>
      <c r="I422" s="9"/>
      <c r="J422" s="19" t="str">
        <f>INDEX(章节表!$D$5:$D$64,关卡表!BQ422)&amp;"-"&amp;关卡表!E422&amp;"关"</f>
        <v>困难12章-6关</v>
      </c>
      <c r="K422" s="10" t="s">
        <v>315</v>
      </c>
      <c r="L422" s="9"/>
      <c r="M422" s="9"/>
      <c r="N422" s="9">
        <v>0</v>
      </c>
      <c r="O422" s="9">
        <f t="shared" si="13"/>
        <v>21205</v>
      </c>
      <c r="P422" s="19">
        <v>3100</v>
      </c>
      <c r="Q422" s="9"/>
      <c r="R422" s="9">
        <v>22122</v>
      </c>
      <c r="S422" s="9" t="s">
        <v>325</v>
      </c>
      <c r="T422" s="19">
        <v>4500</v>
      </c>
      <c r="U422" s="9" t="s">
        <v>326</v>
      </c>
      <c r="V422" s="19">
        <f>INDEX(章节表!$N$5:$N$64,关卡表!BQ422)</f>
        <v>9900</v>
      </c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 t="s">
        <v>364</v>
      </c>
      <c r="AM422" s="9">
        <v>9</v>
      </c>
      <c r="AN422" s="9"/>
      <c r="AO422" s="19">
        <f>INDEX(章节表!$K$5:$K$64,关卡表!BQ422)</f>
        <v>77</v>
      </c>
      <c r="AP422" s="9">
        <v>1370426</v>
      </c>
      <c r="AQ422" s="10" t="s">
        <v>1588</v>
      </c>
      <c r="AR422" s="10" t="s">
        <v>1589</v>
      </c>
      <c r="AS422" s="10" t="s">
        <v>1590</v>
      </c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P422">
        <v>416</v>
      </c>
      <c r="BQ422">
        <f>MATCH(BP422-1,章节表!$J$4:$J$64,1)</f>
        <v>42</v>
      </c>
    </row>
    <row r="423" spans="1:69" ht="16.5" x14ac:dyDescent="0.2">
      <c r="A423" s="19">
        <f t="shared" si="14"/>
        <v>21207</v>
      </c>
      <c r="B423" s="19">
        <f>INDEX(章节表!$E$5:$E$64,关卡表!BQ423)</f>
        <v>2</v>
      </c>
      <c r="C423" s="19">
        <f>INDEX(章节表!$B$5:$B$64,关卡表!BQ423)</f>
        <v>212</v>
      </c>
      <c r="D423" s="10" t="s">
        <v>313</v>
      </c>
      <c r="E423" s="19">
        <f>BP423-INDEX(章节表!$J$4:$J$64,关卡表!BQ423)</f>
        <v>7</v>
      </c>
      <c r="F423" s="20">
        <v>10</v>
      </c>
      <c r="G423" s="19" t="str">
        <f>INDEX(章节表!$C$5:$C$64,关卡表!BQ423)&amp;关卡表!E423&amp;"关"</f>
        <v>困难12章7关</v>
      </c>
      <c r="H423" s="9"/>
      <c r="I423" s="9"/>
      <c r="J423" s="19" t="str">
        <f>INDEX(章节表!$D$5:$D$64,关卡表!BQ423)&amp;"-"&amp;关卡表!E423&amp;"关"</f>
        <v>困难12章-7关</v>
      </c>
      <c r="K423" s="10" t="s">
        <v>315</v>
      </c>
      <c r="L423" s="9"/>
      <c r="M423" s="9"/>
      <c r="N423" s="9">
        <v>0</v>
      </c>
      <c r="O423" s="9">
        <f t="shared" si="13"/>
        <v>21206</v>
      </c>
      <c r="P423" s="19">
        <v>3100</v>
      </c>
      <c r="Q423" s="9"/>
      <c r="R423" s="9"/>
      <c r="S423" s="9" t="s">
        <v>325</v>
      </c>
      <c r="T423" s="19">
        <v>4500</v>
      </c>
      <c r="U423" s="9" t="s">
        <v>326</v>
      </c>
      <c r="V423" s="19">
        <f>INDEX(章节表!$N$5:$N$64,关卡表!BQ423)</f>
        <v>9900</v>
      </c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 t="s">
        <v>412</v>
      </c>
      <c r="AM423" s="9">
        <v>6</v>
      </c>
      <c r="AN423" s="9"/>
      <c r="AO423" s="19">
        <f>INDEX(章节表!$K$5:$K$64,关卡表!BQ423)</f>
        <v>77</v>
      </c>
      <c r="AP423" s="9">
        <v>1278818</v>
      </c>
      <c r="AQ423" s="10" t="s">
        <v>1591</v>
      </c>
      <c r="AR423" s="10" t="s">
        <v>1592</v>
      </c>
      <c r="AS423" s="10" t="s">
        <v>1593</v>
      </c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P423">
        <v>417</v>
      </c>
      <c r="BQ423">
        <f>MATCH(BP423-1,章节表!$J$4:$J$64,1)</f>
        <v>42</v>
      </c>
    </row>
    <row r="424" spans="1:69" ht="16.5" x14ac:dyDescent="0.2">
      <c r="A424" s="19">
        <f t="shared" si="14"/>
        <v>21208</v>
      </c>
      <c r="B424" s="19">
        <f>INDEX(章节表!$E$5:$E$64,关卡表!BQ424)</f>
        <v>2</v>
      </c>
      <c r="C424" s="19">
        <f>INDEX(章节表!$B$5:$B$64,关卡表!BQ424)</f>
        <v>212</v>
      </c>
      <c r="D424" s="10" t="s">
        <v>313</v>
      </c>
      <c r="E424" s="19">
        <f>BP424-INDEX(章节表!$J$4:$J$64,关卡表!BQ424)</f>
        <v>8</v>
      </c>
      <c r="F424" s="20">
        <v>11</v>
      </c>
      <c r="G424" s="19" t="str">
        <f>INDEX(章节表!$C$5:$C$64,关卡表!BQ424)&amp;关卡表!E424&amp;"关"</f>
        <v>困难12章8关</v>
      </c>
      <c r="H424" s="9"/>
      <c r="I424" s="9"/>
      <c r="J424" s="19" t="str">
        <f>INDEX(章节表!$D$5:$D$64,关卡表!BQ424)&amp;"-"&amp;关卡表!E424&amp;"关"</f>
        <v>困难12章-8关</v>
      </c>
      <c r="K424" s="10" t="s">
        <v>315</v>
      </c>
      <c r="L424" s="9"/>
      <c r="M424" s="9"/>
      <c r="N424" s="9">
        <v>0</v>
      </c>
      <c r="O424" s="9">
        <f t="shared" si="13"/>
        <v>21207</v>
      </c>
      <c r="P424" s="19">
        <v>3100</v>
      </c>
      <c r="Q424" s="9"/>
      <c r="R424" s="9"/>
      <c r="S424" s="9" t="s">
        <v>325</v>
      </c>
      <c r="T424" s="19">
        <v>4500</v>
      </c>
      <c r="U424" s="9" t="s">
        <v>326</v>
      </c>
      <c r="V424" s="19">
        <f>INDEX(章节表!$N$5:$N$64,关卡表!BQ424)</f>
        <v>9900</v>
      </c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 t="s">
        <v>412</v>
      </c>
      <c r="AM424" s="9">
        <v>7</v>
      </c>
      <c r="AN424" s="9"/>
      <c r="AO424" s="19">
        <f>INDEX(章节表!$K$5:$K$64,关卡表!BQ424)</f>
        <v>77</v>
      </c>
      <c r="AP424" s="9">
        <v>1280523</v>
      </c>
      <c r="AQ424" s="10" t="s">
        <v>1594</v>
      </c>
      <c r="AR424" s="10" t="s">
        <v>1595</v>
      </c>
      <c r="AS424" s="10" t="s">
        <v>1596</v>
      </c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P424">
        <v>418</v>
      </c>
      <c r="BQ424">
        <f>MATCH(BP424-1,章节表!$J$4:$J$64,1)</f>
        <v>42</v>
      </c>
    </row>
    <row r="425" spans="1:69" ht="16.5" x14ac:dyDescent="0.2">
      <c r="A425" s="19">
        <f t="shared" si="14"/>
        <v>21209</v>
      </c>
      <c r="B425" s="19">
        <f>INDEX(章节表!$E$5:$E$64,关卡表!BQ425)</f>
        <v>2</v>
      </c>
      <c r="C425" s="19">
        <f>INDEX(章节表!$B$5:$B$64,关卡表!BQ425)</f>
        <v>212</v>
      </c>
      <c r="D425" s="10" t="s">
        <v>313</v>
      </c>
      <c r="E425" s="19">
        <f>BP425-INDEX(章节表!$J$4:$J$64,关卡表!BQ425)</f>
        <v>9</v>
      </c>
      <c r="F425" s="20">
        <v>13</v>
      </c>
      <c r="G425" s="19" t="str">
        <f>INDEX(章节表!$C$5:$C$64,关卡表!BQ425)&amp;关卡表!E425&amp;"关"</f>
        <v>困难12章9关</v>
      </c>
      <c r="H425" s="9"/>
      <c r="I425" s="9"/>
      <c r="J425" s="19" t="str">
        <f>INDEX(章节表!$D$5:$D$64,关卡表!BQ425)&amp;"-"&amp;关卡表!E425&amp;"关"</f>
        <v>困难12章-9关</v>
      </c>
      <c r="K425" s="10" t="s">
        <v>315</v>
      </c>
      <c r="L425" s="9"/>
      <c r="M425" s="9"/>
      <c r="N425" s="9">
        <v>0</v>
      </c>
      <c r="O425" s="9">
        <f t="shared" si="13"/>
        <v>21208</v>
      </c>
      <c r="P425" s="19">
        <v>3100</v>
      </c>
      <c r="Q425" s="9"/>
      <c r="R425" s="9"/>
      <c r="S425" s="9" t="s">
        <v>325</v>
      </c>
      <c r="T425" s="19">
        <v>4500</v>
      </c>
      <c r="U425" s="9" t="s">
        <v>326</v>
      </c>
      <c r="V425" s="19">
        <f>INDEX(章节表!$N$5:$N$64,关卡表!BQ425)</f>
        <v>9900</v>
      </c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 t="s">
        <v>412</v>
      </c>
      <c r="AM425" s="9">
        <v>8</v>
      </c>
      <c r="AN425" s="9"/>
      <c r="AO425" s="19">
        <f>INDEX(章节表!$K$5:$K$64,关卡表!BQ425)</f>
        <v>77</v>
      </c>
      <c r="AP425" s="9">
        <v>1397010</v>
      </c>
      <c r="AQ425" s="10" t="s">
        <v>1597</v>
      </c>
      <c r="AR425" s="10" t="s">
        <v>1598</v>
      </c>
      <c r="AS425" s="10" t="s">
        <v>1599</v>
      </c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P425">
        <v>419</v>
      </c>
      <c r="BQ425">
        <f>MATCH(BP425-1,章节表!$J$4:$J$64,1)</f>
        <v>42</v>
      </c>
    </row>
    <row r="426" spans="1:69" ht="16.5" x14ac:dyDescent="0.2">
      <c r="A426" s="19">
        <f t="shared" si="14"/>
        <v>21210</v>
      </c>
      <c r="B426" s="19">
        <f>INDEX(章节表!$E$5:$E$64,关卡表!BQ426)</f>
        <v>2</v>
      </c>
      <c r="C426" s="19">
        <f>INDEX(章节表!$B$5:$B$64,关卡表!BQ426)</f>
        <v>212</v>
      </c>
      <c r="D426" s="10" t="s">
        <v>313</v>
      </c>
      <c r="E426" s="19">
        <f>BP426-INDEX(章节表!$J$4:$J$64,关卡表!BQ426)</f>
        <v>10</v>
      </c>
      <c r="F426" s="20">
        <v>14</v>
      </c>
      <c r="G426" s="19" t="str">
        <f>INDEX(章节表!$C$5:$C$64,关卡表!BQ426)&amp;关卡表!E426&amp;"关"</f>
        <v>困难12章10关</v>
      </c>
      <c r="H426" s="9"/>
      <c r="I426" s="9"/>
      <c r="J426" s="19" t="str">
        <f>INDEX(章节表!$D$5:$D$64,关卡表!BQ426)&amp;"-"&amp;关卡表!E426&amp;"关"</f>
        <v>困难12章-10关</v>
      </c>
      <c r="K426" s="10" t="s">
        <v>360</v>
      </c>
      <c r="L426" s="9"/>
      <c r="M426" s="9"/>
      <c r="N426" s="9">
        <v>0</v>
      </c>
      <c r="O426" s="9">
        <f t="shared" si="13"/>
        <v>21209</v>
      </c>
      <c r="P426" s="19">
        <v>3100</v>
      </c>
      <c r="Q426" s="9"/>
      <c r="R426" s="9">
        <v>22123</v>
      </c>
      <c r="S426" s="9" t="s">
        <v>325</v>
      </c>
      <c r="T426" s="19">
        <v>4500</v>
      </c>
      <c r="U426" s="9" t="s">
        <v>326</v>
      </c>
      <c r="V426" s="19">
        <f>INDEX(章节表!$N$5:$N$64,关卡表!BQ426)</f>
        <v>9900</v>
      </c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 t="s">
        <v>412</v>
      </c>
      <c r="AM426" s="9">
        <v>6</v>
      </c>
      <c r="AN426" s="9"/>
      <c r="AO426" s="19">
        <f>INDEX(章节表!$K$5:$K$64,关卡表!BQ426)</f>
        <v>77</v>
      </c>
      <c r="AP426" s="9">
        <v>1421925</v>
      </c>
      <c r="AQ426" s="10" t="s">
        <v>1600</v>
      </c>
      <c r="AR426" s="10" t="s">
        <v>1601</v>
      </c>
      <c r="AS426" s="10" t="s">
        <v>1602</v>
      </c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P426">
        <v>420</v>
      </c>
      <c r="BQ426">
        <f>MATCH(BP426-1,章节表!$J$4:$J$64,1)</f>
        <v>42</v>
      </c>
    </row>
    <row r="427" spans="1:69" ht="16.5" x14ac:dyDescent="0.2">
      <c r="A427" s="19">
        <f t="shared" si="14"/>
        <v>21301</v>
      </c>
      <c r="B427" s="19">
        <f>INDEX(章节表!$E$5:$E$64,关卡表!BQ427)</f>
        <v>2</v>
      </c>
      <c r="C427" s="19">
        <f>INDEX(章节表!$B$5:$B$64,关卡表!BQ427)</f>
        <v>213</v>
      </c>
      <c r="D427" s="10" t="s">
        <v>313</v>
      </c>
      <c r="E427" s="19">
        <f>BP427-INDEX(章节表!$J$4:$J$64,关卡表!BQ427)</f>
        <v>1</v>
      </c>
      <c r="F427" s="20">
        <v>1</v>
      </c>
      <c r="G427" s="19" t="str">
        <f>INDEX(章节表!$C$5:$C$64,关卡表!BQ427)&amp;关卡表!E427&amp;"关"</f>
        <v>困难13章1关</v>
      </c>
      <c r="H427" s="9"/>
      <c r="I427" s="9"/>
      <c r="J427" s="19" t="str">
        <f>INDEX(章节表!$D$5:$D$64,关卡表!BQ427)&amp;"-"&amp;关卡表!E427&amp;"关"</f>
        <v>困难13章-1关</v>
      </c>
      <c r="K427" s="10" t="s">
        <v>315</v>
      </c>
      <c r="L427" s="9"/>
      <c r="M427" s="9"/>
      <c r="N427" s="9">
        <v>0</v>
      </c>
      <c r="O427" s="9">
        <f t="shared" si="13"/>
        <v>21210</v>
      </c>
      <c r="P427" s="19">
        <v>4050</v>
      </c>
      <c r="Q427" s="9"/>
      <c r="R427" s="9"/>
      <c r="S427" s="9" t="s">
        <v>325</v>
      </c>
      <c r="T427" s="19">
        <v>4800</v>
      </c>
      <c r="U427" s="9" t="s">
        <v>326</v>
      </c>
      <c r="V427" s="19">
        <f>INDEX(章节表!$N$5:$N$64,关卡表!BQ427)</f>
        <v>11250</v>
      </c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 t="s">
        <v>412</v>
      </c>
      <c r="AM427" s="9">
        <v>6</v>
      </c>
      <c r="AN427" s="9"/>
      <c r="AO427" s="19">
        <f>INDEX(章节表!$K$5:$K$64,关卡表!BQ427)</f>
        <v>82</v>
      </c>
      <c r="AP427" s="9">
        <v>1326500</v>
      </c>
      <c r="AQ427" s="10" t="s">
        <v>1603</v>
      </c>
      <c r="AR427" s="10" t="s">
        <v>1604</v>
      </c>
      <c r="AS427" s="10" t="s">
        <v>1605</v>
      </c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P427">
        <v>421</v>
      </c>
      <c r="BQ427">
        <f>MATCH(BP427-1,章节表!$J$4:$J$64,1)</f>
        <v>43</v>
      </c>
    </row>
    <row r="428" spans="1:69" ht="16.5" x14ac:dyDescent="0.2">
      <c r="A428" s="19">
        <f t="shared" si="14"/>
        <v>21302</v>
      </c>
      <c r="B428" s="19">
        <f>INDEX(章节表!$E$5:$E$64,关卡表!BQ428)</f>
        <v>2</v>
      </c>
      <c r="C428" s="19">
        <f>INDEX(章节表!$B$5:$B$64,关卡表!BQ428)</f>
        <v>213</v>
      </c>
      <c r="D428" s="10" t="s">
        <v>313</v>
      </c>
      <c r="E428" s="19">
        <f>BP428-INDEX(章节表!$J$4:$J$64,关卡表!BQ428)</f>
        <v>2</v>
      </c>
      <c r="F428" s="20">
        <v>3</v>
      </c>
      <c r="G428" s="19" t="str">
        <f>INDEX(章节表!$C$5:$C$64,关卡表!BQ428)&amp;关卡表!E428&amp;"关"</f>
        <v>困难13章2关</v>
      </c>
      <c r="H428" s="9"/>
      <c r="I428" s="9"/>
      <c r="J428" s="19" t="str">
        <f>INDEX(章节表!$D$5:$D$64,关卡表!BQ428)&amp;"-"&amp;关卡表!E428&amp;"关"</f>
        <v>困难13章-2关</v>
      </c>
      <c r="K428" s="10" t="s">
        <v>315</v>
      </c>
      <c r="L428" s="9"/>
      <c r="M428" s="9"/>
      <c r="N428" s="9">
        <v>0</v>
      </c>
      <c r="O428" s="9">
        <f t="shared" si="13"/>
        <v>21301</v>
      </c>
      <c r="P428" s="19">
        <v>4050</v>
      </c>
      <c r="Q428" s="9"/>
      <c r="R428" s="9"/>
      <c r="S428" s="9" t="s">
        <v>325</v>
      </c>
      <c r="T428" s="19">
        <v>4800</v>
      </c>
      <c r="U428" s="9" t="s">
        <v>326</v>
      </c>
      <c r="V428" s="19">
        <f>INDEX(章节表!$N$5:$N$64,关卡表!BQ428)</f>
        <v>11250</v>
      </c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 t="s">
        <v>327</v>
      </c>
      <c r="AM428" s="9">
        <v>1</v>
      </c>
      <c r="AN428" s="9"/>
      <c r="AO428" s="19">
        <f>INDEX(章节表!$K$5:$K$64,关卡表!BQ428)</f>
        <v>82</v>
      </c>
      <c r="AP428" s="9">
        <v>1328216</v>
      </c>
      <c r="AQ428" s="10" t="s">
        <v>1606</v>
      </c>
      <c r="AR428" s="10" t="s">
        <v>1607</v>
      </c>
      <c r="AS428" s="10" t="s">
        <v>1608</v>
      </c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P428">
        <v>422</v>
      </c>
      <c r="BQ428">
        <f>MATCH(BP428-1,章节表!$J$4:$J$64,1)</f>
        <v>43</v>
      </c>
    </row>
    <row r="429" spans="1:69" ht="16.5" x14ac:dyDescent="0.2">
      <c r="A429" s="19">
        <f t="shared" si="14"/>
        <v>21303</v>
      </c>
      <c r="B429" s="19">
        <f>INDEX(章节表!$E$5:$E$64,关卡表!BQ429)</f>
        <v>2</v>
      </c>
      <c r="C429" s="19">
        <f>INDEX(章节表!$B$5:$B$64,关卡表!BQ429)</f>
        <v>213</v>
      </c>
      <c r="D429" s="10" t="s">
        <v>313</v>
      </c>
      <c r="E429" s="19">
        <f>BP429-INDEX(章节表!$J$4:$J$64,关卡表!BQ429)</f>
        <v>3</v>
      </c>
      <c r="F429" s="20">
        <v>5</v>
      </c>
      <c r="G429" s="19" t="str">
        <f>INDEX(章节表!$C$5:$C$64,关卡表!BQ429)&amp;关卡表!E429&amp;"关"</f>
        <v>困难13章3关</v>
      </c>
      <c r="H429" s="9"/>
      <c r="I429" s="9"/>
      <c r="J429" s="19" t="str">
        <f>INDEX(章节表!$D$5:$D$64,关卡表!BQ429)&amp;"-"&amp;关卡表!E429&amp;"关"</f>
        <v>困难13章-3关</v>
      </c>
      <c r="K429" s="10" t="s">
        <v>315</v>
      </c>
      <c r="L429" s="9"/>
      <c r="M429" s="9"/>
      <c r="N429" s="9">
        <v>0</v>
      </c>
      <c r="O429" s="9">
        <f t="shared" si="13"/>
        <v>21302</v>
      </c>
      <c r="P429" s="19">
        <v>4050</v>
      </c>
      <c r="Q429" s="9"/>
      <c r="R429" s="9">
        <v>22131</v>
      </c>
      <c r="S429" s="9" t="s">
        <v>325</v>
      </c>
      <c r="T429" s="19">
        <v>4800</v>
      </c>
      <c r="U429" s="9" t="s">
        <v>326</v>
      </c>
      <c r="V429" s="19">
        <f>INDEX(章节表!$N$5:$N$64,关卡表!BQ429)</f>
        <v>11250</v>
      </c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10" t="s">
        <v>327</v>
      </c>
      <c r="AM429" s="9">
        <v>2</v>
      </c>
      <c r="AN429" s="9"/>
      <c r="AO429" s="19">
        <f>INDEX(章节表!$K$5:$K$64,关卡表!BQ429)</f>
        <v>82</v>
      </c>
      <c r="AP429" s="9">
        <v>1576087</v>
      </c>
      <c r="AQ429" s="10" t="s">
        <v>1609</v>
      </c>
      <c r="AR429" s="10" t="s">
        <v>1610</v>
      </c>
      <c r="AS429" s="10" t="s">
        <v>1611</v>
      </c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P429">
        <v>423</v>
      </c>
      <c r="BQ429">
        <f>MATCH(BP429-1,章节表!$J$4:$J$64,1)</f>
        <v>43</v>
      </c>
    </row>
    <row r="430" spans="1:69" ht="16.5" x14ac:dyDescent="0.2">
      <c r="A430" s="19">
        <f t="shared" si="14"/>
        <v>21304</v>
      </c>
      <c r="B430" s="19">
        <f>INDEX(章节表!$E$5:$E$64,关卡表!BQ430)</f>
        <v>2</v>
      </c>
      <c r="C430" s="19">
        <f>INDEX(章节表!$B$5:$B$64,关卡表!BQ430)</f>
        <v>213</v>
      </c>
      <c r="D430" s="10" t="s">
        <v>313</v>
      </c>
      <c r="E430" s="19">
        <f>BP430-INDEX(章节表!$J$4:$J$64,关卡表!BQ430)</f>
        <v>4</v>
      </c>
      <c r="F430" s="20">
        <v>7</v>
      </c>
      <c r="G430" s="19" t="str">
        <f>INDEX(章节表!$C$5:$C$64,关卡表!BQ430)&amp;关卡表!E430&amp;"关"</f>
        <v>困难13章4关</v>
      </c>
      <c r="H430" s="9"/>
      <c r="I430" s="9"/>
      <c r="J430" s="19" t="str">
        <f>INDEX(章节表!$D$5:$D$64,关卡表!BQ430)&amp;"-"&amp;关卡表!E430&amp;"关"</f>
        <v>困难13章-4关</v>
      </c>
      <c r="K430" s="10" t="s">
        <v>315</v>
      </c>
      <c r="L430" s="9"/>
      <c r="M430" s="9"/>
      <c r="N430" s="9">
        <v>0</v>
      </c>
      <c r="O430" s="9">
        <f t="shared" si="13"/>
        <v>21303</v>
      </c>
      <c r="P430" s="19">
        <v>4050</v>
      </c>
      <c r="Q430" s="9"/>
      <c r="R430" s="9"/>
      <c r="S430" s="9" t="s">
        <v>325</v>
      </c>
      <c r="T430" s="19">
        <v>4800</v>
      </c>
      <c r="U430" s="9" t="s">
        <v>326</v>
      </c>
      <c r="V430" s="19">
        <f>INDEX(章节表!$N$5:$N$64,关卡表!BQ430)</f>
        <v>11250</v>
      </c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10" t="s">
        <v>327</v>
      </c>
      <c r="AM430" s="9">
        <v>2</v>
      </c>
      <c r="AN430" s="9"/>
      <c r="AO430" s="19">
        <f>INDEX(章节表!$K$5:$K$64,关卡表!BQ430)</f>
        <v>82</v>
      </c>
      <c r="AP430" s="9">
        <v>1450905</v>
      </c>
      <c r="AQ430" s="10" t="s">
        <v>1612</v>
      </c>
      <c r="AR430" s="10" t="s">
        <v>1613</v>
      </c>
      <c r="AS430" s="10" t="s">
        <v>1614</v>
      </c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P430">
        <v>424</v>
      </c>
      <c r="BQ430">
        <f>MATCH(BP430-1,章节表!$J$4:$J$64,1)</f>
        <v>43</v>
      </c>
    </row>
    <row r="431" spans="1:69" ht="16.5" x14ac:dyDescent="0.2">
      <c r="A431" s="19">
        <f t="shared" si="14"/>
        <v>21305</v>
      </c>
      <c r="B431" s="19">
        <f>INDEX(章节表!$E$5:$E$64,关卡表!BQ431)</f>
        <v>2</v>
      </c>
      <c r="C431" s="19">
        <f>INDEX(章节表!$B$5:$B$64,关卡表!BQ431)</f>
        <v>213</v>
      </c>
      <c r="D431" s="10" t="s">
        <v>313</v>
      </c>
      <c r="E431" s="19">
        <f>BP431-INDEX(章节表!$J$4:$J$64,关卡表!BQ431)</f>
        <v>5</v>
      </c>
      <c r="F431" s="20">
        <v>8</v>
      </c>
      <c r="G431" s="19" t="str">
        <f>INDEX(章节表!$C$5:$C$64,关卡表!BQ431)&amp;关卡表!E431&amp;"关"</f>
        <v>困难13章5关</v>
      </c>
      <c r="H431" s="9"/>
      <c r="I431" s="9"/>
      <c r="J431" s="19" t="str">
        <f>INDEX(章节表!$D$5:$D$64,关卡表!BQ431)&amp;"-"&amp;关卡表!E431&amp;"关"</f>
        <v>困难13章-5关</v>
      </c>
      <c r="K431" s="10" t="s">
        <v>315</v>
      </c>
      <c r="L431" s="9"/>
      <c r="M431" s="9"/>
      <c r="N431" s="9">
        <v>0</v>
      </c>
      <c r="O431" s="9">
        <f t="shared" si="13"/>
        <v>21304</v>
      </c>
      <c r="P431" s="19">
        <v>4050</v>
      </c>
      <c r="Q431" s="9"/>
      <c r="R431" s="9"/>
      <c r="S431" s="9" t="s">
        <v>325</v>
      </c>
      <c r="T431" s="19">
        <v>4800</v>
      </c>
      <c r="U431" s="9" t="s">
        <v>326</v>
      </c>
      <c r="V431" s="19">
        <f>INDEX(章节表!$N$5:$N$64,关卡表!BQ431)</f>
        <v>11250</v>
      </c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10" t="s">
        <v>327</v>
      </c>
      <c r="AM431" s="9">
        <v>2</v>
      </c>
      <c r="AN431" s="9"/>
      <c r="AO431" s="19">
        <f>INDEX(章节表!$K$5:$K$64,关卡表!BQ431)</f>
        <v>82</v>
      </c>
      <c r="AP431" s="9">
        <v>1456752</v>
      </c>
      <c r="AQ431" s="10" t="s">
        <v>1615</v>
      </c>
      <c r="AR431" s="10" t="s">
        <v>1616</v>
      </c>
      <c r="AS431" s="10" t="s">
        <v>1617</v>
      </c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P431">
        <v>425</v>
      </c>
      <c r="BQ431">
        <f>MATCH(BP431-1,章节表!$J$4:$J$64,1)</f>
        <v>43</v>
      </c>
    </row>
    <row r="432" spans="1:69" ht="16.5" x14ac:dyDescent="0.2">
      <c r="A432" s="19">
        <f t="shared" si="14"/>
        <v>21306</v>
      </c>
      <c r="B432" s="19">
        <f>INDEX(章节表!$E$5:$E$64,关卡表!BQ432)</f>
        <v>2</v>
      </c>
      <c r="C432" s="19">
        <f>INDEX(章节表!$B$5:$B$64,关卡表!BQ432)</f>
        <v>213</v>
      </c>
      <c r="D432" s="10" t="s">
        <v>313</v>
      </c>
      <c r="E432" s="19">
        <f>BP432-INDEX(章节表!$J$4:$J$64,关卡表!BQ432)</f>
        <v>6</v>
      </c>
      <c r="F432" s="20">
        <v>9</v>
      </c>
      <c r="G432" s="19" t="str">
        <f>INDEX(章节表!$C$5:$C$64,关卡表!BQ432)&amp;关卡表!E432&amp;"关"</f>
        <v>困难13章6关</v>
      </c>
      <c r="H432" s="9"/>
      <c r="I432" s="9"/>
      <c r="J432" s="19" t="str">
        <f>INDEX(章节表!$D$5:$D$64,关卡表!BQ432)&amp;"-"&amp;关卡表!E432&amp;"关"</f>
        <v>困难13章-6关</v>
      </c>
      <c r="K432" s="10" t="s">
        <v>315</v>
      </c>
      <c r="L432" s="9"/>
      <c r="M432" s="9"/>
      <c r="N432" s="9">
        <v>0</v>
      </c>
      <c r="O432" s="9">
        <f t="shared" si="13"/>
        <v>21305</v>
      </c>
      <c r="P432" s="19">
        <v>4050</v>
      </c>
      <c r="Q432" s="9"/>
      <c r="R432" s="9">
        <v>22132</v>
      </c>
      <c r="S432" s="9" t="s">
        <v>325</v>
      </c>
      <c r="T432" s="19">
        <v>4800</v>
      </c>
      <c r="U432" s="9" t="s">
        <v>326</v>
      </c>
      <c r="V432" s="19">
        <f>INDEX(章节表!$N$5:$N$64,关卡表!BQ432)</f>
        <v>11250</v>
      </c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10" t="s">
        <v>327</v>
      </c>
      <c r="AM432" s="9">
        <v>3</v>
      </c>
      <c r="AN432" s="9"/>
      <c r="AO432" s="19">
        <f>INDEX(章节表!$K$5:$K$64,关卡表!BQ432)</f>
        <v>82</v>
      </c>
      <c r="AP432" s="9">
        <v>1711915</v>
      </c>
      <c r="AQ432" s="10" t="s">
        <v>1618</v>
      </c>
      <c r="AR432" s="10" t="s">
        <v>1619</v>
      </c>
      <c r="AS432" s="10" t="s">
        <v>1620</v>
      </c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P432">
        <v>426</v>
      </c>
      <c r="BQ432">
        <f>MATCH(BP432-1,章节表!$J$4:$J$64,1)</f>
        <v>43</v>
      </c>
    </row>
    <row r="433" spans="1:69" ht="16.5" x14ac:dyDescent="0.2">
      <c r="A433" s="19">
        <f t="shared" si="14"/>
        <v>21307</v>
      </c>
      <c r="B433" s="19">
        <f>INDEX(章节表!$E$5:$E$64,关卡表!BQ433)</f>
        <v>2</v>
      </c>
      <c r="C433" s="19">
        <f>INDEX(章节表!$B$5:$B$64,关卡表!BQ433)</f>
        <v>213</v>
      </c>
      <c r="D433" s="10" t="s">
        <v>313</v>
      </c>
      <c r="E433" s="19">
        <f>BP433-INDEX(章节表!$J$4:$J$64,关卡表!BQ433)</f>
        <v>7</v>
      </c>
      <c r="F433" s="20">
        <v>11</v>
      </c>
      <c r="G433" s="19" t="str">
        <f>INDEX(章节表!$C$5:$C$64,关卡表!BQ433)&amp;关卡表!E433&amp;"关"</f>
        <v>困难13章7关</v>
      </c>
      <c r="H433" s="9"/>
      <c r="I433" s="9"/>
      <c r="J433" s="19" t="str">
        <f>INDEX(章节表!$D$5:$D$64,关卡表!BQ433)&amp;"-"&amp;关卡表!E433&amp;"关"</f>
        <v>困难13章-7关</v>
      </c>
      <c r="K433" s="10" t="s">
        <v>315</v>
      </c>
      <c r="L433" s="9"/>
      <c r="M433" s="9"/>
      <c r="N433" s="9">
        <v>0</v>
      </c>
      <c r="O433" s="9">
        <f t="shared" si="13"/>
        <v>21306</v>
      </c>
      <c r="P433" s="19">
        <v>4050</v>
      </c>
      <c r="Q433" s="9"/>
      <c r="R433" s="9"/>
      <c r="S433" s="9" t="s">
        <v>325</v>
      </c>
      <c r="T433" s="19">
        <v>4800</v>
      </c>
      <c r="U433" s="9" t="s">
        <v>326</v>
      </c>
      <c r="V433" s="19">
        <f>INDEX(章节表!$N$5:$N$64,关卡表!BQ433)</f>
        <v>11250</v>
      </c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10" t="s">
        <v>327</v>
      </c>
      <c r="AM433" s="9">
        <v>1</v>
      </c>
      <c r="AN433" s="9"/>
      <c r="AO433" s="19">
        <f>INDEX(章节表!$K$5:$K$64,关卡表!BQ433)</f>
        <v>82</v>
      </c>
      <c r="AP433" s="9">
        <v>1584294</v>
      </c>
      <c r="AQ433" s="10" t="s">
        <v>1621</v>
      </c>
      <c r="AR433" s="10" t="s">
        <v>1622</v>
      </c>
      <c r="AS433" s="10" t="s">
        <v>1623</v>
      </c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P433">
        <v>427</v>
      </c>
      <c r="BQ433">
        <f>MATCH(BP433-1,章节表!$J$4:$J$64,1)</f>
        <v>43</v>
      </c>
    </row>
    <row r="434" spans="1:69" ht="16.5" x14ac:dyDescent="0.2">
      <c r="A434" s="19">
        <f t="shared" si="14"/>
        <v>21308</v>
      </c>
      <c r="B434" s="19">
        <f>INDEX(章节表!$E$5:$E$64,关卡表!BQ434)</f>
        <v>2</v>
      </c>
      <c r="C434" s="19">
        <f>INDEX(章节表!$B$5:$B$64,关卡表!BQ434)</f>
        <v>213</v>
      </c>
      <c r="D434" s="10" t="s">
        <v>313</v>
      </c>
      <c r="E434" s="19">
        <f>BP434-INDEX(章节表!$J$4:$J$64,关卡表!BQ434)</f>
        <v>8</v>
      </c>
      <c r="F434" s="20">
        <v>12</v>
      </c>
      <c r="G434" s="19" t="str">
        <f>INDEX(章节表!$C$5:$C$64,关卡表!BQ434)&amp;关卡表!E434&amp;"关"</f>
        <v>困难13章8关</v>
      </c>
      <c r="H434" s="9"/>
      <c r="I434" s="9"/>
      <c r="J434" s="19" t="str">
        <f>INDEX(章节表!$D$5:$D$64,关卡表!BQ434)&amp;"-"&amp;关卡表!E434&amp;"关"</f>
        <v>困难13章-8关</v>
      </c>
      <c r="K434" s="10" t="s">
        <v>315</v>
      </c>
      <c r="L434" s="9"/>
      <c r="M434" s="9"/>
      <c r="N434" s="9">
        <v>0</v>
      </c>
      <c r="O434" s="9">
        <f t="shared" si="13"/>
        <v>21307</v>
      </c>
      <c r="P434" s="19">
        <v>4050</v>
      </c>
      <c r="Q434" s="9"/>
      <c r="R434" s="9"/>
      <c r="S434" s="9" t="s">
        <v>325</v>
      </c>
      <c r="T434" s="19">
        <v>4800</v>
      </c>
      <c r="U434" s="9" t="s">
        <v>326</v>
      </c>
      <c r="V434" s="19">
        <f>INDEX(章节表!$N$5:$N$64,关卡表!BQ434)</f>
        <v>11250</v>
      </c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10" t="s">
        <v>327</v>
      </c>
      <c r="AM434" s="9">
        <v>2</v>
      </c>
      <c r="AN434" s="9"/>
      <c r="AO434" s="19">
        <f>INDEX(章节表!$K$5:$K$64,关卡表!BQ434)</f>
        <v>82</v>
      </c>
      <c r="AP434" s="9">
        <v>1586049</v>
      </c>
      <c r="AQ434" s="10" t="s">
        <v>1624</v>
      </c>
      <c r="AR434" s="10" t="s">
        <v>1625</v>
      </c>
      <c r="AS434" s="10" t="s">
        <v>1626</v>
      </c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P434">
        <v>428</v>
      </c>
      <c r="BQ434">
        <f>MATCH(BP434-1,章节表!$J$4:$J$64,1)</f>
        <v>43</v>
      </c>
    </row>
    <row r="435" spans="1:69" ht="16.5" x14ac:dyDescent="0.2">
      <c r="A435" s="19">
        <f t="shared" si="14"/>
        <v>21309</v>
      </c>
      <c r="B435" s="19">
        <f>INDEX(章节表!$E$5:$E$64,关卡表!BQ435)</f>
        <v>2</v>
      </c>
      <c r="C435" s="19">
        <f>INDEX(章节表!$B$5:$B$64,关卡表!BQ435)</f>
        <v>213</v>
      </c>
      <c r="D435" s="10" t="s">
        <v>313</v>
      </c>
      <c r="E435" s="19">
        <f>BP435-INDEX(章节表!$J$4:$J$64,关卡表!BQ435)</f>
        <v>9</v>
      </c>
      <c r="F435" s="20">
        <v>13</v>
      </c>
      <c r="G435" s="19" t="str">
        <f>INDEX(章节表!$C$5:$C$64,关卡表!BQ435)&amp;关卡表!E435&amp;"关"</f>
        <v>困难13章9关</v>
      </c>
      <c r="H435" s="9"/>
      <c r="I435" s="9"/>
      <c r="J435" s="19" t="str">
        <f>INDEX(章节表!$D$5:$D$64,关卡表!BQ435)&amp;"-"&amp;关卡表!E435&amp;"关"</f>
        <v>困难13章-9关</v>
      </c>
      <c r="K435" s="10" t="s">
        <v>315</v>
      </c>
      <c r="L435" s="9"/>
      <c r="M435" s="9"/>
      <c r="N435" s="9">
        <v>0</v>
      </c>
      <c r="O435" s="9">
        <f t="shared" si="13"/>
        <v>21308</v>
      </c>
      <c r="P435" s="19">
        <v>4050</v>
      </c>
      <c r="Q435" s="9"/>
      <c r="R435" s="9"/>
      <c r="S435" s="9" t="s">
        <v>325</v>
      </c>
      <c r="T435" s="19">
        <v>4800</v>
      </c>
      <c r="U435" s="9" t="s">
        <v>326</v>
      </c>
      <c r="V435" s="19">
        <f>INDEX(章节表!$N$5:$N$64,关卡表!BQ435)</f>
        <v>11250</v>
      </c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10" t="s">
        <v>327</v>
      </c>
      <c r="AM435" s="9">
        <v>3</v>
      </c>
      <c r="AN435" s="9"/>
      <c r="AO435" s="19">
        <f>INDEX(章节表!$K$5:$K$64,关卡表!BQ435)</f>
        <v>82</v>
      </c>
      <c r="AP435" s="9">
        <v>1724808</v>
      </c>
      <c r="AQ435" s="10" t="s">
        <v>1627</v>
      </c>
      <c r="AR435" s="10" t="s">
        <v>1628</v>
      </c>
      <c r="AS435" s="10" t="s">
        <v>1629</v>
      </c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P435">
        <v>429</v>
      </c>
      <c r="BQ435">
        <f>MATCH(BP435-1,章节表!$J$4:$J$64,1)</f>
        <v>43</v>
      </c>
    </row>
    <row r="436" spans="1:69" ht="16.5" x14ac:dyDescent="0.2">
      <c r="A436" s="19">
        <f t="shared" si="14"/>
        <v>21310</v>
      </c>
      <c r="B436" s="19">
        <f>INDEX(章节表!$E$5:$E$64,关卡表!BQ436)</f>
        <v>2</v>
      </c>
      <c r="C436" s="19">
        <f>INDEX(章节表!$B$5:$B$64,关卡表!BQ436)</f>
        <v>213</v>
      </c>
      <c r="D436" s="10" t="s">
        <v>313</v>
      </c>
      <c r="E436" s="19">
        <f>BP436-INDEX(章节表!$J$4:$J$64,关卡表!BQ436)</f>
        <v>10</v>
      </c>
      <c r="F436" s="20">
        <v>14</v>
      </c>
      <c r="G436" s="19" t="str">
        <f>INDEX(章节表!$C$5:$C$64,关卡表!BQ436)&amp;关卡表!E436&amp;"关"</f>
        <v>困难13章10关</v>
      </c>
      <c r="H436" s="9"/>
      <c r="I436" s="9"/>
      <c r="J436" s="19" t="str">
        <f>INDEX(章节表!$D$5:$D$64,关卡表!BQ436)&amp;"-"&amp;关卡表!E436&amp;"关"</f>
        <v>困难13章-10关</v>
      </c>
      <c r="K436" s="10" t="s">
        <v>360</v>
      </c>
      <c r="L436" s="9"/>
      <c r="M436" s="9"/>
      <c r="N436" s="9">
        <v>0</v>
      </c>
      <c r="O436" s="9">
        <f t="shared" si="13"/>
        <v>21309</v>
      </c>
      <c r="P436" s="19">
        <v>4050</v>
      </c>
      <c r="Q436" s="9"/>
      <c r="R436" s="9">
        <v>22133</v>
      </c>
      <c r="S436" s="9" t="s">
        <v>325</v>
      </c>
      <c r="T436" s="19">
        <v>4800</v>
      </c>
      <c r="U436" s="9" t="s">
        <v>326</v>
      </c>
      <c r="V436" s="19">
        <f>INDEX(章节表!$N$5:$N$64,关卡表!BQ436)</f>
        <v>11250</v>
      </c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10" t="s">
        <v>364</v>
      </c>
      <c r="AM436" s="9">
        <v>9</v>
      </c>
      <c r="AN436" s="9"/>
      <c r="AO436" s="19">
        <f>INDEX(章节表!$K$5:$K$64,关卡表!BQ436)</f>
        <v>82</v>
      </c>
      <c r="AP436" s="9">
        <v>1753669</v>
      </c>
      <c r="AQ436" s="10" t="s">
        <v>1630</v>
      </c>
      <c r="AR436" s="10" t="s">
        <v>1631</v>
      </c>
      <c r="AS436" s="10" t="s">
        <v>1632</v>
      </c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P436">
        <v>430</v>
      </c>
      <c r="BQ436">
        <f>MATCH(BP436-1,章节表!$J$4:$J$64,1)</f>
        <v>43</v>
      </c>
    </row>
    <row r="437" spans="1:69" ht="16.5" x14ac:dyDescent="0.2">
      <c r="A437" s="19">
        <f t="shared" si="14"/>
        <v>21401</v>
      </c>
      <c r="B437" s="19">
        <f>INDEX(章节表!$E$5:$E$64,关卡表!BQ437)</f>
        <v>2</v>
      </c>
      <c r="C437" s="19">
        <f>INDEX(章节表!$B$5:$B$64,关卡表!BQ437)</f>
        <v>214</v>
      </c>
      <c r="D437" s="10" t="s">
        <v>313</v>
      </c>
      <c r="E437" s="19">
        <f>BP437-INDEX(章节表!$J$4:$J$64,关卡表!BQ437)</f>
        <v>1</v>
      </c>
      <c r="F437" s="20">
        <v>1</v>
      </c>
      <c r="G437" s="19" t="str">
        <f>INDEX(章节表!$C$5:$C$64,关卡表!BQ437)&amp;关卡表!E437&amp;"关"</f>
        <v>困难14章1关</v>
      </c>
      <c r="H437" s="9"/>
      <c r="I437" s="9"/>
      <c r="J437" s="19" t="str">
        <f>INDEX(章节表!$D$5:$D$64,关卡表!BQ437)&amp;"-"&amp;关卡表!E437&amp;"关"</f>
        <v>困难14章-1关</v>
      </c>
      <c r="K437" s="10" t="s">
        <v>315</v>
      </c>
      <c r="L437" s="9"/>
      <c r="M437" s="9"/>
      <c r="N437" s="9">
        <v>0</v>
      </c>
      <c r="O437" s="9">
        <f t="shared" ref="O437:O500" si="15">A436</f>
        <v>21310</v>
      </c>
      <c r="P437" s="19">
        <v>5050</v>
      </c>
      <c r="Q437" s="9"/>
      <c r="R437" s="9"/>
      <c r="S437" s="9" t="s">
        <v>325</v>
      </c>
      <c r="T437" s="19">
        <v>5400</v>
      </c>
      <c r="U437" s="9" t="s">
        <v>326</v>
      </c>
      <c r="V437" s="19">
        <f>INDEX(章节表!$N$5:$N$64,关卡表!BQ437)</f>
        <v>12150</v>
      </c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 t="s">
        <v>327</v>
      </c>
      <c r="AM437" s="9">
        <v>1</v>
      </c>
      <c r="AN437" s="9"/>
      <c r="AO437" s="19">
        <f>INDEX(章节表!$K$5:$K$64,关卡表!BQ437)</f>
        <v>87</v>
      </c>
      <c r="AP437" s="9">
        <v>1639225</v>
      </c>
      <c r="AQ437" s="10" t="s">
        <v>1633</v>
      </c>
      <c r="AR437" s="10" t="s">
        <v>1634</v>
      </c>
      <c r="AS437" s="10" t="s">
        <v>1635</v>
      </c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P437">
        <v>431</v>
      </c>
      <c r="BQ437">
        <f>MATCH(BP437-1,章节表!$J$4:$J$64,1)</f>
        <v>44</v>
      </c>
    </row>
    <row r="438" spans="1:69" ht="16.5" x14ac:dyDescent="0.2">
      <c r="A438" s="19">
        <f t="shared" si="14"/>
        <v>21402</v>
      </c>
      <c r="B438" s="19">
        <f>INDEX(章节表!$E$5:$E$64,关卡表!BQ438)</f>
        <v>2</v>
      </c>
      <c r="C438" s="19">
        <f>INDEX(章节表!$B$5:$B$64,关卡表!BQ438)</f>
        <v>214</v>
      </c>
      <c r="D438" s="10" t="s">
        <v>313</v>
      </c>
      <c r="E438" s="19">
        <f>BP438-INDEX(章节表!$J$4:$J$64,关卡表!BQ438)</f>
        <v>2</v>
      </c>
      <c r="F438" s="20">
        <v>3</v>
      </c>
      <c r="G438" s="19" t="str">
        <f>INDEX(章节表!$C$5:$C$64,关卡表!BQ438)&amp;关卡表!E438&amp;"关"</f>
        <v>困难14章2关</v>
      </c>
      <c r="H438" s="9"/>
      <c r="I438" s="9"/>
      <c r="J438" s="19" t="str">
        <f>INDEX(章节表!$D$5:$D$64,关卡表!BQ438)&amp;"-"&amp;关卡表!E438&amp;"关"</f>
        <v>困难14章-2关</v>
      </c>
      <c r="K438" s="10" t="s">
        <v>315</v>
      </c>
      <c r="L438" s="9"/>
      <c r="M438" s="9"/>
      <c r="N438" s="9">
        <v>0</v>
      </c>
      <c r="O438" s="9">
        <f t="shared" si="15"/>
        <v>21401</v>
      </c>
      <c r="P438" s="19">
        <v>5050</v>
      </c>
      <c r="Q438" s="9"/>
      <c r="R438" s="9"/>
      <c r="S438" s="9" t="s">
        <v>325</v>
      </c>
      <c r="T438" s="19">
        <v>5400</v>
      </c>
      <c r="U438" s="9" t="s">
        <v>326</v>
      </c>
      <c r="V438" s="19">
        <f>INDEX(章节表!$N$5:$N$64,关卡表!BQ438)</f>
        <v>12150</v>
      </c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10" t="s">
        <v>327</v>
      </c>
      <c r="AM438" s="9">
        <v>2</v>
      </c>
      <c r="AN438" s="9"/>
      <c r="AO438" s="19">
        <f>INDEX(章节表!$K$5:$K$64,关卡表!BQ438)</f>
        <v>87</v>
      </c>
      <c r="AP438" s="9">
        <v>1640979</v>
      </c>
      <c r="AQ438" s="10" t="s">
        <v>1636</v>
      </c>
      <c r="AR438" s="10" t="s">
        <v>1637</v>
      </c>
      <c r="AS438" s="10" t="s">
        <v>1638</v>
      </c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P438">
        <v>432</v>
      </c>
      <c r="BQ438">
        <f>MATCH(BP438-1,章节表!$J$4:$J$64,1)</f>
        <v>44</v>
      </c>
    </row>
    <row r="439" spans="1:69" ht="16.5" x14ac:dyDescent="0.2">
      <c r="A439" s="19">
        <f t="shared" si="14"/>
        <v>21403</v>
      </c>
      <c r="B439" s="19">
        <f>INDEX(章节表!$E$5:$E$64,关卡表!BQ439)</f>
        <v>2</v>
      </c>
      <c r="C439" s="19">
        <f>INDEX(章节表!$B$5:$B$64,关卡表!BQ439)</f>
        <v>214</v>
      </c>
      <c r="D439" s="10" t="s">
        <v>313</v>
      </c>
      <c r="E439" s="19">
        <f>BP439-INDEX(章节表!$J$4:$J$64,关卡表!BQ439)</f>
        <v>3</v>
      </c>
      <c r="F439" s="20">
        <v>4</v>
      </c>
      <c r="G439" s="19" t="str">
        <f>INDEX(章节表!$C$5:$C$64,关卡表!BQ439)&amp;关卡表!E439&amp;"关"</f>
        <v>困难14章3关</v>
      </c>
      <c r="H439" s="9"/>
      <c r="I439" s="9"/>
      <c r="J439" s="19" t="str">
        <f>INDEX(章节表!$D$5:$D$64,关卡表!BQ439)&amp;"-"&amp;关卡表!E439&amp;"关"</f>
        <v>困难14章-3关</v>
      </c>
      <c r="K439" s="10" t="s">
        <v>315</v>
      </c>
      <c r="L439" s="9"/>
      <c r="M439" s="9"/>
      <c r="N439" s="9">
        <v>0</v>
      </c>
      <c r="O439" s="9">
        <f t="shared" si="15"/>
        <v>21402</v>
      </c>
      <c r="P439" s="19">
        <v>5050</v>
      </c>
      <c r="Q439" s="9"/>
      <c r="R439" s="9">
        <v>22141</v>
      </c>
      <c r="S439" s="9" t="s">
        <v>325</v>
      </c>
      <c r="T439" s="19">
        <v>5400</v>
      </c>
      <c r="U439" s="9" t="s">
        <v>326</v>
      </c>
      <c r="V439" s="19">
        <f>INDEX(章节表!$N$5:$N$64,关卡表!BQ439)</f>
        <v>12150</v>
      </c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 t="s">
        <v>364</v>
      </c>
      <c r="AM439" s="9">
        <v>11</v>
      </c>
      <c r="AN439" s="9"/>
      <c r="AO439" s="19">
        <f>INDEX(章节表!$K$5:$K$64,关卡表!BQ439)</f>
        <v>87</v>
      </c>
      <c r="AP439" s="9">
        <v>1828585</v>
      </c>
      <c r="AQ439" s="10" t="s">
        <v>1639</v>
      </c>
      <c r="AR439" s="10" t="s">
        <v>1640</v>
      </c>
      <c r="AS439" s="10" t="s">
        <v>1641</v>
      </c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P439">
        <v>433</v>
      </c>
      <c r="BQ439">
        <f>MATCH(BP439-1,章节表!$J$4:$J$64,1)</f>
        <v>44</v>
      </c>
    </row>
    <row r="440" spans="1:69" ht="16.5" x14ac:dyDescent="0.2">
      <c r="A440" s="19">
        <f t="shared" si="14"/>
        <v>21404</v>
      </c>
      <c r="B440" s="19">
        <f>INDEX(章节表!$E$5:$E$64,关卡表!BQ440)</f>
        <v>2</v>
      </c>
      <c r="C440" s="19">
        <f>INDEX(章节表!$B$5:$B$64,关卡表!BQ440)</f>
        <v>214</v>
      </c>
      <c r="D440" s="10" t="s">
        <v>313</v>
      </c>
      <c r="E440" s="19">
        <f>BP440-INDEX(章节表!$J$4:$J$64,关卡表!BQ440)</f>
        <v>4</v>
      </c>
      <c r="F440" s="20">
        <v>6</v>
      </c>
      <c r="G440" s="19" t="str">
        <f>INDEX(章节表!$C$5:$C$64,关卡表!BQ440)&amp;关卡表!E440&amp;"关"</f>
        <v>困难14章4关</v>
      </c>
      <c r="H440" s="9"/>
      <c r="I440" s="9"/>
      <c r="J440" s="19" t="str">
        <f>INDEX(章节表!$D$5:$D$64,关卡表!BQ440)&amp;"-"&amp;关卡表!E440&amp;"关"</f>
        <v>困难14章-4关</v>
      </c>
      <c r="K440" s="10" t="s">
        <v>315</v>
      </c>
      <c r="L440" s="9"/>
      <c r="M440" s="9"/>
      <c r="N440" s="9">
        <v>0</v>
      </c>
      <c r="O440" s="9">
        <f t="shared" si="15"/>
        <v>21403</v>
      </c>
      <c r="P440" s="19">
        <v>5050</v>
      </c>
      <c r="Q440" s="9"/>
      <c r="R440" s="9"/>
      <c r="S440" s="9" t="s">
        <v>325</v>
      </c>
      <c r="T440" s="19">
        <v>5400</v>
      </c>
      <c r="U440" s="9" t="s">
        <v>326</v>
      </c>
      <c r="V440" s="19">
        <f>INDEX(章节表!$N$5:$N$64,关卡表!BQ440)</f>
        <v>12150</v>
      </c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 t="s">
        <v>364</v>
      </c>
      <c r="AM440" s="9">
        <v>9</v>
      </c>
      <c r="AN440" s="9"/>
      <c r="AO440" s="19">
        <f>INDEX(章节表!$K$5:$K$64,关卡表!BQ440)</f>
        <v>87</v>
      </c>
      <c r="AP440" s="9">
        <v>1672166</v>
      </c>
      <c r="AQ440" s="10" t="s">
        <v>1642</v>
      </c>
      <c r="AR440" s="10" t="s">
        <v>1643</v>
      </c>
      <c r="AS440" s="10" t="s">
        <v>1644</v>
      </c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P440">
        <v>434</v>
      </c>
      <c r="BQ440">
        <f>MATCH(BP440-1,章节表!$J$4:$J$64,1)</f>
        <v>44</v>
      </c>
    </row>
    <row r="441" spans="1:69" ht="16.5" x14ac:dyDescent="0.2">
      <c r="A441" s="19">
        <f t="shared" si="14"/>
        <v>21405</v>
      </c>
      <c r="B441" s="19">
        <f>INDEX(章节表!$E$5:$E$64,关卡表!BQ441)</f>
        <v>2</v>
      </c>
      <c r="C441" s="19">
        <f>INDEX(章节表!$B$5:$B$64,关卡表!BQ441)</f>
        <v>214</v>
      </c>
      <c r="D441" s="10" t="s">
        <v>313</v>
      </c>
      <c r="E441" s="19">
        <f>BP441-INDEX(章节表!$J$4:$J$64,关卡表!BQ441)</f>
        <v>5</v>
      </c>
      <c r="F441" s="20">
        <v>8</v>
      </c>
      <c r="G441" s="19" t="str">
        <f>INDEX(章节表!$C$5:$C$64,关卡表!BQ441)&amp;关卡表!E441&amp;"关"</f>
        <v>困难14章5关</v>
      </c>
      <c r="H441" s="9"/>
      <c r="I441" s="9"/>
      <c r="J441" s="19" t="str">
        <f>INDEX(章节表!$D$5:$D$64,关卡表!BQ441)&amp;"-"&amp;关卡表!E441&amp;"关"</f>
        <v>困难14章-5关</v>
      </c>
      <c r="K441" s="10" t="s">
        <v>315</v>
      </c>
      <c r="L441" s="9"/>
      <c r="M441" s="9"/>
      <c r="N441" s="9">
        <v>0</v>
      </c>
      <c r="O441" s="9">
        <f t="shared" si="15"/>
        <v>21404</v>
      </c>
      <c r="P441" s="19">
        <v>5050</v>
      </c>
      <c r="Q441" s="9"/>
      <c r="R441" s="9"/>
      <c r="S441" s="9" t="s">
        <v>325</v>
      </c>
      <c r="T441" s="19">
        <v>5400</v>
      </c>
      <c r="U441" s="9" t="s">
        <v>326</v>
      </c>
      <c r="V441" s="19">
        <f>INDEX(章节表!$N$5:$N$64,关卡表!BQ441)</f>
        <v>12150</v>
      </c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 t="s">
        <v>364</v>
      </c>
      <c r="AM441" s="9">
        <v>11</v>
      </c>
      <c r="AN441" s="9"/>
      <c r="AO441" s="19">
        <f>INDEX(章节表!$K$5:$K$64,关卡表!BQ441)</f>
        <v>87</v>
      </c>
      <c r="AP441" s="9">
        <v>1673034</v>
      </c>
      <c r="AQ441" s="10" t="s">
        <v>1645</v>
      </c>
      <c r="AR441" s="10" t="s">
        <v>1646</v>
      </c>
      <c r="AS441" s="10" t="s">
        <v>1647</v>
      </c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P441">
        <v>435</v>
      </c>
      <c r="BQ441">
        <f>MATCH(BP441-1,章节表!$J$4:$J$64,1)</f>
        <v>44</v>
      </c>
    </row>
    <row r="442" spans="1:69" ht="16.5" x14ac:dyDescent="0.2">
      <c r="A442" s="19">
        <f t="shared" si="14"/>
        <v>21406</v>
      </c>
      <c r="B442" s="19">
        <f>INDEX(章节表!$E$5:$E$64,关卡表!BQ442)</f>
        <v>2</v>
      </c>
      <c r="C442" s="19">
        <f>INDEX(章节表!$B$5:$B$64,关卡表!BQ442)</f>
        <v>214</v>
      </c>
      <c r="D442" s="10" t="s">
        <v>313</v>
      </c>
      <c r="E442" s="19">
        <f>BP442-INDEX(章节表!$J$4:$J$64,关卡表!BQ442)</f>
        <v>6</v>
      </c>
      <c r="F442" s="20">
        <v>9</v>
      </c>
      <c r="G442" s="19" t="str">
        <f>INDEX(章节表!$C$5:$C$64,关卡表!BQ442)&amp;关卡表!E442&amp;"关"</f>
        <v>困难14章6关</v>
      </c>
      <c r="H442" s="9"/>
      <c r="I442" s="9"/>
      <c r="J442" s="19" t="str">
        <f>INDEX(章节表!$D$5:$D$64,关卡表!BQ442)&amp;"-"&amp;关卡表!E442&amp;"关"</f>
        <v>困难14章-6关</v>
      </c>
      <c r="K442" s="10" t="s">
        <v>315</v>
      </c>
      <c r="L442" s="9"/>
      <c r="M442" s="9"/>
      <c r="N442" s="9">
        <v>0</v>
      </c>
      <c r="O442" s="9">
        <f t="shared" si="15"/>
        <v>21405</v>
      </c>
      <c r="P442" s="19">
        <v>5050</v>
      </c>
      <c r="Q442" s="9"/>
      <c r="R442" s="9">
        <v>22142</v>
      </c>
      <c r="S442" s="9" t="s">
        <v>325</v>
      </c>
      <c r="T442" s="19">
        <v>5400</v>
      </c>
      <c r="U442" s="9" t="s">
        <v>326</v>
      </c>
      <c r="V442" s="19">
        <f>INDEX(章节表!$N$5:$N$64,关卡表!BQ442)</f>
        <v>12150</v>
      </c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 t="s">
        <v>412</v>
      </c>
      <c r="AM442" s="9">
        <v>6</v>
      </c>
      <c r="AN442" s="9"/>
      <c r="AO442" s="19">
        <f>INDEX(章节表!$K$5:$K$64,关卡表!BQ442)</f>
        <v>87</v>
      </c>
      <c r="AP442" s="9">
        <v>2018721</v>
      </c>
      <c r="AQ442" s="10" t="s">
        <v>1648</v>
      </c>
      <c r="AR442" s="10" t="s">
        <v>1649</v>
      </c>
      <c r="AS442" s="10" t="s">
        <v>1650</v>
      </c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P442">
        <v>436</v>
      </c>
      <c r="BQ442">
        <f>MATCH(BP442-1,章节表!$J$4:$J$64,1)</f>
        <v>44</v>
      </c>
    </row>
    <row r="443" spans="1:69" ht="16.5" x14ac:dyDescent="0.2">
      <c r="A443" s="19">
        <f t="shared" si="14"/>
        <v>21407</v>
      </c>
      <c r="B443" s="19">
        <f>INDEX(章节表!$E$5:$E$64,关卡表!BQ443)</f>
        <v>2</v>
      </c>
      <c r="C443" s="19">
        <f>INDEX(章节表!$B$5:$B$64,关卡表!BQ443)</f>
        <v>214</v>
      </c>
      <c r="D443" s="10" t="s">
        <v>313</v>
      </c>
      <c r="E443" s="19">
        <f>BP443-INDEX(章节表!$J$4:$J$64,关卡表!BQ443)</f>
        <v>7</v>
      </c>
      <c r="F443" s="20">
        <v>10</v>
      </c>
      <c r="G443" s="19" t="str">
        <f>INDEX(章节表!$C$5:$C$64,关卡表!BQ443)&amp;关卡表!E443&amp;"关"</f>
        <v>困难14章7关</v>
      </c>
      <c r="H443" s="9"/>
      <c r="I443" s="9"/>
      <c r="J443" s="19" t="str">
        <f>INDEX(章节表!$D$5:$D$64,关卡表!BQ443)&amp;"-"&amp;关卡表!E443&amp;"关"</f>
        <v>困难14章-7关</v>
      </c>
      <c r="K443" s="10" t="s">
        <v>315</v>
      </c>
      <c r="L443" s="9"/>
      <c r="M443" s="9"/>
      <c r="N443" s="9">
        <v>0</v>
      </c>
      <c r="O443" s="9">
        <f t="shared" si="15"/>
        <v>21406</v>
      </c>
      <c r="P443" s="19">
        <v>5050</v>
      </c>
      <c r="Q443" s="9"/>
      <c r="R443" s="9"/>
      <c r="S443" s="9" t="s">
        <v>325</v>
      </c>
      <c r="T443" s="19">
        <v>5400</v>
      </c>
      <c r="U443" s="9" t="s">
        <v>326</v>
      </c>
      <c r="V443" s="19">
        <f>INDEX(章节表!$N$5:$N$64,关卡表!BQ443)</f>
        <v>12150</v>
      </c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 t="s">
        <v>412</v>
      </c>
      <c r="AM443" s="9">
        <v>7</v>
      </c>
      <c r="AN443" s="9"/>
      <c r="AO443" s="19">
        <f>INDEX(章节表!$K$5:$K$64,关卡表!BQ443)</f>
        <v>87</v>
      </c>
      <c r="AP443" s="9">
        <v>1871111</v>
      </c>
      <c r="AQ443" s="10" t="s">
        <v>1651</v>
      </c>
      <c r="AR443" s="10" t="s">
        <v>1652</v>
      </c>
      <c r="AS443" s="10" t="s">
        <v>1653</v>
      </c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P443">
        <v>437</v>
      </c>
      <c r="BQ443">
        <f>MATCH(BP443-1,章节表!$J$4:$J$64,1)</f>
        <v>44</v>
      </c>
    </row>
    <row r="444" spans="1:69" ht="16.5" x14ac:dyDescent="0.2">
      <c r="A444" s="19">
        <f t="shared" si="14"/>
        <v>21408</v>
      </c>
      <c r="B444" s="19">
        <f>INDEX(章节表!$E$5:$E$64,关卡表!BQ444)</f>
        <v>2</v>
      </c>
      <c r="C444" s="19">
        <f>INDEX(章节表!$B$5:$B$64,关卡表!BQ444)</f>
        <v>214</v>
      </c>
      <c r="D444" s="10" t="s">
        <v>313</v>
      </c>
      <c r="E444" s="19">
        <f>BP444-INDEX(章节表!$J$4:$J$64,关卡表!BQ444)</f>
        <v>8</v>
      </c>
      <c r="F444" s="20">
        <v>11</v>
      </c>
      <c r="G444" s="19" t="str">
        <f>INDEX(章节表!$C$5:$C$64,关卡表!BQ444)&amp;关卡表!E444&amp;"关"</f>
        <v>困难14章8关</v>
      </c>
      <c r="H444" s="9"/>
      <c r="I444" s="9"/>
      <c r="J444" s="19" t="str">
        <f>INDEX(章节表!$D$5:$D$64,关卡表!BQ444)&amp;"-"&amp;关卡表!E444&amp;"关"</f>
        <v>困难14章-8关</v>
      </c>
      <c r="K444" s="10" t="s">
        <v>315</v>
      </c>
      <c r="L444" s="9"/>
      <c r="M444" s="9"/>
      <c r="N444" s="9">
        <v>0</v>
      </c>
      <c r="O444" s="9">
        <f t="shared" si="15"/>
        <v>21407</v>
      </c>
      <c r="P444" s="19">
        <v>5050</v>
      </c>
      <c r="Q444" s="9"/>
      <c r="R444" s="9"/>
      <c r="S444" s="9" t="s">
        <v>325</v>
      </c>
      <c r="T444" s="19">
        <v>5400</v>
      </c>
      <c r="U444" s="9" t="s">
        <v>326</v>
      </c>
      <c r="V444" s="19">
        <f>INDEX(章节表!$N$5:$N$64,关卡表!BQ444)</f>
        <v>12150</v>
      </c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 t="s">
        <v>412</v>
      </c>
      <c r="AM444" s="9">
        <v>8</v>
      </c>
      <c r="AN444" s="9"/>
      <c r="AO444" s="19">
        <f>INDEX(章节表!$K$5:$K$64,关卡表!BQ444)</f>
        <v>87</v>
      </c>
      <c r="AP444" s="9">
        <v>1872845</v>
      </c>
      <c r="AQ444" s="10" t="s">
        <v>1654</v>
      </c>
      <c r="AR444" s="10" t="s">
        <v>1655</v>
      </c>
      <c r="AS444" s="10" t="s">
        <v>1656</v>
      </c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P444">
        <v>438</v>
      </c>
      <c r="BQ444">
        <f>MATCH(BP444-1,章节表!$J$4:$J$64,1)</f>
        <v>44</v>
      </c>
    </row>
    <row r="445" spans="1:69" ht="16.5" x14ac:dyDescent="0.2">
      <c r="A445" s="19">
        <f t="shared" si="14"/>
        <v>21409</v>
      </c>
      <c r="B445" s="19">
        <f>INDEX(章节表!$E$5:$E$64,关卡表!BQ445)</f>
        <v>2</v>
      </c>
      <c r="C445" s="19">
        <f>INDEX(章节表!$B$5:$B$64,关卡表!BQ445)</f>
        <v>214</v>
      </c>
      <c r="D445" s="10" t="s">
        <v>313</v>
      </c>
      <c r="E445" s="19">
        <f>BP445-INDEX(章节表!$J$4:$J$64,关卡表!BQ445)</f>
        <v>9</v>
      </c>
      <c r="F445" s="20">
        <v>13</v>
      </c>
      <c r="G445" s="19" t="str">
        <f>INDEX(章节表!$C$5:$C$64,关卡表!BQ445)&amp;关卡表!E445&amp;"关"</f>
        <v>困难14章9关</v>
      </c>
      <c r="H445" s="9"/>
      <c r="I445" s="9"/>
      <c r="J445" s="19" t="str">
        <f>INDEX(章节表!$D$5:$D$64,关卡表!BQ445)&amp;"-"&amp;关卡表!E445&amp;"关"</f>
        <v>困难14章-9关</v>
      </c>
      <c r="K445" s="10" t="s">
        <v>315</v>
      </c>
      <c r="L445" s="9"/>
      <c r="M445" s="9"/>
      <c r="N445" s="9">
        <v>0</v>
      </c>
      <c r="O445" s="9">
        <f t="shared" si="15"/>
        <v>21408</v>
      </c>
      <c r="P445" s="19">
        <v>5050</v>
      </c>
      <c r="Q445" s="9"/>
      <c r="R445" s="9"/>
      <c r="S445" s="9" t="s">
        <v>325</v>
      </c>
      <c r="T445" s="19">
        <v>5400</v>
      </c>
      <c r="U445" s="9" t="s">
        <v>326</v>
      </c>
      <c r="V445" s="19">
        <f>INDEX(章节表!$N$5:$N$64,关卡表!BQ445)</f>
        <v>12150</v>
      </c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 t="s">
        <v>412</v>
      </c>
      <c r="AM445" s="9">
        <v>6</v>
      </c>
      <c r="AN445" s="9"/>
      <c r="AO445" s="19">
        <f>INDEX(章节表!$K$5:$K$64,关卡表!BQ445)</f>
        <v>87</v>
      </c>
      <c r="AP445" s="9">
        <v>2021895</v>
      </c>
      <c r="AQ445" s="10" t="s">
        <v>1657</v>
      </c>
      <c r="AR445" s="10" t="s">
        <v>1658</v>
      </c>
      <c r="AS445" s="10" t="s">
        <v>1659</v>
      </c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P445">
        <v>439</v>
      </c>
      <c r="BQ445">
        <f>MATCH(BP445-1,章节表!$J$4:$J$64,1)</f>
        <v>44</v>
      </c>
    </row>
    <row r="446" spans="1:69" ht="16.5" x14ac:dyDescent="0.2">
      <c r="A446" s="19">
        <f t="shared" si="14"/>
        <v>21410</v>
      </c>
      <c r="B446" s="19">
        <f>INDEX(章节表!$E$5:$E$64,关卡表!BQ446)</f>
        <v>2</v>
      </c>
      <c r="C446" s="19">
        <f>INDEX(章节表!$B$5:$B$64,关卡表!BQ446)</f>
        <v>214</v>
      </c>
      <c r="D446" s="10" t="s">
        <v>313</v>
      </c>
      <c r="E446" s="19">
        <f>BP446-INDEX(章节表!$J$4:$J$64,关卡表!BQ446)</f>
        <v>10</v>
      </c>
      <c r="F446" s="20">
        <v>14</v>
      </c>
      <c r="G446" s="19" t="str">
        <f>INDEX(章节表!$C$5:$C$64,关卡表!BQ446)&amp;关卡表!E446&amp;"关"</f>
        <v>困难14章10关</v>
      </c>
      <c r="H446" s="9"/>
      <c r="I446" s="9"/>
      <c r="J446" s="19" t="str">
        <f>INDEX(章节表!$D$5:$D$64,关卡表!BQ446)&amp;"-"&amp;关卡表!E446&amp;"关"</f>
        <v>困难14章-10关</v>
      </c>
      <c r="K446" s="10" t="s">
        <v>360</v>
      </c>
      <c r="L446" s="9"/>
      <c r="M446" s="9"/>
      <c r="N446" s="9">
        <v>0</v>
      </c>
      <c r="O446" s="9">
        <f t="shared" si="15"/>
        <v>21409</v>
      </c>
      <c r="P446" s="19">
        <v>5050</v>
      </c>
      <c r="Q446" s="9"/>
      <c r="R446" s="9">
        <v>22143</v>
      </c>
      <c r="S446" s="9" t="s">
        <v>325</v>
      </c>
      <c r="T446" s="19">
        <v>5400</v>
      </c>
      <c r="U446" s="9" t="s">
        <v>326</v>
      </c>
      <c r="V446" s="19">
        <f>INDEX(章节表!$N$5:$N$64,关卡表!BQ446)</f>
        <v>12150</v>
      </c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 t="s">
        <v>412</v>
      </c>
      <c r="AM446" s="9">
        <v>6</v>
      </c>
      <c r="AN446" s="9"/>
      <c r="AO446" s="19">
        <f>INDEX(章节表!$K$5:$K$64,关卡表!BQ446)</f>
        <v>87</v>
      </c>
      <c r="AP446" s="9">
        <v>2053013</v>
      </c>
      <c r="AQ446" s="10" t="s">
        <v>1660</v>
      </c>
      <c r="AR446" s="10" t="s">
        <v>1661</v>
      </c>
      <c r="AS446" s="10" t="s">
        <v>1662</v>
      </c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P446">
        <v>440</v>
      </c>
      <c r="BQ446">
        <f>MATCH(BP446-1,章节表!$J$4:$J$64,1)</f>
        <v>44</v>
      </c>
    </row>
    <row r="447" spans="1:69" ht="16.5" x14ac:dyDescent="0.2">
      <c r="A447" s="19">
        <f t="shared" si="14"/>
        <v>21501</v>
      </c>
      <c r="B447" s="19">
        <f>INDEX(章节表!$E$5:$E$64,关卡表!BQ447)</f>
        <v>2</v>
      </c>
      <c r="C447" s="19">
        <f>INDEX(章节表!$B$5:$B$64,关卡表!BQ447)</f>
        <v>215</v>
      </c>
      <c r="D447" s="10" t="s">
        <v>313</v>
      </c>
      <c r="E447" s="19">
        <f>BP447-INDEX(章节表!$J$4:$J$64,关卡表!BQ447)</f>
        <v>1</v>
      </c>
      <c r="F447" s="20">
        <v>1</v>
      </c>
      <c r="G447" s="19" t="str">
        <f>INDEX(章节表!$C$5:$C$64,关卡表!BQ447)&amp;关卡表!E447&amp;"关"</f>
        <v>困难15章1关</v>
      </c>
      <c r="H447" s="9"/>
      <c r="I447" s="9"/>
      <c r="J447" s="19" t="str">
        <f>INDEX(章节表!$D$5:$D$64,关卡表!BQ447)&amp;"-"&amp;关卡表!E447&amp;"关"</f>
        <v>困难15章-1关</v>
      </c>
      <c r="K447" s="10" t="s">
        <v>315</v>
      </c>
      <c r="L447" s="9"/>
      <c r="M447" s="9"/>
      <c r="N447" s="9">
        <v>0</v>
      </c>
      <c r="O447" s="9">
        <f t="shared" si="15"/>
        <v>21410</v>
      </c>
      <c r="P447" s="19">
        <v>5900</v>
      </c>
      <c r="Q447" s="9"/>
      <c r="R447" s="9"/>
      <c r="S447" s="9" t="s">
        <v>325</v>
      </c>
      <c r="T447" s="19">
        <v>6000</v>
      </c>
      <c r="U447" s="9" t="s">
        <v>326</v>
      </c>
      <c r="V447" s="19">
        <f>INDEX(章节表!$N$5:$N$64,关卡表!BQ447)</f>
        <v>13500</v>
      </c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 t="s">
        <v>327</v>
      </c>
      <c r="AM447" s="9">
        <v>1</v>
      </c>
      <c r="AN447" s="9"/>
      <c r="AO447" s="19">
        <f>INDEX(章节表!$K$5:$K$64,关卡表!BQ447)</f>
        <v>92</v>
      </c>
      <c r="AP447" s="9">
        <v>1992945</v>
      </c>
      <c r="AQ447" s="10" t="s">
        <v>1663</v>
      </c>
      <c r="AR447" s="10" t="s">
        <v>1664</v>
      </c>
      <c r="AS447" s="10" t="s">
        <v>1665</v>
      </c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P447">
        <v>441</v>
      </c>
      <c r="BQ447">
        <f>MATCH(BP447-1,章节表!$J$4:$J$64,1)</f>
        <v>45</v>
      </c>
    </row>
    <row r="448" spans="1:69" ht="16.5" x14ac:dyDescent="0.2">
      <c r="A448" s="19">
        <f t="shared" si="14"/>
        <v>21502</v>
      </c>
      <c r="B448" s="19">
        <f>INDEX(章节表!$E$5:$E$64,关卡表!BQ448)</f>
        <v>2</v>
      </c>
      <c r="C448" s="19">
        <f>INDEX(章节表!$B$5:$B$64,关卡表!BQ448)</f>
        <v>215</v>
      </c>
      <c r="D448" s="10" t="s">
        <v>313</v>
      </c>
      <c r="E448" s="19">
        <f>BP448-INDEX(章节表!$J$4:$J$64,关卡表!BQ448)</f>
        <v>2</v>
      </c>
      <c r="F448" s="20">
        <v>3</v>
      </c>
      <c r="G448" s="19" t="str">
        <f>INDEX(章节表!$C$5:$C$64,关卡表!BQ448)&amp;关卡表!E448&amp;"关"</f>
        <v>困难15章2关</v>
      </c>
      <c r="H448" s="9"/>
      <c r="I448" s="9"/>
      <c r="J448" s="19" t="str">
        <f>INDEX(章节表!$D$5:$D$64,关卡表!BQ448)&amp;"-"&amp;关卡表!E448&amp;"关"</f>
        <v>困难15章-2关</v>
      </c>
      <c r="K448" s="10" t="s">
        <v>315</v>
      </c>
      <c r="L448" s="9"/>
      <c r="M448" s="9"/>
      <c r="N448" s="9">
        <v>0</v>
      </c>
      <c r="O448" s="9">
        <f t="shared" si="15"/>
        <v>21501</v>
      </c>
      <c r="P448" s="19">
        <v>5900</v>
      </c>
      <c r="Q448" s="9"/>
      <c r="R448" s="9"/>
      <c r="S448" s="9" t="s">
        <v>325</v>
      </c>
      <c r="T448" s="19">
        <v>6000</v>
      </c>
      <c r="U448" s="9" t="s">
        <v>326</v>
      </c>
      <c r="V448" s="19">
        <f>INDEX(章节表!$N$5:$N$64,关卡表!BQ448)</f>
        <v>13500</v>
      </c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10" t="s">
        <v>327</v>
      </c>
      <c r="AM448" s="9">
        <v>2</v>
      </c>
      <c r="AN448" s="9"/>
      <c r="AO448" s="19">
        <f>INDEX(章节表!$K$5:$K$64,关卡表!BQ448)</f>
        <v>92</v>
      </c>
      <c r="AP448" s="9">
        <v>1994705</v>
      </c>
      <c r="AQ448" s="10" t="s">
        <v>1666</v>
      </c>
      <c r="AR448" s="10" t="s">
        <v>1667</v>
      </c>
      <c r="AS448" s="10" t="s">
        <v>1668</v>
      </c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P448">
        <v>442</v>
      </c>
      <c r="BQ448">
        <f>MATCH(BP448-1,章节表!$J$4:$J$64,1)</f>
        <v>45</v>
      </c>
    </row>
    <row r="449" spans="1:69" ht="16.5" x14ac:dyDescent="0.2">
      <c r="A449" s="19">
        <f t="shared" si="14"/>
        <v>21503</v>
      </c>
      <c r="B449" s="19">
        <f>INDEX(章节表!$E$5:$E$64,关卡表!BQ449)</f>
        <v>2</v>
      </c>
      <c r="C449" s="19">
        <f>INDEX(章节表!$B$5:$B$64,关卡表!BQ449)</f>
        <v>215</v>
      </c>
      <c r="D449" s="10" t="s">
        <v>313</v>
      </c>
      <c r="E449" s="19">
        <f>BP449-INDEX(章节表!$J$4:$J$64,关卡表!BQ449)</f>
        <v>3</v>
      </c>
      <c r="F449" s="20">
        <v>5</v>
      </c>
      <c r="G449" s="19" t="str">
        <f>INDEX(章节表!$C$5:$C$64,关卡表!BQ449)&amp;关卡表!E449&amp;"关"</f>
        <v>困难15章3关</v>
      </c>
      <c r="H449" s="9"/>
      <c r="I449" s="9"/>
      <c r="J449" s="19" t="str">
        <f>INDEX(章节表!$D$5:$D$64,关卡表!BQ449)&amp;"-"&amp;关卡表!E449&amp;"关"</f>
        <v>困难15章-3关</v>
      </c>
      <c r="K449" s="10" t="s">
        <v>315</v>
      </c>
      <c r="L449" s="9"/>
      <c r="M449" s="9"/>
      <c r="N449" s="9">
        <v>0</v>
      </c>
      <c r="O449" s="9">
        <f t="shared" si="15"/>
        <v>21502</v>
      </c>
      <c r="P449" s="19">
        <v>5900</v>
      </c>
      <c r="Q449" s="9"/>
      <c r="R449" s="9">
        <v>22151</v>
      </c>
      <c r="S449" s="9" t="s">
        <v>325</v>
      </c>
      <c r="T449" s="19">
        <v>6000</v>
      </c>
      <c r="U449" s="9" t="s">
        <v>326</v>
      </c>
      <c r="V449" s="19">
        <f>INDEX(章节表!$N$5:$N$64,关卡表!BQ449)</f>
        <v>13500</v>
      </c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10" t="s">
        <v>327</v>
      </c>
      <c r="AM449" s="9">
        <v>2</v>
      </c>
      <c r="AN449" s="9"/>
      <c r="AO449" s="19">
        <f>INDEX(章节表!$K$5:$K$64,关卡表!BQ449)</f>
        <v>92</v>
      </c>
      <c r="AP449" s="9">
        <v>2349240</v>
      </c>
      <c r="AQ449" s="10" t="s">
        <v>1669</v>
      </c>
      <c r="AR449" s="10" t="s">
        <v>1670</v>
      </c>
      <c r="AS449" s="10" t="s">
        <v>1671</v>
      </c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P449">
        <v>443</v>
      </c>
      <c r="BQ449">
        <f>MATCH(BP449-1,章节表!$J$4:$J$64,1)</f>
        <v>45</v>
      </c>
    </row>
    <row r="450" spans="1:69" ht="16.5" x14ac:dyDescent="0.2">
      <c r="A450" s="19">
        <f t="shared" si="14"/>
        <v>21504</v>
      </c>
      <c r="B450" s="19">
        <f>INDEX(章节表!$E$5:$E$64,关卡表!BQ450)</f>
        <v>2</v>
      </c>
      <c r="C450" s="19">
        <f>INDEX(章节表!$B$5:$B$64,关卡表!BQ450)</f>
        <v>215</v>
      </c>
      <c r="D450" s="10" t="s">
        <v>313</v>
      </c>
      <c r="E450" s="19">
        <f>BP450-INDEX(章节表!$J$4:$J$64,关卡表!BQ450)</f>
        <v>4</v>
      </c>
      <c r="F450" s="20">
        <v>7</v>
      </c>
      <c r="G450" s="19" t="str">
        <f>INDEX(章节表!$C$5:$C$64,关卡表!BQ450)&amp;关卡表!E450&amp;"关"</f>
        <v>困难15章4关</v>
      </c>
      <c r="H450" s="9"/>
      <c r="I450" s="9"/>
      <c r="J450" s="19" t="str">
        <f>INDEX(章节表!$D$5:$D$64,关卡表!BQ450)&amp;"-"&amp;关卡表!E450&amp;"关"</f>
        <v>困难15章-4关</v>
      </c>
      <c r="K450" s="10" t="s">
        <v>315</v>
      </c>
      <c r="L450" s="9"/>
      <c r="M450" s="9"/>
      <c r="N450" s="9">
        <v>0</v>
      </c>
      <c r="O450" s="9">
        <f t="shared" si="15"/>
        <v>21503</v>
      </c>
      <c r="P450" s="19">
        <v>5900</v>
      </c>
      <c r="Q450" s="9"/>
      <c r="R450" s="9"/>
      <c r="S450" s="9" t="s">
        <v>325</v>
      </c>
      <c r="T450" s="19">
        <v>6000</v>
      </c>
      <c r="U450" s="9" t="s">
        <v>326</v>
      </c>
      <c r="V450" s="19">
        <f>INDEX(章节表!$N$5:$N$64,关卡表!BQ450)</f>
        <v>13500</v>
      </c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10" t="s">
        <v>327</v>
      </c>
      <c r="AM450" s="9">
        <v>2</v>
      </c>
      <c r="AN450" s="9"/>
      <c r="AO450" s="19">
        <f>INDEX(章节表!$K$5:$K$64,关卡表!BQ450)</f>
        <v>92</v>
      </c>
      <c r="AP450" s="9">
        <v>2174824</v>
      </c>
      <c r="AQ450" s="10" t="s">
        <v>1672</v>
      </c>
      <c r="AR450" s="10" t="s">
        <v>1673</v>
      </c>
      <c r="AS450" s="10" t="s">
        <v>1674</v>
      </c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P450">
        <v>444</v>
      </c>
      <c r="BQ450">
        <f>MATCH(BP450-1,章节表!$J$4:$J$64,1)</f>
        <v>45</v>
      </c>
    </row>
    <row r="451" spans="1:69" ht="16.5" x14ac:dyDescent="0.2">
      <c r="A451" s="19">
        <f t="shared" si="14"/>
        <v>21505</v>
      </c>
      <c r="B451" s="19">
        <f>INDEX(章节表!$E$5:$E$64,关卡表!BQ451)</f>
        <v>2</v>
      </c>
      <c r="C451" s="19">
        <f>INDEX(章节表!$B$5:$B$64,关卡表!BQ451)</f>
        <v>215</v>
      </c>
      <c r="D451" s="10" t="s">
        <v>313</v>
      </c>
      <c r="E451" s="19">
        <f>BP451-INDEX(章节表!$J$4:$J$64,关卡表!BQ451)</f>
        <v>5</v>
      </c>
      <c r="F451" s="20">
        <v>8</v>
      </c>
      <c r="G451" s="19" t="str">
        <f>INDEX(章节表!$C$5:$C$64,关卡表!BQ451)&amp;关卡表!E451&amp;"关"</f>
        <v>困难15章5关</v>
      </c>
      <c r="H451" s="9"/>
      <c r="I451" s="9"/>
      <c r="J451" s="19" t="str">
        <f>INDEX(章节表!$D$5:$D$64,关卡表!BQ451)&amp;"-"&amp;关卡表!E451&amp;"关"</f>
        <v>困难15章-5关</v>
      </c>
      <c r="K451" s="10" t="s">
        <v>315</v>
      </c>
      <c r="L451" s="9"/>
      <c r="M451" s="9"/>
      <c r="N451" s="9">
        <v>0</v>
      </c>
      <c r="O451" s="9">
        <f t="shared" si="15"/>
        <v>21504</v>
      </c>
      <c r="P451" s="19">
        <v>5900</v>
      </c>
      <c r="Q451" s="9"/>
      <c r="R451" s="9"/>
      <c r="S451" s="9" t="s">
        <v>325</v>
      </c>
      <c r="T451" s="19">
        <v>6000</v>
      </c>
      <c r="U451" s="9" t="s">
        <v>326</v>
      </c>
      <c r="V451" s="19">
        <f>INDEX(章节表!$N$5:$N$64,关卡表!BQ451)</f>
        <v>13500</v>
      </c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10" t="s">
        <v>327</v>
      </c>
      <c r="AM451" s="9">
        <v>3</v>
      </c>
      <c r="AN451" s="9"/>
      <c r="AO451" s="19">
        <f>INDEX(章节表!$K$5:$K$64,关卡表!BQ451)</f>
        <v>92</v>
      </c>
      <c r="AP451" s="9">
        <v>2188153</v>
      </c>
      <c r="AQ451" s="10" t="s">
        <v>1675</v>
      </c>
      <c r="AR451" s="10" t="s">
        <v>1676</v>
      </c>
      <c r="AS451" s="10" t="s">
        <v>1677</v>
      </c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P451">
        <v>445</v>
      </c>
      <c r="BQ451">
        <f>MATCH(BP451-1,章节表!$J$4:$J$64,1)</f>
        <v>45</v>
      </c>
    </row>
    <row r="452" spans="1:69" ht="16.5" x14ac:dyDescent="0.2">
      <c r="A452" s="19">
        <f t="shared" si="14"/>
        <v>21506</v>
      </c>
      <c r="B452" s="19">
        <f>INDEX(章节表!$E$5:$E$64,关卡表!BQ452)</f>
        <v>2</v>
      </c>
      <c r="C452" s="19">
        <f>INDEX(章节表!$B$5:$B$64,关卡表!BQ452)</f>
        <v>215</v>
      </c>
      <c r="D452" s="10" t="s">
        <v>313</v>
      </c>
      <c r="E452" s="19">
        <f>BP452-INDEX(章节表!$J$4:$J$64,关卡表!BQ452)</f>
        <v>6</v>
      </c>
      <c r="F452" s="20">
        <v>9</v>
      </c>
      <c r="G452" s="19" t="str">
        <f>INDEX(章节表!$C$5:$C$64,关卡表!BQ452)&amp;关卡表!E452&amp;"关"</f>
        <v>困难15章6关</v>
      </c>
      <c r="H452" s="9"/>
      <c r="I452" s="9"/>
      <c r="J452" s="19" t="str">
        <f>INDEX(章节表!$D$5:$D$64,关卡表!BQ452)&amp;"-"&amp;关卡表!E452&amp;"关"</f>
        <v>困难15章-6关</v>
      </c>
      <c r="K452" s="10" t="s">
        <v>315</v>
      </c>
      <c r="L452" s="9"/>
      <c r="M452" s="9"/>
      <c r="N452" s="9">
        <v>0</v>
      </c>
      <c r="O452" s="9">
        <f t="shared" si="15"/>
        <v>21505</v>
      </c>
      <c r="P452" s="19">
        <v>5900</v>
      </c>
      <c r="Q452" s="9"/>
      <c r="R452" s="9">
        <v>22152</v>
      </c>
      <c r="S452" s="9" t="s">
        <v>325</v>
      </c>
      <c r="T452" s="19">
        <v>6000</v>
      </c>
      <c r="U452" s="9" t="s">
        <v>326</v>
      </c>
      <c r="V452" s="19">
        <f>INDEX(章节表!$N$5:$N$64,关卡表!BQ452)</f>
        <v>13500</v>
      </c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10" t="s">
        <v>327</v>
      </c>
      <c r="AM452" s="9">
        <v>1</v>
      </c>
      <c r="AN452" s="9"/>
      <c r="AO452" s="19">
        <f>INDEX(章节表!$K$5:$K$64,关卡表!BQ452)</f>
        <v>92</v>
      </c>
      <c r="AP452" s="9">
        <v>2578764</v>
      </c>
      <c r="AQ452" s="10" t="s">
        <v>1678</v>
      </c>
      <c r="AR452" s="10" t="s">
        <v>1679</v>
      </c>
      <c r="AS452" s="10" t="s">
        <v>1680</v>
      </c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P452">
        <v>446</v>
      </c>
      <c r="BQ452">
        <f>MATCH(BP452-1,章节表!$J$4:$J$64,1)</f>
        <v>45</v>
      </c>
    </row>
    <row r="453" spans="1:69" ht="16.5" x14ac:dyDescent="0.2">
      <c r="A453" s="19">
        <f t="shared" si="14"/>
        <v>21507</v>
      </c>
      <c r="B453" s="19">
        <f>INDEX(章节表!$E$5:$E$64,关卡表!BQ453)</f>
        <v>2</v>
      </c>
      <c r="C453" s="19">
        <f>INDEX(章节表!$B$5:$B$64,关卡表!BQ453)</f>
        <v>215</v>
      </c>
      <c r="D453" s="10" t="s">
        <v>313</v>
      </c>
      <c r="E453" s="19">
        <f>BP453-INDEX(章节表!$J$4:$J$64,关卡表!BQ453)</f>
        <v>7</v>
      </c>
      <c r="F453" s="20">
        <v>11</v>
      </c>
      <c r="G453" s="19" t="str">
        <f>INDEX(章节表!$C$5:$C$64,关卡表!BQ453)&amp;关卡表!E453&amp;"关"</f>
        <v>困难15章7关</v>
      </c>
      <c r="H453" s="9"/>
      <c r="I453" s="9"/>
      <c r="J453" s="19" t="str">
        <f>INDEX(章节表!$D$5:$D$64,关卡表!BQ453)&amp;"-"&amp;关卡表!E453&amp;"关"</f>
        <v>困难15章-7关</v>
      </c>
      <c r="K453" s="10" t="s">
        <v>315</v>
      </c>
      <c r="L453" s="9"/>
      <c r="M453" s="9"/>
      <c r="N453" s="9">
        <v>0</v>
      </c>
      <c r="O453" s="9">
        <f t="shared" si="15"/>
        <v>21506</v>
      </c>
      <c r="P453" s="19">
        <v>5900</v>
      </c>
      <c r="Q453" s="9"/>
      <c r="R453" s="9"/>
      <c r="S453" s="9" t="s">
        <v>325</v>
      </c>
      <c r="T453" s="19">
        <v>6000</v>
      </c>
      <c r="U453" s="9" t="s">
        <v>326</v>
      </c>
      <c r="V453" s="19">
        <f>INDEX(章节表!$N$5:$N$64,关卡表!BQ453)</f>
        <v>13500</v>
      </c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10" t="s">
        <v>327</v>
      </c>
      <c r="AM453" s="9">
        <v>2</v>
      </c>
      <c r="AN453" s="9"/>
      <c r="AO453" s="19">
        <f>INDEX(章节表!$K$5:$K$64,关卡表!BQ453)</f>
        <v>92</v>
      </c>
      <c r="AP453" s="9">
        <v>2414338</v>
      </c>
      <c r="AQ453" s="10" t="s">
        <v>1681</v>
      </c>
      <c r="AR453" s="10" t="s">
        <v>1682</v>
      </c>
      <c r="AS453" s="10" t="s">
        <v>1683</v>
      </c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P453">
        <v>447</v>
      </c>
      <c r="BQ453">
        <f>MATCH(BP453-1,章节表!$J$4:$J$64,1)</f>
        <v>45</v>
      </c>
    </row>
    <row r="454" spans="1:69" ht="16.5" x14ac:dyDescent="0.2">
      <c r="A454" s="19">
        <f t="shared" si="14"/>
        <v>21508</v>
      </c>
      <c r="B454" s="19">
        <f>INDEX(章节表!$E$5:$E$64,关卡表!BQ454)</f>
        <v>2</v>
      </c>
      <c r="C454" s="19">
        <f>INDEX(章节表!$B$5:$B$64,关卡表!BQ454)</f>
        <v>215</v>
      </c>
      <c r="D454" s="10" t="s">
        <v>313</v>
      </c>
      <c r="E454" s="19">
        <f>BP454-INDEX(章节表!$J$4:$J$64,关卡表!BQ454)</f>
        <v>8</v>
      </c>
      <c r="F454" s="20">
        <v>12</v>
      </c>
      <c r="G454" s="19" t="str">
        <f>INDEX(章节表!$C$5:$C$64,关卡表!BQ454)&amp;关卡表!E454&amp;"关"</f>
        <v>困难15章8关</v>
      </c>
      <c r="H454" s="9"/>
      <c r="I454" s="9"/>
      <c r="J454" s="19" t="str">
        <f>INDEX(章节表!$D$5:$D$64,关卡表!BQ454)&amp;"-"&amp;关卡表!E454&amp;"关"</f>
        <v>困难15章-8关</v>
      </c>
      <c r="K454" s="10" t="s">
        <v>315</v>
      </c>
      <c r="L454" s="9"/>
      <c r="M454" s="9"/>
      <c r="N454" s="9">
        <v>0</v>
      </c>
      <c r="O454" s="9">
        <f t="shared" si="15"/>
        <v>21507</v>
      </c>
      <c r="P454" s="19">
        <v>5900</v>
      </c>
      <c r="Q454" s="9"/>
      <c r="R454" s="9"/>
      <c r="S454" s="9" t="s">
        <v>325</v>
      </c>
      <c r="T454" s="19">
        <v>6000</v>
      </c>
      <c r="U454" s="9" t="s">
        <v>326</v>
      </c>
      <c r="V454" s="19">
        <f>INDEX(章节表!$N$5:$N$64,关卡表!BQ454)</f>
        <v>13500</v>
      </c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10" t="s">
        <v>327</v>
      </c>
      <c r="AM454" s="9">
        <v>3</v>
      </c>
      <c r="AN454" s="9"/>
      <c r="AO454" s="19">
        <f>INDEX(章节表!$K$5:$K$64,关卡表!BQ454)</f>
        <v>92</v>
      </c>
      <c r="AP454" s="9">
        <v>2415967</v>
      </c>
      <c r="AQ454" s="10" t="s">
        <v>1684</v>
      </c>
      <c r="AR454" s="10" t="s">
        <v>1685</v>
      </c>
      <c r="AS454" s="10" t="s">
        <v>1686</v>
      </c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P454">
        <v>448</v>
      </c>
      <c r="BQ454">
        <f>MATCH(BP454-1,章节表!$J$4:$J$64,1)</f>
        <v>45</v>
      </c>
    </row>
    <row r="455" spans="1:69" ht="16.5" x14ac:dyDescent="0.2">
      <c r="A455" s="19">
        <f t="shared" si="14"/>
        <v>21509</v>
      </c>
      <c r="B455" s="19">
        <f>INDEX(章节表!$E$5:$E$64,关卡表!BQ455)</f>
        <v>2</v>
      </c>
      <c r="C455" s="19">
        <f>INDEX(章节表!$B$5:$B$64,关卡表!BQ455)</f>
        <v>215</v>
      </c>
      <c r="D455" s="10" t="s">
        <v>313</v>
      </c>
      <c r="E455" s="19">
        <f>BP455-INDEX(章节表!$J$4:$J$64,关卡表!BQ455)</f>
        <v>9</v>
      </c>
      <c r="F455" s="20">
        <v>13</v>
      </c>
      <c r="G455" s="19" t="str">
        <f>INDEX(章节表!$C$5:$C$64,关卡表!BQ455)&amp;关卡表!E455&amp;"关"</f>
        <v>困难15章9关</v>
      </c>
      <c r="H455" s="9"/>
      <c r="I455" s="9"/>
      <c r="J455" s="19" t="str">
        <f>INDEX(章节表!$D$5:$D$64,关卡表!BQ455)&amp;"-"&amp;关卡表!E455&amp;"关"</f>
        <v>困难15章-9关</v>
      </c>
      <c r="K455" s="10" t="s">
        <v>315</v>
      </c>
      <c r="L455" s="9"/>
      <c r="M455" s="9"/>
      <c r="N455" s="9">
        <v>0</v>
      </c>
      <c r="O455" s="9">
        <f t="shared" si="15"/>
        <v>21508</v>
      </c>
      <c r="P455" s="19">
        <v>5900</v>
      </c>
      <c r="Q455" s="9"/>
      <c r="R455" s="9"/>
      <c r="S455" s="9" t="s">
        <v>325</v>
      </c>
      <c r="T455" s="19">
        <v>6000</v>
      </c>
      <c r="U455" s="9" t="s">
        <v>326</v>
      </c>
      <c r="V455" s="19">
        <f>INDEX(章节表!$N$5:$N$64,关卡表!BQ455)</f>
        <v>13500</v>
      </c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10" t="s">
        <v>364</v>
      </c>
      <c r="AM455" s="9">
        <v>9</v>
      </c>
      <c r="AN455" s="9"/>
      <c r="AO455" s="19">
        <f>INDEX(章节表!$K$5:$K$64,关卡表!BQ455)</f>
        <v>92</v>
      </c>
      <c r="AP455" s="9">
        <v>2611602</v>
      </c>
      <c r="AQ455" s="10" t="s">
        <v>1687</v>
      </c>
      <c r="AR455" s="10" t="s">
        <v>1688</v>
      </c>
      <c r="AS455" s="10" t="s">
        <v>1689</v>
      </c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P455">
        <v>449</v>
      </c>
      <c r="BQ455">
        <f>MATCH(BP455-1,章节表!$J$4:$J$64,1)</f>
        <v>45</v>
      </c>
    </row>
    <row r="456" spans="1:69" ht="16.5" x14ac:dyDescent="0.2">
      <c r="A456" s="19">
        <f t="shared" ref="A456:A519" si="16">C456*100+E456</f>
        <v>21510</v>
      </c>
      <c r="B456" s="19">
        <f>INDEX(章节表!$E$5:$E$64,关卡表!BQ456)</f>
        <v>2</v>
      </c>
      <c r="C456" s="19">
        <f>INDEX(章节表!$B$5:$B$64,关卡表!BQ456)</f>
        <v>215</v>
      </c>
      <c r="D456" s="10" t="s">
        <v>313</v>
      </c>
      <c r="E456" s="19">
        <f>BP456-INDEX(章节表!$J$4:$J$64,关卡表!BQ456)</f>
        <v>10</v>
      </c>
      <c r="F456" s="20">
        <v>14</v>
      </c>
      <c r="G456" s="19" t="str">
        <f>INDEX(章节表!$C$5:$C$64,关卡表!BQ456)&amp;关卡表!E456&amp;"关"</f>
        <v>困难15章10关</v>
      </c>
      <c r="H456" s="9"/>
      <c r="I456" s="9"/>
      <c r="J456" s="19" t="str">
        <f>INDEX(章节表!$D$5:$D$64,关卡表!BQ456)&amp;"-"&amp;关卡表!E456&amp;"关"</f>
        <v>困难15章-10关</v>
      </c>
      <c r="K456" s="10" t="s">
        <v>360</v>
      </c>
      <c r="L456" s="9"/>
      <c r="M456" s="9"/>
      <c r="N456" s="9">
        <v>0</v>
      </c>
      <c r="O456" s="9">
        <f t="shared" si="15"/>
        <v>21509</v>
      </c>
      <c r="P456" s="19">
        <v>5900</v>
      </c>
      <c r="Q456" s="9"/>
      <c r="R456" s="9">
        <v>22153</v>
      </c>
      <c r="S456" s="9" t="s">
        <v>325</v>
      </c>
      <c r="T456" s="19">
        <v>6000</v>
      </c>
      <c r="U456" s="9" t="s">
        <v>326</v>
      </c>
      <c r="V456" s="19">
        <f>INDEX(章节表!$N$5:$N$64,关卡表!BQ456)</f>
        <v>13500</v>
      </c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 t="s">
        <v>327</v>
      </c>
      <c r="AM456" s="9">
        <v>1</v>
      </c>
      <c r="AN456" s="9"/>
      <c r="AO456" s="19">
        <f>INDEX(章节表!$K$5:$K$64,关卡表!BQ456)</f>
        <v>92</v>
      </c>
      <c r="AP456" s="9">
        <v>2645568</v>
      </c>
      <c r="AQ456" s="10" t="s">
        <v>1690</v>
      </c>
      <c r="AR456" s="10" t="s">
        <v>1691</v>
      </c>
      <c r="AS456" s="10" t="s">
        <v>1692</v>
      </c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P456">
        <v>450</v>
      </c>
      <c r="BQ456">
        <f>MATCH(BP456-1,章节表!$J$4:$J$64,1)</f>
        <v>45</v>
      </c>
    </row>
    <row r="457" spans="1:69" ht="16.5" x14ac:dyDescent="0.2">
      <c r="A457" s="19">
        <f t="shared" si="16"/>
        <v>21601</v>
      </c>
      <c r="B457" s="19">
        <f>INDEX(章节表!$E$5:$E$64,关卡表!BQ457)</f>
        <v>2</v>
      </c>
      <c r="C457" s="19">
        <f>INDEX(章节表!$B$5:$B$64,关卡表!BQ457)</f>
        <v>216</v>
      </c>
      <c r="D457" s="10" t="s">
        <v>313</v>
      </c>
      <c r="E457" s="19">
        <f>BP457-INDEX(章节表!$J$4:$J$64,关卡表!BQ457)</f>
        <v>1</v>
      </c>
      <c r="F457" s="20">
        <v>1</v>
      </c>
      <c r="G457" s="19" t="str">
        <f>INDEX(章节表!$C$5:$C$64,关卡表!BQ457)&amp;关卡表!E457&amp;"关"</f>
        <v>困难16章1关</v>
      </c>
      <c r="H457" s="9"/>
      <c r="I457" s="9"/>
      <c r="J457" s="19" t="str">
        <f>INDEX(章节表!$D$5:$D$64,关卡表!BQ457)&amp;"-"&amp;关卡表!E457&amp;"关"</f>
        <v>困难16章-1关</v>
      </c>
      <c r="K457" s="10" t="s">
        <v>315</v>
      </c>
      <c r="L457" s="9"/>
      <c r="M457" s="9"/>
      <c r="N457" s="9">
        <v>0</v>
      </c>
      <c r="O457" s="9">
        <f t="shared" si="15"/>
        <v>21510</v>
      </c>
      <c r="P457" s="19">
        <v>6650</v>
      </c>
      <c r="Q457" s="9"/>
      <c r="R457" s="9"/>
      <c r="S457" s="9" t="s">
        <v>325</v>
      </c>
      <c r="T457" s="19">
        <v>6600</v>
      </c>
      <c r="U457" s="9" t="s">
        <v>326</v>
      </c>
      <c r="V457" s="19">
        <f>INDEX(章节表!$N$5:$N$64,关卡表!BQ457)</f>
        <v>14400</v>
      </c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10" t="s">
        <v>327</v>
      </c>
      <c r="AM457" s="9">
        <v>2</v>
      </c>
      <c r="AN457" s="9"/>
      <c r="AO457" s="19">
        <f>INDEX(章节表!$K$5:$K$64,关卡表!BQ457)</f>
        <v>97</v>
      </c>
      <c r="AP457" s="9">
        <v>2566345</v>
      </c>
      <c r="AQ457" s="10" t="s">
        <v>1693</v>
      </c>
      <c r="AR457" s="10" t="s">
        <v>1694</v>
      </c>
      <c r="AS457" s="10" t="s">
        <v>1695</v>
      </c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P457">
        <v>451</v>
      </c>
      <c r="BQ457">
        <f>MATCH(BP457-1,章节表!$J$4:$J$64,1)</f>
        <v>46</v>
      </c>
    </row>
    <row r="458" spans="1:69" ht="16.5" x14ac:dyDescent="0.2">
      <c r="A458" s="19">
        <f t="shared" si="16"/>
        <v>21602</v>
      </c>
      <c r="B458" s="19">
        <f>INDEX(章节表!$E$5:$E$64,关卡表!BQ458)</f>
        <v>2</v>
      </c>
      <c r="C458" s="19">
        <f>INDEX(章节表!$B$5:$B$64,关卡表!BQ458)</f>
        <v>216</v>
      </c>
      <c r="D458" s="10" t="s">
        <v>313</v>
      </c>
      <c r="E458" s="19">
        <f>BP458-INDEX(章节表!$J$4:$J$64,关卡表!BQ458)</f>
        <v>2</v>
      </c>
      <c r="F458" s="20">
        <v>3</v>
      </c>
      <c r="G458" s="19" t="str">
        <f>INDEX(章节表!$C$5:$C$64,关卡表!BQ458)&amp;关卡表!E458&amp;"关"</f>
        <v>困难16章2关</v>
      </c>
      <c r="H458" s="9"/>
      <c r="I458" s="9"/>
      <c r="J458" s="19" t="str">
        <f>INDEX(章节表!$D$5:$D$64,关卡表!BQ458)&amp;"-"&amp;关卡表!E458&amp;"关"</f>
        <v>困难16章-2关</v>
      </c>
      <c r="K458" s="10" t="s">
        <v>315</v>
      </c>
      <c r="L458" s="9"/>
      <c r="M458" s="9"/>
      <c r="N458" s="9">
        <v>0</v>
      </c>
      <c r="O458" s="9">
        <f t="shared" si="15"/>
        <v>21601</v>
      </c>
      <c r="P458" s="19">
        <v>6650</v>
      </c>
      <c r="Q458" s="9"/>
      <c r="R458" s="9"/>
      <c r="S458" s="9" t="s">
        <v>325</v>
      </c>
      <c r="T458" s="19">
        <v>6600</v>
      </c>
      <c r="U458" s="9" t="s">
        <v>326</v>
      </c>
      <c r="V458" s="19">
        <f>INDEX(章节表!$N$5:$N$64,关卡表!BQ458)</f>
        <v>14400</v>
      </c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 t="s">
        <v>364</v>
      </c>
      <c r="AM458" s="9">
        <v>11</v>
      </c>
      <c r="AN458" s="9"/>
      <c r="AO458" s="19">
        <f>INDEX(章节表!$K$5:$K$64,关卡表!BQ458)</f>
        <v>97</v>
      </c>
      <c r="AP458" s="9">
        <v>2568475</v>
      </c>
      <c r="AQ458" s="10" t="s">
        <v>1696</v>
      </c>
      <c r="AR458" s="10" t="s">
        <v>1697</v>
      </c>
      <c r="AS458" s="10" t="s">
        <v>1698</v>
      </c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P458">
        <v>452</v>
      </c>
      <c r="BQ458">
        <f>MATCH(BP458-1,章节表!$J$4:$J$64,1)</f>
        <v>46</v>
      </c>
    </row>
    <row r="459" spans="1:69" ht="16.5" x14ac:dyDescent="0.2">
      <c r="A459" s="19">
        <f t="shared" si="16"/>
        <v>21603</v>
      </c>
      <c r="B459" s="19">
        <f>INDEX(章节表!$E$5:$E$64,关卡表!BQ459)</f>
        <v>2</v>
      </c>
      <c r="C459" s="19">
        <f>INDEX(章节表!$B$5:$B$64,关卡表!BQ459)</f>
        <v>216</v>
      </c>
      <c r="D459" s="10" t="s">
        <v>313</v>
      </c>
      <c r="E459" s="19">
        <f>BP459-INDEX(章节表!$J$4:$J$64,关卡表!BQ459)</f>
        <v>3</v>
      </c>
      <c r="F459" s="20">
        <v>4</v>
      </c>
      <c r="G459" s="19" t="str">
        <f>INDEX(章节表!$C$5:$C$64,关卡表!BQ459)&amp;关卡表!E459&amp;"关"</f>
        <v>困难16章3关</v>
      </c>
      <c r="H459" s="9"/>
      <c r="I459" s="9"/>
      <c r="J459" s="19" t="str">
        <f>INDEX(章节表!$D$5:$D$64,关卡表!BQ459)&amp;"-"&amp;关卡表!E459&amp;"关"</f>
        <v>困难16章-3关</v>
      </c>
      <c r="K459" s="10" t="s">
        <v>315</v>
      </c>
      <c r="L459" s="9"/>
      <c r="M459" s="9"/>
      <c r="N459" s="9">
        <v>0</v>
      </c>
      <c r="O459" s="9">
        <f t="shared" si="15"/>
        <v>21602</v>
      </c>
      <c r="P459" s="19">
        <v>6650</v>
      </c>
      <c r="Q459" s="9"/>
      <c r="R459" s="9">
        <v>22161</v>
      </c>
      <c r="S459" s="9" t="s">
        <v>325</v>
      </c>
      <c r="T459" s="19">
        <v>6600</v>
      </c>
      <c r="U459" s="9" t="s">
        <v>326</v>
      </c>
      <c r="V459" s="19">
        <f>INDEX(章节表!$N$5:$N$64,关卡表!BQ459)</f>
        <v>14400</v>
      </c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 t="s">
        <v>364</v>
      </c>
      <c r="AM459" s="9">
        <v>9</v>
      </c>
      <c r="AN459" s="9"/>
      <c r="AO459" s="19">
        <f>INDEX(章节表!$K$5:$K$64,关卡表!BQ459)</f>
        <v>97</v>
      </c>
      <c r="AP459" s="9">
        <v>2834200</v>
      </c>
      <c r="AQ459" s="10" t="s">
        <v>1699</v>
      </c>
      <c r="AR459" s="10" t="s">
        <v>1700</v>
      </c>
      <c r="AS459" s="10" t="s">
        <v>1701</v>
      </c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P459">
        <v>453</v>
      </c>
      <c r="BQ459">
        <f>MATCH(BP459-1,章节表!$J$4:$J$64,1)</f>
        <v>46</v>
      </c>
    </row>
    <row r="460" spans="1:69" ht="16.5" x14ac:dyDescent="0.2">
      <c r="A460" s="19">
        <f t="shared" si="16"/>
        <v>21604</v>
      </c>
      <c r="B460" s="19">
        <f>INDEX(章节表!$E$5:$E$64,关卡表!BQ460)</f>
        <v>2</v>
      </c>
      <c r="C460" s="19">
        <f>INDEX(章节表!$B$5:$B$64,关卡表!BQ460)</f>
        <v>216</v>
      </c>
      <c r="D460" s="10" t="s">
        <v>313</v>
      </c>
      <c r="E460" s="19">
        <f>BP460-INDEX(章节表!$J$4:$J$64,关卡表!BQ460)</f>
        <v>4</v>
      </c>
      <c r="F460" s="20">
        <v>6</v>
      </c>
      <c r="G460" s="19" t="str">
        <f>INDEX(章节表!$C$5:$C$64,关卡表!BQ460)&amp;关卡表!E460&amp;"关"</f>
        <v>困难16章4关</v>
      </c>
      <c r="H460" s="9"/>
      <c r="I460" s="9"/>
      <c r="J460" s="19" t="str">
        <f>INDEX(章节表!$D$5:$D$64,关卡表!BQ460)&amp;"-"&amp;关卡表!E460&amp;"关"</f>
        <v>困难16章-4关</v>
      </c>
      <c r="K460" s="10" t="s">
        <v>315</v>
      </c>
      <c r="L460" s="9"/>
      <c r="M460" s="9"/>
      <c r="N460" s="9">
        <v>0</v>
      </c>
      <c r="O460" s="9">
        <f t="shared" si="15"/>
        <v>21603</v>
      </c>
      <c r="P460" s="19">
        <v>6650</v>
      </c>
      <c r="Q460" s="9"/>
      <c r="R460" s="9"/>
      <c r="S460" s="9" t="s">
        <v>325</v>
      </c>
      <c r="T460" s="19">
        <v>6600</v>
      </c>
      <c r="U460" s="9" t="s">
        <v>326</v>
      </c>
      <c r="V460" s="19">
        <f>INDEX(章节表!$N$5:$N$64,关卡表!BQ460)</f>
        <v>14400</v>
      </c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 t="s">
        <v>364</v>
      </c>
      <c r="AM460" s="9">
        <v>9</v>
      </c>
      <c r="AN460" s="9"/>
      <c r="AO460" s="19">
        <f>INDEX(章节表!$K$5:$K$64,关卡表!BQ460)</f>
        <v>97</v>
      </c>
      <c r="AP460" s="9">
        <v>2638386</v>
      </c>
      <c r="AQ460" s="10" t="s">
        <v>1702</v>
      </c>
      <c r="AR460" s="10" t="s">
        <v>1703</v>
      </c>
      <c r="AS460" s="10" t="s">
        <v>1704</v>
      </c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P460">
        <v>454</v>
      </c>
      <c r="BQ460">
        <f>MATCH(BP460-1,章节表!$J$4:$J$64,1)</f>
        <v>46</v>
      </c>
    </row>
    <row r="461" spans="1:69" ht="16.5" x14ac:dyDescent="0.2">
      <c r="A461" s="19">
        <f t="shared" si="16"/>
        <v>21605</v>
      </c>
      <c r="B461" s="19">
        <f>INDEX(章节表!$E$5:$E$64,关卡表!BQ461)</f>
        <v>2</v>
      </c>
      <c r="C461" s="19">
        <f>INDEX(章节表!$B$5:$B$64,关卡表!BQ461)</f>
        <v>216</v>
      </c>
      <c r="D461" s="10" t="s">
        <v>313</v>
      </c>
      <c r="E461" s="19">
        <f>BP461-INDEX(章节表!$J$4:$J$64,关卡表!BQ461)</f>
        <v>5</v>
      </c>
      <c r="F461" s="20">
        <v>8</v>
      </c>
      <c r="G461" s="19" t="str">
        <f>INDEX(章节表!$C$5:$C$64,关卡表!BQ461)&amp;关卡表!E461&amp;"关"</f>
        <v>困难16章5关</v>
      </c>
      <c r="H461" s="9"/>
      <c r="I461" s="9"/>
      <c r="J461" s="19" t="str">
        <f>INDEX(章节表!$D$5:$D$64,关卡表!BQ461)&amp;"-"&amp;关卡表!E461&amp;"关"</f>
        <v>困难16章-5关</v>
      </c>
      <c r="K461" s="10" t="s">
        <v>315</v>
      </c>
      <c r="L461" s="9"/>
      <c r="M461" s="9"/>
      <c r="N461" s="9">
        <v>0</v>
      </c>
      <c r="O461" s="9">
        <f t="shared" si="15"/>
        <v>21604</v>
      </c>
      <c r="P461" s="19">
        <v>6650</v>
      </c>
      <c r="Q461" s="9"/>
      <c r="R461" s="9"/>
      <c r="S461" s="9" t="s">
        <v>325</v>
      </c>
      <c r="T461" s="19">
        <v>6600</v>
      </c>
      <c r="U461" s="9" t="s">
        <v>326</v>
      </c>
      <c r="V461" s="19">
        <f>INDEX(章节表!$N$5:$N$64,关卡表!BQ461)</f>
        <v>14400</v>
      </c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 t="s">
        <v>412</v>
      </c>
      <c r="AM461" s="9">
        <v>6</v>
      </c>
      <c r="AN461" s="9"/>
      <c r="AO461" s="19">
        <f>INDEX(章节表!$K$5:$K$64,关卡表!BQ461)</f>
        <v>97</v>
      </c>
      <c r="AP461" s="9">
        <v>2639451</v>
      </c>
      <c r="AQ461" s="10" t="s">
        <v>1705</v>
      </c>
      <c r="AR461" s="10" t="s">
        <v>1706</v>
      </c>
      <c r="AS461" s="10" t="s">
        <v>1707</v>
      </c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P461">
        <v>455</v>
      </c>
      <c r="BQ461">
        <f>MATCH(BP461-1,章节表!$J$4:$J$64,1)</f>
        <v>46</v>
      </c>
    </row>
    <row r="462" spans="1:69" ht="16.5" x14ac:dyDescent="0.2">
      <c r="A462" s="19">
        <f t="shared" si="16"/>
        <v>21606</v>
      </c>
      <c r="B462" s="19">
        <f>INDEX(章节表!$E$5:$E$64,关卡表!BQ462)</f>
        <v>2</v>
      </c>
      <c r="C462" s="19">
        <f>INDEX(章节表!$B$5:$B$64,关卡表!BQ462)</f>
        <v>216</v>
      </c>
      <c r="D462" s="10" t="s">
        <v>313</v>
      </c>
      <c r="E462" s="19">
        <f>BP462-INDEX(章节表!$J$4:$J$64,关卡表!BQ462)</f>
        <v>6</v>
      </c>
      <c r="F462" s="20">
        <v>9</v>
      </c>
      <c r="G462" s="19" t="str">
        <f>INDEX(章节表!$C$5:$C$64,关卡表!BQ462)&amp;关卡表!E462&amp;"关"</f>
        <v>困难16章6关</v>
      </c>
      <c r="H462" s="9"/>
      <c r="I462" s="9"/>
      <c r="J462" s="19" t="str">
        <f>INDEX(章节表!$D$5:$D$64,关卡表!BQ462)&amp;"-"&amp;关卡表!E462&amp;"关"</f>
        <v>困难16章-6关</v>
      </c>
      <c r="K462" s="10" t="s">
        <v>315</v>
      </c>
      <c r="L462" s="9"/>
      <c r="M462" s="9"/>
      <c r="N462" s="9">
        <v>0</v>
      </c>
      <c r="O462" s="9">
        <f t="shared" si="15"/>
        <v>21605</v>
      </c>
      <c r="P462" s="19">
        <v>6650</v>
      </c>
      <c r="Q462" s="9"/>
      <c r="R462" s="9">
        <v>22162</v>
      </c>
      <c r="S462" s="9" t="s">
        <v>325</v>
      </c>
      <c r="T462" s="19">
        <v>6600</v>
      </c>
      <c r="U462" s="9" t="s">
        <v>326</v>
      </c>
      <c r="V462" s="19">
        <f>INDEX(章节表!$N$5:$N$64,关卡表!BQ462)</f>
        <v>14400</v>
      </c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 t="s">
        <v>412</v>
      </c>
      <c r="AM462" s="9">
        <v>7</v>
      </c>
      <c r="AN462" s="9"/>
      <c r="AO462" s="19">
        <f>INDEX(章节表!$K$5:$K$64,关卡表!BQ462)</f>
        <v>97</v>
      </c>
      <c r="AP462" s="9">
        <v>2941481</v>
      </c>
      <c r="AQ462" s="10" t="s">
        <v>1708</v>
      </c>
      <c r="AR462" s="10" t="s">
        <v>1709</v>
      </c>
      <c r="AS462" s="10" t="s">
        <v>1710</v>
      </c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P462">
        <v>456</v>
      </c>
      <c r="BQ462">
        <f>MATCH(BP462-1,章节表!$J$4:$J$64,1)</f>
        <v>46</v>
      </c>
    </row>
    <row r="463" spans="1:69" ht="16.5" x14ac:dyDescent="0.2">
      <c r="A463" s="19">
        <f t="shared" si="16"/>
        <v>21607</v>
      </c>
      <c r="B463" s="19">
        <f>INDEX(章节表!$E$5:$E$64,关卡表!BQ463)</f>
        <v>2</v>
      </c>
      <c r="C463" s="19">
        <f>INDEX(章节表!$B$5:$B$64,关卡表!BQ463)</f>
        <v>216</v>
      </c>
      <c r="D463" s="10" t="s">
        <v>313</v>
      </c>
      <c r="E463" s="19">
        <f>BP463-INDEX(章节表!$J$4:$J$64,关卡表!BQ463)</f>
        <v>7</v>
      </c>
      <c r="F463" s="20">
        <v>10</v>
      </c>
      <c r="G463" s="19" t="str">
        <f>INDEX(章节表!$C$5:$C$64,关卡表!BQ463)&amp;关卡表!E463&amp;"关"</f>
        <v>困难16章7关</v>
      </c>
      <c r="H463" s="9"/>
      <c r="I463" s="9"/>
      <c r="J463" s="19" t="str">
        <f>INDEX(章节表!$D$5:$D$64,关卡表!BQ463)&amp;"-"&amp;关卡表!E463&amp;"关"</f>
        <v>困难16章-7关</v>
      </c>
      <c r="K463" s="10" t="s">
        <v>315</v>
      </c>
      <c r="L463" s="9"/>
      <c r="M463" s="9"/>
      <c r="N463" s="9">
        <v>0</v>
      </c>
      <c r="O463" s="9">
        <f t="shared" si="15"/>
        <v>21606</v>
      </c>
      <c r="P463" s="19">
        <v>6650</v>
      </c>
      <c r="Q463" s="9"/>
      <c r="R463" s="9"/>
      <c r="S463" s="9" t="s">
        <v>325</v>
      </c>
      <c r="T463" s="19">
        <v>6600</v>
      </c>
      <c r="U463" s="9" t="s">
        <v>326</v>
      </c>
      <c r="V463" s="19">
        <f>INDEX(章节表!$N$5:$N$64,关卡表!BQ463)</f>
        <v>14400</v>
      </c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 t="s">
        <v>412</v>
      </c>
      <c r="AM463" s="9">
        <v>8</v>
      </c>
      <c r="AN463" s="9"/>
      <c r="AO463" s="19">
        <f>INDEX(章节表!$K$5:$K$64,关卡表!BQ463)</f>
        <v>97</v>
      </c>
      <c r="AP463" s="9">
        <v>2825851</v>
      </c>
      <c r="AQ463" s="10" t="s">
        <v>1711</v>
      </c>
      <c r="AR463" s="10" t="s">
        <v>1712</v>
      </c>
      <c r="AS463" s="10" t="s">
        <v>1713</v>
      </c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P463">
        <v>457</v>
      </c>
      <c r="BQ463">
        <f>MATCH(BP463-1,章节表!$J$4:$J$64,1)</f>
        <v>46</v>
      </c>
    </row>
    <row r="464" spans="1:69" ht="16.5" x14ac:dyDescent="0.2">
      <c r="A464" s="19">
        <f t="shared" si="16"/>
        <v>21608</v>
      </c>
      <c r="B464" s="19">
        <f>INDEX(章节表!$E$5:$E$64,关卡表!BQ464)</f>
        <v>2</v>
      </c>
      <c r="C464" s="19">
        <f>INDEX(章节表!$B$5:$B$64,关卡表!BQ464)</f>
        <v>216</v>
      </c>
      <c r="D464" s="10" t="s">
        <v>313</v>
      </c>
      <c r="E464" s="19">
        <f>BP464-INDEX(章节表!$J$4:$J$64,关卡表!BQ464)</f>
        <v>8</v>
      </c>
      <c r="F464" s="20">
        <v>11</v>
      </c>
      <c r="G464" s="19" t="str">
        <f>INDEX(章节表!$C$5:$C$64,关卡表!BQ464)&amp;关卡表!E464&amp;"关"</f>
        <v>困难16章8关</v>
      </c>
      <c r="H464" s="9"/>
      <c r="I464" s="9"/>
      <c r="J464" s="19" t="str">
        <f>INDEX(章节表!$D$5:$D$64,关卡表!BQ464)&amp;"-"&amp;关卡表!E464&amp;"关"</f>
        <v>困难16章-8关</v>
      </c>
      <c r="K464" s="10" t="s">
        <v>315</v>
      </c>
      <c r="L464" s="9"/>
      <c r="M464" s="9"/>
      <c r="N464" s="9">
        <v>0</v>
      </c>
      <c r="O464" s="9">
        <f t="shared" si="15"/>
        <v>21607</v>
      </c>
      <c r="P464" s="19">
        <v>6650</v>
      </c>
      <c r="Q464" s="9"/>
      <c r="R464" s="9"/>
      <c r="S464" s="9" t="s">
        <v>325</v>
      </c>
      <c r="T464" s="19">
        <v>6600</v>
      </c>
      <c r="U464" s="9" t="s">
        <v>326</v>
      </c>
      <c r="V464" s="19">
        <f>INDEX(章节表!$N$5:$N$64,关卡表!BQ464)</f>
        <v>14400</v>
      </c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 t="s">
        <v>412</v>
      </c>
      <c r="AM464" s="9">
        <v>6</v>
      </c>
      <c r="AN464" s="9"/>
      <c r="AO464" s="19">
        <f>INDEX(章节表!$K$5:$K$64,关卡表!BQ464)</f>
        <v>97</v>
      </c>
      <c r="AP464" s="9">
        <v>2827981</v>
      </c>
      <c r="AQ464" s="10" t="s">
        <v>1714</v>
      </c>
      <c r="AR464" s="10" t="s">
        <v>1715</v>
      </c>
      <c r="AS464" s="10" t="s">
        <v>1716</v>
      </c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P464">
        <v>458</v>
      </c>
      <c r="BQ464">
        <f>MATCH(BP464-1,章节表!$J$4:$J$64,1)</f>
        <v>46</v>
      </c>
    </row>
    <row r="465" spans="1:69" ht="16.5" x14ac:dyDescent="0.2">
      <c r="A465" s="19">
        <f t="shared" si="16"/>
        <v>21609</v>
      </c>
      <c r="B465" s="19">
        <f>INDEX(章节表!$E$5:$E$64,关卡表!BQ465)</f>
        <v>2</v>
      </c>
      <c r="C465" s="19">
        <f>INDEX(章节表!$B$5:$B$64,关卡表!BQ465)</f>
        <v>216</v>
      </c>
      <c r="D465" s="10" t="s">
        <v>313</v>
      </c>
      <c r="E465" s="19">
        <f>BP465-INDEX(章节表!$J$4:$J$64,关卡表!BQ465)</f>
        <v>9</v>
      </c>
      <c r="F465" s="20">
        <v>13</v>
      </c>
      <c r="G465" s="19" t="str">
        <f>INDEX(章节表!$C$5:$C$64,关卡表!BQ465)&amp;关卡表!E465&amp;"关"</f>
        <v>困难16章9关</v>
      </c>
      <c r="H465" s="9"/>
      <c r="I465" s="9"/>
      <c r="J465" s="19" t="str">
        <f>INDEX(章节表!$D$5:$D$64,关卡表!BQ465)&amp;"-"&amp;关卡表!E465&amp;"关"</f>
        <v>困难16章-9关</v>
      </c>
      <c r="K465" s="10" t="s">
        <v>315</v>
      </c>
      <c r="L465" s="9"/>
      <c r="M465" s="9"/>
      <c r="N465" s="9">
        <v>0</v>
      </c>
      <c r="O465" s="9">
        <f t="shared" si="15"/>
        <v>21608</v>
      </c>
      <c r="P465" s="19">
        <v>6650</v>
      </c>
      <c r="Q465" s="9"/>
      <c r="R465" s="9"/>
      <c r="S465" s="9" t="s">
        <v>325</v>
      </c>
      <c r="T465" s="19">
        <v>6600</v>
      </c>
      <c r="U465" s="9" t="s">
        <v>326</v>
      </c>
      <c r="V465" s="19">
        <f>INDEX(章节表!$N$5:$N$64,关卡表!BQ465)</f>
        <v>14400</v>
      </c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 t="s">
        <v>412</v>
      </c>
      <c r="AM465" s="9">
        <v>6</v>
      </c>
      <c r="AN465" s="9"/>
      <c r="AO465" s="19">
        <f>INDEX(章节表!$K$5:$K$64,关卡表!BQ465)</f>
        <v>97</v>
      </c>
      <c r="AP465" s="9">
        <v>2961840</v>
      </c>
      <c r="AQ465" s="10" t="s">
        <v>1717</v>
      </c>
      <c r="AR465" s="10" t="s">
        <v>1718</v>
      </c>
      <c r="AS465" s="10" t="s">
        <v>1719</v>
      </c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P465">
        <v>459</v>
      </c>
      <c r="BQ465">
        <f>MATCH(BP465-1,章节表!$J$4:$J$64,1)</f>
        <v>46</v>
      </c>
    </row>
    <row r="466" spans="1:69" ht="16.5" x14ac:dyDescent="0.2">
      <c r="A466" s="19">
        <f t="shared" si="16"/>
        <v>21610</v>
      </c>
      <c r="B466" s="19">
        <f>INDEX(章节表!$E$5:$E$64,关卡表!BQ466)</f>
        <v>2</v>
      </c>
      <c r="C466" s="19">
        <f>INDEX(章节表!$B$5:$B$64,关卡表!BQ466)</f>
        <v>216</v>
      </c>
      <c r="D466" s="10" t="s">
        <v>313</v>
      </c>
      <c r="E466" s="19">
        <f>BP466-INDEX(章节表!$J$4:$J$64,关卡表!BQ466)</f>
        <v>10</v>
      </c>
      <c r="F466" s="20">
        <v>14</v>
      </c>
      <c r="G466" s="19" t="str">
        <f>INDEX(章节表!$C$5:$C$64,关卡表!BQ466)&amp;关卡表!E466&amp;"关"</f>
        <v>困难16章10关</v>
      </c>
      <c r="H466" s="9"/>
      <c r="I466" s="9"/>
      <c r="J466" s="19" t="str">
        <f>INDEX(章节表!$D$5:$D$64,关卡表!BQ466)&amp;"-"&amp;关卡表!E466&amp;"关"</f>
        <v>困难16章-10关</v>
      </c>
      <c r="K466" s="10" t="s">
        <v>360</v>
      </c>
      <c r="L466" s="9"/>
      <c r="M466" s="9"/>
      <c r="N466" s="9">
        <v>0</v>
      </c>
      <c r="O466" s="9">
        <f t="shared" si="15"/>
        <v>21609</v>
      </c>
      <c r="P466" s="19">
        <v>6650</v>
      </c>
      <c r="Q466" s="9"/>
      <c r="R466" s="9">
        <v>22163</v>
      </c>
      <c r="S466" s="9" t="s">
        <v>325</v>
      </c>
      <c r="T466" s="19">
        <v>6600</v>
      </c>
      <c r="U466" s="9" t="s">
        <v>326</v>
      </c>
      <c r="V466" s="19">
        <f>INDEX(章节表!$N$5:$N$64,关卡表!BQ466)</f>
        <v>14400</v>
      </c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 t="s">
        <v>327</v>
      </c>
      <c r="AM466" s="9">
        <v>1</v>
      </c>
      <c r="AN466" s="9"/>
      <c r="AO466" s="19">
        <f>INDEX(章节表!$K$5:$K$64,关卡表!BQ466)</f>
        <v>97</v>
      </c>
      <c r="AP466" s="9">
        <v>2999317</v>
      </c>
      <c r="AQ466" s="10" t="s">
        <v>1720</v>
      </c>
      <c r="AR466" s="10" t="s">
        <v>1721</v>
      </c>
      <c r="AS466" s="10" t="s">
        <v>1722</v>
      </c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P466">
        <v>460</v>
      </c>
      <c r="BQ466">
        <f>MATCH(BP466-1,章节表!$J$4:$J$64,1)</f>
        <v>46</v>
      </c>
    </row>
    <row r="467" spans="1:69" ht="16.5" x14ac:dyDescent="0.2">
      <c r="A467" s="19">
        <f t="shared" si="16"/>
        <v>21701</v>
      </c>
      <c r="B467" s="19">
        <f>INDEX(章节表!$E$5:$E$64,关卡表!BQ467)</f>
        <v>2</v>
      </c>
      <c r="C467" s="19">
        <f>INDEX(章节表!$B$5:$B$64,关卡表!BQ467)</f>
        <v>217</v>
      </c>
      <c r="D467" s="10" t="s">
        <v>313</v>
      </c>
      <c r="E467" s="19">
        <f>BP467-INDEX(章节表!$J$4:$J$64,关卡表!BQ467)</f>
        <v>1</v>
      </c>
      <c r="F467" s="20">
        <v>1</v>
      </c>
      <c r="G467" s="19" t="str">
        <f>INDEX(章节表!$C$5:$C$64,关卡表!BQ467)&amp;关卡表!E467&amp;"关"</f>
        <v>困难17章1关</v>
      </c>
      <c r="H467" s="9"/>
      <c r="I467" s="9"/>
      <c r="J467" s="19" t="str">
        <f>INDEX(章节表!$D$5:$D$64,关卡表!BQ467)&amp;"-"&amp;关卡表!E467&amp;"关"</f>
        <v>困难17章-1关</v>
      </c>
      <c r="K467" s="10" t="s">
        <v>315</v>
      </c>
      <c r="L467" s="9"/>
      <c r="M467" s="9"/>
      <c r="N467" s="9">
        <v>0</v>
      </c>
      <c r="O467" s="9">
        <f t="shared" si="15"/>
        <v>21610</v>
      </c>
      <c r="P467" s="19">
        <v>7500</v>
      </c>
      <c r="Q467" s="9"/>
      <c r="R467" s="9"/>
      <c r="S467" s="9" t="s">
        <v>325</v>
      </c>
      <c r="T467" s="19">
        <v>7200</v>
      </c>
      <c r="U467" s="9" t="s">
        <v>326</v>
      </c>
      <c r="V467" s="19">
        <f>INDEX(章节表!$N$5:$N$64,关卡表!BQ467)</f>
        <v>15750</v>
      </c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10" t="s">
        <v>327</v>
      </c>
      <c r="AM467" s="9">
        <v>2</v>
      </c>
      <c r="AN467" s="9"/>
      <c r="AO467" s="19">
        <f>INDEX(章节表!$K$5:$K$64,关卡表!BQ467)</f>
        <v>102</v>
      </c>
      <c r="AP467" s="9">
        <v>3016410</v>
      </c>
      <c r="AQ467" s="10" t="s">
        <v>1723</v>
      </c>
      <c r="AR467" s="10" t="s">
        <v>1724</v>
      </c>
      <c r="AS467" s="10" t="s">
        <v>1725</v>
      </c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P467">
        <v>461</v>
      </c>
      <c r="BQ467">
        <f>MATCH(BP467-1,章节表!$J$4:$J$64,1)</f>
        <v>47</v>
      </c>
    </row>
    <row r="468" spans="1:69" ht="16.5" x14ac:dyDescent="0.2">
      <c r="A468" s="19">
        <f t="shared" si="16"/>
        <v>21702</v>
      </c>
      <c r="B468" s="19">
        <f>INDEX(章节表!$E$5:$E$64,关卡表!BQ468)</f>
        <v>2</v>
      </c>
      <c r="C468" s="19">
        <f>INDEX(章节表!$B$5:$B$64,关卡表!BQ468)</f>
        <v>217</v>
      </c>
      <c r="D468" s="10" t="s">
        <v>313</v>
      </c>
      <c r="E468" s="19">
        <f>BP468-INDEX(章节表!$J$4:$J$64,关卡表!BQ468)</f>
        <v>2</v>
      </c>
      <c r="F468" s="20">
        <v>3</v>
      </c>
      <c r="G468" s="19" t="str">
        <f>INDEX(章节表!$C$5:$C$64,关卡表!BQ468)&amp;关卡表!E468&amp;"关"</f>
        <v>困难17章2关</v>
      </c>
      <c r="H468" s="9"/>
      <c r="I468" s="9"/>
      <c r="J468" s="19" t="str">
        <f>INDEX(章节表!$D$5:$D$64,关卡表!BQ468)&amp;"-"&amp;关卡表!E468&amp;"关"</f>
        <v>困难17章-2关</v>
      </c>
      <c r="K468" s="10" t="s">
        <v>315</v>
      </c>
      <c r="L468" s="9"/>
      <c r="M468" s="9"/>
      <c r="N468" s="9">
        <v>0</v>
      </c>
      <c r="O468" s="9">
        <f t="shared" si="15"/>
        <v>21701</v>
      </c>
      <c r="P468" s="19">
        <v>7500</v>
      </c>
      <c r="Q468" s="9"/>
      <c r="R468" s="9"/>
      <c r="S468" s="9" t="s">
        <v>325</v>
      </c>
      <c r="T468" s="19">
        <v>7200</v>
      </c>
      <c r="U468" s="9" t="s">
        <v>326</v>
      </c>
      <c r="V468" s="19">
        <f>INDEX(章节表!$N$5:$N$64,关卡表!BQ468)</f>
        <v>15750</v>
      </c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10" t="s">
        <v>327</v>
      </c>
      <c r="AM468" s="9">
        <v>2</v>
      </c>
      <c r="AN468" s="9"/>
      <c r="AO468" s="19">
        <f>INDEX(章节表!$K$5:$K$64,关卡表!BQ468)</f>
        <v>102</v>
      </c>
      <c r="AP468" s="9">
        <v>3019430</v>
      </c>
      <c r="AQ468" s="10" t="s">
        <v>1726</v>
      </c>
      <c r="AR468" s="10" t="s">
        <v>1727</v>
      </c>
      <c r="AS468" s="10" t="s">
        <v>1728</v>
      </c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P468">
        <v>462</v>
      </c>
      <c r="BQ468">
        <f>MATCH(BP468-1,章节表!$J$4:$J$64,1)</f>
        <v>47</v>
      </c>
    </row>
    <row r="469" spans="1:69" ht="16.5" x14ac:dyDescent="0.2">
      <c r="A469" s="19">
        <f t="shared" si="16"/>
        <v>21703</v>
      </c>
      <c r="B469" s="19">
        <f>INDEX(章节表!$E$5:$E$64,关卡表!BQ469)</f>
        <v>2</v>
      </c>
      <c r="C469" s="19">
        <f>INDEX(章节表!$B$5:$B$64,关卡表!BQ469)</f>
        <v>217</v>
      </c>
      <c r="D469" s="10" t="s">
        <v>313</v>
      </c>
      <c r="E469" s="19">
        <f>BP469-INDEX(章节表!$J$4:$J$64,关卡表!BQ469)</f>
        <v>3</v>
      </c>
      <c r="F469" s="20">
        <v>5</v>
      </c>
      <c r="G469" s="19" t="str">
        <f>INDEX(章节表!$C$5:$C$64,关卡表!BQ469)&amp;关卡表!E469&amp;"关"</f>
        <v>困难17章3关</v>
      </c>
      <c r="H469" s="9"/>
      <c r="I469" s="9"/>
      <c r="J469" s="19" t="str">
        <f>INDEX(章节表!$D$5:$D$64,关卡表!BQ469)&amp;"-"&amp;关卡表!E469&amp;"关"</f>
        <v>困难17章-3关</v>
      </c>
      <c r="K469" s="10" t="s">
        <v>315</v>
      </c>
      <c r="L469" s="9"/>
      <c r="M469" s="9"/>
      <c r="N469" s="9">
        <v>0</v>
      </c>
      <c r="O469" s="9">
        <f t="shared" si="15"/>
        <v>21702</v>
      </c>
      <c r="P469" s="19">
        <v>7500</v>
      </c>
      <c r="Q469" s="9"/>
      <c r="R469" s="9">
        <v>22171</v>
      </c>
      <c r="S469" s="9" t="s">
        <v>325</v>
      </c>
      <c r="T469" s="19">
        <v>7200</v>
      </c>
      <c r="U469" s="9" t="s">
        <v>326</v>
      </c>
      <c r="V469" s="19">
        <f>INDEX(章节表!$N$5:$N$64,关卡表!BQ469)</f>
        <v>15750</v>
      </c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10" t="s">
        <v>327</v>
      </c>
      <c r="AM469" s="9">
        <v>2</v>
      </c>
      <c r="AN469" s="9"/>
      <c r="AO469" s="19">
        <f>INDEX(章节表!$K$5:$K$64,关卡表!BQ469)</f>
        <v>102</v>
      </c>
      <c r="AP469" s="9">
        <v>3233616</v>
      </c>
      <c r="AQ469" s="10" t="s">
        <v>1729</v>
      </c>
      <c r="AR469" s="10" t="s">
        <v>1730</v>
      </c>
      <c r="AS469" s="10" t="s">
        <v>1731</v>
      </c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P469">
        <v>463</v>
      </c>
      <c r="BQ469">
        <f>MATCH(BP469-1,章节表!$J$4:$J$64,1)</f>
        <v>47</v>
      </c>
    </row>
    <row r="470" spans="1:69" ht="16.5" x14ac:dyDescent="0.2">
      <c r="A470" s="19">
        <f t="shared" si="16"/>
        <v>21704</v>
      </c>
      <c r="B470" s="19">
        <f>INDEX(章节表!$E$5:$E$64,关卡表!BQ470)</f>
        <v>2</v>
      </c>
      <c r="C470" s="19">
        <f>INDEX(章节表!$B$5:$B$64,关卡表!BQ470)</f>
        <v>217</v>
      </c>
      <c r="D470" s="10" t="s">
        <v>313</v>
      </c>
      <c r="E470" s="19">
        <f>BP470-INDEX(章节表!$J$4:$J$64,关卡表!BQ470)</f>
        <v>4</v>
      </c>
      <c r="F470" s="20">
        <v>7</v>
      </c>
      <c r="G470" s="19" t="str">
        <f>INDEX(章节表!$C$5:$C$64,关卡表!BQ470)&amp;关卡表!E470&amp;"关"</f>
        <v>困难17章4关</v>
      </c>
      <c r="H470" s="9"/>
      <c r="I470" s="9"/>
      <c r="J470" s="19" t="str">
        <f>INDEX(章节表!$D$5:$D$64,关卡表!BQ470)&amp;"-"&amp;关卡表!E470&amp;"关"</f>
        <v>困难17章-4关</v>
      </c>
      <c r="K470" s="10" t="s">
        <v>315</v>
      </c>
      <c r="L470" s="9"/>
      <c r="M470" s="9"/>
      <c r="N470" s="9">
        <v>0</v>
      </c>
      <c r="O470" s="9">
        <f t="shared" si="15"/>
        <v>21703</v>
      </c>
      <c r="P470" s="19">
        <v>7500</v>
      </c>
      <c r="Q470" s="9"/>
      <c r="R470" s="9"/>
      <c r="S470" s="9" t="s">
        <v>325</v>
      </c>
      <c r="T470" s="19">
        <v>7200</v>
      </c>
      <c r="U470" s="9" t="s">
        <v>326</v>
      </c>
      <c r="V470" s="19">
        <f>INDEX(章节表!$N$5:$N$64,关卡表!BQ470)</f>
        <v>15750</v>
      </c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10" t="s">
        <v>327</v>
      </c>
      <c r="AM470" s="9">
        <v>3</v>
      </c>
      <c r="AN470" s="9"/>
      <c r="AO470" s="19">
        <f>INDEX(章节表!$K$5:$K$64,关卡表!BQ470)</f>
        <v>102</v>
      </c>
      <c r="AP470" s="9">
        <v>3147865</v>
      </c>
      <c r="AQ470" s="10" t="s">
        <v>1732</v>
      </c>
      <c r="AR470" s="10" t="s">
        <v>1733</v>
      </c>
      <c r="AS470" s="10" t="s">
        <v>1734</v>
      </c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P470">
        <v>464</v>
      </c>
      <c r="BQ470">
        <f>MATCH(BP470-1,章节表!$J$4:$J$64,1)</f>
        <v>47</v>
      </c>
    </row>
    <row r="471" spans="1:69" ht="16.5" x14ac:dyDescent="0.2">
      <c r="A471" s="19">
        <f t="shared" si="16"/>
        <v>21705</v>
      </c>
      <c r="B471" s="19">
        <f>INDEX(章节表!$E$5:$E$64,关卡表!BQ471)</f>
        <v>2</v>
      </c>
      <c r="C471" s="19">
        <f>INDEX(章节表!$B$5:$B$64,关卡表!BQ471)</f>
        <v>217</v>
      </c>
      <c r="D471" s="10" t="s">
        <v>313</v>
      </c>
      <c r="E471" s="19">
        <f>BP471-INDEX(章节表!$J$4:$J$64,关卡表!BQ471)</f>
        <v>5</v>
      </c>
      <c r="F471" s="20">
        <v>8</v>
      </c>
      <c r="G471" s="19" t="str">
        <f>INDEX(章节表!$C$5:$C$64,关卡表!BQ471)&amp;关卡表!E471&amp;"关"</f>
        <v>困难17章5关</v>
      </c>
      <c r="H471" s="9"/>
      <c r="I471" s="9"/>
      <c r="J471" s="19" t="str">
        <f>INDEX(章节表!$D$5:$D$64,关卡表!BQ471)&amp;"-"&amp;关卡表!E471&amp;"关"</f>
        <v>困难17章-5关</v>
      </c>
      <c r="K471" s="10" t="s">
        <v>315</v>
      </c>
      <c r="L471" s="9"/>
      <c r="M471" s="9"/>
      <c r="N471" s="9">
        <v>0</v>
      </c>
      <c r="O471" s="9">
        <f t="shared" si="15"/>
        <v>21704</v>
      </c>
      <c r="P471" s="19">
        <v>7500</v>
      </c>
      <c r="Q471" s="9"/>
      <c r="R471" s="9"/>
      <c r="S471" s="9" t="s">
        <v>325</v>
      </c>
      <c r="T471" s="19">
        <v>7200</v>
      </c>
      <c r="U471" s="9" t="s">
        <v>326</v>
      </c>
      <c r="V471" s="19">
        <f>INDEX(章节表!$N$5:$N$64,关卡表!BQ471)</f>
        <v>15750</v>
      </c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10" t="s">
        <v>327</v>
      </c>
      <c r="AM471" s="9">
        <v>1</v>
      </c>
      <c r="AN471" s="9"/>
      <c r="AO471" s="19">
        <f>INDEX(章节表!$K$5:$K$64,关卡表!BQ471)</f>
        <v>102</v>
      </c>
      <c r="AP471" s="9">
        <v>3149455</v>
      </c>
      <c r="AQ471" s="10" t="s">
        <v>1735</v>
      </c>
      <c r="AR471" s="10" t="s">
        <v>1736</v>
      </c>
      <c r="AS471" s="10" t="s">
        <v>1737</v>
      </c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P471">
        <v>465</v>
      </c>
      <c r="BQ471">
        <f>MATCH(BP471-1,章节表!$J$4:$J$64,1)</f>
        <v>47</v>
      </c>
    </row>
    <row r="472" spans="1:69" ht="16.5" x14ac:dyDescent="0.2">
      <c r="A472" s="19">
        <f t="shared" si="16"/>
        <v>21706</v>
      </c>
      <c r="B472" s="19">
        <f>INDEX(章节表!$E$5:$E$64,关卡表!BQ472)</f>
        <v>2</v>
      </c>
      <c r="C472" s="19">
        <f>INDEX(章节表!$B$5:$B$64,关卡表!BQ472)</f>
        <v>217</v>
      </c>
      <c r="D472" s="10" t="s">
        <v>313</v>
      </c>
      <c r="E472" s="19">
        <f>BP472-INDEX(章节表!$J$4:$J$64,关卡表!BQ472)</f>
        <v>6</v>
      </c>
      <c r="F472" s="20">
        <v>9</v>
      </c>
      <c r="G472" s="19" t="str">
        <f>INDEX(章节表!$C$5:$C$64,关卡表!BQ472)&amp;关卡表!E472&amp;"关"</f>
        <v>困难17章6关</v>
      </c>
      <c r="H472" s="9"/>
      <c r="I472" s="9"/>
      <c r="J472" s="19" t="str">
        <f>INDEX(章节表!$D$5:$D$64,关卡表!BQ472)&amp;"-"&amp;关卡表!E472&amp;"关"</f>
        <v>困难17章-6关</v>
      </c>
      <c r="K472" s="10" t="s">
        <v>315</v>
      </c>
      <c r="L472" s="9"/>
      <c r="M472" s="9"/>
      <c r="N472" s="9">
        <v>0</v>
      </c>
      <c r="O472" s="9">
        <f t="shared" si="15"/>
        <v>21705</v>
      </c>
      <c r="P472" s="19">
        <v>7500</v>
      </c>
      <c r="Q472" s="9"/>
      <c r="R472" s="9">
        <v>22172</v>
      </c>
      <c r="S472" s="9" t="s">
        <v>325</v>
      </c>
      <c r="T472" s="19">
        <v>7200</v>
      </c>
      <c r="U472" s="9" t="s">
        <v>326</v>
      </c>
      <c r="V472" s="19">
        <f>INDEX(章节表!$N$5:$N$64,关卡表!BQ472)</f>
        <v>15750</v>
      </c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10" t="s">
        <v>327</v>
      </c>
      <c r="AM472" s="9">
        <v>2</v>
      </c>
      <c r="AN472" s="9"/>
      <c r="AO472" s="19">
        <f>INDEX(章节表!$K$5:$K$64,关卡表!BQ472)</f>
        <v>102</v>
      </c>
      <c r="AP472" s="9">
        <v>3450456</v>
      </c>
      <c r="AQ472" s="10" t="s">
        <v>1738</v>
      </c>
      <c r="AR472" s="10" t="s">
        <v>1739</v>
      </c>
      <c r="AS472" s="10" t="s">
        <v>1740</v>
      </c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P472">
        <v>466</v>
      </c>
      <c r="BQ472">
        <f>MATCH(BP472-1,章节表!$J$4:$J$64,1)</f>
        <v>47</v>
      </c>
    </row>
    <row r="473" spans="1:69" ht="16.5" x14ac:dyDescent="0.2">
      <c r="A473" s="19">
        <f t="shared" si="16"/>
        <v>21707</v>
      </c>
      <c r="B473" s="19">
        <f>INDEX(章节表!$E$5:$E$64,关卡表!BQ473)</f>
        <v>2</v>
      </c>
      <c r="C473" s="19">
        <f>INDEX(章节表!$B$5:$B$64,关卡表!BQ473)</f>
        <v>217</v>
      </c>
      <c r="D473" s="10" t="s">
        <v>313</v>
      </c>
      <c r="E473" s="19">
        <f>BP473-INDEX(章节表!$J$4:$J$64,关卡表!BQ473)</f>
        <v>7</v>
      </c>
      <c r="F473" s="20">
        <v>11</v>
      </c>
      <c r="G473" s="19" t="str">
        <f>INDEX(章节表!$C$5:$C$64,关卡表!BQ473)&amp;关卡表!E473&amp;"关"</f>
        <v>困难17章7关</v>
      </c>
      <c r="H473" s="9"/>
      <c r="I473" s="9"/>
      <c r="J473" s="19" t="str">
        <f>INDEX(章节表!$D$5:$D$64,关卡表!BQ473)&amp;"-"&amp;关卡表!E473&amp;"关"</f>
        <v>困难17章-7关</v>
      </c>
      <c r="K473" s="10" t="s">
        <v>315</v>
      </c>
      <c r="L473" s="9"/>
      <c r="M473" s="9"/>
      <c r="N473" s="9">
        <v>0</v>
      </c>
      <c r="O473" s="9">
        <f t="shared" si="15"/>
        <v>21706</v>
      </c>
      <c r="P473" s="19">
        <v>7500</v>
      </c>
      <c r="Q473" s="9"/>
      <c r="R473" s="9"/>
      <c r="S473" s="9" t="s">
        <v>325</v>
      </c>
      <c r="T473" s="19">
        <v>7200</v>
      </c>
      <c r="U473" s="9" t="s">
        <v>326</v>
      </c>
      <c r="V473" s="19">
        <f>INDEX(章节表!$N$5:$N$64,关卡表!BQ473)</f>
        <v>15750</v>
      </c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10" t="s">
        <v>327</v>
      </c>
      <c r="AM473" s="9">
        <v>3</v>
      </c>
      <c r="AN473" s="9"/>
      <c r="AO473" s="19">
        <f>INDEX(章节表!$K$5:$K$64,关卡表!BQ473)</f>
        <v>102</v>
      </c>
      <c r="AP473" s="9">
        <v>3383833</v>
      </c>
      <c r="AQ473" s="10" t="s">
        <v>1741</v>
      </c>
      <c r="AR473" s="10" t="s">
        <v>1742</v>
      </c>
      <c r="AS473" s="10" t="s">
        <v>1743</v>
      </c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P473">
        <v>467</v>
      </c>
      <c r="BQ473">
        <f>MATCH(BP473-1,章节表!$J$4:$J$64,1)</f>
        <v>47</v>
      </c>
    </row>
    <row r="474" spans="1:69" ht="16.5" x14ac:dyDescent="0.2">
      <c r="A474" s="19">
        <f t="shared" si="16"/>
        <v>21708</v>
      </c>
      <c r="B474" s="19">
        <f>INDEX(章节表!$E$5:$E$64,关卡表!BQ474)</f>
        <v>2</v>
      </c>
      <c r="C474" s="19">
        <f>INDEX(章节表!$B$5:$B$64,关卡表!BQ474)</f>
        <v>217</v>
      </c>
      <c r="D474" s="10" t="s">
        <v>313</v>
      </c>
      <c r="E474" s="19">
        <f>BP474-INDEX(章节表!$J$4:$J$64,关卡表!BQ474)</f>
        <v>8</v>
      </c>
      <c r="F474" s="20">
        <v>12</v>
      </c>
      <c r="G474" s="19" t="str">
        <f>INDEX(章节表!$C$5:$C$64,关卡表!BQ474)&amp;关卡表!E474&amp;"关"</f>
        <v>困难17章8关</v>
      </c>
      <c r="H474" s="9"/>
      <c r="I474" s="9"/>
      <c r="J474" s="19" t="str">
        <f>INDEX(章节表!$D$5:$D$64,关卡表!BQ474)&amp;"-"&amp;关卡表!E474&amp;"关"</f>
        <v>困难17章-8关</v>
      </c>
      <c r="K474" s="10" t="s">
        <v>315</v>
      </c>
      <c r="L474" s="9"/>
      <c r="M474" s="9"/>
      <c r="N474" s="9">
        <v>0</v>
      </c>
      <c r="O474" s="9">
        <f t="shared" si="15"/>
        <v>21707</v>
      </c>
      <c r="P474" s="19">
        <v>7500</v>
      </c>
      <c r="Q474" s="9"/>
      <c r="R474" s="9"/>
      <c r="S474" s="9" t="s">
        <v>325</v>
      </c>
      <c r="T474" s="19">
        <v>7200</v>
      </c>
      <c r="U474" s="9" t="s">
        <v>326</v>
      </c>
      <c r="V474" s="19">
        <f>INDEX(章节表!$N$5:$N$64,关卡表!BQ474)</f>
        <v>15750</v>
      </c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10" t="s">
        <v>364</v>
      </c>
      <c r="AM474" s="9">
        <v>9</v>
      </c>
      <c r="AN474" s="9"/>
      <c r="AO474" s="19">
        <f>INDEX(章节表!$K$5:$K$64,关卡表!BQ474)</f>
        <v>102</v>
      </c>
      <c r="AP474" s="9">
        <v>3387013</v>
      </c>
      <c r="AQ474" s="10" t="s">
        <v>1744</v>
      </c>
      <c r="AR474" s="10" t="s">
        <v>1745</v>
      </c>
      <c r="AS474" s="10" t="s">
        <v>1746</v>
      </c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P474">
        <v>468</v>
      </c>
      <c r="BQ474">
        <f>MATCH(BP474-1,章节表!$J$4:$J$64,1)</f>
        <v>47</v>
      </c>
    </row>
    <row r="475" spans="1:69" ht="16.5" x14ac:dyDescent="0.2">
      <c r="A475" s="19">
        <f t="shared" si="16"/>
        <v>21709</v>
      </c>
      <c r="B475" s="19">
        <f>INDEX(章节表!$E$5:$E$64,关卡表!BQ475)</f>
        <v>2</v>
      </c>
      <c r="C475" s="19">
        <f>INDEX(章节表!$B$5:$B$64,关卡表!BQ475)</f>
        <v>217</v>
      </c>
      <c r="D475" s="10" t="s">
        <v>313</v>
      </c>
      <c r="E475" s="19">
        <f>BP475-INDEX(章节表!$J$4:$J$64,关卡表!BQ475)</f>
        <v>9</v>
      </c>
      <c r="F475" s="20">
        <v>13</v>
      </c>
      <c r="G475" s="19" t="str">
        <f>INDEX(章节表!$C$5:$C$64,关卡表!BQ475)&amp;关卡表!E475&amp;"关"</f>
        <v>困难17章9关</v>
      </c>
      <c r="H475" s="9"/>
      <c r="I475" s="9"/>
      <c r="J475" s="19" t="str">
        <f>INDEX(章节表!$D$5:$D$64,关卡表!BQ475)&amp;"-"&amp;关卡表!E475&amp;"关"</f>
        <v>困难17章-9关</v>
      </c>
      <c r="K475" s="10" t="s">
        <v>315</v>
      </c>
      <c r="L475" s="9"/>
      <c r="M475" s="9"/>
      <c r="N475" s="9">
        <v>0</v>
      </c>
      <c r="O475" s="9">
        <f t="shared" si="15"/>
        <v>21708</v>
      </c>
      <c r="P475" s="19">
        <v>7500</v>
      </c>
      <c r="Q475" s="9"/>
      <c r="R475" s="9"/>
      <c r="S475" s="9" t="s">
        <v>325</v>
      </c>
      <c r="T475" s="19">
        <v>7200</v>
      </c>
      <c r="U475" s="9" t="s">
        <v>326</v>
      </c>
      <c r="V475" s="19">
        <f>INDEX(章节表!$N$5:$N$64,关卡表!BQ475)</f>
        <v>15750</v>
      </c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 t="s">
        <v>327</v>
      </c>
      <c r="AM475" s="9">
        <v>1</v>
      </c>
      <c r="AN475" s="9"/>
      <c r="AO475" s="19">
        <f>INDEX(章节表!$K$5:$K$64,关卡表!BQ475)</f>
        <v>102</v>
      </c>
      <c r="AP475" s="9">
        <v>3469560</v>
      </c>
      <c r="AQ475" s="10" t="s">
        <v>1747</v>
      </c>
      <c r="AR475" s="10" t="s">
        <v>1748</v>
      </c>
      <c r="AS475" s="10" t="s">
        <v>1749</v>
      </c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P475">
        <v>469</v>
      </c>
      <c r="BQ475">
        <f>MATCH(BP475-1,章节表!$J$4:$J$64,1)</f>
        <v>47</v>
      </c>
    </row>
    <row r="476" spans="1:69" ht="16.5" x14ac:dyDescent="0.2">
      <c r="A476" s="19">
        <f t="shared" si="16"/>
        <v>21710</v>
      </c>
      <c r="B476" s="19">
        <f>INDEX(章节表!$E$5:$E$64,关卡表!BQ476)</f>
        <v>2</v>
      </c>
      <c r="C476" s="19">
        <f>INDEX(章节表!$B$5:$B$64,关卡表!BQ476)</f>
        <v>217</v>
      </c>
      <c r="D476" s="10" t="s">
        <v>313</v>
      </c>
      <c r="E476" s="19">
        <f>BP476-INDEX(章节表!$J$4:$J$64,关卡表!BQ476)</f>
        <v>10</v>
      </c>
      <c r="F476" s="20">
        <v>14</v>
      </c>
      <c r="G476" s="19" t="str">
        <f>INDEX(章节表!$C$5:$C$64,关卡表!BQ476)&amp;关卡表!E476&amp;"关"</f>
        <v>困难17章10关</v>
      </c>
      <c r="H476" s="9"/>
      <c r="I476" s="9"/>
      <c r="J476" s="19" t="str">
        <f>INDEX(章节表!$D$5:$D$64,关卡表!BQ476)&amp;"-"&amp;关卡表!E476&amp;"关"</f>
        <v>困难17章-10关</v>
      </c>
      <c r="K476" s="10" t="s">
        <v>360</v>
      </c>
      <c r="L476" s="9"/>
      <c r="M476" s="9"/>
      <c r="N476" s="9">
        <v>0</v>
      </c>
      <c r="O476" s="9">
        <f t="shared" si="15"/>
        <v>21709</v>
      </c>
      <c r="P476" s="19">
        <v>7500</v>
      </c>
      <c r="Q476" s="9"/>
      <c r="R476" s="9">
        <v>22173</v>
      </c>
      <c r="S476" s="9" t="s">
        <v>325</v>
      </c>
      <c r="T476" s="19">
        <v>7200</v>
      </c>
      <c r="U476" s="9" t="s">
        <v>326</v>
      </c>
      <c r="V476" s="19">
        <f>INDEX(章节表!$N$5:$N$64,关卡表!BQ476)</f>
        <v>15750</v>
      </c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10" t="s">
        <v>327</v>
      </c>
      <c r="AM476" s="9">
        <v>2</v>
      </c>
      <c r="AN476" s="9"/>
      <c r="AO476" s="19">
        <f>INDEX(章节表!$K$5:$K$64,关卡表!BQ476)</f>
        <v>102</v>
      </c>
      <c r="AP476" s="9">
        <v>3513947</v>
      </c>
      <c r="AQ476" s="10" t="s">
        <v>1750</v>
      </c>
      <c r="AR476" s="10" t="s">
        <v>1751</v>
      </c>
      <c r="AS476" s="10" t="s">
        <v>1752</v>
      </c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P476">
        <v>470</v>
      </c>
      <c r="BQ476">
        <f>MATCH(BP476-1,章节表!$J$4:$J$64,1)</f>
        <v>47</v>
      </c>
    </row>
    <row r="477" spans="1:69" ht="16.5" x14ac:dyDescent="0.2">
      <c r="A477" s="19">
        <f t="shared" si="16"/>
        <v>21801</v>
      </c>
      <c r="B477" s="19">
        <f>INDEX(章节表!$E$5:$E$64,关卡表!BQ477)</f>
        <v>2</v>
      </c>
      <c r="C477" s="19">
        <f>INDEX(章节表!$B$5:$B$64,关卡表!BQ477)</f>
        <v>218</v>
      </c>
      <c r="D477" s="10" t="s">
        <v>313</v>
      </c>
      <c r="E477" s="19">
        <f>BP477-INDEX(章节表!$J$4:$J$64,关卡表!BQ477)</f>
        <v>1</v>
      </c>
      <c r="F477" s="20">
        <v>1</v>
      </c>
      <c r="G477" s="19" t="str">
        <f>INDEX(章节表!$C$5:$C$64,关卡表!BQ477)&amp;关卡表!E477&amp;"关"</f>
        <v>困难18章1关</v>
      </c>
      <c r="H477" s="9"/>
      <c r="I477" s="9"/>
      <c r="J477" s="19" t="str">
        <f>INDEX(章节表!$D$5:$D$64,关卡表!BQ477)&amp;"-"&amp;关卡表!E477&amp;"关"</f>
        <v>困难18章-1关</v>
      </c>
      <c r="K477" s="10" t="s">
        <v>315</v>
      </c>
      <c r="L477" s="9"/>
      <c r="M477" s="9"/>
      <c r="N477" s="9">
        <v>0</v>
      </c>
      <c r="O477" s="9">
        <f t="shared" si="15"/>
        <v>21710</v>
      </c>
      <c r="P477" s="19">
        <v>8200</v>
      </c>
      <c r="Q477" s="9"/>
      <c r="R477" s="9"/>
      <c r="S477" s="9" t="s">
        <v>325</v>
      </c>
      <c r="T477" s="19">
        <v>7800</v>
      </c>
      <c r="U477" s="9" t="s">
        <v>326</v>
      </c>
      <c r="V477" s="19">
        <f>INDEX(章节表!$N$5:$N$64,关卡表!BQ477)</f>
        <v>16650</v>
      </c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 t="s">
        <v>364</v>
      </c>
      <c r="AM477" s="9">
        <v>11</v>
      </c>
      <c r="AN477" s="9"/>
      <c r="AO477" s="19">
        <f>INDEX(章节表!$K$5:$K$64,关卡表!BQ477)</f>
        <v>107</v>
      </c>
      <c r="AP477" s="9">
        <v>3601374</v>
      </c>
      <c r="AQ477" s="10" t="s">
        <v>1753</v>
      </c>
      <c r="AR477" s="10" t="s">
        <v>1754</v>
      </c>
      <c r="AS477" s="10" t="s">
        <v>1755</v>
      </c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P477">
        <v>471</v>
      </c>
      <c r="BQ477">
        <f>MATCH(BP477-1,章节表!$J$4:$J$64,1)</f>
        <v>48</v>
      </c>
    </row>
    <row r="478" spans="1:69" ht="16.5" x14ac:dyDescent="0.2">
      <c r="A478" s="19">
        <f t="shared" si="16"/>
        <v>21802</v>
      </c>
      <c r="B478" s="19">
        <f>INDEX(章节表!$E$5:$E$64,关卡表!BQ478)</f>
        <v>2</v>
      </c>
      <c r="C478" s="19">
        <f>INDEX(章节表!$B$5:$B$64,关卡表!BQ478)</f>
        <v>218</v>
      </c>
      <c r="D478" s="10" t="s">
        <v>313</v>
      </c>
      <c r="E478" s="19">
        <f>BP478-INDEX(章节表!$J$4:$J$64,关卡表!BQ478)</f>
        <v>2</v>
      </c>
      <c r="F478" s="20">
        <v>3</v>
      </c>
      <c r="G478" s="19" t="str">
        <f>INDEX(章节表!$C$5:$C$64,关卡表!BQ478)&amp;关卡表!E478&amp;"关"</f>
        <v>困难18章2关</v>
      </c>
      <c r="H478" s="9"/>
      <c r="I478" s="9"/>
      <c r="J478" s="19" t="str">
        <f>INDEX(章节表!$D$5:$D$64,关卡表!BQ478)&amp;"-"&amp;关卡表!E478&amp;"关"</f>
        <v>困难18章-2关</v>
      </c>
      <c r="K478" s="10" t="s">
        <v>315</v>
      </c>
      <c r="L478" s="9"/>
      <c r="M478" s="9"/>
      <c r="N478" s="9">
        <v>0</v>
      </c>
      <c r="O478" s="9">
        <f t="shared" si="15"/>
        <v>21801</v>
      </c>
      <c r="P478" s="19">
        <v>8200</v>
      </c>
      <c r="Q478" s="9"/>
      <c r="R478" s="9"/>
      <c r="S478" s="9" t="s">
        <v>325</v>
      </c>
      <c r="T478" s="19">
        <v>7800</v>
      </c>
      <c r="U478" s="9" t="s">
        <v>326</v>
      </c>
      <c r="V478" s="19">
        <f>INDEX(章节表!$N$5:$N$64,关卡表!BQ478)</f>
        <v>16650</v>
      </c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 t="s">
        <v>364</v>
      </c>
      <c r="AM478" s="9">
        <v>9</v>
      </c>
      <c r="AN478" s="9"/>
      <c r="AO478" s="19">
        <f>INDEX(章节表!$K$5:$K$64,关卡表!BQ478)</f>
        <v>107</v>
      </c>
      <c r="AP478" s="9">
        <v>3604554</v>
      </c>
      <c r="AQ478" s="10" t="s">
        <v>1756</v>
      </c>
      <c r="AR478" s="10" t="s">
        <v>1757</v>
      </c>
      <c r="AS478" s="10" t="s">
        <v>1758</v>
      </c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P478">
        <v>472</v>
      </c>
      <c r="BQ478">
        <f>MATCH(BP478-1,章节表!$J$4:$J$64,1)</f>
        <v>48</v>
      </c>
    </row>
    <row r="479" spans="1:69" ht="16.5" x14ac:dyDescent="0.2">
      <c r="A479" s="19">
        <f t="shared" si="16"/>
        <v>21803</v>
      </c>
      <c r="B479" s="19">
        <f>INDEX(章节表!$E$5:$E$64,关卡表!BQ479)</f>
        <v>2</v>
      </c>
      <c r="C479" s="19">
        <f>INDEX(章节表!$B$5:$B$64,关卡表!BQ479)</f>
        <v>218</v>
      </c>
      <c r="D479" s="10" t="s">
        <v>313</v>
      </c>
      <c r="E479" s="19">
        <f>BP479-INDEX(章节表!$J$4:$J$64,关卡表!BQ479)</f>
        <v>3</v>
      </c>
      <c r="F479" s="20">
        <v>4</v>
      </c>
      <c r="G479" s="19" t="str">
        <f>INDEX(章节表!$C$5:$C$64,关卡表!BQ479)&amp;关卡表!E479&amp;"关"</f>
        <v>困难18章3关</v>
      </c>
      <c r="H479" s="9"/>
      <c r="I479" s="9"/>
      <c r="J479" s="19" t="str">
        <f>INDEX(章节表!$D$5:$D$64,关卡表!BQ479)&amp;"-"&amp;关卡表!E479&amp;"关"</f>
        <v>困难18章-3关</v>
      </c>
      <c r="K479" s="10" t="s">
        <v>315</v>
      </c>
      <c r="L479" s="9"/>
      <c r="M479" s="9"/>
      <c r="N479" s="9">
        <v>0</v>
      </c>
      <c r="O479" s="9">
        <f t="shared" si="15"/>
        <v>21802</v>
      </c>
      <c r="P479" s="19">
        <v>8200</v>
      </c>
      <c r="Q479" s="9"/>
      <c r="R479" s="9">
        <v>22181</v>
      </c>
      <c r="S479" s="9" t="s">
        <v>325</v>
      </c>
      <c r="T479" s="19">
        <v>7800</v>
      </c>
      <c r="U479" s="9" t="s">
        <v>326</v>
      </c>
      <c r="V479" s="19">
        <f>INDEX(章节表!$N$5:$N$64,关卡表!BQ479)</f>
        <v>16650</v>
      </c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 t="s">
        <v>364</v>
      </c>
      <c r="AM479" s="9">
        <v>11</v>
      </c>
      <c r="AN479" s="9"/>
      <c r="AO479" s="19">
        <f>INDEX(章节表!$K$5:$K$64,关卡表!BQ479)</f>
        <v>107</v>
      </c>
      <c r="AP479" s="9">
        <v>3854612</v>
      </c>
      <c r="AQ479" s="10" t="s">
        <v>1759</v>
      </c>
      <c r="AR479" s="10" t="s">
        <v>1760</v>
      </c>
      <c r="AS479" s="10" t="s">
        <v>1761</v>
      </c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P479">
        <v>473</v>
      </c>
      <c r="BQ479">
        <f>MATCH(BP479-1,章节表!$J$4:$J$64,1)</f>
        <v>48</v>
      </c>
    </row>
    <row r="480" spans="1:69" ht="16.5" x14ac:dyDescent="0.2">
      <c r="A480" s="19">
        <f t="shared" si="16"/>
        <v>21804</v>
      </c>
      <c r="B480" s="19">
        <f>INDEX(章节表!$E$5:$E$64,关卡表!BQ480)</f>
        <v>2</v>
      </c>
      <c r="C480" s="19">
        <f>INDEX(章节表!$B$5:$B$64,关卡表!BQ480)</f>
        <v>218</v>
      </c>
      <c r="D480" s="10" t="s">
        <v>313</v>
      </c>
      <c r="E480" s="19">
        <f>BP480-INDEX(章节表!$J$4:$J$64,关卡表!BQ480)</f>
        <v>4</v>
      </c>
      <c r="F480" s="20">
        <v>6</v>
      </c>
      <c r="G480" s="19" t="str">
        <f>INDEX(章节表!$C$5:$C$64,关卡表!BQ480)&amp;关卡表!E480&amp;"关"</f>
        <v>困难18章4关</v>
      </c>
      <c r="H480" s="9"/>
      <c r="I480" s="9"/>
      <c r="J480" s="19" t="str">
        <f>INDEX(章节表!$D$5:$D$64,关卡表!BQ480)&amp;"-"&amp;关卡表!E480&amp;"关"</f>
        <v>困难18章-4关</v>
      </c>
      <c r="K480" s="10" t="s">
        <v>315</v>
      </c>
      <c r="L480" s="9"/>
      <c r="M480" s="9"/>
      <c r="N480" s="9">
        <v>0</v>
      </c>
      <c r="O480" s="9">
        <f t="shared" si="15"/>
        <v>21803</v>
      </c>
      <c r="P480" s="19">
        <v>8200</v>
      </c>
      <c r="Q480" s="9"/>
      <c r="R480" s="9"/>
      <c r="S480" s="9" t="s">
        <v>325</v>
      </c>
      <c r="T480" s="19">
        <v>7800</v>
      </c>
      <c r="U480" s="9" t="s">
        <v>326</v>
      </c>
      <c r="V480" s="19">
        <f>INDEX(章节表!$N$5:$N$64,关卡表!BQ480)</f>
        <v>16650</v>
      </c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 t="s">
        <v>412</v>
      </c>
      <c r="AM480" s="9">
        <v>6</v>
      </c>
      <c r="AN480" s="9"/>
      <c r="AO480" s="19">
        <f>INDEX(章节表!$K$5:$K$64,关卡表!BQ480)</f>
        <v>107</v>
      </c>
      <c r="AP480" s="9">
        <v>3755937</v>
      </c>
      <c r="AQ480" s="10" t="s">
        <v>1762</v>
      </c>
      <c r="AR480" s="10" t="s">
        <v>1763</v>
      </c>
      <c r="AS480" s="10" t="s">
        <v>1764</v>
      </c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P480">
        <v>474</v>
      </c>
      <c r="BQ480">
        <f>MATCH(BP480-1,章节表!$J$4:$J$64,1)</f>
        <v>48</v>
      </c>
    </row>
    <row r="481" spans="1:69" ht="16.5" x14ac:dyDescent="0.2">
      <c r="A481" s="19">
        <f t="shared" si="16"/>
        <v>21805</v>
      </c>
      <c r="B481" s="19">
        <f>INDEX(章节表!$E$5:$E$64,关卡表!BQ481)</f>
        <v>2</v>
      </c>
      <c r="C481" s="19">
        <f>INDEX(章节表!$B$5:$B$64,关卡表!BQ481)</f>
        <v>218</v>
      </c>
      <c r="D481" s="10" t="s">
        <v>313</v>
      </c>
      <c r="E481" s="19">
        <f>BP481-INDEX(章节表!$J$4:$J$64,关卡表!BQ481)</f>
        <v>5</v>
      </c>
      <c r="F481" s="20">
        <v>8</v>
      </c>
      <c r="G481" s="19" t="str">
        <f>INDEX(章节表!$C$5:$C$64,关卡表!BQ481)&amp;关卡表!E481&amp;"关"</f>
        <v>困难18章5关</v>
      </c>
      <c r="H481" s="9"/>
      <c r="I481" s="9"/>
      <c r="J481" s="19" t="str">
        <f>INDEX(章节表!$D$5:$D$64,关卡表!BQ481)&amp;"-"&amp;关卡表!E481&amp;"关"</f>
        <v>困难18章-5关</v>
      </c>
      <c r="K481" s="10" t="s">
        <v>315</v>
      </c>
      <c r="L481" s="9"/>
      <c r="M481" s="9"/>
      <c r="N481" s="9">
        <v>0</v>
      </c>
      <c r="O481" s="9">
        <f t="shared" si="15"/>
        <v>21804</v>
      </c>
      <c r="P481" s="19">
        <v>8200</v>
      </c>
      <c r="Q481" s="9"/>
      <c r="R481" s="9"/>
      <c r="S481" s="9" t="s">
        <v>325</v>
      </c>
      <c r="T481" s="19">
        <v>7800</v>
      </c>
      <c r="U481" s="9" t="s">
        <v>326</v>
      </c>
      <c r="V481" s="19">
        <f>INDEX(章节表!$N$5:$N$64,关卡表!BQ481)</f>
        <v>16650</v>
      </c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 t="s">
        <v>412</v>
      </c>
      <c r="AM481" s="9">
        <v>7</v>
      </c>
      <c r="AN481" s="9"/>
      <c r="AO481" s="19">
        <f>INDEX(章节表!$K$5:$K$64,关卡表!BQ481)</f>
        <v>107</v>
      </c>
      <c r="AP481" s="9">
        <v>3757537</v>
      </c>
      <c r="AQ481" s="10" t="s">
        <v>1765</v>
      </c>
      <c r="AR481" s="10" t="s">
        <v>1766</v>
      </c>
      <c r="AS481" s="10" t="s">
        <v>1767</v>
      </c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P481">
        <v>475</v>
      </c>
      <c r="BQ481">
        <f>MATCH(BP481-1,章节表!$J$4:$J$64,1)</f>
        <v>48</v>
      </c>
    </row>
    <row r="482" spans="1:69" ht="16.5" x14ac:dyDescent="0.2">
      <c r="A482" s="19">
        <f t="shared" si="16"/>
        <v>21806</v>
      </c>
      <c r="B482" s="19">
        <f>INDEX(章节表!$E$5:$E$64,关卡表!BQ482)</f>
        <v>2</v>
      </c>
      <c r="C482" s="19">
        <f>INDEX(章节表!$B$5:$B$64,关卡表!BQ482)</f>
        <v>218</v>
      </c>
      <c r="D482" s="10" t="s">
        <v>313</v>
      </c>
      <c r="E482" s="19">
        <f>BP482-INDEX(章节表!$J$4:$J$64,关卡表!BQ482)</f>
        <v>6</v>
      </c>
      <c r="F482" s="20">
        <v>9</v>
      </c>
      <c r="G482" s="19" t="str">
        <f>INDEX(章节表!$C$5:$C$64,关卡表!BQ482)&amp;关卡表!E482&amp;"关"</f>
        <v>困难18章6关</v>
      </c>
      <c r="H482" s="9"/>
      <c r="I482" s="9"/>
      <c r="J482" s="19" t="str">
        <f>INDEX(章节表!$D$5:$D$64,关卡表!BQ482)&amp;"-"&amp;关卡表!E482&amp;"关"</f>
        <v>困难18章-6关</v>
      </c>
      <c r="K482" s="10" t="s">
        <v>315</v>
      </c>
      <c r="L482" s="9"/>
      <c r="M482" s="9"/>
      <c r="N482" s="9">
        <v>0</v>
      </c>
      <c r="O482" s="9">
        <f t="shared" si="15"/>
        <v>21805</v>
      </c>
      <c r="P482" s="19">
        <v>8200</v>
      </c>
      <c r="Q482" s="9"/>
      <c r="R482" s="9">
        <v>22182</v>
      </c>
      <c r="S482" s="9" t="s">
        <v>325</v>
      </c>
      <c r="T482" s="19">
        <v>7800</v>
      </c>
      <c r="U482" s="9" t="s">
        <v>326</v>
      </c>
      <c r="V482" s="19">
        <f>INDEX(章节表!$N$5:$N$64,关卡表!BQ482)</f>
        <v>16650</v>
      </c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 t="s">
        <v>412</v>
      </c>
      <c r="AM482" s="9">
        <v>8</v>
      </c>
      <c r="AN482" s="9"/>
      <c r="AO482" s="19">
        <f>INDEX(章节表!$K$5:$K$64,关卡表!BQ482)</f>
        <v>107</v>
      </c>
      <c r="AP482" s="9">
        <v>4112411</v>
      </c>
      <c r="AQ482" s="10" t="s">
        <v>1768</v>
      </c>
      <c r="AR482" s="10" t="s">
        <v>1769</v>
      </c>
      <c r="AS482" s="10" t="s">
        <v>1770</v>
      </c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P482">
        <v>476</v>
      </c>
      <c r="BQ482">
        <f>MATCH(BP482-1,章节表!$J$4:$J$64,1)</f>
        <v>48</v>
      </c>
    </row>
    <row r="483" spans="1:69" ht="16.5" x14ac:dyDescent="0.2">
      <c r="A483" s="19">
        <f t="shared" si="16"/>
        <v>21807</v>
      </c>
      <c r="B483" s="19">
        <f>INDEX(章节表!$E$5:$E$64,关卡表!BQ483)</f>
        <v>2</v>
      </c>
      <c r="C483" s="19">
        <f>INDEX(章节表!$B$5:$B$64,关卡表!BQ483)</f>
        <v>218</v>
      </c>
      <c r="D483" s="10" t="s">
        <v>313</v>
      </c>
      <c r="E483" s="19">
        <f>BP483-INDEX(章节表!$J$4:$J$64,关卡表!BQ483)</f>
        <v>7</v>
      </c>
      <c r="F483" s="20">
        <v>10</v>
      </c>
      <c r="G483" s="19" t="str">
        <f>INDEX(章节表!$C$5:$C$64,关卡表!BQ483)&amp;关卡表!E483&amp;"关"</f>
        <v>困难18章7关</v>
      </c>
      <c r="H483" s="9"/>
      <c r="I483" s="9"/>
      <c r="J483" s="19" t="str">
        <f>INDEX(章节表!$D$5:$D$64,关卡表!BQ483)&amp;"-"&amp;关卡表!E483&amp;"关"</f>
        <v>困难18章-7关</v>
      </c>
      <c r="K483" s="10" t="s">
        <v>315</v>
      </c>
      <c r="L483" s="9"/>
      <c r="M483" s="9"/>
      <c r="N483" s="9">
        <v>0</v>
      </c>
      <c r="O483" s="9">
        <f t="shared" si="15"/>
        <v>21806</v>
      </c>
      <c r="P483" s="19">
        <v>8200</v>
      </c>
      <c r="Q483" s="9"/>
      <c r="R483" s="9"/>
      <c r="S483" s="9" t="s">
        <v>325</v>
      </c>
      <c r="T483" s="19">
        <v>7800</v>
      </c>
      <c r="U483" s="9" t="s">
        <v>326</v>
      </c>
      <c r="V483" s="19">
        <f>INDEX(章节表!$N$5:$N$64,关卡表!BQ483)</f>
        <v>16650</v>
      </c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 t="s">
        <v>412</v>
      </c>
      <c r="AM483" s="9">
        <v>6</v>
      </c>
      <c r="AN483" s="9"/>
      <c r="AO483" s="19">
        <f>INDEX(章节表!$K$5:$K$64,关卡表!BQ483)</f>
        <v>107</v>
      </c>
      <c r="AP483" s="9">
        <v>3999859</v>
      </c>
      <c r="AQ483" s="10" t="s">
        <v>1771</v>
      </c>
      <c r="AR483" s="10" t="s">
        <v>1772</v>
      </c>
      <c r="AS483" s="10" t="s">
        <v>1773</v>
      </c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P483">
        <v>477</v>
      </c>
      <c r="BQ483">
        <f>MATCH(BP483-1,章节表!$J$4:$J$64,1)</f>
        <v>48</v>
      </c>
    </row>
    <row r="484" spans="1:69" ht="16.5" x14ac:dyDescent="0.2">
      <c r="A484" s="19">
        <f t="shared" si="16"/>
        <v>21808</v>
      </c>
      <c r="B484" s="19">
        <f>INDEX(章节表!$E$5:$E$64,关卡表!BQ484)</f>
        <v>2</v>
      </c>
      <c r="C484" s="19">
        <f>INDEX(章节表!$B$5:$B$64,关卡表!BQ484)</f>
        <v>218</v>
      </c>
      <c r="D484" s="10" t="s">
        <v>313</v>
      </c>
      <c r="E484" s="19">
        <f>BP484-INDEX(章节表!$J$4:$J$64,关卡表!BQ484)</f>
        <v>8</v>
      </c>
      <c r="F484" s="20">
        <v>11</v>
      </c>
      <c r="G484" s="19" t="str">
        <f>INDEX(章节表!$C$5:$C$64,关卡表!BQ484)&amp;关卡表!E484&amp;"关"</f>
        <v>困难18章8关</v>
      </c>
      <c r="H484" s="9"/>
      <c r="I484" s="9"/>
      <c r="J484" s="19" t="str">
        <f>INDEX(章节表!$D$5:$D$64,关卡表!BQ484)&amp;"-"&amp;关卡表!E484&amp;"关"</f>
        <v>困难18章-8关</v>
      </c>
      <c r="K484" s="10" t="s">
        <v>315</v>
      </c>
      <c r="L484" s="9"/>
      <c r="M484" s="9"/>
      <c r="N484" s="9">
        <v>0</v>
      </c>
      <c r="O484" s="9">
        <f t="shared" si="15"/>
        <v>21807</v>
      </c>
      <c r="P484" s="19">
        <v>8200</v>
      </c>
      <c r="Q484" s="9"/>
      <c r="R484" s="9"/>
      <c r="S484" s="9" t="s">
        <v>325</v>
      </c>
      <c r="T484" s="19">
        <v>7800</v>
      </c>
      <c r="U484" s="9" t="s">
        <v>326</v>
      </c>
      <c r="V484" s="19">
        <f>INDEX(章节表!$N$5:$N$64,关卡表!BQ484)</f>
        <v>16650</v>
      </c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 t="s">
        <v>412</v>
      </c>
      <c r="AM484" s="9">
        <v>6</v>
      </c>
      <c r="AN484" s="9"/>
      <c r="AO484" s="19">
        <f>INDEX(章节表!$K$5:$K$64,关卡表!BQ484)</f>
        <v>107</v>
      </c>
      <c r="AP484" s="9">
        <v>4003049</v>
      </c>
      <c r="AQ484" s="10" t="s">
        <v>1774</v>
      </c>
      <c r="AR484" s="10" t="s">
        <v>1775</v>
      </c>
      <c r="AS484" s="10" t="s">
        <v>1776</v>
      </c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P484">
        <v>478</v>
      </c>
      <c r="BQ484">
        <f>MATCH(BP484-1,章节表!$J$4:$J$64,1)</f>
        <v>48</v>
      </c>
    </row>
    <row r="485" spans="1:69" ht="16.5" x14ac:dyDescent="0.2">
      <c r="A485" s="19">
        <f t="shared" si="16"/>
        <v>21809</v>
      </c>
      <c r="B485" s="19">
        <f>INDEX(章节表!$E$5:$E$64,关卡表!BQ485)</f>
        <v>2</v>
      </c>
      <c r="C485" s="19">
        <f>INDEX(章节表!$B$5:$B$64,关卡表!BQ485)</f>
        <v>218</v>
      </c>
      <c r="D485" s="10" t="s">
        <v>313</v>
      </c>
      <c r="E485" s="19">
        <f>BP485-INDEX(章节表!$J$4:$J$64,关卡表!BQ485)</f>
        <v>9</v>
      </c>
      <c r="F485" s="20">
        <v>13</v>
      </c>
      <c r="G485" s="19" t="str">
        <f>INDEX(章节表!$C$5:$C$64,关卡表!BQ485)&amp;关卡表!E485&amp;"关"</f>
        <v>困难18章9关</v>
      </c>
      <c r="H485" s="9"/>
      <c r="I485" s="9"/>
      <c r="J485" s="19" t="str">
        <f>INDEX(章节表!$D$5:$D$64,关卡表!BQ485)&amp;"-"&amp;关卡表!E485&amp;"关"</f>
        <v>困难18章-9关</v>
      </c>
      <c r="K485" s="10" t="s">
        <v>315</v>
      </c>
      <c r="L485" s="9"/>
      <c r="M485" s="9"/>
      <c r="N485" s="9">
        <v>0</v>
      </c>
      <c r="O485" s="9">
        <f t="shared" si="15"/>
        <v>21808</v>
      </c>
      <c r="P485" s="19">
        <v>8200</v>
      </c>
      <c r="Q485" s="9"/>
      <c r="R485" s="9"/>
      <c r="S485" s="9" t="s">
        <v>325</v>
      </c>
      <c r="T485" s="19">
        <v>7800</v>
      </c>
      <c r="U485" s="9" t="s">
        <v>326</v>
      </c>
      <c r="V485" s="19">
        <f>INDEX(章节表!$N$5:$N$64,关卡表!BQ485)</f>
        <v>16650</v>
      </c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 t="s">
        <v>327</v>
      </c>
      <c r="AM485" s="9">
        <v>1</v>
      </c>
      <c r="AN485" s="9"/>
      <c r="AO485" s="19">
        <f>INDEX(章节表!$K$5:$K$64,关卡表!BQ485)</f>
        <v>107</v>
      </c>
      <c r="AP485" s="9">
        <v>4124163</v>
      </c>
      <c r="AQ485" s="10" t="s">
        <v>1777</v>
      </c>
      <c r="AR485" s="10" t="s">
        <v>1778</v>
      </c>
      <c r="AS485" s="10" t="s">
        <v>1779</v>
      </c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P485">
        <v>479</v>
      </c>
      <c r="BQ485">
        <f>MATCH(BP485-1,章节表!$J$4:$J$64,1)</f>
        <v>48</v>
      </c>
    </row>
    <row r="486" spans="1:69" ht="16.5" x14ac:dyDescent="0.2">
      <c r="A486" s="19">
        <f t="shared" si="16"/>
        <v>21810</v>
      </c>
      <c r="B486" s="19">
        <f>INDEX(章节表!$E$5:$E$64,关卡表!BQ486)</f>
        <v>2</v>
      </c>
      <c r="C486" s="19">
        <f>INDEX(章节表!$B$5:$B$64,关卡表!BQ486)</f>
        <v>218</v>
      </c>
      <c r="D486" s="10" t="s">
        <v>313</v>
      </c>
      <c r="E486" s="19">
        <f>BP486-INDEX(章节表!$J$4:$J$64,关卡表!BQ486)</f>
        <v>10</v>
      </c>
      <c r="F486" s="20">
        <v>14</v>
      </c>
      <c r="G486" s="19" t="str">
        <f>INDEX(章节表!$C$5:$C$64,关卡表!BQ486)&amp;关卡表!E486&amp;"关"</f>
        <v>困难18章10关</v>
      </c>
      <c r="H486" s="9"/>
      <c r="I486" s="9"/>
      <c r="J486" s="19" t="str">
        <f>INDEX(章节表!$D$5:$D$64,关卡表!BQ486)&amp;"-"&amp;关卡表!E486&amp;"关"</f>
        <v>困难18章-10关</v>
      </c>
      <c r="K486" s="10" t="s">
        <v>360</v>
      </c>
      <c r="L486" s="9"/>
      <c r="M486" s="9"/>
      <c r="N486" s="9">
        <v>0</v>
      </c>
      <c r="O486" s="9">
        <f t="shared" si="15"/>
        <v>21809</v>
      </c>
      <c r="P486" s="19">
        <v>8200</v>
      </c>
      <c r="Q486" s="9"/>
      <c r="R486" s="9">
        <v>22183</v>
      </c>
      <c r="S486" s="9" t="s">
        <v>325</v>
      </c>
      <c r="T486" s="19">
        <v>7800</v>
      </c>
      <c r="U486" s="9" t="s">
        <v>326</v>
      </c>
      <c r="V486" s="19">
        <f>INDEX(章节表!$N$5:$N$64,关卡表!BQ486)</f>
        <v>16650</v>
      </c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10" t="s">
        <v>327</v>
      </c>
      <c r="AM486" s="9">
        <v>2</v>
      </c>
      <c r="AN486" s="9"/>
      <c r="AO486" s="19">
        <f>INDEX(章节表!$K$5:$K$64,关卡表!BQ486)</f>
        <v>107</v>
      </c>
      <c r="AP486" s="9">
        <v>4157204</v>
      </c>
      <c r="AQ486" s="10" t="s">
        <v>1780</v>
      </c>
      <c r="AR486" s="10" t="s">
        <v>1781</v>
      </c>
      <c r="AS486" s="10" t="s">
        <v>1782</v>
      </c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P486">
        <v>480</v>
      </c>
      <c r="BQ486">
        <f>MATCH(BP486-1,章节表!$J$4:$J$64,1)</f>
        <v>48</v>
      </c>
    </row>
    <row r="487" spans="1:69" ht="16.5" x14ac:dyDescent="0.2">
      <c r="A487" s="19">
        <f t="shared" si="16"/>
        <v>21901</v>
      </c>
      <c r="B487" s="19">
        <f>INDEX(章节表!$E$5:$E$64,关卡表!BQ487)</f>
        <v>2</v>
      </c>
      <c r="C487" s="19">
        <f>INDEX(章节表!$B$5:$B$64,关卡表!BQ487)</f>
        <v>219</v>
      </c>
      <c r="D487" s="10" t="s">
        <v>313</v>
      </c>
      <c r="E487" s="19">
        <f>BP487-INDEX(章节表!$J$4:$J$64,关卡表!BQ487)</f>
        <v>1</v>
      </c>
      <c r="F487" s="20">
        <v>1</v>
      </c>
      <c r="G487" s="19" t="str">
        <f>INDEX(章节表!$C$5:$C$64,关卡表!BQ487)&amp;关卡表!E487&amp;"关"</f>
        <v>困难19章1关</v>
      </c>
      <c r="H487" s="9"/>
      <c r="I487" s="9"/>
      <c r="J487" s="19" t="str">
        <f>INDEX(章节表!$D$5:$D$64,关卡表!BQ487)&amp;"-"&amp;关卡表!E487&amp;"关"</f>
        <v>困难19章-1关</v>
      </c>
      <c r="K487" s="10" t="s">
        <v>315</v>
      </c>
      <c r="L487" s="9"/>
      <c r="M487" s="9"/>
      <c r="N487" s="9">
        <v>0</v>
      </c>
      <c r="O487" s="9">
        <f t="shared" si="15"/>
        <v>21810</v>
      </c>
      <c r="P487" s="19">
        <v>9250</v>
      </c>
      <c r="Q487" s="9"/>
      <c r="R487" s="9"/>
      <c r="S487" s="9" t="s">
        <v>325</v>
      </c>
      <c r="T487" s="19">
        <v>8400</v>
      </c>
      <c r="U487" s="9" t="s">
        <v>326</v>
      </c>
      <c r="V487" s="19">
        <f>INDEX(章节表!$N$5:$N$64,关卡表!BQ487)</f>
        <v>18000</v>
      </c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10" t="s">
        <v>327</v>
      </c>
      <c r="AM487" s="9">
        <v>2</v>
      </c>
      <c r="AN487" s="9"/>
      <c r="AO487" s="19">
        <f>INDEX(章节表!$K$5:$K$64,关卡表!BQ487)</f>
        <v>112</v>
      </c>
      <c r="AP487" s="9">
        <v>4305316</v>
      </c>
      <c r="AQ487" s="10" t="s">
        <v>1783</v>
      </c>
      <c r="AR487" s="10" t="s">
        <v>1784</v>
      </c>
      <c r="AS487" s="10" t="s">
        <v>1785</v>
      </c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P487">
        <v>481</v>
      </c>
      <c r="BQ487">
        <f>MATCH(BP487-1,章节表!$J$4:$J$64,1)</f>
        <v>49</v>
      </c>
    </row>
    <row r="488" spans="1:69" ht="16.5" x14ac:dyDescent="0.2">
      <c r="A488" s="19">
        <f t="shared" si="16"/>
        <v>21902</v>
      </c>
      <c r="B488" s="19">
        <f>INDEX(章节表!$E$5:$E$64,关卡表!BQ488)</f>
        <v>2</v>
      </c>
      <c r="C488" s="19">
        <f>INDEX(章节表!$B$5:$B$64,关卡表!BQ488)</f>
        <v>219</v>
      </c>
      <c r="D488" s="10" t="s">
        <v>313</v>
      </c>
      <c r="E488" s="19">
        <f>BP488-INDEX(章节表!$J$4:$J$64,关卡表!BQ488)</f>
        <v>2</v>
      </c>
      <c r="F488" s="20">
        <v>3</v>
      </c>
      <c r="G488" s="19" t="str">
        <f>INDEX(章节表!$C$5:$C$64,关卡表!BQ488)&amp;关卡表!E488&amp;"关"</f>
        <v>困难19章2关</v>
      </c>
      <c r="H488" s="9"/>
      <c r="I488" s="9"/>
      <c r="J488" s="19" t="str">
        <f>INDEX(章节表!$D$5:$D$64,关卡表!BQ488)&amp;"-"&amp;关卡表!E488&amp;"关"</f>
        <v>困难19章-2关</v>
      </c>
      <c r="K488" s="10" t="s">
        <v>315</v>
      </c>
      <c r="L488" s="9"/>
      <c r="M488" s="9"/>
      <c r="N488" s="9">
        <v>0</v>
      </c>
      <c r="O488" s="9">
        <f t="shared" si="15"/>
        <v>21901</v>
      </c>
      <c r="P488" s="19">
        <v>9250</v>
      </c>
      <c r="Q488" s="9"/>
      <c r="R488" s="9"/>
      <c r="S488" s="9" t="s">
        <v>325</v>
      </c>
      <c r="T488" s="19">
        <v>8400</v>
      </c>
      <c r="U488" s="9" t="s">
        <v>326</v>
      </c>
      <c r="V488" s="19">
        <f>INDEX(章节表!$N$5:$N$64,关卡表!BQ488)</f>
        <v>18000</v>
      </c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10" t="s">
        <v>327</v>
      </c>
      <c r="AM488" s="9">
        <v>2</v>
      </c>
      <c r="AN488" s="9"/>
      <c r="AO488" s="19">
        <f>INDEX(章节表!$K$5:$K$64,关卡表!BQ488)</f>
        <v>112</v>
      </c>
      <c r="AP488" s="9">
        <v>4308536</v>
      </c>
      <c r="AQ488" s="10" t="s">
        <v>1786</v>
      </c>
      <c r="AR488" s="10" t="s">
        <v>1787</v>
      </c>
      <c r="AS488" s="10" t="s">
        <v>1788</v>
      </c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P488">
        <v>482</v>
      </c>
      <c r="BQ488">
        <f>MATCH(BP488-1,章节表!$J$4:$J$64,1)</f>
        <v>49</v>
      </c>
    </row>
    <row r="489" spans="1:69" ht="16.5" x14ac:dyDescent="0.2">
      <c r="A489" s="19">
        <f t="shared" si="16"/>
        <v>21903</v>
      </c>
      <c r="B489" s="19">
        <f>INDEX(章节表!$E$5:$E$64,关卡表!BQ489)</f>
        <v>2</v>
      </c>
      <c r="C489" s="19">
        <f>INDEX(章节表!$B$5:$B$64,关卡表!BQ489)</f>
        <v>219</v>
      </c>
      <c r="D489" s="10" t="s">
        <v>313</v>
      </c>
      <c r="E489" s="19">
        <f>BP489-INDEX(章节表!$J$4:$J$64,关卡表!BQ489)</f>
        <v>3</v>
      </c>
      <c r="F489" s="20">
        <v>5</v>
      </c>
      <c r="G489" s="19" t="str">
        <f>INDEX(章节表!$C$5:$C$64,关卡表!BQ489)&amp;关卡表!E489&amp;"关"</f>
        <v>困难19章3关</v>
      </c>
      <c r="H489" s="9"/>
      <c r="I489" s="9"/>
      <c r="J489" s="19" t="str">
        <f>INDEX(章节表!$D$5:$D$64,关卡表!BQ489)&amp;"-"&amp;关卡表!E489&amp;"关"</f>
        <v>困难19章-3关</v>
      </c>
      <c r="K489" s="10" t="s">
        <v>315</v>
      </c>
      <c r="L489" s="9"/>
      <c r="M489" s="9"/>
      <c r="N489" s="9">
        <v>0</v>
      </c>
      <c r="O489" s="9">
        <f t="shared" si="15"/>
        <v>21902</v>
      </c>
      <c r="P489" s="19">
        <v>9250</v>
      </c>
      <c r="Q489" s="9"/>
      <c r="R489" s="9">
        <v>22191</v>
      </c>
      <c r="S489" s="9" t="s">
        <v>325</v>
      </c>
      <c r="T489" s="19">
        <v>8400</v>
      </c>
      <c r="U489" s="9" t="s">
        <v>326</v>
      </c>
      <c r="V489" s="19">
        <f>INDEX(章节表!$N$5:$N$64,关卡表!BQ489)</f>
        <v>18000</v>
      </c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10" t="s">
        <v>327</v>
      </c>
      <c r="AM489" s="9">
        <v>3</v>
      </c>
      <c r="AN489" s="9"/>
      <c r="AO489" s="19">
        <f>INDEX(章节表!$K$5:$K$64,关卡表!BQ489)</f>
        <v>112</v>
      </c>
      <c r="AP489" s="9">
        <v>4791029</v>
      </c>
      <c r="AQ489" s="10" t="s">
        <v>1789</v>
      </c>
      <c r="AR489" s="10" t="s">
        <v>1790</v>
      </c>
      <c r="AS489" s="10" t="s">
        <v>1791</v>
      </c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P489">
        <v>483</v>
      </c>
      <c r="BQ489">
        <f>MATCH(BP489-1,章节表!$J$4:$J$64,1)</f>
        <v>49</v>
      </c>
    </row>
    <row r="490" spans="1:69" ht="16.5" x14ac:dyDescent="0.2">
      <c r="A490" s="19">
        <f t="shared" si="16"/>
        <v>21904</v>
      </c>
      <c r="B490" s="19">
        <f>INDEX(章节表!$E$5:$E$64,关卡表!BQ490)</f>
        <v>2</v>
      </c>
      <c r="C490" s="19">
        <f>INDEX(章节表!$B$5:$B$64,关卡表!BQ490)</f>
        <v>219</v>
      </c>
      <c r="D490" s="10" t="s">
        <v>313</v>
      </c>
      <c r="E490" s="19">
        <f>BP490-INDEX(章节表!$J$4:$J$64,关卡表!BQ490)</f>
        <v>4</v>
      </c>
      <c r="F490" s="20">
        <v>7</v>
      </c>
      <c r="G490" s="19" t="str">
        <f>INDEX(章节表!$C$5:$C$64,关卡表!BQ490)&amp;关卡表!E490&amp;"关"</f>
        <v>困难19章4关</v>
      </c>
      <c r="H490" s="9"/>
      <c r="I490" s="9"/>
      <c r="J490" s="19" t="str">
        <f>INDEX(章节表!$D$5:$D$64,关卡表!BQ490)&amp;"-"&amp;关卡表!E490&amp;"关"</f>
        <v>困难19章-4关</v>
      </c>
      <c r="K490" s="10" t="s">
        <v>315</v>
      </c>
      <c r="L490" s="9"/>
      <c r="M490" s="9"/>
      <c r="N490" s="9">
        <v>0</v>
      </c>
      <c r="O490" s="9">
        <f t="shared" si="15"/>
        <v>21903</v>
      </c>
      <c r="P490" s="19">
        <v>9250</v>
      </c>
      <c r="Q490" s="9"/>
      <c r="R490" s="9"/>
      <c r="S490" s="9" t="s">
        <v>325</v>
      </c>
      <c r="T490" s="19">
        <v>8400</v>
      </c>
      <c r="U490" s="9" t="s">
        <v>326</v>
      </c>
      <c r="V490" s="19">
        <f>INDEX(章节表!$N$5:$N$64,关卡表!BQ490)</f>
        <v>18000</v>
      </c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10" t="s">
        <v>327</v>
      </c>
      <c r="AM490" s="9">
        <v>1</v>
      </c>
      <c r="AN490" s="9"/>
      <c r="AO490" s="19">
        <f>INDEX(章节表!$K$5:$K$64,关卡表!BQ490)</f>
        <v>112</v>
      </c>
      <c r="AP490" s="9">
        <v>4514928</v>
      </c>
      <c r="AQ490" s="10" t="s">
        <v>1792</v>
      </c>
      <c r="AR490" s="10" t="s">
        <v>1793</v>
      </c>
      <c r="AS490" s="10" t="s">
        <v>1794</v>
      </c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P490">
        <v>484</v>
      </c>
      <c r="BQ490">
        <f>MATCH(BP490-1,章节表!$J$4:$J$64,1)</f>
        <v>49</v>
      </c>
    </row>
    <row r="491" spans="1:69" ht="16.5" x14ac:dyDescent="0.2">
      <c r="A491" s="19">
        <f t="shared" si="16"/>
        <v>21905</v>
      </c>
      <c r="B491" s="19">
        <f>INDEX(章节表!$E$5:$E$64,关卡表!BQ491)</f>
        <v>2</v>
      </c>
      <c r="C491" s="19">
        <f>INDEX(章节表!$B$5:$B$64,关卡表!BQ491)</f>
        <v>219</v>
      </c>
      <c r="D491" s="10" t="s">
        <v>313</v>
      </c>
      <c r="E491" s="19">
        <f>BP491-INDEX(章节表!$J$4:$J$64,关卡表!BQ491)</f>
        <v>5</v>
      </c>
      <c r="F491" s="20">
        <v>8</v>
      </c>
      <c r="G491" s="19" t="str">
        <f>INDEX(章节表!$C$5:$C$64,关卡表!BQ491)&amp;关卡表!E491&amp;"关"</f>
        <v>困难19章5关</v>
      </c>
      <c r="H491" s="9"/>
      <c r="I491" s="9"/>
      <c r="J491" s="19" t="str">
        <f>INDEX(章节表!$D$5:$D$64,关卡表!BQ491)&amp;"-"&amp;关卡表!E491&amp;"关"</f>
        <v>困难19章-5关</v>
      </c>
      <c r="K491" s="10" t="s">
        <v>315</v>
      </c>
      <c r="L491" s="9"/>
      <c r="M491" s="9"/>
      <c r="N491" s="9">
        <v>0</v>
      </c>
      <c r="O491" s="9">
        <f t="shared" si="15"/>
        <v>21904</v>
      </c>
      <c r="P491" s="19">
        <v>9250</v>
      </c>
      <c r="Q491" s="9"/>
      <c r="R491" s="9"/>
      <c r="S491" s="9" t="s">
        <v>325</v>
      </c>
      <c r="T491" s="19">
        <v>8400</v>
      </c>
      <c r="U491" s="9" t="s">
        <v>326</v>
      </c>
      <c r="V491" s="19">
        <f>INDEX(章节表!$N$5:$N$64,关卡表!BQ491)</f>
        <v>18000</v>
      </c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10" t="s">
        <v>327</v>
      </c>
      <c r="AM491" s="9">
        <v>2</v>
      </c>
      <c r="AN491" s="9"/>
      <c r="AO491" s="19">
        <f>INDEX(章节表!$K$5:$K$64,关卡表!BQ491)</f>
        <v>112</v>
      </c>
      <c r="AP491" s="9">
        <v>4516528</v>
      </c>
      <c r="AQ491" s="10" t="s">
        <v>1795</v>
      </c>
      <c r="AR491" s="10" t="s">
        <v>1796</v>
      </c>
      <c r="AS491" s="10" t="s">
        <v>1797</v>
      </c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P491">
        <v>485</v>
      </c>
      <c r="BQ491">
        <f>MATCH(BP491-1,章节表!$J$4:$J$64,1)</f>
        <v>49</v>
      </c>
    </row>
    <row r="492" spans="1:69" ht="16.5" x14ac:dyDescent="0.2">
      <c r="A492" s="19">
        <f t="shared" si="16"/>
        <v>21906</v>
      </c>
      <c r="B492" s="19">
        <f>INDEX(章节表!$E$5:$E$64,关卡表!BQ492)</f>
        <v>2</v>
      </c>
      <c r="C492" s="19">
        <f>INDEX(章节表!$B$5:$B$64,关卡表!BQ492)</f>
        <v>219</v>
      </c>
      <c r="D492" s="10" t="s">
        <v>313</v>
      </c>
      <c r="E492" s="19">
        <f>BP492-INDEX(章节表!$J$4:$J$64,关卡表!BQ492)</f>
        <v>6</v>
      </c>
      <c r="F492" s="20">
        <v>9</v>
      </c>
      <c r="G492" s="19" t="str">
        <f>INDEX(章节表!$C$5:$C$64,关卡表!BQ492)&amp;关卡表!E492&amp;"关"</f>
        <v>困难19章6关</v>
      </c>
      <c r="H492" s="9"/>
      <c r="I492" s="9"/>
      <c r="J492" s="19" t="str">
        <f>INDEX(章节表!$D$5:$D$64,关卡表!BQ492)&amp;"-"&amp;关卡表!E492&amp;"关"</f>
        <v>困难19章-6关</v>
      </c>
      <c r="K492" s="10" t="s">
        <v>315</v>
      </c>
      <c r="L492" s="9"/>
      <c r="M492" s="9"/>
      <c r="N492" s="9">
        <v>0</v>
      </c>
      <c r="O492" s="9">
        <f t="shared" si="15"/>
        <v>21905</v>
      </c>
      <c r="P492" s="19">
        <v>9250</v>
      </c>
      <c r="Q492" s="9"/>
      <c r="R492" s="9">
        <v>22192</v>
      </c>
      <c r="S492" s="9" t="s">
        <v>325</v>
      </c>
      <c r="T492" s="19">
        <v>8400</v>
      </c>
      <c r="U492" s="9" t="s">
        <v>326</v>
      </c>
      <c r="V492" s="19">
        <f>INDEX(章节表!$N$5:$N$64,关卡表!BQ492)</f>
        <v>18000</v>
      </c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10" t="s">
        <v>327</v>
      </c>
      <c r="AM492" s="9">
        <v>3</v>
      </c>
      <c r="AN492" s="9"/>
      <c r="AO492" s="19">
        <f>INDEX(章节表!$K$5:$K$64,关卡表!BQ492)</f>
        <v>112</v>
      </c>
      <c r="AP492" s="9">
        <v>5016424</v>
      </c>
      <c r="AQ492" s="10" t="s">
        <v>1798</v>
      </c>
      <c r="AR492" s="10" t="s">
        <v>1799</v>
      </c>
      <c r="AS492" s="10" t="s">
        <v>1800</v>
      </c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P492">
        <v>486</v>
      </c>
      <c r="BQ492">
        <f>MATCH(BP492-1,章节表!$J$4:$J$64,1)</f>
        <v>49</v>
      </c>
    </row>
    <row r="493" spans="1:69" ht="16.5" x14ac:dyDescent="0.2">
      <c r="A493" s="19">
        <f t="shared" si="16"/>
        <v>21907</v>
      </c>
      <c r="B493" s="19">
        <f>INDEX(章节表!$E$5:$E$64,关卡表!BQ493)</f>
        <v>2</v>
      </c>
      <c r="C493" s="19">
        <f>INDEX(章节表!$B$5:$B$64,关卡表!BQ493)</f>
        <v>219</v>
      </c>
      <c r="D493" s="10" t="s">
        <v>313</v>
      </c>
      <c r="E493" s="19">
        <f>BP493-INDEX(章节表!$J$4:$J$64,关卡表!BQ493)</f>
        <v>7</v>
      </c>
      <c r="F493" s="20">
        <v>11</v>
      </c>
      <c r="G493" s="19" t="str">
        <f>INDEX(章节表!$C$5:$C$64,关卡表!BQ493)&amp;关卡表!E493&amp;"关"</f>
        <v>困难19章7关</v>
      </c>
      <c r="H493" s="9"/>
      <c r="I493" s="9"/>
      <c r="J493" s="19" t="str">
        <f>INDEX(章节表!$D$5:$D$64,关卡表!BQ493)&amp;"-"&amp;关卡表!E493&amp;"关"</f>
        <v>困难19章-7关</v>
      </c>
      <c r="K493" s="10" t="s">
        <v>315</v>
      </c>
      <c r="L493" s="9"/>
      <c r="M493" s="9"/>
      <c r="N493" s="9">
        <v>0</v>
      </c>
      <c r="O493" s="9">
        <f t="shared" si="15"/>
        <v>21906</v>
      </c>
      <c r="P493" s="19">
        <v>9250</v>
      </c>
      <c r="Q493" s="9"/>
      <c r="R493" s="9"/>
      <c r="S493" s="9" t="s">
        <v>325</v>
      </c>
      <c r="T493" s="19">
        <v>8400</v>
      </c>
      <c r="U493" s="9" t="s">
        <v>326</v>
      </c>
      <c r="V493" s="19">
        <f>INDEX(章节表!$N$5:$N$64,关卡表!BQ493)</f>
        <v>18000</v>
      </c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10" t="s">
        <v>364</v>
      </c>
      <c r="AM493" s="9">
        <v>9</v>
      </c>
      <c r="AN493" s="9"/>
      <c r="AO493" s="19">
        <f>INDEX(章节表!$K$5:$K$64,关卡表!BQ493)</f>
        <v>112</v>
      </c>
      <c r="AP493" s="9">
        <v>4805850</v>
      </c>
      <c r="AQ493" s="10" t="s">
        <v>1801</v>
      </c>
      <c r="AR493" s="10" t="s">
        <v>1802</v>
      </c>
      <c r="AS493" s="10" t="s">
        <v>1803</v>
      </c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P493">
        <v>487</v>
      </c>
      <c r="BQ493">
        <f>MATCH(BP493-1,章节表!$J$4:$J$64,1)</f>
        <v>49</v>
      </c>
    </row>
    <row r="494" spans="1:69" ht="16.5" x14ac:dyDescent="0.2">
      <c r="A494" s="19">
        <f t="shared" si="16"/>
        <v>21908</v>
      </c>
      <c r="B494" s="19">
        <f>INDEX(章节表!$E$5:$E$64,关卡表!BQ494)</f>
        <v>2</v>
      </c>
      <c r="C494" s="19">
        <f>INDEX(章节表!$B$5:$B$64,关卡表!BQ494)</f>
        <v>219</v>
      </c>
      <c r="D494" s="10" t="s">
        <v>313</v>
      </c>
      <c r="E494" s="19">
        <f>BP494-INDEX(章节表!$J$4:$J$64,关卡表!BQ494)</f>
        <v>8</v>
      </c>
      <c r="F494" s="20">
        <v>12</v>
      </c>
      <c r="G494" s="19" t="str">
        <f>INDEX(章节表!$C$5:$C$64,关卡表!BQ494)&amp;关卡表!E494&amp;"关"</f>
        <v>困难19章8关</v>
      </c>
      <c r="H494" s="9"/>
      <c r="I494" s="9"/>
      <c r="J494" s="19" t="str">
        <f>INDEX(章节表!$D$5:$D$64,关卡表!BQ494)&amp;"-"&amp;关卡表!E494&amp;"关"</f>
        <v>困难19章-8关</v>
      </c>
      <c r="K494" s="10" t="s">
        <v>315</v>
      </c>
      <c r="L494" s="9"/>
      <c r="M494" s="9"/>
      <c r="N494" s="9">
        <v>0</v>
      </c>
      <c r="O494" s="9">
        <f t="shared" si="15"/>
        <v>21907</v>
      </c>
      <c r="P494" s="19">
        <v>9250</v>
      </c>
      <c r="Q494" s="9"/>
      <c r="R494" s="9"/>
      <c r="S494" s="9" t="s">
        <v>325</v>
      </c>
      <c r="T494" s="19">
        <v>8400</v>
      </c>
      <c r="U494" s="9" t="s">
        <v>326</v>
      </c>
      <c r="V494" s="19">
        <f>INDEX(章节表!$N$5:$N$64,关卡表!BQ494)</f>
        <v>18000</v>
      </c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 t="s">
        <v>327</v>
      </c>
      <c r="AM494" s="9">
        <v>1</v>
      </c>
      <c r="AN494" s="9"/>
      <c r="AO494" s="19">
        <f>INDEX(章节表!$K$5:$K$64,关卡表!BQ494)</f>
        <v>112</v>
      </c>
      <c r="AP494" s="9">
        <v>4809070</v>
      </c>
      <c r="AQ494" s="10" t="s">
        <v>1804</v>
      </c>
      <c r="AR494" s="10" t="s">
        <v>1805</v>
      </c>
      <c r="AS494" s="10" t="s">
        <v>1806</v>
      </c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P494">
        <v>488</v>
      </c>
      <c r="BQ494">
        <f>MATCH(BP494-1,章节表!$J$4:$J$64,1)</f>
        <v>49</v>
      </c>
    </row>
    <row r="495" spans="1:69" ht="16.5" x14ac:dyDescent="0.2">
      <c r="A495" s="19">
        <f t="shared" si="16"/>
        <v>21909</v>
      </c>
      <c r="B495" s="19">
        <f>INDEX(章节表!$E$5:$E$64,关卡表!BQ495)</f>
        <v>2</v>
      </c>
      <c r="C495" s="19">
        <f>INDEX(章节表!$B$5:$B$64,关卡表!BQ495)</f>
        <v>219</v>
      </c>
      <c r="D495" s="10" t="s">
        <v>313</v>
      </c>
      <c r="E495" s="19">
        <f>BP495-INDEX(章节表!$J$4:$J$64,关卡表!BQ495)</f>
        <v>9</v>
      </c>
      <c r="F495" s="20">
        <v>13</v>
      </c>
      <c r="G495" s="19" t="str">
        <f>INDEX(章节表!$C$5:$C$64,关卡表!BQ495)&amp;关卡表!E495&amp;"关"</f>
        <v>困难19章9关</v>
      </c>
      <c r="H495" s="9"/>
      <c r="I495" s="9"/>
      <c r="J495" s="19" t="str">
        <f>INDEX(章节表!$D$5:$D$64,关卡表!BQ495)&amp;"-"&amp;关卡表!E495&amp;"关"</f>
        <v>困难19章-9关</v>
      </c>
      <c r="K495" s="10" t="s">
        <v>315</v>
      </c>
      <c r="L495" s="9"/>
      <c r="M495" s="9"/>
      <c r="N495" s="9">
        <v>0</v>
      </c>
      <c r="O495" s="9">
        <f t="shared" si="15"/>
        <v>21908</v>
      </c>
      <c r="P495" s="19">
        <v>9250</v>
      </c>
      <c r="Q495" s="9"/>
      <c r="R495" s="9"/>
      <c r="S495" s="9" t="s">
        <v>325</v>
      </c>
      <c r="T495" s="19">
        <v>8400</v>
      </c>
      <c r="U495" s="9" t="s">
        <v>326</v>
      </c>
      <c r="V495" s="19">
        <f>INDEX(章节表!$N$5:$N$64,关卡表!BQ495)</f>
        <v>18000</v>
      </c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10" t="s">
        <v>327</v>
      </c>
      <c r="AM495" s="9">
        <v>2</v>
      </c>
      <c r="AN495" s="9"/>
      <c r="AO495" s="19">
        <f>INDEX(章节表!$K$5:$K$64,关卡表!BQ495)</f>
        <v>112</v>
      </c>
      <c r="AP495" s="9">
        <v>4950912</v>
      </c>
      <c r="AQ495" s="10" t="s">
        <v>1807</v>
      </c>
      <c r="AR495" s="10" t="s">
        <v>1808</v>
      </c>
      <c r="AS495" s="10" t="s">
        <v>1809</v>
      </c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P495">
        <v>489</v>
      </c>
      <c r="BQ495">
        <f>MATCH(BP495-1,章节表!$J$4:$J$64,1)</f>
        <v>49</v>
      </c>
    </row>
    <row r="496" spans="1:69" ht="16.5" x14ac:dyDescent="0.2">
      <c r="A496" s="19">
        <f t="shared" si="16"/>
        <v>21910</v>
      </c>
      <c r="B496" s="19">
        <f>INDEX(章节表!$E$5:$E$64,关卡表!BQ496)</f>
        <v>2</v>
      </c>
      <c r="C496" s="19">
        <f>INDEX(章节表!$B$5:$B$64,关卡表!BQ496)</f>
        <v>219</v>
      </c>
      <c r="D496" s="10" t="s">
        <v>313</v>
      </c>
      <c r="E496" s="19">
        <f>BP496-INDEX(章节表!$J$4:$J$64,关卡表!BQ496)</f>
        <v>10</v>
      </c>
      <c r="F496" s="20">
        <v>14</v>
      </c>
      <c r="G496" s="19" t="str">
        <f>INDEX(章节表!$C$5:$C$64,关卡表!BQ496)&amp;关卡表!E496&amp;"关"</f>
        <v>困难19章10关</v>
      </c>
      <c r="H496" s="9"/>
      <c r="I496" s="9"/>
      <c r="J496" s="19" t="str">
        <f>INDEX(章节表!$D$5:$D$64,关卡表!BQ496)&amp;"-"&amp;关卡表!E496&amp;"关"</f>
        <v>困难19章-10关</v>
      </c>
      <c r="K496" s="10" t="s">
        <v>360</v>
      </c>
      <c r="L496" s="9"/>
      <c r="M496" s="9"/>
      <c r="N496" s="9">
        <v>0</v>
      </c>
      <c r="O496" s="9">
        <f t="shared" si="15"/>
        <v>21909</v>
      </c>
      <c r="P496" s="19">
        <v>9250</v>
      </c>
      <c r="Q496" s="9"/>
      <c r="R496" s="9">
        <v>22193</v>
      </c>
      <c r="S496" s="9" t="s">
        <v>325</v>
      </c>
      <c r="T496" s="19">
        <v>8400</v>
      </c>
      <c r="U496" s="9" t="s">
        <v>326</v>
      </c>
      <c r="V496" s="19">
        <f>INDEX(章节表!$N$5:$N$64,关卡表!BQ496)</f>
        <v>18000</v>
      </c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 t="s">
        <v>364</v>
      </c>
      <c r="AM496" s="9">
        <v>11</v>
      </c>
      <c r="AN496" s="9"/>
      <c r="AO496" s="19">
        <f>INDEX(章节表!$K$5:$K$64,关卡表!BQ496)</f>
        <v>112</v>
      </c>
      <c r="AP496" s="9">
        <v>4985389</v>
      </c>
      <c r="AQ496" s="10" t="s">
        <v>1810</v>
      </c>
      <c r="AR496" s="10" t="s">
        <v>1811</v>
      </c>
      <c r="AS496" s="10" t="s">
        <v>1812</v>
      </c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P496">
        <v>490</v>
      </c>
      <c r="BQ496">
        <f>MATCH(BP496-1,章节表!$J$4:$J$64,1)</f>
        <v>49</v>
      </c>
    </row>
    <row r="497" spans="1:69" ht="16.5" x14ac:dyDescent="0.2">
      <c r="A497" s="19">
        <f t="shared" si="16"/>
        <v>22001</v>
      </c>
      <c r="B497" s="19">
        <f>INDEX(章节表!$E$5:$E$64,关卡表!BQ497)</f>
        <v>2</v>
      </c>
      <c r="C497" s="19">
        <f>INDEX(章节表!$B$5:$B$64,关卡表!BQ497)</f>
        <v>220</v>
      </c>
      <c r="D497" s="10" t="s">
        <v>313</v>
      </c>
      <c r="E497" s="19">
        <f>BP497-INDEX(章节表!$J$4:$J$64,关卡表!BQ497)</f>
        <v>1</v>
      </c>
      <c r="F497" s="20">
        <v>1</v>
      </c>
      <c r="G497" s="19" t="str">
        <f>INDEX(章节表!$C$5:$C$64,关卡表!BQ497)&amp;关卡表!E497&amp;"关"</f>
        <v>困难20章1关</v>
      </c>
      <c r="H497" s="9"/>
      <c r="I497" s="9"/>
      <c r="J497" s="19" t="str">
        <f>INDEX(章节表!$D$5:$D$64,关卡表!BQ497)&amp;"-"&amp;关卡表!E497&amp;"关"</f>
        <v>困难20章-1关</v>
      </c>
      <c r="K497" s="10" t="s">
        <v>315</v>
      </c>
      <c r="L497" s="9"/>
      <c r="M497" s="9"/>
      <c r="N497" s="9">
        <v>0</v>
      </c>
      <c r="O497" s="9">
        <f t="shared" si="15"/>
        <v>21910</v>
      </c>
      <c r="P497" s="19">
        <v>10150</v>
      </c>
      <c r="Q497" s="9"/>
      <c r="R497" s="9"/>
      <c r="S497" s="9" t="s">
        <v>325</v>
      </c>
      <c r="T497" s="19">
        <v>9000</v>
      </c>
      <c r="U497" s="9" t="s">
        <v>326</v>
      </c>
      <c r="V497" s="19">
        <f>INDEX(章节表!$N$5:$N$64,关卡表!BQ497)</f>
        <v>18900</v>
      </c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 t="s">
        <v>364</v>
      </c>
      <c r="AM497" s="9">
        <v>9</v>
      </c>
      <c r="AN497" s="9"/>
      <c r="AO497" s="19">
        <f>INDEX(章节表!$K$5:$K$64,关卡表!BQ497)</f>
        <v>117</v>
      </c>
      <c r="AP497" s="9">
        <v>5050195</v>
      </c>
      <c r="AQ497" s="10" t="s">
        <v>1813</v>
      </c>
      <c r="AR497" s="10" t="s">
        <v>1814</v>
      </c>
      <c r="AS497" s="10" t="s">
        <v>1815</v>
      </c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P497">
        <v>491</v>
      </c>
      <c r="BQ497">
        <f>MATCH(BP497-1,章节表!$J$4:$J$64,1)</f>
        <v>50</v>
      </c>
    </row>
    <row r="498" spans="1:69" ht="16.5" x14ac:dyDescent="0.2">
      <c r="A498" s="19">
        <f t="shared" si="16"/>
        <v>22002</v>
      </c>
      <c r="B498" s="19">
        <f>INDEX(章节表!$E$5:$E$64,关卡表!BQ498)</f>
        <v>2</v>
      </c>
      <c r="C498" s="19">
        <f>INDEX(章节表!$B$5:$B$64,关卡表!BQ498)</f>
        <v>220</v>
      </c>
      <c r="D498" s="10" t="s">
        <v>313</v>
      </c>
      <c r="E498" s="19">
        <f>BP498-INDEX(章节表!$J$4:$J$64,关卡表!BQ498)</f>
        <v>2</v>
      </c>
      <c r="F498" s="20">
        <v>3</v>
      </c>
      <c r="G498" s="19" t="str">
        <f>INDEX(章节表!$C$5:$C$64,关卡表!BQ498)&amp;关卡表!E498&amp;"关"</f>
        <v>困难20章2关</v>
      </c>
      <c r="H498" s="9"/>
      <c r="I498" s="9"/>
      <c r="J498" s="19" t="str">
        <f>INDEX(章节表!$D$5:$D$64,关卡表!BQ498)&amp;"-"&amp;关卡表!E498&amp;"关"</f>
        <v>困难20章-2关</v>
      </c>
      <c r="K498" s="10" t="s">
        <v>315</v>
      </c>
      <c r="L498" s="9"/>
      <c r="M498" s="9"/>
      <c r="N498" s="9">
        <v>0</v>
      </c>
      <c r="O498" s="9">
        <f t="shared" si="15"/>
        <v>22001</v>
      </c>
      <c r="P498" s="19">
        <v>10150</v>
      </c>
      <c r="Q498" s="9"/>
      <c r="R498" s="9"/>
      <c r="S498" s="9" t="s">
        <v>325</v>
      </c>
      <c r="T498" s="19">
        <v>9000</v>
      </c>
      <c r="U498" s="9" t="s">
        <v>326</v>
      </c>
      <c r="V498" s="19">
        <f>INDEX(章节表!$N$5:$N$64,关卡表!BQ498)</f>
        <v>18900</v>
      </c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 t="s">
        <v>364</v>
      </c>
      <c r="AM498" s="9">
        <v>9</v>
      </c>
      <c r="AN498" s="9"/>
      <c r="AO498" s="19">
        <f>INDEX(章节表!$K$5:$K$64,关卡表!BQ498)</f>
        <v>117</v>
      </c>
      <c r="AP498" s="9">
        <v>5054191</v>
      </c>
      <c r="AQ498" s="10" t="s">
        <v>1816</v>
      </c>
      <c r="AR498" s="10" t="s">
        <v>1817</v>
      </c>
      <c r="AS498" s="10" t="s">
        <v>1818</v>
      </c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P498">
        <v>492</v>
      </c>
      <c r="BQ498">
        <f>MATCH(BP498-1,章节表!$J$4:$J$64,1)</f>
        <v>50</v>
      </c>
    </row>
    <row r="499" spans="1:69" ht="16.5" x14ac:dyDescent="0.2">
      <c r="A499" s="19">
        <f t="shared" si="16"/>
        <v>22003</v>
      </c>
      <c r="B499" s="19">
        <f>INDEX(章节表!$E$5:$E$64,关卡表!BQ499)</f>
        <v>2</v>
      </c>
      <c r="C499" s="19">
        <f>INDEX(章节表!$B$5:$B$64,关卡表!BQ499)</f>
        <v>220</v>
      </c>
      <c r="D499" s="10" t="s">
        <v>313</v>
      </c>
      <c r="E499" s="19">
        <f>BP499-INDEX(章节表!$J$4:$J$64,关卡表!BQ499)</f>
        <v>3</v>
      </c>
      <c r="F499" s="20">
        <v>4</v>
      </c>
      <c r="G499" s="19" t="str">
        <f>INDEX(章节表!$C$5:$C$64,关卡表!BQ499)&amp;关卡表!E499&amp;"关"</f>
        <v>困难20章3关</v>
      </c>
      <c r="H499" s="9"/>
      <c r="I499" s="9"/>
      <c r="J499" s="19" t="str">
        <f>INDEX(章节表!$D$5:$D$64,关卡表!BQ499)&amp;"-"&amp;关卡表!E499&amp;"关"</f>
        <v>困难20章-3关</v>
      </c>
      <c r="K499" s="10" t="s">
        <v>315</v>
      </c>
      <c r="L499" s="9"/>
      <c r="M499" s="9"/>
      <c r="N499" s="9">
        <v>0</v>
      </c>
      <c r="O499" s="9">
        <f t="shared" si="15"/>
        <v>22002</v>
      </c>
      <c r="P499" s="19">
        <v>10150</v>
      </c>
      <c r="Q499" s="9"/>
      <c r="R499" s="9">
        <v>22201</v>
      </c>
      <c r="S499" s="9" t="s">
        <v>325</v>
      </c>
      <c r="T499" s="19">
        <v>9000</v>
      </c>
      <c r="U499" s="9" t="s">
        <v>326</v>
      </c>
      <c r="V499" s="19">
        <f>INDEX(章节表!$N$5:$N$64,关卡表!BQ499)</f>
        <v>18900</v>
      </c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 t="s">
        <v>412</v>
      </c>
      <c r="AM499" s="9">
        <v>6</v>
      </c>
      <c r="AN499" s="9"/>
      <c r="AO499" s="19">
        <f>INDEX(章节表!$K$5:$K$64,关卡表!BQ499)</f>
        <v>117</v>
      </c>
      <c r="AP499" s="9">
        <v>5440036</v>
      </c>
      <c r="AQ499" s="10" t="s">
        <v>1819</v>
      </c>
      <c r="AR499" s="10" t="s">
        <v>1820</v>
      </c>
      <c r="AS499" s="10" t="s">
        <v>1821</v>
      </c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P499">
        <v>493</v>
      </c>
      <c r="BQ499">
        <f>MATCH(BP499-1,章节表!$J$4:$J$64,1)</f>
        <v>50</v>
      </c>
    </row>
    <row r="500" spans="1:69" ht="16.5" x14ac:dyDescent="0.2">
      <c r="A500" s="19">
        <f t="shared" si="16"/>
        <v>22004</v>
      </c>
      <c r="B500" s="19">
        <f>INDEX(章节表!$E$5:$E$64,关卡表!BQ500)</f>
        <v>2</v>
      </c>
      <c r="C500" s="19">
        <f>INDEX(章节表!$B$5:$B$64,关卡表!BQ500)</f>
        <v>220</v>
      </c>
      <c r="D500" s="10" t="s">
        <v>313</v>
      </c>
      <c r="E500" s="19">
        <f>BP500-INDEX(章节表!$J$4:$J$64,关卡表!BQ500)</f>
        <v>4</v>
      </c>
      <c r="F500" s="20">
        <v>6</v>
      </c>
      <c r="G500" s="19" t="str">
        <f>INDEX(章节表!$C$5:$C$64,关卡表!BQ500)&amp;关卡表!E500&amp;"关"</f>
        <v>困难20章4关</v>
      </c>
      <c r="H500" s="9"/>
      <c r="I500" s="9"/>
      <c r="J500" s="19" t="str">
        <f>INDEX(章节表!$D$5:$D$64,关卡表!BQ500)&amp;"-"&amp;关卡表!E500&amp;"关"</f>
        <v>困难20章-4关</v>
      </c>
      <c r="K500" s="10" t="s">
        <v>315</v>
      </c>
      <c r="L500" s="9"/>
      <c r="M500" s="9"/>
      <c r="N500" s="9">
        <v>0</v>
      </c>
      <c r="O500" s="9">
        <f t="shared" si="15"/>
        <v>22003</v>
      </c>
      <c r="P500" s="19">
        <v>10150</v>
      </c>
      <c r="Q500" s="9"/>
      <c r="R500" s="9"/>
      <c r="S500" s="9" t="s">
        <v>325</v>
      </c>
      <c r="T500" s="19">
        <v>9000</v>
      </c>
      <c r="U500" s="9" t="s">
        <v>326</v>
      </c>
      <c r="V500" s="19">
        <f>INDEX(章节表!$N$5:$N$64,关卡表!BQ500)</f>
        <v>18900</v>
      </c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 t="s">
        <v>412</v>
      </c>
      <c r="AM500" s="9">
        <v>7</v>
      </c>
      <c r="AN500" s="9"/>
      <c r="AO500" s="19">
        <f>INDEX(章节表!$K$5:$K$64,关卡表!BQ500)</f>
        <v>117</v>
      </c>
      <c r="AP500" s="9">
        <v>5122009</v>
      </c>
      <c r="AQ500" s="10" t="s">
        <v>1822</v>
      </c>
      <c r="AR500" s="10" t="s">
        <v>1823</v>
      </c>
      <c r="AS500" s="10" t="s">
        <v>1824</v>
      </c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P500">
        <v>494</v>
      </c>
      <c r="BQ500">
        <f>MATCH(BP500-1,章节表!$J$4:$J$64,1)</f>
        <v>50</v>
      </c>
    </row>
    <row r="501" spans="1:69" ht="16.5" x14ac:dyDescent="0.2">
      <c r="A501" s="19">
        <f t="shared" si="16"/>
        <v>22005</v>
      </c>
      <c r="B501" s="19">
        <f>INDEX(章节表!$E$5:$E$64,关卡表!BQ501)</f>
        <v>2</v>
      </c>
      <c r="C501" s="19">
        <f>INDEX(章节表!$B$5:$B$64,关卡表!BQ501)</f>
        <v>220</v>
      </c>
      <c r="D501" s="10" t="s">
        <v>313</v>
      </c>
      <c r="E501" s="19">
        <f>BP501-INDEX(章节表!$J$4:$J$64,关卡表!BQ501)</f>
        <v>5</v>
      </c>
      <c r="F501" s="20">
        <v>8</v>
      </c>
      <c r="G501" s="19" t="str">
        <f>INDEX(章节表!$C$5:$C$64,关卡表!BQ501)&amp;关卡表!E501&amp;"关"</f>
        <v>困难20章5关</v>
      </c>
      <c r="H501" s="9"/>
      <c r="I501" s="9"/>
      <c r="J501" s="19" t="str">
        <f>INDEX(章节表!$D$5:$D$64,关卡表!BQ501)&amp;"-"&amp;关卡表!E501&amp;"关"</f>
        <v>困难20章-5关</v>
      </c>
      <c r="K501" s="10" t="s">
        <v>315</v>
      </c>
      <c r="L501" s="9"/>
      <c r="M501" s="9"/>
      <c r="N501" s="9">
        <v>0</v>
      </c>
      <c r="O501" s="9">
        <f t="shared" ref="O501:O564" si="17">A500</f>
        <v>22004</v>
      </c>
      <c r="P501" s="19">
        <v>10150</v>
      </c>
      <c r="Q501" s="9"/>
      <c r="R501" s="9"/>
      <c r="S501" s="9" t="s">
        <v>325</v>
      </c>
      <c r="T501" s="19">
        <v>9000</v>
      </c>
      <c r="U501" s="9" t="s">
        <v>326</v>
      </c>
      <c r="V501" s="19">
        <f>INDEX(章节表!$N$5:$N$64,关卡表!BQ501)</f>
        <v>18900</v>
      </c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 t="s">
        <v>412</v>
      </c>
      <c r="AM501" s="9">
        <v>8</v>
      </c>
      <c r="AN501" s="9"/>
      <c r="AO501" s="19">
        <f>INDEX(章节表!$K$5:$K$64,关卡表!BQ501)</f>
        <v>117</v>
      </c>
      <c r="AP501" s="9">
        <v>5124026</v>
      </c>
      <c r="AQ501" s="10" t="s">
        <v>1825</v>
      </c>
      <c r="AR501" s="10" t="s">
        <v>1826</v>
      </c>
      <c r="AS501" s="10" t="s">
        <v>1827</v>
      </c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P501">
        <v>495</v>
      </c>
      <c r="BQ501">
        <f>MATCH(BP501-1,章节表!$J$4:$J$64,1)</f>
        <v>50</v>
      </c>
    </row>
    <row r="502" spans="1:69" ht="16.5" x14ac:dyDescent="0.2">
      <c r="A502" s="19">
        <f t="shared" si="16"/>
        <v>22006</v>
      </c>
      <c r="B502" s="19">
        <f>INDEX(章节表!$E$5:$E$64,关卡表!BQ502)</f>
        <v>2</v>
      </c>
      <c r="C502" s="19">
        <f>INDEX(章节表!$B$5:$B$64,关卡表!BQ502)</f>
        <v>220</v>
      </c>
      <c r="D502" s="10" t="s">
        <v>313</v>
      </c>
      <c r="E502" s="19">
        <f>BP502-INDEX(章节表!$J$4:$J$64,关卡表!BQ502)</f>
        <v>6</v>
      </c>
      <c r="F502" s="20">
        <v>9</v>
      </c>
      <c r="G502" s="19" t="str">
        <f>INDEX(章节表!$C$5:$C$64,关卡表!BQ502)&amp;关卡表!E502&amp;"关"</f>
        <v>困难20章6关</v>
      </c>
      <c r="H502" s="9"/>
      <c r="I502" s="9"/>
      <c r="J502" s="19" t="str">
        <f>INDEX(章节表!$D$5:$D$64,关卡表!BQ502)&amp;"-"&amp;关卡表!E502&amp;"关"</f>
        <v>困难20章-6关</v>
      </c>
      <c r="K502" s="10" t="s">
        <v>315</v>
      </c>
      <c r="L502" s="9"/>
      <c r="M502" s="9"/>
      <c r="N502" s="9">
        <v>0</v>
      </c>
      <c r="O502" s="9">
        <f t="shared" si="17"/>
        <v>22005</v>
      </c>
      <c r="P502" s="19">
        <v>10150</v>
      </c>
      <c r="Q502" s="9"/>
      <c r="R502" s="9">
        <v>22202</v>
      </c>
      <c r="S502" s="9" t="s">
        <v>325</v>
      </c>
      <c r="T502" s="19">
        <v>9000</v>
      </c>
      <c r="U502" s="9" t="s">
        <v>326</v>
      </c>
      <c r="V502" s="19">
        <f>INDEX(章节表!$N$5:$N$64,关卡表!BQ502)</f>
        <v>18900</v>
      </c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 t="s">
        <v>412</v>
      </c>
      <c r="AM502" s="9">
        <v>6</v>
      </c>
      <c r="AN502" s="9"/>
      <c r="AO502" s="19">
        <f>INDEX(章节表!$K$5:$K$64,关卡表!BQ502)</f>
        <v>117</v>
      </c>
      <c r="AP502" s="9">
        <v>5525011</v>
      </c>
      <c r="AQ502" s="10" t="s">
        <v>1828</v>
      </c>
      <c r="AR502" s="10" t="s">
        <v>1829</v>
      </c>
      <c r="AS502" s="10" t="s">
        <v>1830</v>
      </c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P502">
        <v>496</v>
      </c>
      <c r="BQ502">
        <f>MATCH(BP502-1,章节表!$J$4:$J$64,1)</f>
        <v>50</v>
      </c>
    </row>
    <row r="503" spans="1:69" ht="16.5" x14ac:dyDescent="0.2">
      <c r="A503" s="19">
        <f t="shared" si="16"/>
        <v>22007</v>
      </c>
      <c r="B503" s="19">
        <f>INDEX(章节表!$E$5:$E$64,关卡表!BQ503)</f>
        <v>2</v>
      </c>
      <c r="C503" s="19">
        <f>INDEX(章节表!$B$5:$B$64,关卡表!BQ503)</f>
        <v>220</v>
      </c>
      <c r="D503" s="10" t="s">
        <v>313</v>
      </c>
      <c r="E503" s="19">
        <f>BP503-INDEX(章节表!$J$4:$J$64,关卡表!BQ503)</f>
        <v>7</v>
      </c>
      <c r="F503" s="20">
        <v>10</v>
      </c>
      <c r="G503" s="19" t="str">
        <f>INDEX(章节表!$C$5:$C$64,关卡表!BQ503)&amp;关卡表!E503&amp;"关"</f>
        <v>困难20章7关</v>
      </c>
      <c r="H503" s="9"/>
      <c r="I503" s="9"/>
      <c r="J503" s="19" t="str">
        <f>INDEX(章节表!$D$5:$D$64,关卡表!BQ503)&amp;"-"&amp;关卡表!E503&amp;"关"</f>
        <v>困难20章-7关</v>
      </c>
      <c r="K503" s="10" t="s">
        <v>315</v>
      </c>
      <c r="L503" s="9"/>
      <c r="M503" s="9"/>
      <c r="N503" s="9">
        <v>0</v>
      </c>
      <c r="O503" s="9">
        <f t="shared" si="17"/>
        <v>22006</v>
      </c>
      <c r="P503" s="19">
        <v>10150</v>
      </c>
      <c r="Q503" s="9"/>
      <c r="R503" s="9"/>
      <c r="S503" s="9" t="s">
        <v>325</v>
      </c>
      <c r="T503" s="19">
        <v>9000</v>
      </c>
      <c r="U503" s="9" t="s">
        <v>326</v>
      </c>
      <c r="V503" s="19">
        <f>INDEX(章节表!$N$5:$N$64,关卡表!BQ503)</f>
        <v>18900</v>
      </c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 t="s">
        <v>412</v>
      </c>
      <c r="AM503" s="9">
        <v>6</v>
      </c>
      <c r="AN503" s="9"/>
      <c r="AO503" s="19">
        <f>INDEX(章节表!$K$5:$K$64,关卡表!BQ503)</f>
        <v>117</v>
      </c>
      <c r="AP503" s="9">
        <v>5299484</v>
      </c>
      <c r="AQ503" s="10" t="s">
        <v>1831</v>
      </c>
      <c r="AR503" s="10" t="s">
        <v>1832</v>
      </c>
      <c r="AS503" s="10" t="s">
        <v>1833</v>
      </c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P503">
        <v>497</v>
      </c>
      <c r="BQ503">
        <f>MATCH(BP503-1,章节表!$J$4:$J$64,1)</f>
        <v>50</v>
      </c>
    </row>
    <row r="504" spans="1:69" ht="16.5" x14ac:dyDescent="0.2">
      <c r="A504" s="19">
        <f t="shared" si="16"/>
        <v>22008</v>
      </c>
      <c r="B504" s="19">
        <f>INDEX(章节表!$E$5:$E$64,关卡表!BQ504)</f>
        <v>2</v>
      </c>
      <c r="C504" s="19">
        <f>INDEX(章节表!$B$5:$B$64,关卡表!BQ504)</f>
        <v>220</v>
      </c>
      <c r="D504" s="10" t="s">
        <v>313</v>
      </c>
      <c r="E504" s="19">
        <f>BP504-INDEX(章节表!$J$4:$J$64,关卡表!BQ504)</f>
        <v>8</v>
      </c>
      <c r="F504" s="20">
        <v>11</v>
      </c>
      <c r="G504" s="19" t="str">
        <f>INDEX(章节表!$C$5:$C$64,关卡表!BQ504)&amp;关卡表!E504&amp;"关"</f>
        <v>困难20章8关</v>
      </c>
      <c r="H504" s="9"/>
      <c r="I504" s="9"/>
      <c r="J504" s="19" t="str">
        <f>INDEX(章节表!$D$5:$D$64,关卡表!BQ504)&amp;"-"&amp;关卡表!E504&amp;"关"</f>
        <v>困难20章-8关</v>
      </c>
      <c r="K504" s="10" t="s">
        <v>315</v>
      </c>
      <c r="L504" s="9"/>
      <c r="M504" s="9"/>
      <c r="N504" s="9">
        <v>0</v>
      </c>
      <c r="O504" s="9">
        <f t="shared" si="17"/>
        <v>22007</v>
      </c>
      <c r="P504" s="19">
        <v>10150</v>
      </c>
      <c r="Q504" s="9"/>
      <c r="R504" s="9"/>
      <c r="S504" s="9" t="s">
        <v>325</v>
      </c>
      <c r="T504" s="19">
        <v>9000</v>
      </c>
      <c r="U504" s="9" t="s">
        <v>326</v>
      </c>
      <c r="V504" s="19">
        <f>INDEX(章节表!$N$5:$N$64,关卡表!BQ504)</f>
        <v>18900</v>
      </c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 t="s">
        <v>327</v>
      </c>
      <c r="AM504" s="9">
        <v>1</v>
      </c>
      <c r="AN504" s="9"/>
      <c r="AO504" s="19">
        <f>INDEX(章节表!$K$5:$K$64,关卡表!BQ504)</f>
        <v>117</v>
      </c>
      <c r="AP504" s="9">
        <v>5303509</v>
      </c>
      <c r="AQ504" s="10" t="s">
        <v>1834</v>
      </c>
      <c r="AR504" s="10" t="s">
        <v>1835</v>
      </c>
      <c r="AS504" s="10" t="s">
        <v>1836</v>
      </c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P504">
        <v>498</v>
      </c>
      <c r="BQ504">
        <f>MATCH(BP504-1,章节表!$J$4:$J$64,1)</f>
        <v>50</v>
      </c>
    </row>
    <row r="505" spans="1:69" ht="16.5" x14ac:dyDescent="0.2">
      <c r="A505" s="19">
        <f t="shared" si="16"/>
        <v>22009</v>
      </c>
      <c r="B505" s="19">
        <f>INDEX(章节表!$E$5:$E$64,关卡表!BQ505)</f>
        <v>2</v>
      </c>
      <c r="C505" s="19">
        <f>INDEX(章节表!$B$5:$B$64,关卡表!BQ505)</f>
        <v>220</v>
      </c>
      <c r="D505" s="10" t="s">
        <v>313</v>
      </c>
      <c r="E505" s="19">
        <f>BP505-INDEX(章节表!$J$4:$J$64,关卡表!BQ505)</f>
        <v>9</v>
      </c>
      <c r="F505" s="20">
        <v>13</v>
      </c>
      <c r="G505" s="19" t="str">
        <f>INDEX(章节表!$C$5:$C$64,关卡表!BQ505)&amp;关卡表!E505&amp;"关"</f>
        <v>困难20章9关</v>
      </c>
      <c r="H505" s="9"/>
      <c r="I505" s="9"/>
      <c r="J505" s="19" t="str">
        <f>INDEX(章节表!$D$5:$D$64,关卡表!BQ505)&amp;"-"&amp;关卡表!E505&amp;"关"</f>
        <v>困难20章-9关</v>
      </c>
      <c r="K505" s="10" t="s">
        <v>315</v>
      </c>
      <c r="L505" s="9"/>
      <c r="M505" s="9"/>
      <c r="N505" s="9">
        <v>0</v>
      </c>
      <c r="O505" s="9">
        <f t="shared" si="17"/>
        <v>22008</v>
      </c>
      <c r="P505" s="19">
        <v>10150</v>
      </c>
      <c r="Q505" s="9"/>
      <c r="R505" s="9"/>
      <c r="S505" s="9" t="s">
        <v>325</v>
      </c>
      <c r="T505" s="19">
        <v>9000</v>
      </c>
      <c r="U505" s="9" t="s">
        <v>326</v>
      </c>
      <c r="V505" s="19">
        <f>INDEX(章节表!$N$5:$N$64,关卡表!BQ505)</f>
        <v>18900</v>
      </c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10" t="s">
        <v>327</v>
      </c>
      <c r="AM505" s="9">
        <v>2</v>
      </c>
      <c r="AN505" s="9"/>
      <c r="AO505" s="19">
        <f>INDEX(章节表!$K$5:$K$64,关卡表!BQ505)</f>
        <v>117</v>
      </c>
      <c r="AP505" s="9">
        <v>5429298</v>
      </c>
      <c r="AQ505" s="10" t="s">
        <v>1837</v>
      </c>
      <c r="AR505" s="10" t="s">
        <v>1838</v>
      </c>
      <c r="AS505" s="10" t="s">
        <v>1839</v>
      </c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P505">
        <v>499</v>
      </c>
      <c r="BQ505">
        <f>MATCH(BP505-1,章节表!$J$4:$J$64,1)</f>
        <v>50</v>
      </c>
    </row>
    <row r="506" spans="1:69" ht="16.5" x14ac:dyDescent="0.2">
      <c r="A506" s="19">
        <f t="shared" si="16"/>
        <v>22010</v>
      </c>
      <c r="B506" s="19">
        <f>INDEX(章节表!$E$5:$E$64,关卡表!BQ506)</f>
        <v>2</v>
      </c>
      <c r="C506" s="19">
        <f>INDEX(章节表!$B$5:$B$64,关卡表!BQ506)</f>
        <v>220</v>
      </c>
      <c r="D506" s="10" t="s">
        <v>313</v>
      </c>
      <c r="E506" s="19">
        <f>BP506-INDEX(章节表!$J$4:$J$64,关卡表!BQ506)</f>
        <v>10</v>
      </c>
      <c r="F506" s="20">
        <v>14</v>
      </c>
      <c r="G506" s="19" t="str">
        <f>INDEX(章节表!$C$5:$C$64,关卡表!BQ506)&amp;关卡表!E506&amp;"关"</f>
        <v>困难20章10关</v>
      </c>
      <c r="H506" s="9"/>
      <c r="I506" s="9"/>
      <c r="J506" s="19" t="str">
        <f>INDEX(章节表!$D$5:$D$64,关卡表!BQ506)&amp;"-"&amp;关卡表!E506&amp;"关"</f>
        <v>困难20章-10关</v>
      </c>
      <c r="K506" s="10" t="s">
        <v>360</v>
      </c>
      <c r="L506" s="9"/>
      <c r="M506" s="9"/>
      <c r="N506" s="9">
        <v>0</v>
      </c>
      <c r="O506" s="9">
        <f t="shared" si="17"/>
        <v>22009</v>
      </c>
      <c r="P506" s="19">
        <v>10150</v>
      </c>
      <c r="Q506" s="9"/>
      <c r="R506" s="9">
        <v>22203</v>
      </c>
      <c r="S506" s="9" t="s">
        <v>325</v>
      </c>
      <c r="T506" s="19">
        <v>9000</v>
      </c>
      <c r="U506" s="9" t="s">
        <v>326</v>
      </c>
      <c r="V506" s="19">
        <f>INDEX(章节表!$N$5:$N$64,关卡表!BQ506)</f>
        <v>18900</v>
      </c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10" t="s">
        <v>327</v>
      </c>
      <c r="AM506" s="9">
        <v>2</v>
      </c>
      <c r="AN506" s="9"/>
      <c r="AO506" s="19">
        <f>INDEX(章节表!$K$5:$K$64,关卡表!BQ506)</f>
        <v>117</v>
      </c>
      <c r="AP506" s="9">
        <v>5506606</v>
      </c>
      <c r="AQ506" s="10" t="s">
        <v>1840</v>
      </c>
      <c r="AR506" s="10" t="s">
        <v>1841</v>
      </c>
      <c r="AS506" s="10" t="s">
        <v>1842</v>
      </c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P506">
        <v>500</v>
      </c>
      <c r="BQ506">
        <f>MATCH(BP506-1,章节表!$J$4:$J$64,1)</f>
        <v>50</v>
      </c>
    </row>
    <row r="507" spans="1:69" ht="16.5" x14ac:dyDescent="0.2">
      <c r="A507" s="19">
        <f t="shared" si="16"/>
        <v>22101</v>
      </c>
      <c r="B507" s="19">
        <f>INDEX(章节表!$E$5:$E$64,关卡表!BQ507)</f>
        <v>2</v>
      </c>
      <c r="C507" s="19">
        <f>INDEX(章节表!$B$5:$B$64,关卡表!BQ507)</f>
        <v>221</v>
      </c>
      <c r="D507" s="10" t="s">
        <v>313</v>
      </c>
      <c r="E507" s="19">
        <f>BP507-INDEX(章节表!$J$4:$J$64,关卡表!BQ507)</f>
        <v>1</v>
      </c>
      <c r="F507" s="20">
        <v>1</v>
      </c>
      <c r="G507" s="19" t="str">
        <f>INDEX(章节表!$C$5:$C$64,关卡表!BQ507)&amp;关卡表!E507&amp;"关"</f>
        <v>困难21章1关</v>
      </c>
      <c r="H507" s="9"/>
      <c r="I507" s="9"/>
      <c r="J507" s="19" t="str">
        <f>INDEX(章节表!$D$5:$D$64,关卡表!BQ507)&amp;"-"&amp;关卡表!E507&amp;"关"</f>
        <v>困难21章-1关</v>
      </c>
      <c r="K507" s="10" t="s">
        <v>315</v>
      </c>
      <c r="L507" s="9"/>
      <c r="M507" s="9"/>
      <c r="N507" s="9">
        <v>0</v>
      </c>
      <c r="O507" s="9">
        <f t="shared" si="17"/>
        <v>22010</v>
      </c>
      <c r="P507" s="19">
        <v>12000</v>
      </c>
      <c r="Q507" s="9"/>
      <c r="R507" s="9"/>
      <c r="S507" s="9" t="s">
        <v>325</v>
      </c>
      <c r="T507" s="19">
        <v>9600</v>
      </c>
      <c r="U507" s="9" t="s">
        <v>326</v>
      </c>
      <c r="V507" s="19">
        <f>INDEX(章节表!$N$5:$N$64,关卡表!BQ507)</f>
        <v>20250</v>
      </c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10" t="s">
        <v>327</v>
      </c>
      <c r="AM507" s="9">
        <v>2</v>
      </c>
      <c r="AN507" s="9"/>
      <c r="AO507" s="19">
        <f>INDEX(章节表!$K$5:$K$64,关卡表!BQ507)</f>
        <v>122</v>
      </c>
      <c r="AP507" s="9">
        <v>5619185</v>
      </c>
      <c r="AQ507" s="10" t="s">
        <v>1843</v>
      </c>
      <c r="AR507" s="10" t="s">
        <v>1844</v>
      </c>
      <c r="AS507" s="10" t="s">
        <v>1845</v>
      </c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P507">
        <v>501</v>
      </c>
      <c r="BQ507">
        <f>MATCH(BP507-1,章节表!$J$4:$J$64,1)</f>
        <v>51</v>
      </c>
    </row>
    <row r="508" spans="1:69" ht="16.5" x14ac:dyDescent="0.2">
      <c r="A508" s="19">
        <f t="shared" si="16"/>
        <v>22102</v>
      </c>
      <c r="B508" s="19">
        <f>INDEX(章节表!$E$5:$E$64,关卡表!BQ508)</f>
        <v>2</v>
      </c>
      <c r="C508" s="19">
        <f>INDEX(章节表!$B$5:$B$64,关卡表!BQ508)</f>
        <v>221</v>
      </c>
      <c r="D508" s="10" t="s">
        <v>313</v>
      </c>
      <c r="E508" s="19">
        <f>BP508-INDEX(章节表!$J$4:$J$64,关卡表!BQ508)</f>
        <v>2</v>
      </c>
      <c r="F508" s="20">
        <v>3</v>
      </c>
      <c r="G508" s="19" t="str">
        <f>INDEX(章节表!$C$5:$C$64,关卡表!BQ508)&amp;关卡表!E508&amp;"关"</f>
        <v>困难21章2关</v>
      </c>
      <c r="H508" s="9"/>
      <c r="I508" s="9"/>
      <c r="J508" s="19" t="str">
        <f>INDEX(章节表!$D$5:$D$64,关卡表!BQ508)&amp;"-"&amp;关卡表!E508&amp;"关"</f>
        <v>困难21章-2关</v>
      </c>
      <c r="K508" s="10" t="s">
        <v>315</v>
      </c>
      <c r="L508" s="9"/>
      <c r="M508" s="9"/>
      <c r="N508" s="9">
        <v>0</v>
      </c>
      <c r="O508" s="9">
        <f t="shared" si="17"/>
        <v>22101</v>
      </c>
      <c r="P508" s="19">
        <v>12000</v>
      </c>
      <c r="Q508" s="9"/>
      <c r="R508" s="9"/>
      <c r="S508" s="9" t="s">
        <v>325</v>
      </c>
      <c r="T508" s="19">
        <v>9600</v>
      </c>
      <c r="U508" s="9" t="s">
        <v>326</v>
      </c>
      <c r="V508" s="19">
        <f>INDEX(章节表!$N$5:$N$64,关卡表!BQ508)</f>
        <v>20250</v>
      </c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10" t="s">
        <v>327</v>
      </c>
      <c r="AM508" s="9">
        <v>3</v>
      </c>
      <c r="AN508" s="9"/>
      <c r="AO508" s="19">
        <f>INDEX(章节表!$K$5:$K$64,关卡表!BQ508)</f>
        <v>122</v>
      </c>
      <c r="AP508" s="9">
        <v>5623219</v>
      </c>
      <c r="AQ508" s="10" t="s">
        <v>1846</v>
      </c>
      <c r="AR508" s="10" t="s">
        <v>1847</v>
      </c>
      <c r="AS508" s="10" t="s">
        <v>1848</v>
      </c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P508">
        <v>502</v>
      </c>
      <c r="BQ508">
        <f>MATCH(BP508-1,章节表!$J$4:$J$64,1)</f>
        <v>51</v>
      </c>
    </row>
    <row r="509" spans="1:69" ht="16.5" x14ac:dyDescent="0.2">
      <c r="A509" s="19">
        <f t="shared" si="16"/>
        <v>22103</v>
      </c>
      <c r="B509" s="19">
        <f>INDEX(章节表!$E$5:$E$64,关卡表!BQ509)</f>
        <v>2</v>
      </c>
      <c r="C509" s="19">
        <f>INDEX(章节表!$B$5:$B$64,关卡表!BQ509)</f>
        <v>221</v>
      </c>
      <c r="D509" s="10" t="s">
        <v>313</v>
      </c>
      <c r="E509" s="19">
        <f>BP509-INDEX(章节表!$J$4:$J$64,关卡表!BQ509)</f>
        <v>3</v>
      </c>
      <c r="F509" s="20">
        <v>5</v>
      </c>
      <c r="G509" s="19" t="str">
        <f>INDEX(章节表!$C$5:$C$64,关卡表!BQ509)&amp;关卡表!E509&amp;"关"</f>
        <v>困难21章3关</v>
      </c>
      <c r="H509" s="9"/>
      <c r="I509" s="9"/>
      <c r="J509" s="19" t="str">
        <f>INDEX(章节表!$D$5:$D$64,关卡表!BQ509)&amp;"-"&amp;关卡表!E509&amp;"关"</f>
        <v>困难21章-3关</v>
      </c>
      <c r="K509" s="10" t="s">
        <v>315</v>
      </c>
      <c r="L509" s="9"/>
      <c r="M509" s="9"/>
      <c r="N509" s="9">
        <v>0</v>
      </c>
      <c r="O509" s="9">
        <f t="shared" si="17"/>
        <v>22102</v>
      </c>
      <c r="P509" s="19">
        <v>12000</v>
      </c>
      <c r="Q509" s="9"/>
      <c r="R509" s="9">
        <v>22211</v>
      </c>
      <c r="S509" s="9" t="s">
        <v>325</v>
      </c>
      <c r="T509" s="19">
        <v>9600</v>
      </c>
      <c r="U509" s="9" t="s">
        <v>326</v>
      </c>
      <c r="V509" s="19">
        <f>INDEX(章节表!$N$5:$N$64,关卡表!BQ509)</f>
        <v>20250</v>
      </c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10" t="s">
        <v>327</v>
      </c>
      <c r="AM509" s="9">
        <v>1</v>
      </c>
      <c r="AN509" s="9"/>
      <c r="AO509" s="19">
        <f>INDEX(章节表!$K$5:$K$64,关卡表!BQ509)</f>
        <v>122</v>
      </c>
      <c r="AP509" s="9">
        <v>6324184</v>
      </c>
      <c r="AQ509" s="10" t="s">
        <v>1849</v>
      </c>
      <c r="AR509" s="10" t="s">
        <v>1850</v>
      </c>
      <c r="AS509" s="10" t="s">
        <v>1851</v>
      </c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P509">
        <v>503</v>
      </c>
      <c r="BQ509">
        <f>MATCH(BP509-1,章节表!$J$4:$J$64,1)</f>
        <v>51</v>
      </c>
    </row>
    <row r="510" spans="1:69" ht="16.5" x14ac:dyDescent="0.2">
      <c r="A510" s="19">
        <f t="shared" si="16"/>
        <v>22104</v>
      </c>
      <c r="B510" s="19">
        <f>INDEX(章节表!$E$5:$E$64,关卡表!BQ510)</f>
        <v>2</v>
      </c>
      <c r="C510" s="19">
        <f>INDEX(章节表!$B$5:$B$64,关卡表!BQ510)</f>
        <v>221</v>
      </c>
      <c r="D510" s="10" t="s">
        <v>313</v>
      </c>
      <c r="E510" s="19">
        <f>BP510-INDEX(章节表!$J$4:$J$64,关卡表!BQ510)</f>
        <v>4</v>
      </c>
      <c r="F510" s="20">
        <v>7</v>
      </c>
      <c r="G510" s="19" t="str">
        <f>INDEX(章节表!$C$5:$C$64,关卡表!BQ510)&amp;关卡表!E510&amp;"关"</f>
        <v>困难21章4关</v>
      </c>
      <c r="H510" s="9"/>
      <c r="I510" s="9"/>
      <c r="J510" s="19" t="str">
        <f>INDEX(章节表!$D$5:$D$64,关卡表!BQ510)&amp;"-"&amp;关卡表!E510&amp;"关"</f>
        <v>困难21章-4关</v>
      </c>
      <c r="K510" s="10" t="s">
        <v>315</v>
      </c>
      <c r="L510" s="9"/>
      <c r="M510" s="9"/>
      <c r="N510" s="9">
        <v>0</v>
      </c>
      <c r="O510" s="9">
        <f t="shared" si="17"/>
        <v>22103</v>
      </c>
      <c r="P510" s="19">
        <v>12000</v>
      </c>
      <c r="Q510" s="9"/>
      <c r="R510" s="9"/>
      <c r="S510" s="9" t="s">
        <v>325</v>
      </c>
      <c r="T510" s="19">
        <v>9600</v>
      </c>
      <c r="U510" s="9" t="s">
        <v>326</v>
      </c>
      <c r="V510" s="19">
        <f>INDEX(章节表!$N$5:$N$64,关卡表!BQ510)</f>
        <v>20250</v>
      </c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10" t="s">
        <v>327</v>
      </c>
      <c r="AM510" s="9">
        <v>2</v>
      </c>
      <c r="AN510" s="9"/>
      <c r="AO510" s="19">
        <f>INDEX(章节表!$K$5:$K$64,关卡表!BQ510)</f>
        <v>122</v>
      </c>
      <c r="AP510" s="9">
        <v>6001248</v>
      </c>
      <c r="AQ510" s="10" t="s">
        <v>1852</v>
      </c>
      <c r="AR510" s="10" t="s">
        <v>1853</v>
      </c>
      <c r="AS510" s="10" t="s">
        <v>1854</v>
      </c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P510">
        <v>504</v>
      </c>
      <c r="BQ510">
        <f>MATCH(BP510-1,章节表!$J$4:$J$64,1)</f>
        <v>51</v>
      </c>
    </row>
    <row r="511" spans="1:69" ht="16.5" x14ac:dyDescent="0.2">
      <c r="A511" s="19">
        <f t="shared" si="16"/>
        <v>22105</v>
      </c>
      <c r="B511" s="19">
        <f>INDEX(章节表!$E$5:$E$64,关卡表!BQ511)</f>
        <v>2</v>
      </c>
      <c r="C511" s="19">
        <f>INDEX(章节表!$B$5:$B$64,关卡表!BQ511)</f>
        <v>221</v>
      </c>
      <c r="D511" s="10" t="s">
        <v>313</v>
      </c>
      <c r="E511" s="19">
        <f>BP511-INDEX(章节表!$J$4:$J$64,关卡表!BQ511)</f>
        <v>5</v>
      </c>
      <c r="F511" s="20">
        <v>8</v>
      </c>
      <c r="G511" s="19" t="str">
        <f>INDEX(章节表!$C$5:$C$64,关卡表!BQ511)&amp;关卡表!E511&amp;"关"</f>
        <v>困难21章5关</v>
      </c>
      <c r="H511" s="9"/>
      <c r="I511" s="9"/>
      <c r="J511" s="19" t="str">
        <f>INDEX(章节表!$D$5:$D$64,关卡表!BQ511)&amp;"-"&amp;关卡表!E511&amp;"关"</f>
        <v>困难21章-5关</v>
      </c>
      <c r="K511" s="10" t="s">
        <v>315</v>
      </c>
      <c r="L511" s="9"/>
      <c r="M511" s="9"/>
      <c r="N511" s="9">
        <v>0</v>
      </c>
      <c r="O511" s="9">
        <f t="shared" si="17"/>
        <v>22104</v>
      </c>
      <c r="P511" s="19">
        <v>12000</v>
      </c>
      <c r="Q511" s="9"/>
      <c r="R511" s="9"/>
      <c r="S511" s="9" t="s">
        <v>325</v>
      </c>
      <c r="T511" s="19">
        <v>9600</v>
      </c>
      <c r="U511" s="9" t="s">
        <v>326</v>
      </c>
      <c r="V511" s="19">
        <f>INDEX(章节表!$N$5:$N$64,关卡表!BQ511)</f>
        <v>20250</v>
      </c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10" t="s">
        <v>327</v>
      </c>
      <c r="AM511" s="9">
        <v>3</v>
      </c>
      <c r="AN511" s="9"/>
      <c r="AO511" s="19">
        <f>INDEX(章节表!$K$5:$K$64,关卡表!BQ511)</f>
        <v>122</v>
      </c>
      <c r="AP511" s="9">
        <v>6003156</v>
      </c>
      <c r="AQ511" s="10" t="s">
        <v>1855</v>
      </c>
      <c r="AR511" s="10" t="s">
        <v>1856</v>
      </c>
      <c r="AS511" s="10" t="s">
        <v>1857</v>
      </c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P511">
        <v>505</v>
      </c>
      <c r="BQ511">
        <f>MATCH(BP511-1,章节表!$J$4:$J$64,1)</f>
        <v>51</v>
      </c>
    </row>
    <row r="512" spans="1:69" ht="16.5" x14ac:dyDescent="0.2">
      <c r="A512" s="19">
        <f t="shared" si="16"/>
        <v>22106</v>
      </c>
      <c r="B512" s="19">
        <f>INDEX(章节表!$E$5:$E$64,关卡表!BQ512)</f>
        <v>2</v>
      </c>
      <c r="C512" s="19">
        <f>INDEX(章节表!$B$5:$B$64,关卡表!BQ512)</f>
        <v>221</v>
      </c>
      <c r="D512" s="10" t="s">
        <v>313</v>
      </c>
      <c r="E512" s="19">
        <f>BP512-INDEX(章节表!$J$4:$J$64,关卡表!BQ512)</f>
        <v>6</v>
      </c>
      <c r="F512" s="20">
        <v>9</v>
      </c>
      <c r="G512" s="19" t="str">
        <f>INDEX(章节表!$C$5:$C$64,关卡表!BQ512)&amp;关卡表!E512&amp;"关"</f>
        <v>困难21章6关</v>
      </c>
      <c r="H512" s="9"/>
      <c r="I512" s="9"/>
      <c r="J512" s="19" t="str">
        <f>INDEX(章节表!$D$5:$D$64,关卡表!BQ512)&amp;"-"&amp;关卡表!E512&amp;"关"</f>
        <v>困难21章-6关</v>
      </c>
      <c r="K512" s="10" t="s">
        <v>315</v>
      </c>
      <c r="L512" s="9"/>
      <c r="M512" s="9"/>
      <c r="N512" s="9">
        <v>0</v>
      </c>
      <c r="O512" s="9">
        <f t="shared" si="17"/>
        <v>22105</v>
      </c>
      <c r="P512" s="19">
        <v>12000</v>
      </c>
      <c r="Q512" s="9"/>
      <c r="R512" s="9">
        <v>22212</v>
      </c>
      <c r="S512" s="9" t="s">
        <v>325</v>
      </c>
      <c r="T512" s="19">
        <v>9600</v>
      </c>
      <c r="U512" s="9" t="s">
        <v>326</v>
      </c>
      <c r="V512" s="19">
        <f>INDEX(章节表!$N$5:$N$64,关卡表!BQ512)</f>
        <v>20250</v>
      </c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10" t="s">
        <v>364</v>
      </c>
      <c r="AM512" s="9">
        <v>9</v>
      </c>
      <c r="AN512" s="9"/>
      <c r="AO512" s="19">
        <f>INDEX(章节表!$K$5:$K$64,关卡表!BQ512)</f>
        <v>122</v>
      </c>
      <c r="AP512" s="9">
        <v>6455195</v>
      </c>
      <c r="AQ512" s="10" t="s">
        <v>1858</v>
      </c>
      <c r="AR512" s="10" t="s">
        <v>1859</v>
      </c>
      <c r="AS512" s="10" t="s">
        <v>1860</v>
      </c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P512">
        <v>506</v>
      </c>
      <c r="BQ512">
        <f>MATCH(BP512-1,章节表!$J$4:$J$64,1)</f>
        <v>51</v>
      </c>
    </row>
    <row r="513" spans="1:69" ht="16.5" x14ac:dyDescent="0.2">
      <c r="A513" s="19">
        <f t="shared" si="16"/>
        <v>22107</v>
      </c>
      <c r="B513" s="19">
        <f>INDEX(章节表!$E$5:$E$64,关卡表!BQ513)</f>
        <v>2</v>
      </c>
      <c r="C513" s="19">
        <f>INDEX(章节表!$B$5:$B$64,关卡表!BQ513)</f>
        <v>221</v>
      </c>
      <c r="D513" s="10" t="s">
        <v>313</v>
      </c>
      <c r="E513" s="19">
        <f>BP513-INDEX(章节表!$J$4:$J$64,关卡表!BQ513)</f>
        <v>7</v>
      </c>
      <c r="F513" s="20">
        <v>11</v>
      </c>
      <c r="G513" s="19" t="str">
        <f>INDEX(章节表!$C$5:$C$64,关卡表!BQ513)&amp;关卡表!E513&amp;"关"</f>
        <v>困难21章7关</v>
      </c>
      <c r="H513" s="9"/>
      <c r="I513" s="9"/>
      <c r="J513" s="19" t="str">
        <f>INDEX(章节表!$D$5:$D$64,关卡表!BQ513)&amp;"-"&amp;关卡表!E513&amp;"关"</f>
        <v>困难21章-7关</v>
      </c>
      <c r="K513" s="10" t="s">
        <v>315</v>
      </c>
      <c r="L513" s="9"/>
      <c r="M513" s="9"/>
      <c r="N513" s="9">
        <v>0</v>
      </c>
      <c r="O513" s="9">
        <f t="shared" si="17"/>
        <v>22106</v>
      </c>
      <c r="P513" s="19">
        <v>12000</v>
      </c>
      <c r="Q513" s="9"/>
      <c r="R513" s="9"/>
      <c r="S513" s="9" t="s">
        <v>325</v>
      </c>
      <c r="T513" s="19">
        <v>9600</v>
      </c>
      <c r="U513" s="9" t="s">
        <v>326</v>
      </c>
      <c r="V513" s="19">
        <f>INDEX(章节表!$N$5:$N$64,关卡表!BQ513)</f>
        <v>20250</v>
      </c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 t="s">
        <v>327</v>
      </c>
      <c r="AM513" s="9">
        <v>1</v>
      </c>
      <c r="AN513" s="9"/>
      <c r="AO513" s="19">
        <f>INDEX(章节表!$K$5:$K$64,关卡表!BQ513)</f>
        <v>122</v>
      </c>
      <c r="AP513" s="9">
        <v>6225824</v>
      </c>
      <c r="AQ513" s="10" t="s">
        <v>1861</v>
      </c>
      <c r="AR513" s="10" t="s">
        <v>1862</v>
      </c>
      <c r="AS513" s="10" t="s">
        <v>1863</v>
      </c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P513">
        <v>507</v>
      </c>
      <c r="BQ513">
        <f>MATCH(BP513-1,章节表!$J$4:$J$64,1)</f>
        <v>51</v>
      </c>
    </row>
    <row r="514" spans="1:69" ht="16.5" x14ac:dyDescent="0.2">
      <c r="A514" s="19">
        <f t="shared" si="16"/>
        <v>22108</v>
      </c>
      <c r="B514" s="19">
        <f>INDEX(章节表!$E$5:$E$64,关卡表!BQ514)</f>
        <v>2</v>
      </c>
      <c r="C514" s="19">
        <f>INDEX(章节表!$B$5:$B$64,关卡表!BQ514)</f>
        <v>221</v>
      </c>
      <c r="D514" s="10" t="s">
        <v>313</v>
      </c>
      <c r="E514" s="19">
        <f>BP514-INDEX(章节表!$J$4:$J$64,关卡表!BQ514)</f>
        <v>8</v>
      </c>
      <c r="F514" s="20">
        <v>12</v>
      </c>
      <c r="G514" s="19" t="str">
        <f>INDEX(章节表!$C$5:$C$64,关卡表!BQ514)&amp;关卡表!E514&amp;"关"</f>
        <v>困难21章8关</v>
      </c>
      <c r="H514" s="9"/>
      <c r="I514" s="9"/>
      <c r="J514" s="19" t="str">
        <f>INDEX(章节表!$D$5:$D$64,关卡表!BQ514)&amp;"-"&amp;关卡表!E514&amp;"关"</f>
        <v>困难21章-8关</v>
      </c>
      <c r="K514" s="10" t="s">
        <v>315</v>
      </c>
      <c r="L514" s="9"/>
      <c r="M514" s="9"/>
      <c r="N514" s="9">
        <v>0</v>
      </c>
      <c r="O514" s="9">
        <f t="shared" si="17"/>
        <v>22107</v>
      </c>
      <c r="P514" s="19">
        <v>12000</v>
      </c>
      <c r="Q514" s="9"/>
      <c r="R514" s="9"/>
      <c r="S514" s="9" t="s">
        <v>325</v>
      </c>
      <c r="T514" s="19">
        <v>9600</v>
      </c>
      <c r="U514" s="9" t="s">
        <v>326</v>
      </c>
      <c r="V514" s="19">
        <f>INDEX(章节表!$N$5:$N$64,关卡表!BQ514)</f>
        <v>20250</v>
      </c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10" t="s">
        <v>327</v>
      </c>
      <c r="AM514" s="9">
        <v>2</v>
      </c>
      <c r="AN514" s="9"/>
      <c r="AO514" s="19">
        <f>INDEX(章节表!$K$5:$K$64,关卡表!BQ514)</f>
        <v>122</v>
      </c>
      <c r="AP514" s="9">
        <v>6229659</v>
      </c>
      <c r="AQ514" s="10" t="s">
        <v>1864</v>
      </c>
      <c r="AR514" s="10" t="s">
        <v>1865</v>
      </c>
      <c r="AS514" s="10" t="s">
        <v>1866</v>
      </c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P514">
        <v>508</v>
      </c>
      <c r="BQ514">
        <f>MATCH(BP514-1,章节表!$J$4:$J$64,1)</f>
        <v>51</v>
      </c>
    </row>
    <row r="515" spans="1:69" ht="16.5" x14ac:dyDescent="0.2">
      <c r="A515" s="19">
        <f t="shared" si="16"/>
        <v>22109</v>
      </c>
      <c r="B515" s="19">
        <f>INDEX(章节表!$E$5:$E$64,关卡表!BQ515)</f>
        <v>2</v>
      </c>
      <c r="C515" s="19">
        <f>INDEX(章节表!$B$5:$B$64,关卡表!BQ515)</f>
        <v>221</v>
      </c>
      <c r="D515" s="10" t="s">
        <v>313</v>
      </c>
      <c r="E515" s="19">
        <f>BP515-INDEX(章节表!$J$4:$J$64,关卡表!BQ515)</f>
        <v>9</v>
      </c>
      <c r="F515" s="20">
        <v>13</v>
      </c>
      <c r="G515" s="19" t="str">
        <f>INDEX(章节表!$C$5:$C$64,关卡表!BQ515)&amp;关卡表!E515&amp;"关"</f>
        <v>困难21章9关</v>
      </c>
      <c r="H515" s="9"/>
      <c r="I515" s="9"/>
      <c r="J515" s="19" t="str">
        <f>INDEX(章节表!$D$5:$D$64,关卡表!BQ515)&amp;"-"&amp;关卡表!E515&amp;"关"</f>
        <v>困难21章-9关</v>
      </c>
      <c r="K515" s="10" t="s">
        <v>315</v>
      </c>
      <c r="L515" s="9"/>
      <c r="M515" s="9"/>
      <c r="N515" s="9">
        <v>0</v>
      </c>
      <c r="O515" s="9">
        <f t="shared" si="17"/>
        <v>22108</v>
      </c>
      <c r="P515" s="19">
        <v>12000</v>
      </c>
      <c r="Q515" s="9"/>
      <c r="R515" s="9"/>
      <c r="S515" s="9" t="s">
        <v>325</v>
      </c>
      <c r="T515" s="19">
        <v>9600</v>
      </c>
      <c r="U515" s="9" t="s">
        <v>326</v>
      </c>
      <c r="V515" s="19">
        <f>INDEX(章节表!$N$5:$N$64,关卡表!BQ515)</f>
        <v>20250</v>
      </c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 t="s">
        <v>364</v>
      </c>
      <c r="AM515" s="9">
        <v>11</v>
      </c>
      <c r="AN515" s="9"/>
      <c r="AO515" s="19">
        <f>INDEX(章节表!$K$5:$K$64,关卡表!BQ515)</f>
        <v>122</v>
      </c>
      <c r="AP515" s="9">
        <v>6375714</v>
      </c>
      <c r="AQ515" s="10" t="s">
        <v>1867</v>
      </c>
      <c r="AR515" s="10" t="s">
        <v>1868</v>
      </c>
      <c r="AS515" s="10" t="s">
        <v>1869</v>
      </c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P515">
        <v>509</v>
      </c>
      <c r="BQ515">
        <f>MATCH(BP515-1,章节表!$J$4:$J$64,1)</f>
        <v>51</v>
      </c>
    </row>
    <row r="516" spans="1:69" ht="16.5" x14ac:dyDescent="0.2">
      <c r="A516" s="19">
        <f t="shared" si="16"/>
        <v>22110</v>
      </c>
      <c r="B516" s="19">
        <f>INDEX(章节表!$E$5:$E$64,关卡表!BQ516)</f>
        <v>2</v>
      </c>
      <c r="C516" s="19">
        <f>INDEX(章节表!$B$5:$B$64,关卡表!BQ516)</f>
        <v>221</v>
      </c>
      <c r="D516" s="10" t="s">
        <v>313</v>
      </c>
      <c r="E516" s="19">
        <f>BP516-INDEX(章节表!$J$4:$J$64,关卡表!BQ516)</f>
        <v>10</v>
      </c>
      <c r="F516" s="20">
        <v>14</v>
      </c>
      <c r="G516" s="19" t="str">
        <f>INDEX(章节表!$C$5:$C$64,关卡表!BQ516)&amp;关卡表!E516&amp;"关"</f>
        <v>困难21章10关</v>
      </c>
      <c r="H516" s="9"/>
      <c r="I516" s="9"/>
      <c r="J516" s="19" t="str">
        <f>INDEX(章节表!$D$5:$D$64,关卡表!BQ516)&amp;"-"&amp;关卡表!E516&amp;"关"</f>
        <v>困难21章-10关</v>
      </c>
      <c r="K516" s="10" t="s">
        <v>360</v>
      </c>
      <c r="L516" s="9"/>
      <c r="M516" s="9"/>
      <c r="N516" s="9">
        <v>0</v>
      </c>
      <c r="O516" s="9">
        <f t="shared" si="17"/>
        <v>22109</v>
      </c>
      <c r="P516" s="19">
        <v>12000</v>
      </c>
      <c r="Q516" s="9"/>
      <c r="R516" s="9">
        <v>22213</v>
      </c>
      <c r="S516" s="9" t="s">
        <v>325</v>
      </c>
      <c r="T516" s="19">
        <v>9600</v>
      </c>
      <c r="U516" s="9" t="s">
        <v>326</v>
      </c>
      <c r="V516" s="19">
        <f>INDEX(章节表!$N$5:$N$64,关卡表!BQ516)</f>
        <v>20250</v>
      </c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 t="s">
        <v>364</v>
      </c>
      <c r="AM516" s="9">
        <v>9</v>
      </c>
      <c r="AN516" s="9"/>
      <c r="AO516" s="19">
        <f>INDEX(章节表!$K$5:$K$64,关卡表!BQ516)</f>
        <v>122</v>
      </c>
      <c r="AP516" s="9">
        <v>6458413</v>
      </c>
      <c r="AQ516" s="10" t="s">
        <v>1870</v>
      </c>
      <c r="AR516" s="10" t="s">
        <v>1871</v>
      </c>
      <c r="AS516" s="10" t="s">
        <v>1872</v>
      </c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P516">
        <v>510</v>
      </c>
      <c r="BQ516">
        <f>MATCH(BP516-1,章节表!$J$4:$J$64,1)</f>
        <v>51</v>
      </c>
    </row>
    <row r="517" spans="1:69" ht="16.5" x14ac:dyDescent="0.2">
      <c r="A517" s="19">
        <f t="shared" si="16"/>
        <v>22201</v>
      </c>
      <c r="B517" s="19">
        <f>INDEX(章节表!$E$5:$E$64,关卡表!BQ517)</f>
        <v>2</v>
      </c>
      <c r="C517" s="19">
        <f>INDEX(章节表!$B$5:$B$64,关卡表!BQ517)</f>
        <v>222</v>
      </c>
      <c r="D517" s="10" t="s">
        <v>313</v>
      </c>
      <c r="E517" s="19">
        <f>BP517-INDEX(章节表!$J$4:$J$64,关卡表!BQ517)</f>
        <v>1</v>
      </c>
      <c r="F517" s="20">
        <v>1</v>
      </c>
      <c r="G517" s="19" t="str">
        <f>INDEX(章节表!$C$5:$C$64,关卡表!BQ517)&amp;关卡表!E517&amp;"关"</f>
        <v>困难22章1关</v>
      </c>
      <c r="H517" s="9"/>
      <c r="I517" s="9"/>
      <c r="J517" s="19" t="str">
        <f>INDEX(章节表!$D$5:$D$64,关卡表!BQ517)&amp;"-"&amp;关卡表!E517&amp;"关"</f>
        <v>困难22章-1关</v>
      </c>
      <c r="K517" s="10" t="s">
        <v>315</v>
      </c>
      <c r="L517" s="9"/>
      <c r="M517" s="9"/>
      <c r="N517" s="9">
        <v>0</v>
      </c>
      <c r="O517" s="9">
        <f t="shared" si="17"/>
        <v>22110</v>
      </c>
      <c r="P517" s="19">
        <v>14850</v>
      </c>
      <c r="Q517" s="9"/>
      <c r="R517" s="9"/>
      <c r="S517" s="9" t="s">
        <v>325</v>
      </c>
      <c r="T517" s="19">
        <v>10200</v>
      </c>
      <c r="U517" s="9" t="s">
        <v>326</v>
      </c>
      <c r="V517" s="19">
        <f>INDEX(章节表!$N$5:$N$64,关卡表!BQ517)</f>
        <v>21150</v>
      </c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 t="s">
        <v>364</v>
      </c>
      <c r="AM517" s="9">
        <v>11</v>
      </c>
      <c r="AN517" s="9"/>
      <c r="AO517" s="19">
        <f>INDEX(章节表!$K$5:$K$64,关卡表!BQ517)</f>
        <v>127</v>
      </c>
      <c r="AP517" s="9">
        <v>6517837</v>
      </c>
      <c r="AQ517" s="10" t="s">
        <v>1873</v>
      </c>
      <c r="AR517" s="10" t="s">
        <v>1874</v>
      </c>
      <c r="AS517" s="10" t="s">
        <v>1875</v>
      </c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P517">
        <v>511</v>
      </c>
      <c r="BQ517">
        <f>MATCH(BP517-1,章节表!$J$4:$J$64,1)</f>
        <v>52</v>
      </c>
    </row>
    <row r="518" spans="1:69" ht="16.5" x14ac:dyDescent="0.2">
      <c r="A518" s="19">
        <f t="shared" si="16"/>
        <v>22202</v>
      </c>
      <c r="B518" s="19">
        <f>INDEX(章节表!$E$5:$E$64,关卡表!BQ518)</f>
        <v>2</v>
      </c>
      <c r="C518" s="19">
        <f>INDEX(章节表!$B$5:$B$64,关卡表!BQ518)</f>
        <v>222</v>
      </c>
      <c r="D518" s="10" t="s">
        <v>313</v>
      </c>
      <c r="E518" s="19">
        <f>BP518-INDEX(章节表!$J$4:$J$64,关卡表!BQ518)</f>
        <v>2</v>
      </c>
      <c r="F518" s="20">
        <v>3</v>
      </c>
      <c r="G518" s="19" t="str">
        <f>INDEX(章节表!$C$5:$C$64,关卡表!BQ518)&amp;关卡表!E518&amp;"关"</f>
        <v>困难22章2关</v>
      </c>
      <c r="H518" s="9"/>
      <c r="I518" s="9"/>
      <c r="J518" s="19" t="str">
        <f>INDEX(章节表!$D$5:$D$64,关卡表!BQ518)&amp;"-"&amp;关卡表!E518&amp;"关"</f>
        <v>困难22章-2关</v>
      </c>
      <c r="K518" s="10" t="s">
        <v>315</v>
      </c>
      <c r="L518" s="9"/>
      <c r="M518" s="9"/>
      <c r="N518" s="9">
        <v>0</v>
      </c>
      <c r="O518" s="9">
        <f t="shared" si="17"/>
        <v>22201</v>
      </c>
      <c r="P518" s="19">
        <v>14850</v>
      </c>
      <c r="Q518" s="9"/>
      <c r="R518" s="9"/>
      <c r="S518" s="9" t="s">
        <v>325</v>
      </c>
      <c r="T518" s="19">
        <v>10200</v>
      </c>
      <c r="U518" s="9" t="s">
        <v>326</v>
      </c>
      <c r="V518" s="19">
        <f>INDEX(章节表!$N$5:$N$64,关卡表!BQ518)</f>
        <v>21150</v>
      </c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 t="s">
        <v>412</v>
      </c>
      <c r="AM518" s="9">
        <v>6</v>
      </c>
      <c r="AN518" s="9"/>
      <c r="AO518" s="19">
        <f>INDEX(章节表!$K$5:$K$64,关卡表!BQ518)</f>
        <v>127</v>
      </c>
      <c r="AP518" s="9">
        <v>6521693</v>
      </c>
      <c r="AQ518" s="10" t="s">
        <v>1876</v>
      </c>
      <c r="AR518" s="10" t="s">
        <v>1877</v>
      </c>
      <c r="AS518" s="10" t="s">
        <v>1878</v>
      </c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P518">
        <v>512</v>
      </c>
      <c r="BQ518">
        <f>MATCH(BP518-1,章节表!$J$4:$J$64,1)</f>
        <v>52</v>
      </c>
    </row>
    <row r="519" spans="1:69" ht="16.5" x14ac:dyDescent="0.2">
      <c r="A519" s="19">
        <f t="shared" si="16"/>
        <v>22203</v>
      </c>
      <c r="B519" s="19">
        <f>INDEX(章节表!$E$5:$E$64,关卡表!BQ519)</f>
        <v>2</v>
      </c>
      <c r="C519" s="19">
        <f>INDEX(章节表!$B$5:$B$64,关卡表!BQ519)</f>
        <v>222</v>
      </c>
      <c r="D519" s="10" t="s">
        <v>313</v>
      </c>
      <c r="E519" s="19">
        <f>BP519-INDEX(章节表!$J$4:$J$64,关卡表!BQ519)</f>
        <v>3</v>
      </c>
      <c r="F519" s="20">
        <v>4</v>
      </c>
      <c r="G519" s="19" t="str">
        <f>INDEX(章节表!$C$5:$C$64,关卡表!BQ519)&amp;关卡表!E519&amp;"关"</f>
        <v>困难22章3关</v>
      </c>
      <c r="H519" s="9"/>
      <c r="I519" s="9"/>
      <c r="J519" s="19" t="str">
        <f>INDEX(章节表!$D$5:$D$64,关卡表!BQ519)&amp;"-"&amp;关卡表!E519&amp;"关"</f>
        <v>困难22章-3关</v>
      </c>
      <c r="K519" s="10" t="s">
        <v>315</v>
      </c>
      <c r="L519" s="9"/>
      <c r="M519" s="9"/>
      <c r="N519" s="9">
        <v>0</v>
      </c>
      <c r="O519" s="9">
        <f t="shared" si="17"/>
        <v>22202</v>
      </c>
      <c r="P519" s="19">
        <v>14850</v>
      </c>
      <c r="Q519" s="9"/>
      <c r="R519" s="9">
        <v>22221</v>
      </c>
      <c r="S519" s="9" t="s">
        <v>325</v>
      </c>
      <c r="T519" s="19">
        <v>10200</v>
      </c>
      <c r="U519" s="9" t="s">
        <v>326</v>
      </c>
      <c r="V519" s="19">
        <f>INDEX(章节表!$N$5:$N$64,关卡表!BQ519)</f>
        <v>21150</v>
      </c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 t="s">
        <v>412</v>
      </c>
      <c r="AM519" s="9">
        <v>7</v>
      </c>
      <c r="AN519" s="9"/>
      <c r="AO519" s="19">
        <f>INDEX(章节表!$K$5:$K$64,关卡表!BQ519)</f>
        <v>127</v>
      </c>
      <c r="AP519" s="9">
        <v>6992611</v>
      </c>
      <c r="AQ519" s="10" t="s">
        <v>1879</v>
      </c>
      <c r="AR519" s="10" t="s">
        <v>1880</v>
      </c>
      <c r="AS519" s="10" t="s">
        <v>1881</v>
      </c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P519">
        <v>513</v>
      </c>
      <c r="BQ519">
        <f>MATCH(BP519-1,章节表!$J$4:$J$64,1)</f>
        <v>52</v>
      </c>
    </row>
    <row r="520" spans="1:69" ht="16.5" x14ac:dyDescent="0.2">
      <c r="A520" s="19">
        <f t="shared" ref="A520:A583" si="18">C520*100+E520</f>
        <v>22204</v>
      </c>
      <c r="B520" s="19">
        <f>INDEX(章节表!$E$5:$E$64,关卡表!BQ520)</f>
        <v>2</v>
      </c>
      <c r="C520" s="19">
        <f>INDEX(章节表!$B$5:$B$64,关卡表!BQ520)</f>
        <v>222</v>
      </c>
      <c r="D520" s="10" t="s">
        <v>313</v>
      </c>
      <c r="E520" s="19">
        <f>BP520-INDEX(章节表!$J$4:$J$64,关卡表!BQ520)</f>
        <v>4</v>
      </c>
      <c r="F520" s="20">
        <v>6</v>
      </c>
      <c r="G520" s="19" t="str">
        <f>INDEX(章节表!$C$5:$C$64,关卡表!BQ520)&amp;关卡表!E520&amp;"关"</f>
        <v>困难22章4关</v>
      </c>
      <c r="H520" s="9"/>
      <c r="I520" s="9"/>
      <c r="J520" s="19" t="str">
        <f>INDEX(章节表!$D$5:$D$64,关卡表!BQ520)&amp;"-"&amp;关卡表!E520&amp;"关"</f>
        <v>困难22章-4关</v>
      </c>
      <c r="K520" s="10" t="s">
        <v>315</v>
      </c>
      <c r="L520" s="9"/>
      <c r="M520" s="9"/>
      <c r="N520" s="9">
        <v>0</v>
      </c>
      <c r="O520" s="9">
        <f t="shared" si="17"/>
        <v>22203</v>
      </c>
      <c r="P520" s="19">
        <v>14850</v>
      </c>
      <c r="Q520" s="9"/>
      <c r="R520" s="9"/>
      <c r="S520" s="9" t="s">
        <v>325</v>
      </c>
      <c r="T520" s="19">
        <v>10200</v>
      </c>
      <c r="U520" s="9" t="s">
        <v>326</v>
      </c>
      <c r="V520" s="19">
        <f>INDEX(章节表!$N$5:$N$64,关卡表!BQ520)</f>
        <v>21150</v>
      </c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 t="s">
        <v>412</v>
      </c>
      <c r="AM520" s="9">
        <v>8</v>
      </c>
      <c r="AN520" s="9"/>
      <c r="AO520" s="19">
        <f>INDEX(章节表!$K$5:$K$64,关卡表!BQ520)</f>
        <v>127</v>
      </c>
      <c r="AP520" s="9">
        <v>6650369</v>
      </c>
      <c r="AQ520" s="10" t="s">
        <v>1882</v>
      </c>
      <c r="AR520" s="10" t="s">
        <v>1883</v>
      </c>
      <c r="AS520" s="10" t="s">
        <v>1884</v>
      </c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P520">
        <v>514</v>
      </c>
      <c r="BQ520">
        <f>MATCH(BP520-1,章节表!$J$4:$J$64,1)</f>
        <v>52</v>
      </c>
    </row>
    <row r="521" spans="1:69" ht="16.5" x14ac:dyDescent="0.2">
      <c r="A521" s="19">
        <f t="shared" si="18"/>
        <v>22205</v>
      </c>
      <c r="B521" s="19">
        <f>INDEX(章节表!$E$5:$E$64,关卡表!BQ521)</f>
        <v>2</v>
      </c>
      <c r="C521" s="19">
        <f>INDEX(章节表!$B$5:$B$64,关卡表!BQ521)</f>
        <v>222</v>
      </c>
      <c r="D521" s="10" t="s">
        <v>313</v>
      </c>
      <c r="E521" s="19">
        <f>BP521-INDEX(章节表!$J$4:$J$64,关卡表!BQ521)</f>
        <v>5</v>
      </c>
      <c r="F521" s="20">
        <v>8</v>
      </c>
      <c r="G521" s="19" t="str">
        <f>INDEX(章节表!$C$5:$C$64,关卡表!BQ521)&amp;关卡表!E521&amp;"关"</f>
        <v>困难22章5关</v>
      </c>
      <c r="H521" s="9"/>
      <c r="I521" s="9"/>
      <c r="J521" s="19" t="str">
        <f>INDEX(章节表!$D$5:$D$64,关卡表!BQ521)&amp;"-"&amp;关卡表!E521&amp;"关"</f>
        <v>困难22章-5关</v>
      </c>
      <c r="K521" s="10" t="s">
        <v>315</v>
      </c>
      <c r="L521" s="9"/>
      <c r="M521" s="9"/>
      <c r="N521" s="9">
        <v>0</v>
      </c>
      <c r="O521" s="9">
        <f t="shared" si="17"/>
        <v>22204</v>
      </c>
      <c r="P521" s="19">
        <v>14850</v>
      </c>
      <c r="Q521" s="9"/>
      <c r="R521" s="9"/>
      <c r="S521" s="9" t="s">
        <v>325</v>
      </c>
      <c r="T521" s="19">
        <v>10200</v>
      </c>
      <c r="U521" s="9" t="s">
        <v>326</v>
      </c>
      <c r="V521" s="19">
        <f>INDEX(章节表!$N$5:$N$64,关卡表!BQ521)</f>
        <v>21150</v>
      </c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 t="s">
        <v>412</v>
      </c>
      <c r="AM521" s="9">
        <v>6</v>
      </c>
      <c r="AN521" s="9"/>
      <c r="AO521" s="19">
        <f>INDEX(章节表!$K$5:$K$64,关卡表!BQ521)</f>
        <v>127</v>
      </c>
      <c r="AP521" s="9">
        <v>6652306</v>
      </c>
      <c r="AQ521" s="10" t="s">
        <v>1885</v>
      </c>
      <c r="AR521" s="10" t="s">
        <v>1886</v>
      </c>
      <c r="AS521" s="10" t="s">
        <v>1887</v>
      </c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P521">
        <v>515</v>
      </c>
      <c r="BQ521">
        <f>MATCH(BP521-1,章节表!$J$4:$J$64,1)</f>
        <v>52</v>
      </c>
    </row>
    <row r="522" spans="1:69" ht="16.5" x14ac:dyDescent="0.2">
      <c r="A522" s="19">
        <f t="shared" si="18"/>
        <v>22206</v>
      </c>
      <c r="B522" s="19">
        <f>INDEX(章节表!$E$5:$E$64,关卡表!BQ522)</f>
        <v>2</v>
      </c>
      <c r="C522" s="19">
        <f>INDEX(章节表!$B$5:$B$64,关卡表!BQ522)</f>
        <v>222</v>
      </c>
      <c r="D522" s="10" t="s">
        <v>313</v>
      </c>
      <c r="E522" s="19">
        <f>BP522-INDEX(章节表!$J$4:$J$64,关卡表!BQ522)</f>
        <v>6</v>
      </c>
      <c r="F522" s="20">
        <v>9</v>
      </c>
      <c r="G522" s="19" t="str">
        <f>INDEX(章节表!$C$5:$C$64,关卡表!BQ522)&amp;关卡表!E522&amp;"关"</f>
        <v>困难22章6关</v>
      </c>
      <c r="H522" s="9"/>
      <c r="I522" s="9"/>
      <c r="J522" s="19" t="str">
        <f>INDEX(章节表!$D$5:$D$64,关卡表!BQ522)&amp;"-"&amp;关卡表!E522&amp;"关"</f>
        <v>困难22章-6关</v>
      </c>
      <c r="K522" s="10" t="s">
        <v>315</v>
      </c>
      <c r="L522" s="9"/>
      <c r="M522" s="9"/>
      <c r="N522" s="9">
        <v>0</v>
      </c>
      <c r="O522" s="9">
        <f t="shared" si="17"/>
        <v>22205</v>
      </c>
      <c r="P522" s="19">
        <v>14850</v>
      </c>
      <c r="Q522" s="9"/>
      <c r="R522" s="9">
        <v>22222</v>
      </c>
      <c r="S522" s="9" t="s">
        <v>325</v>
      </c>
      <c r="T522" s="19">
        <v>10200</v>
      </c>
      <c r="U522" s="9" t="s">
        <v>326</v>
      </c>
      <c r="V522" s="19">
        <f>INDEX(章节表!$N$5:$N$64,关卡表!BQ522)</f>
        <v>21150</v>
      </c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 t="s">
        <v>412</v>
      </c>
      <c r="AM522" s="9">
        <v>6</v>
      </c>
      <c r="AN522" s="9"/>
      <c r="AO522" s="19">
        <f>INDEX(章节表!$K$5:$K$64,关卡表!BQ522)</f>
        <v>127</v>
      </c>
      <c r="AP522" s="9">
        <v>7187216</v>
      </c>
      <c r="AQ522" s="10" t="s">
        <v>1888</v>
      </c>
      <c r="AR522" s="10" t="s">
        <v>1889</v>
      </c>
      <c r="AS522" s="10" t="s">
        <v>1890</v>
      </c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P522">
        <v>516</v>
      </c>
      <c r="BQ522">
        <f>MATCH(BP522-1,章节表!$J$4:$J$64,1)</f>
        <v>52</v>
      </c>
    </row>
    <row r="523" spans="1:69" ht="16.5" x14ac:dyDescent="0.2">
      <c r="A523" s="19">
        <f t="shared" si="18"/>
        <v>22207</v>
      </c>
      <c r="B523" s="19">
        <f>INDEX(章节表!$E$5:$E$64,关卡表!BQ523)</f>
        <v>2</v>
      </c>
      <c r="C523" s="19">
        <f>INDEX(章节表!$B$5:$B$64,关卡表!BQ523)</f>
        <v>222</v>
      </c>
      <c r="D523" s="10" t="s">
        <v>313</v>
      </c>
      <c r="E523" s="19">
        <f>BP523-INDEX(章节表!$J$4:$J$64,关卡表!BQ523)</f>
        <v>7</v>
      </c>
      <c r="F523" s="20">
        <v>10</v>
      </c>
      <c r="G523" s="19" t="str">
        <f>INDEX(章节表!$C$5:$C$64,关卡表!BQ523)&amp;关卡表!E523&amp;"关"</f>
        <v>困难22章7关</v>
      </c>
      <c r="H523" s="9"/>
      <c r="I523" s="9"/>
      <c r="J523" s="19" t="str">
        <f>INDEX(章节表!$D$5:$D$64,关卡表!BQ523)&amp;"-"&amp;关卡表!E523&amp;"关"</f>
        <v>困难22章-7关</v>
      </c>
      <c r="K523" s="10" t="s">
        <v>315</v>
      </c>
      <c r="L523" s="9"/>
      <c r="M523" s="9"/>
      <c r="N523" s="9">
        <v>0</v>
      </c>
      <c r="O523" s="9">
        <f t="shared" si="17"/>
        <v>22206</v>
      </c>
      <c r="P523" s="19">
        <v>14850</v>
      </c>
      <c r="Q523" s="9"/>
      <c r="R523" s="9"/>
      <c r="S523" s="9" t="s">
        <v>325</v>
      </c>
      <c r="T523" s="19">
        <v>10200</v>
      </c>
      <c r="U523" s="9" t="s">
        <v>326</v>
      </c>
      <c r="V523" s="19">
        <f>INDEX(章节表!$N$5:$N$64,关卡表!BQ523)</f>
        <v>21150</v>
      </c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 t="s">
        <v>327</v>
      </c>
      <c r="AM523" s="9">
        <v>1</v>
      </c>
      <c r="AN523" s="9"/>
      <c r="AO523" s="19">
        <f>INDEX(章节表!$K$5:$K$64,关卡表!BQ523)</f>
        <v>127</v>
      </c>
      <c r="AP523" s="9">
        <v>7111596</v>
      </c>
      <c r="AQ523" s="10" t="s">
        <v>1891</v>
      </c>
      <c r="AR523" s="10" t="s">
        <v>1892</v>
      </c>
      <c r="AS523" s="10" t="s">
        <v>1893</v>
      </c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P523">
        <v>517</v>
      </c>
      <c r="BQ523">
        <f>MATCH(BP523-1,章节表!$J$4:$J$64,1)</f>
        <v>52</v>
      </c>
    </row>
    <row r="524" spans="1:69" ht="16.5" x14ac:dyDescent="0.2">
      <c r="A524" s="19">
        <f t="shared" si="18"/>
        <v>22208</v>
      </c>
      <c r="B524" s="19">
        <f>INDEX(章节表!$E$5:$E$64,关卡表!BQ524)</f>
        <v>2</v>
      </c>
      <c r="C524" s="19">
        <f>INDEX(章节表!$B$5:$B$64,关卡表!BQ524)</f>
        <v>222</v>
      </c>
      <c r="D524" s="10" t="s">
        <v>313</v>
      </c>
      <c r="E524" s="19">
        <f>BP524-INDEX(章节表!$J$4:$J$64,关卡表!BQ524)</f>
        <v>8</v>
      </c>
      <c r="F524" s="20">
        <v>11</v>
      </c>
      <c r="G524" s="19" t="str">
        <f>INDEX(章节表!$C$5:$C$64,关卡表!BQ524)&amp;关卡表!E524&amp;"关"</f>
        <v>困难22章8关</v>
      </c>
      <c r="H524" s="9"/>
      <c r="I524" s="9"/>
      <c r="J524" s="19" t="str">
        <f>INDEX(章节表!$D$5:$D$64,关卡表!BQ524)&amp;"-"&amp;关卡表!E524&amp;"关"</f>
        <v>困难22章-8关</v>
      </c>
      <c r="K524" s="10" t="s">
        <v>315</v>
      </c>
      <c r="L524" s="9"/>
      <c r="M524" s="9"/>
      <c r="N524" s="9">
        <v>0</v>
      </c>
      <c r="O524" s="9">
        <f t="shared" si="17"/>
        <v>22207</v>
      </c>
      <c r="P524" s="19">
        <v>14850</v>
      </c>
      <c r="Q524" s="9"/>
      <c r="R524" s="9"/>
      <c r="S524" s="9" t="s">
        <v>325</v>
      </c>
      <c r="T524" s="19">
        <v>10200</v>
      </c>
      <c r="U524" s="9" t="s">
        <v>326</v>
      </c>
      <c r="V524" s="19">
        <f>INDEX(章节表!$N$5:$N$64,关卡表!BQ524)</f>
        <v>21150</v>
      </c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10" t="s">
        <v>327</v>
      </c>
      <c r="AM524" s="9">
        <v>2</v>
      </c>
      <c r="AN524" s="9"/>
      <c r="AO524" s="19">
        <f>INDEX(章节表!$K$5:$K$64,关卡表!BQ524)</f>
        <v>127</v>
      </c>
      <c r="AP524" s="9">
        <v>7115441</v>
      </c>
      <c r="AQ524" s="10" t="s">
        <v>1894</v>
      </c>
      <c r="AR524" s="10" t="s">
        <v>1895</v>
      </c>
      <c r="AS524" s="10" t="s">
        <v>1896</v>
      </c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P524">
        <v>518</v>
      </c>
      <c r="BQ524">
        <f>MATCH(BP524-1,章节表!$J$4:$J$64,1)</f>
        <v>52</v>
      </c>
    </row>
    <row r="525" spans="1:69" ht="16.5" x14ac:dyDescent="0.2">
      <c r="A525" s="19">
        <f t="shared" si="18"/>
        <v>22209</v>
      </c>
      <c r="B525" s="19">
        <f>INDEX(章节表!$E$5:$E$64,关卡表!BQ525)</f>
        <v>2</v>
      </c>
      <c r="C525" s="19">
        <f>INDEX(章节表!$B$5:$B$64,关卡表!BQ525)</f>
        <v>222</v>
      </c>
      <c r="D525" s="10" t="s">
        <v>313</v>
      </c>
      <c r="E525" s="19">
        <f>BP525-INDEX(章节表!$J$4:$J$64,关卡表!BQ525)</f>
        <v>9</v>
      </c>
      <c r="F525" s="20">
        <v>13</v>
      </c>
      <c r="G525" s="19" t="str">
        <f>INDEX(章节表!$C$5:$C$64,关卡表!BQ525)&amp;关卡表!E525&amp;"关"</f>
        <v>困难22章9关</v>
      </c>
      <c r="H525" s="9"/>
      <c r="I525" s="9"/>
      <c r="J525" s="19" t="str">
        <f>INDEX(章节表!$D$5:$D$64,关卡表!BQ525)&amp;"-"&amp;关卡表!E525&amp;"关"</f>
        <v>困难22章-9关</v>
      </c>
      <c r="K525" s="10" t="s">
        <v>315</v>
      </c>
      <c r="L525" s="9"/>
      <c r="M525" s="9"/>
      <c r="N525" s="9">
        <v>0</v>
      </c>
      <c r="O525" s="9">
        <f t="shared" si="17"/>
        <v>22208</v>
      </c>
      <c r="P525" s="19">
        <v>14850</v>
      </c>
      <c r="Q525" s="9"/>
      <c r="R525" s="9"/>
      <c r="S525" s="9" t="s">
        <v>325</v>
      </c>
      <c r="T525" s="19">
        <v>10200</v>
      </c>
      <c r="U525" s="9" t="s">
        <v>326</v>
      </c>
      <c r="V525" s="19">
        <f>INDEX(章节表!$N$5:$N$64,关卡表!BQ525)</f>
        <v>21150</v>
      </c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10" t="s">
        <v>327</v>
      </c>
      <c r="AM525" s="9">
        <v>2</v>
      </c>
      <c r="AN525" s="9"/>
      <c r="AO525" s="19">
        <f>INDEX(章节表!$K$5:$K$64,关卡表!BQ525)</f>
        <v>127</v>
      </c>
      <c r="AP525" s="9">
        <v>7130637</v>
      </c>
      <c r="AQ525" s="10" t="s">
        <v>1897</v>
      </c>
      <c r="AR525" s="10" t="s">
        <v>1898</v>
      </c>
      <c r="AS525" s="10" t="s">
        <v>1899</v>
      </c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P525">
        <v>519</v>
      </c>
      <c r="BQ525">
        <f>MATCH(BP525-1,章节表!$J$4:$J$64,1)</f>
        <v>52</v>
      </c>
    </row>
    <row r="526" spans="1:69" ht="16.5" x14ac:dyDescent="0.2">
      <c r="A526" s="19">
        <f t="shared" si="18"/>
        <v>22210</v>
      </c>
      <c r="B526" s="19">
        <f>INDEX(章节表!$E$5:$E$64,关卡表!BQ526)</f>
        <v>2</v>
      </c>
      <c r="C526" s="19">
        <f>INDEX(章节表!$B$5:$B$64,关卡表!BQ526)</f>
        <v>222</v>
      </c>
      <c r="D526" s="10" t="s">
        <v>313</v>
      </c>
      <c r="E526" s="19">
        <f>BP526-INDEX(章节表!$J$4:$J$64,关卡表!BQ526)</f>
        <v>10</v>
      </c>
      <c r="F526" s="20">
        <v>14</v>
      </c>
      <c r="G526" s="19" t="str">
        <f>INDEX(章节表!$C$5:$C$64,关卡表!BQ526)&amp;关卡表!E526&amp;"关"</f>
        <v>困难22章10关</v>
      </c>
      <c r="H526" s="9"/>
      <c r="I526" s="9"/>
      <c r="J526" s="19" t="str">
        <f>INDEX(章节表!$D$5:$D$64,关卡表!BQ526)&amp;"-"&amp;关卡表!E526&amp;"关"</f>
        <v>困难22章-10关</v>
      </c>
      <c r="K526" s="10" t="s">
        <v>360</v>
      </c>
      <c r="L526" s="9"/>
      <c r="M526" s="9"/>
      <c r="N526" s="9">
        <v>0</v>
      </c>
      <c r="O526" s="9">
        <f t="shared" si="17"/>
        <v>22209</v>
      </c>
      <c r="P526" s="19">
        <v>14850</v>
      </c>
      <c r="Q526" s="9"/>
      <c r="R526" s="9">
        <v>22223</v>
      </c>
      <c r="S526" s="9" t="s">
        <v>325</v>
      </c>
      <c r="T526" s="19">
        <v>10200</v>
      </c>
      <c r="U526" s="9" t="s">
        <v>326</v>
      </c>
      <c r="V526" s="19">
        <f>INDEX(章节表!$N$5:$N$64,关卡表!BQ526)</f>
        <v>21150</v>
      </c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10" t="s">
        <v>327</v>
      </c>
      <c r="AM526" s="9">
        <v>2</v>
      </c>
      <c r="AN526" s="9"/>
      <c r="AO526" s="19">
        <f>INDEX(章节表!$K$5:$K$64,关卡表!BQ526)</f>
        <v>127</v>
      </c>
      <c r="AP526" s="9">
        <v>7221472</v>
      </c>
      <c r="AQ526" s="10" t="s">
        <v>1900</v>
      </c>
      <c r="AR526" s="10" t="s">
        <v>1901</v>
      </c>
      <c r="AS526" s="10" t="s">
        <v>1902</v>
      </c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P526">
        <v>520</v>
      </c>
      <c r="BQ526">
        <f>MATCH(BP526-1,章节表!$J$4:$J$64,1)</f>
        <v>52</v>
      </c>
    </row>
    <row r="527" spans="1:69" ht="16.5" x14ac:dyDescent="0.2">
      <c r="A527" s="19">
        <f t="shared" si="18"/>
        <v>22301</v>
      </c>
      <c r="B527" s="19">
        <f>INDEX(章节表!$E$5:$E$64,关卡表!BQ527)</f>
        <v>2</v>
      </c>
      <c r="C527" s="19">
        <f>INDEX(章节表!$B$5:$B$64,关卡表!BQ527)</f>
        <v>223</v>
      </c>
      <c r="D527" s="10" t="s">
        <v>313</v>
      </c>
      <c r="E527" s="19">
        <f>BP527-INDEX(章节表!$J$4:$J$64,关卡表!BQ527)</f>
        <v>1</v>
      </c>
      <c r="F527" s="20">
        <v>1</v>
      </c>
      <c r="G527" s="19" t="str">
        <f>INDEX(章节表!$C$5:$C$64,关卡表!BQ527)&amp;关卡表!E527&amp;"关"</f>
        <v>困难23章1关</v>
      </c>
      <c r="H527" s="9"/>
      <c r="I527" s="9"/>
      <c r="J527" s="19" t="str">
        <f>INDEX(章节表!$D$5:$D$64,关卡表!BQ527)&amp;"-"&amp;关卡表!E527&amp;"关"</f>
        <v>困难23章-1关</v>
      </c>
      <c r="K527" s="10" t="s">
        <v>315</v>
      </c>
      <c r="L527" s="9"/>
      <c r="M527" s="9"/>
      <c r="N527" s="9">
        <v>0</v>
      </c>
      <c r="O527" s="9">
        <f t="shared" si="17"/>
        <v>22210</v>
      </c>
      <c r="P527" s="19">
        <v>18900</v>
      </c>
      <c r="Q527" s="9"/>
      <c r="R527" s="9"/>
      <c r="S527" s="9" t="s">
        <v>325</v>
      </c>
      <c r="T527" s="19">
        <v>10800</v>
      </c>
      <c r="U527" s="9" t="s">
        <v>326</v>
      </c>
      <c r="V527" s="19">
        <f>INDEX(章节表!$N$5:$N$64,关卡表!BQ527)</f>
        <v>22500</v>
      </c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10" t="s">
        <v>327</v>
      </c>
      <c r="AM527" s="9">
        <v>3</v>
      </c>
      <c r="AN527" s="9"/>
      <c r="AO527" s="19">
        <f>INDEX(章节表!$K$5:$K$64,关卡表!BQ527)</f>
        <v>132</v>
      </c>
      <c r="AP527" s="9">
        <v>7714932</v>
      </c>
      <c r="AQ527" s="10" t="s">
        <v>1903</v>
      </c>
      <c r="AR527" s="10" t="s">
        <v>1904</v>
      </c>
      <c r="AS527" s="10" t="s">
        <v>1905</v>
      </c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P527">
        <v>521</v>
      </c>
      <c r="BQ527">
        <f>MATCH(BP527-1,章节表!$J$4:$J$64,1)</f>
        <v>53</v>
      </c>
    </row>
    <row r="528" spans="1:69" ht="16.5" x14ac:dyDescent="0.2">
      <c r="A528" s="19">
        <f t="shared" si="18"/>
        <v>22302</v>
      </c>
      <c r="B528" s="19">
        <f>INDEX(章节表!$E$5:$E$64,关卡表!BQ528)</f>
        <v>2</v>
      </c>
      <c r="C528" s="19">
        <f>INDEX(章节表!$B$5:$B$64,关卡表!BQ528)</f>
        <v>223</v>
      </c>
      <c r="D528" s="10" t="s">
        <v>313</v>
      </c>
      <c r="E528" s="19">
        <f>BP528-INDEX(章节表!$J$4:$J$64,关卡表!BQ528)</f>
        <v>2</v>
      </c>
      <c r="F528" s="20">
        <v>3</v>
      </c>
      <c r="G528" s="19" t="str">
        <f>INDEX(章节表!$C$5:$C$64,关卡表!BQ528)&amp;关卡表!E528&amp;"关"</f>
        <v>困难23章2关</v>
      </c>
      <c r="H528" s="9"/>
      <c r="I528" s="9"/>
      <c r="J528" s="19" t="str">
        <f>INDEX(章节表!$D$5:$D$64,关卡表!BQ528)&amp;"-"&amp;关卡表!E528&amp;"关"</f>
        <v>困难23章-2关</v>
      </c>
      <c r="K528" s="10" t="s">
        <v>315</v>
      </c>
      <c r="L528" s="9"/>
      <c r="M528" s="9"/>
      <c r="N528" s="9">
        <v>0</v>
      </c>
      <c r="O528" s="9">
        <f t="shared" si="17"/>
        <v>22301</v>
      </c>
      <c r="P528" s="19">
        <v>18900</v>
      </c>
      <c r="Q528" s="9"/>
      <c r="R528" s="9"/>
      <c r="S528" s="9" t="s">
        <v>325</v>
      </c>
      <c r="T528" s="19">
        <v>10800</v>
      </c>
      <c r="U528" s="9" t="s">
        <v>326</v>
      </c>
      <c r="V528" s="19">
        <f>INDEX(章节表!$N$5:$N$64,关卡表!BQ528)</f>
        <v>22500</v>
      </c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10" t="s">
        <v>327</v>
      </c>
      <c r="AM528" s="9">
        <v>1</v>
      </c>
      <c r="AN528" s="9"/>
      <c r="AO528" s="19">
        <f>INDEX(章节表!$K$5:$K$64,关卡表!BQ528)</f>
        <v>132</v>
      </c>
      <c r="AP528" s="9">
        <v>7720126</v>
      </c>
      <c r="AQ528" s="10" t="s">
        <v>1906</v>
      </c>
      <c r="AR528" s="10" t="s">
        <v>1907</v>
      </c>
      <c r="AS528" s="10" t="s">
        <v>1908</v>
      </c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P528">
        <v>522</v>
      </c>
      <c r="BQ528">
        <f>MATCH(BP528-1,章节表!$J$4:$J$64,1)</f>
        <v>53</v>
      </c>
    </row>
    <row r="529" spans="1:69" ht="16.5" x14ac:dyDescent="0.2">
      <c r="A529" s="19">
        <f t="shared" si="18"/>
        <v>22303</v>
      </c>
      <c r="B529" s="19">
        <f>INDEX(章节表!$E$5:$E$64,关卡表!BQ529)</f>
        <v>2</v>
      </c>
      <c r="C529" s="19">
        <f>INDEX(章节表!$B$5:$B$64,关卡表!BQ529)</f>
        <v>223</v>
      </c>
      <c r="D529" s="10" t="s">
        <v>313</v>
      </c>
      <c r="E529" s="19">
        <f>BP529-INDEX(章节表!$J$4:$J$64,关卡表!BQ529)</f>
        <v>3</v>
      </c>
      <c r="F529" s="20">
        <v>5</v>
      </c>
      <c r="G529" s="19" t="str">
        <f>INDEX(章节表!$C$5:$C$64,关卡表!BQ529)&amp;关卡表!E529&amp;"关"</f>
        <v>困难23章3关</v>
      </c>
      <c r="H529" s="9"/>
      <c r="I529" s="9"/>
      <c r="J529" s="19" t="str">
        <f>INDEX(章节表!$D$5:$D$64,关卡表!BQ529)&amp;"-"&amp;关卡表!E529&amp;"关"</f>
        <v>困难23章-3关</v>
      </c>
      <c r="K529" s="10" t="s">
        <v>315</v>
      </c>
      <c r="L529" s="9"/>
      <c r="M529" s="9"/>
      <c r="N529" s="9">
        <v>0</v>
      </c>
      <c r="O529" s="9">
        <f t="shared" si="17"/>
        <v>22302</v>
      </c>
      <c r="P529" s="19">
        <v>18900</v>
      </c>
      <c r="Q529" s="9"/>
      <c r="R529" s="9">
        <v>22231</v>
      </c>
      <c r="S529" s="9" t="s">
        <v>325</v>
      </c>
      <c r="T529" s="19">
        <v>10800</v>
      </c>
      <c r="U529" s="9" t="s">
        <v>326</v>
      </c>
      <c r="V529" s="19">
        <f>INDEX(章节表!$N$5:$N$64,关卡表!BQ529)</f>
        <v>22500</v>
      </c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10" t="s">
        <v>327</v>
      </c>
      <c r="AM529" s="9">
        <v>2</v>
      </c>
      <c r="AN529" s="9"/>
      <c r="AO529" s="19">
        <f>INDEX(章节表!$K$5:$K$64,关卡表!BQ529)</f>
        <v>132</v>
      </c>
      <c r="AP529" s="9">
        <v>7973759</v>
      </c>
      <c r="AQ529" s="10" t="s">
        <v>1909</v>
      </c>
      <c r="AR529" s="10" t="s">
        <v>1910</v>
      </c>
      <c r="AS529" s="10" t="s">
        <v>1911</v>
      </c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P529">
        <v>523</v>
      </c>
      <c r="BQ529">
        <f>MATCH(BP529-1,章节表!$J$4:$J$64,1)</f>
        <v>53</v>
      </c>
    </row>
    <row r="530" spans="1:69" ht="16.5" x14ac:dyDescent="0.2">
      <c r="A530" s="19">
        <f t="shared" si="18"/>
        <v>22304</v>
      </c>
      <c r="B530" s="19">
        <f>INDEX(章节表!$E$5:$E$64,关卡表!BQ530)</f>
        <v>2</v>
      </c>
      <c r="C530" s="19">
        <f>INDEX(章节表!$B$5:$B$64,关卡表!BQ530)</f>
        <v>223</v>
      </c>
      <c r="D530" s="10" t="s">
        <v>313</v>
      </c>
      <c r="E530" s="19">
        <f>BP530-INDEX(章节表!$J$4:$J$64,关卡表!BQ530)</f>
        <v>4</v>
      </c>
      <c r="F530" s="20">
        <v>7</v>
      </c>
      <c r="G530" s="19" t="str">
        <f>INDEX(章节表!$C$5:$C$64,关卡表!BQ530)&amp;关卡表!E530&amp;"关"</f>
        <v>困难23章4关</v>
      </c>
      <c r="H530" s="9"/>
      <c r="I530" s="9"/>
      <c r="J530" s="19" t="str">
        <f>INDEX(章节表!$D$5:$D$64,关卡表!BQ530)&amp;"-"&amp;关卡表!E530&amp;"关"</f>
        <v>困难23章-4关</v>
      </c>
      <c r="K530" s="10" t="s">
        <v>315</v>
      </c>
      <c r="L530" s="9"/>
      <c r="M530" s="9"/>
      <c r="N530" s="9">
        <v>0</v>
      </c>
      <c r="O530" s="9">
        <f t="shared" si="17"/>
        <v>22303</v>
      </c>
      <c r="P530" s="19">
        <v>18900</v>
      </c>
      <c r="Q530" s="9"/>
      <c r="R530" s="9"/>
      <c r="S530" s="9" t="s">
        <v>325</v>
      </c>
      <c r="T530" s="19">
        <v>10800</v>
      </c>
      <c r="U530" s="9" t="s">
        <v>326</v>
      </c>
      <c r="V530" s="19">
        <f>INDEX(章节表!$N$5:$N$64,关卡表!BQ530)</f>
        <v>22500</v>
      </c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10" t="s">
        <v>327</v>
      </c>
      <c r="AM530" s="9">
        <v>3</v>
      </c>
      <c r="AN530" s="9"/>
      <c r="AO530" s="19">
        <f>INDEX(章节表!$K$5:$K$64,关卡表!BQ530)</f>
        <v>132</v>
      </c>
      <c r="AP530" s="9">
        <v>7958034</v>
      </c>
      <c r="AQ530" s="10" t="s">
        <v>1912</v>
      </c>
      <c r="AR530" s="10" t="s">
        <v>1913</v>
      </c>
      <c r="AS530" s="10" t="s">
        <v>1914</v>
      </c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P530">
        <v>524</v>
      </c>
      <c r="BQ530">
        <f>MATCH(BP530-1,章节表!$J$4:$J$64,1)</f>
        <v>53</v>
      </c>
    </row>
    <row r="531" spans="1:69" ht="16.5" x14ac:dyDescent="0.2">
      <c r="A531" s="19">
        <f t="shared" si="18"/>
        <v>22305</v>
      </c>
      <c r="B531" s="19">
        <f>INDEX(章节表!$E$5:$E$64,关卡表!BQ531)</f>
        <v>2</v>
      </c>
      <c r="C531" s="19">
        <f>INDEX(章节表!$B$5:$B$64,关卡表!BQ531)</f>
        <v>223</v>
      </c>
      <c r="D531" s="10" t="s">
        <v>313</v>
      </c>
      <c r="E531" s="19">
        <f>BP531-INDEX(章节表!$J$4:$J$64,关卡表!BQ531)</f>
        <v>5</v>
      </c>
      <c r="F531" s="20">
        <v>8</v>
      </c>
      <c r="G531" s="19" t="str">
        <f>INDEX(章节表!$C$5:$C$64,关卡表!BQ531)&amp;关卡表!E531&amp;"关"</f>
        <v>困难23章5关</v>
      </c>
      <c r="H531" s="9"/>
      <c r="I531" s="9"/>
      <c r="J531" s="19" t="str">
        <f>INDEX(章节表!$D$5:$D$64,关卡表!BQ531)&amp;"-"&amp;关卡表!E531&amp;"关"</f>
        <v>困难23章-5关</v>
      </c>
      <c r="K531" s="10" t="s">
        <v>315</v>
      </c>
      <c r="L531" s="9"/>
      <c r="M531" s="9"/>
      <c r="N531" s="9">
        <v>0</v>
      </c>
      <c r="O531" s="9">
        <f t="shared" si="17"/>
        <v>22304</v>
      </c>
      <c r="P531" s="19">
        <v>18900</v>
      </c>
      <c r="Q531" s="9"/>
      <c r="R531" s="9"/>
      <c r="S531" s="9" t="s">
        <v>325</v>
      </c>
      <c r="T531" s="19">
        <v>10800</v>
      </c>
      <c r="U531" s="9" t="s">
        <v>326</v>
      </c>
      <c r="V531" s="19">
        <f>INDEX(章节表!$N$5:$N$64,关卡表!BQ531)</f>
        <v>22500</v>
      </c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10" t="s">
        <v>364</v>
      </c>
      <c r="AM531" s="9">
        <v>9</v>
      </c>
      <c r="AN531" s="9"/>
      <c r="AO531" s="19">
        <f>INDEX(章节表!$K$5:$K$64,关卡表!BQ531)</f>
        <v>132</v>
      </c>
      <c r="AP531" s="9">
        <v>7960761</v>
      </c>
      <c r="AQ531" s="10" t="s">
        <v>1915</v>
      </c>
      <c r="AR531" s="10" t="s">
        <v>1916</v>
      </c>
      <c r="AS531" s="10" t="s">
        <v>1917</v>
      </c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P531">
        <v>525</v>
      </c>
      <c r="BQ531">
        <f>MATCH(BP531-1,章节表!$J$4:$J$64,1)</f>
        <v>53</v>
      </c>
    </row>
    <row r="532" spans="1:69" ht="16.5" x14ac:dyDescent="0.2">
      <c r="A532" s="19">
        <f t="shared" si="18"/>
        <v>22306</v>
      </c>
      <c r="B532" s="19">
        <f>INDEX(章节表!$E$5:$E$64,关卡表!BQ532)</f>
        <v>2</v>
      </c>
      <c r="C532" s="19">
        <f>INDEX(章节表!$B$5:$B$64,关卡表!BQ532)</f>
        <v>223</v>
      </c>
      <c r="D532" s="10" t="s">
        <v>313</v>
      </c>
      <c r="E532" s="19">
        <f>BP532-INDEX(章节表!$J$4:$J$64,关卡表!BQ532)</f>
        <v>6</v>
      </c>
      <c r="F532" s="20">
        <v>9</v>
      </c>
      <c r="G532" s="19" t="str">
        <f>INDEX(章节表!$C$5:$C$64,关卡表!BQ532)&amp;关卡表!E532&amp;"关"</f>
        <v>困难23章6关</v>
      </c>
      <c r="H532" s="9"/>
      <c r="I532" s="9"/>
      <c r="J532" s="19" t="str">
        <f>INDEX(章节表!$D$5:$D$64,关卡表!BQ532)&amp;"-"&amp;关卡表!E532&amp;"关"</f>
        <v>困难23章-6关</v>
      </c>
      <c r="K532" s="10" t="s">
        <v>315</v>
      </c>
      <c r="L532" s="9"/>
      <c r="M532" s="9"/>
      <c r="N532" s="9">
        <v>0</v>
      </c>
      <c r="O532" s="9">
        <f t="shared" si="17"/>
        <v>22305</v>
      </c>
      <c r="P532" s="19">
        <v>18900</v>
      </c>
      <c r="Q532" s="9"/>
      <c r="R532" s="9">
        <v>22232</v>
      </c>
      <c r="S532" s="9" t="s">
        <v>325</v>
      </c>
      <c r="T532" s="19">
        <v>10800</v>
      </c>
      <c r="U532" s="9" t="s">
        <v>326</v>
      </c>
      <c r="V532" s="19">
        <f>INDEX(章节表!$N$5:$N$64,关卡表!BQ532)</f>
        <v>22500</v>
      </c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 t="s">
        <v>327</v>
      </c>
      <c r="AM532" s="9">
        <v>1</v>
      </c>
      <c r="AN532" s="9"/>
      <c r="AO532" s="19">
        <f>INDEX(章节表!$K$5:$K$64,关卡表!BQ532)</f>
        <v>132</v>
      </c>
      <c r="AP532" s="9">
        <v>8316689</v>
      </c>
      <c r="AQ532" s="10" t="s">
        <v>1918</v>
      </c>
      <c r="AR532" s="10" t="s">
        <v>1919</v>
      </c>
      <c r="AS532" s="10" t="s">
        <v>1920</v>
      </c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P532">
        <v>526</v>
      </c>
      <c r="BQ532">
        <f>MATCH(BP532-1,章节表!$J$4:$J$64,1)</f>
        <v>53</v>
      </c>
    </row>
    <row r="533" spans="1:69" ht="16.5" x14ac:dyDescent="0.2">
      <c r="A533" s="19">
        <f t="shared" si="18"/>
        <v>22307</v>
      </c>
      <c r="B533" s="19">
        <f>INDEX(章节表!$E$5:$E$64,关卡表!BQ533)</f>
        <v>2</v>
      </c>
      <c r="C533" s="19">
        <f>INDEX(章节表!$B$5:$B$64,关卡表!BQ533)</f>
        <v>223</v>
      </c>
      <c r="D533" s="10" t="s">
        <v>313</v>
      </c>
      <c r="E533" s="19">
        <f>BP533-INDEX(章节表!$J$4:$J$64,关卡表!BQ533)</f>
        <v>7</v>
      </c>
      <c r="F533" s="20">
        <v>11</v>
      </c>
      <c r="G533" s="19" t="str">
        <f>INDEX(章节表!$C$5:$C$64,关卡表!BQ533)&amp;关卡表!E533&amp;"关"</f>
        <v>困难23章7关</v>
      </c>
      <c r="H533" s="9"/>
      <c r="I533" s="9"/>
      <c r="J533" s="19" t="str">
        <f>INDEX(章节表!$D$5:$D$64,关卡表!BQ533)&amp;"-"&amp;关卡表!E533&amp;"关"</f>
        <v>困难23章-7关</v>
      </c>
      <c r="K533" s="10" t="s">
        <v>315</v>
      </c>
      <c r="L533" s="9"/>
      <c r="M533" s="9"/>
      <c r="N533" s="9">
        <v>0</v>
      </c>
      <c r="O533" s="9">
        <f t="shared" si="17"/>
        <v>22306</v>
      </c>
      <c r="P533" s="19">
        <v>18900</v>
      </c>
      <c r="Q533" s="9"/>
      <c r="R533" s="9"/>
      <c r="S533" s="9" t="s">
        <v>325</v>
      </c>
      <c r="T533" s="19">
        <v>10800</v>
      </c>
      <c r="U533" s="9" t="s">
        <v>326</v>
      </c>
      <c r="V533" s="19">
        <f>INDEX(章节表!$N$5:$N$64,关卡表!BQ533)</f>
        <v>22500</v>
      </c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10" t="s">
        <v>327</v>
      </c>
      <c r="AM533" s="9">
        <v>2</v>
      </c>
      <c r="AN533" s="9"/>
      <c r="AO533" s="19">
        <f>INDEX(章节表!$K$5:$K$64,关卡表!BQ533)</f>
        <v>132</v>
      </c>
      <c r="AP533" s="9">
        <v>8419590</v>
      </c>
      <c r="AQ533" s="10" t="s">
        <v>1921</v>
      </c>
      <c r="AR533" s="10" t="s">
        <v>1922</v>
      </c>
      <c r="AS533" s="10" t="s">
        <v>1923</v>
      </c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P533">
        <v>527</v>
      </c>
      <c r="BQ533">
        <f>MATCH(BP533-1,章节表!$J$4:$J$64,1)</f>
        <v>53</v>
      </c>
    </row>
    <row r="534" spans="1:69" ht="16.5" x14ac:dyDescent="0.2">
      <c r="A534" s="19">
        <f t="shared" si="18"/>
        <v>22308</v>
      </c>
      <c r="B534" s="19">
        <f>INDEX(章节表!$E$5:$E$64,关卡表!BQ534)</f>
        <v>2</v>
      </c>
      <c r="C534" s="19">
        <f>INDEX(章节表!$B$5:$B$64,关卡表!BQ534)</f>
        <v>223</v>
      </c>
      <c r="D534" s="10" t="s">
        <v>313</v>
      </c>
      <c r="E534" s="19">
        <f>BP534-INDEX(章节表!$J$4:$J$64,关卡表!BQ534)</f>
        <v>8</v>
      </c>
      <c r="F534" s="20">
        <v>12</v>
      </c>
      <c r="G534" s="19" t="str">
        <f>INDEX(章节表!$C$5:$C$64,关卡表!BQ534)&amp;关卡表!E534&amp;"关"</f>
        <v>困难23章8关</v>
      </c>
      <c r="H534" s="9"/>
      <c r="I534" s="9"/>
      <c r="J534" s="19" t="str">
        <f>INDEX(章节表!$D$5:$D$64,关卡表!BQ534)&amp;"-"&amp;关卡表!E534&amp;"关"</f>
        <v>困难23章-8关</v>
      </c>
      <c r="K534" s="10" t="s">
        <v>315</v>
      </c>
      <c r="L534" s="9"/>
      <c r="M534" s="9"/>
      <c r="N534" s="9">
        <v>0</v>
      </c>
      <c r="O534" s="9">
        <f t="shared" si="17"/>
        <v>22307</v>
      </c>
      <c r="P534" s="19">
        <v>18900</v>
      </c>
      <c r="Q534" s="9"/>
      <c r="R534" s="9"/>
      <c r="S534" s="9" t="s">
        <v>325</v>
      </c>
      <c r="T534" s="19">
        <v>10800</v>
      </c>
      <c r="U534" s="9" t="s">
        <v>326</v>
      </c>
      <c r="V534" s="19">
        <f>INDEX(章节表!$N$5:$N$64,关卡表!BQ534)</f>
        <v>22500</v>
      </c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 t="s">
        <v>364</v>
      </c>
      <c r="AM534" s="9">
        <v>11</v>
      </c>
      <c r="AN534" s="9"/>
      <c r="AO534" s="19">
        <f>INDEX(章节表!$K$5:$K$64,关卡表!BQ534)</f>
        <v>132</v>
      </c>
      <c r="AP534" s="9">
        <v>8425014</v>
      </c>
      <c r="AQ534" s="10" t="s">
        <v>1924</v>
      </c>
      <c r="AR534" s="10" t="s">
        <v>1925</v>
      </c>
      <c r="AS534" s="10" t="s">
        <v>1926</v>
      </c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P534">
        <v>528</v>
      </c>
      <c r="BQ534">
        <f>MATCH(BP534-1,章节表!$J$4:$J$64,1)</f>
        <v>53</v>
      </c>
    </row>
    <row r="535" spans="1:69" ht="16.5" x14ac:dyDescent="0.2">
      <c r="A535" s="19">
        <f t="shared" si="18"/>
        <v>22309</v>
      </c>
      <c r="B535" s="19">
        <f>INDEX(章节表!$E$5:$E$64,关卡表!BQ535)</f>
        <v>2</v>
      </c>
      <c r="C535" s="19">
        <f>INDEX(章节表!$B$5:$B$64,关卡表!BQ535)</f>
        <v>223</v>
      </c>
      <c r="D535" s="10" t="s">
        <v>313</v>
      </c>
      <c r="E535" s="19">
        <f>BP535-INDEX(章节表!$J$4:$J$64,关卡表!BQ535)</f>
        <v>9</v>
      </c>
      <c r="F535" s="20">
        <v>13</v>
      </c>
      <c r="G535" s="19" t="str">
        <f>INDEX(章节表!$C$5:$C$64,关卡表!BQ535)&amp;关卡表!E535&amp;"关"</f>
        <v>困难23章9关</v>
      </c>
      <c r="H535" s="9"/>
      <c r="I535" s="9"/>
      <c r="J535" s="19" t="str">
        <f>INDEX(章节表!$D$5:$D$64,关卡表!BQ535)&amp;"-"&amp;关卡表!E535&amp;"关"</f>
        <v>困难23章-9关</v>
      </c>
      <c r="K535" s="10" t="s">
        <v>315</v>
      </c>
      <c r="L535" s="9"/>
      <c r="M535" s="9"/>
      <c r="N535" s="9">
        <v>0</v>
      </c>
      <c r="O535" s="9">
        <f t="shared" si="17"/>
        <v>22308</v>
      </c>
      <c r="P535" s="19">
        <v>18900</v>
      </c>
      <c r="Q535" s="9"/>
      <c r="R535" s="9"/>
      <c r="S535" s="9" t="s">
        <v>325</v>
      </c>
      <c r="T535" s="19">
        <v>10800</v>
      </c>
      <c r="U535" s="9" t="s">
        <v>326</v>
      </c>
      <c r="V535" s="19">
        <f>INDEX(章节表!$N$5:$N$64,关卡表!BQ535)</f>
        <v>22500</v>
      </c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 t="s">
        <v>364</v>
      </c>
      <c r="AM535" s="9">
        <v>9</v>
      </c>
      <c r="AN535" s="9"/>
      <c r="AO535" s="19">
        <f>INDEX(章节表!$K$5:$K$64,关卡表!BQ535)</f>
        <v>132</v>
      </c>
      <c r="AP535" s="9">
        <v>8159178</v>
      </c>
      <c r="AQ535" s="10" t="s">
        <v>1927</v>
      </c>
      <c r="AR535" s="10" t="s">
        <v>1928</v>
      </c>
      <c r="AS535" s="10" t="s">
        <v>1929</v>
      </c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P535">
        <v>529</v>
      </c>
      <c r="BQ535">
        <f>MATCH(BP535-1,章节表!$J$4:$J$64,1)</f>
        <v>53</v>
      </c>
    </row>
    <row r="536" spans="1:69" ht="16.5" x14ac:dyDescent="0.2">
      <c r="A536" s="19">
        <f t="shared" si="18"/>
        <v>22310</v>
      </c>
      <c r="B536" s="19">
        <f>INDEX(章节表!$E$5:$E$64,关卡表!BQ536)</f>
        <v>2</v>
      </c>
      <c r="C536" s="19">
        <f>INDEX(章节表!$B$5:$B$64,关卡表!BQ536)</f>
        <v>223</v>
      </c>
      <c r="D536" s="10" t="s">
        <v>313</v>
      </c>
      <c r="E536" s="19">
        <f>BP536-INDEX(章节表!$J$4:$J$64,关卡表!BQ536)</f>
        <v>10</v>
      </c>
      <c r="F536" s="20">
        <v>14</v>
      </c>
      <c r="G536" s="19" t="str">
        <f>INDEX(章节表!$C$5:$C$64,关卡表!BQ536)&amp;关卡表!E536&amp;"关"</f>
        <v>困难23章10关</v>
      </c>
      <c r="H536" s="9"/>
      <c r="I536" s="9"/>
      <c r="J536" s="19" t="str">
        <f>INDEX(章节表!$D$5:$D$64,关卡表!BQ536)&amp;"-"&amp;关卡表!E536&amp;"关"</f>
        <v>困难23章-10关</v>
      </c>
      <c r="K536" s="10" t="s">
        <v>360</v>
      </c>
      <c r="L536" s="9"/>
      <c r="M536" s="9"/>
      <c r="N536" s="9">
        <v>0</v>
      </c>
      <c r="O536" s="9">
        <f t="shared" si="17"/>
        <v>22309</v>
      </c>
      <c r="P536" s="19">
        <v>18900</v>
      </c>
      <c r="Q536" s="9"/>
      <c r="R536" s="9">
        <v>22233</v>
      </c>
      <c r="S536" s="9" t="s">
        <v>325</v>
      </c>
      <c r="T536" s="19">
        <v>10800</v>
      </c>
      <c r="U536" s="9" t="s">
        <v>326</v>
      </c>
      <c r="V536" s="19">
        <f>INDEX(章节表!$N$5:$N$64,关卡表!BQ536)</f>
        <v>22500</v>
      </c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 t="s">
        <v>364</v>
      </c>
      <c r="AM536" s="9">
        <v>9</v>
      </c>
      <c r="AN536" s="9"/>
      <c r="AO536" s="19">
        <f>INDEX(章节表!$K$5:$K$64,关卡表!BQ536)</f>
        <v>132</v>
      </c>
      <c r="AP536" s="9">
        <v>8258149</v>
      </c>
      <c r="AQ536" s="10" t="s">
        <v>1930</v>
      </c>
      <c r="AR536" s="10" t="s">
        <v>1931</v>
      </c>
      <c r="AS536" s="10" t="s">
        <v>1932</v>
      </c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P536">
        <v>530</v>
      </c>
      <c r="BQ536">
        <f>MATCH(BP536-1,章节表!$J$4:$J$64,1)</f>
        <v>53</v>
      </c>
    </row>
    <row r="537" spans="1:69" ht="16.5" x14ac:dyDescent="0.2">
      <c r="A537" s="19">
        <f t="shared" si="18"/>
        <v>22401</v>
      </c>
      <c r="B537" s="19">
        <f>INDEX(章节表!$E$5:$E$64,关卡表!BQ537)</f>
        <v>2</v>
      </c>
      <c r="C537" s="19">
        <f>INDEX(章节表!$B$5:$B$64,关卡表!BQ537)</f>
        <v>224</v>
      </c>
      <c r="D537" s="10" t="s">
        <v>313</v>
      </c>
      <c r="E537" s="19">
        <f>BP537-INDEX(章节表!$J$4:$J$64,关卡表!BQ537)</f>
        <v>1</v>
      </c>
      <c r="F537" s="20">
        <v>1</v>
      </c>
      <c r="G537" s="19" t="str">
        <f>INDEX(章节表!$C$5:$C$64,关卡表!BQ537)&amp;关卡表!E537&amp;"关"</f>
        <v>困难24章1关</v>
      </c>
      <c r="H537" s="9"/>
      <c r="I537" s="9"/>
      <c r="J537" s="19" t="str">
        <f>INDEX(章节表!$D$5:$D$64,关卡表!BQ537)&amp;"-"&amp;关卡表!E537&amp;"关"</f>
        <v>困难24章-1关</v>
      </c>
      <c r="K537" s="10" t="s">
        <v>315</v>
      </c>
      <c r="L537" s="9"/>
      <c r="M537" s="9"/>
      <c r="N537" s="9">
        <v>0</v>
      </c>
      <c r="O537" s="9">
        <f t="shared" si="17"/>
        <v>22310</v>
      </c>
      <c r="P537" s="19">
        <v>24400</v>
      </c>
      <c r="Q537" s="9"/>
      <c r="R537" s="9"/>
      <c r="S537" s="9" t="s">
        <v>325</v>
      </c>
      <c r="T537" s="19">
        <v>11400</v>
      </c>
      <c r="U537" s="9" t="s">
        <v>326</v>
      </c>
      <c r="V537" s="19">
        <f>INDEX(章节表!$N$5:$N$64,关卡表!BQ537)</f>
        <v>24750</v>
      </c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 t="s">
        <v>412</v>
      </c>
      <c r="AM537" s="9">
        <v>6</v>
      </c>
      <c r="AN537" s="9"/>
      <c r="AO537" s="19">
        <f>INDEX(章节表!$K$5:$K$64,关卡表!BQ537)</f>
        <v>137</v>
      </c>
      <c r="AP537" s="9">
        <v>8655875</v>
      </c>
      <c r="AQ537" s="10" t="s">
        <v>1933</v>
      </c>
      <c r="AR537" s="10" t="s">
        <v>1934</v>
      </c>
      <c r="AS537" s="10" t="s">
        <v>1935</v>
      </c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P537">
        <v>531</v>
      </c>
      <c r="BQ537">
        <f>MATCH(BP537-1,章节表!$J$4:$J$64,1)</f>
        <v>54</v>
      </c>
    </row>
    <row r="538" spans="1:69" ht="16.5" x14ac:dyDescent="0.2">
      <c r="A538" s="19">
        <f t="shared" si="18"/>
        <v>22402</v>
      </c>
      <c r="B538" s="19">
        <f>INDEX(章节表!$E$5:$E$64,关卡表!BQ538)</f>
        <v>2</v>
      </c>
      <c r="C538" s="19">
        <f>INDEX(章节表!$B$5:$B$64,关卡表!BQ538)</f>
        <v>224</v>
      </c>
      <c r="D538" s="10" t="s">
        <v>313</v>
      </c>
      <c r="E538" s="19">
        <f>BP538-INDEX(章节表!$J$4:$J$64,关卡表!BQ538)</f>
        <v>2</v>
      </c>
      <c r="F538" s="20">
        <v>3</v>
      </c>
      <c r="G538" s="19" t="str">
        <f>INDEX(章节表!$C$5:$C$64,关卡表!BQ538)&amp;关卡表!E538&amp;"关"</f>
        <v>困难24章2关</v>
      </c>
      <c r="H538" s="9"/>
      <c r="I538" s="9"/>
      <c r="J538" s="19" t="str">
        <f>INDEX(章节表!$D$5:$D$64,关卡表!BQ538)&amp;"-"&amp;关卡表!E538&amp;"关"</f>
        <v>困难24章-2关</v>
      </c>
      <c r="K538" s="10" t="s">
        <v>315</v>
      </c>
      <c r="L538" s="9"/>
      <c r="M538" s="9"/>
      <c r="N538" s="9">
        <v>0</v>
      </c>
      <c r="O538" s="9">
        <f t="shared" si="17"/>
        <v>22401</v>
      </c>
      <c r="P538" s="19">
        <v>24400</v>
      </c>
      <c r="Q538" s="9"/>
      <c r="R538" s="9"/>
      <c r="S538" s="9" t="s">
        <v>325</v>
      </c>
      <c r="T538" s="19">
        <v>11400</v>
      </c>
      <c r="U538" s="9" t="s">
        <v>326</v>
      </c>
      <c r="V538" s="19">
        <f>INDEX(章节表!$N$5:$N$64,关卡表!BQ538)</f>
        <v>24750</v>
      </c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 t="s">
        <v>412</v>
      </c>
      <c r="AM538" s="9">
        <v>7</v>
      </c>
      <c r="AN538" s="9"/>
      <c r="AO538" s="19">
        <f>INDEX(章节表!$K$5:$K$64,关卡表!BQ538)</f>
        <v>137</v>
      </c>
      <c r="AP538" s="9">
        <v>8661345</v>
      </c>
      <c r="AQ538" s="10" t="s">
        <v>1936</v>
      </c>
      <c r="AR538" s="10" t="s">
        <v>1937</v>
      </c>
      <c r="AS538" s="10" t="s">
        <v>1938</v>
      </c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P538">
        <v>532</v>
      </c>
      <c r="BQ538">
        <f>MATCH(BP538-1,章节表!$J$4:$J$64,1)</f>
        <v>54</v>
      </c>
    </row>
    <row r="539" spans="1:69" ht="16.5" x14ac:dyDescent="0.2">
      <c r="A539" s="19">
        <f t="shared" si="18"/>
        <v>22403</v>
      </c>
      <c r="B539" s="19">
        <f>INDEX(章节表!$E$5:$E$64,关卡表!BQ539)</f>
        <v>2</v>
      </c>
      <c r="C539" s="19">
        <f>INDEX(章节表!$B$5:$B$64,关卡表!BQ539)</f>
        <v>224</v>
      </c>
      <c r="D539" s="10" t="s">
        <v>313</v>
      </c>
      <c r="E539" s="19">
        <f>BP539-INDEX(章节表!$J$4:$J$64,关卡表!BQ539)</f>
        <v>3</v>
      </c>
      <c r="F539" s="20">
        <v>4</v>
      </c>
      <c r="G539" s="19" t="str">
        <f>INDEX(章节表!$C$5:$C$64,关卡表!BQ539)&amp;关卡表!E539&amp;"关"</f>
        <v>困难24章3关</v>
      </c>
      <c r="H539" s="9"/>
      <c r="I539" s="9"/>
      <c r="J539" s="19" t="str">
        <f>INDEX(章节表!$D$5:$D$64,关卡表!BQ539)&amp;"-"&amp;关卡表!E539&amp;"关"</f>
        <v>困难24章-3关</v>
      </c>
      <c r="K539" s="10" t="s">
        <v>315</v>
      </c>
      <c r="L539" s="9"/>
      <c r="M539" s="9"/>
      <c r="N539" s="9">
        <v>0</v>
      </c>
      <c r="O539" s="9">
        <f t="shared" si="17"/>
        <v>22402</v>
      </c>
      <c r="P539" s="19">
        <v>24400</v>
      </c>
      <c r="Q539" s="9"/>
      <c r="R539" s="9">
        <v>22241</v>
      </c>
      <c r="S539" s="9" t="s">
        <v>325</v>
      </c>
      <c r="T539" s="19">
        <v>11400</v>
      </c>
      <c r="U539" s="9" t="s">
        <v>326</v>
      </c>
      <c r="V539" s="19">
        <f>INDEX(章节表!$N$5:$N$64,关卡表!BQ539)</f>
        <v>24750</v>
      </c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 t="s">
        <v>412</v>
      </c>
      <c r="AM539" s="9">
        <v>8</v>
      </c>
      <c r="AN539" s="9"/>
      <c r="AO539" s="19">
        <f>INDEX(章节表!$K$5:$K$64,关卡表!BQ539)</f>
        <v>137</v>
      </c>
      <c r="AP539" s="9">
        <v>9093435</v>
      </c>
      <c r="AQ539" s="10" t="s">
        <v>1939</v>
      </c>
      <c r="AR539" s="10" t="s">
        <v>1940</v>
      </c>
      <c r="AS539" s="10" t="s">
        <v>1941</v>
      </c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P539">
        <v>533</v>
      </c>
      <c r="BQ539">
        <f>MATCH(BP539-1,章节表!$J$4:$J$64,1)</f>
        <v>54</v>
      </c>
    </row>
    <row r="540" spans="1:69" ht="16.5" x14ac:dyDescent="0.2">
      <c r="A540" s="19">
        <f t="shared" si="18"/>
        <v>22404</v>
      </c>
      <c r="B540" s="19">
        <f>INDEX(章节表!$E$5:$E$64,关卡表!BQ540)</f>
        <v>2</v>
      </c>
      <c r="C540" s="19">
        <f>INDEX(章节表!$B$5:$B$64,关卡表!BQ540)</f>
        <v>224</v>
      </c>
      <c r="D540" s="10" t="s">
        <v>313</v>
      </c>
      <c r="E540" s="19">
        <f>BP540-INDEX(章节表!$J$4:$J$64,关卡表!BQ540)</f>
        <v>4</v>
      </c>
      <c r="F540" s="20">
        <v>6</v>
      </c>
      <c r="G540" s="19" t="str">
        <f>INDEX(章节表!$C$5:$C$64,关卡表!BQ540)&amp;关卡表!E540&amp;"关"</f>
        <v>困难24章4关</v>
      </c>
      <c r="H540" s="9"/>
      <c r="I540" s="9"/>
      <c r="J540" s="19" t="str">
        <f>INDEX(章节表!$D$5:$D$64,关卡表!BQ540)&amp;"-"&amp;关卡表!E540&amp;"关"</f>
        <v>困难24章-4关</v>
      </c>
      <c r="K540" s="10" t="s">
        <v>315</v>
      </c>
      <c r="L540" s="9"/>
      <c r="M540" s="9"/>
      <c r="N540" s="9">
        <v>0</v>
      </c>
      <c r="O540" s="9">
        <f t="shared" si="17"/>
        <v>22403</v>
      </c>
      <c r="P540" s="19">
        <v>24400</v>
      </c>
      <c r="Q540" s="9"/>
      <c r="R540" s="9"/>
      <c r="S540" s="9" t="s">
        <v>325</v>
      </c>
      <c r="T540" s="19">
        <v>11400</v>
      </c>
      <c r="U540" s="9" t="s">
        <v>326</v>
      </c>
      <c r="V540" s="19">
        <f>INDEX(章节表!$N$5:$N$64,关卡表!BQ540)</f>
        <v>24750</v>
      </c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 t="s">
        <v>412</v>
      </c>
      <c r="AM540" s="9">
        <v>6</v>
      </c>
      <c r="AN540" s="9"/>
      <c r="AO540" s="19">
        <f>INDEX(章节表!$K$5:$K$64,关卡表!BQ540)</f>
        <v>137</v>
      </c>
      <c r="AP540" s="9">
        <v>9078008</v>
      </c>
      <c r="AQ540" s="10" t="s">
        <v>1942</v>
      </c>
      <c r="AR540" s="10" t="s">
        <v>1943</v>
      </c>
      <c r="AS540" s="10" t="s">
        <v>1944</v>
      </c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P540">
        <v>534</v>
      </c>
      <c r="BQ540">
        <f>MATCH(BP540-1,章节表!$J$4:$J$64,1)</f>
        <v>54</v>
      </c>
    </row>
    <row r="541" spans="1:69" ht="16.5" x14ac:dyDescent="0.2">
      <c r="A541" s="19">
        <f t="shared" si="18"/>
        <v>22405</v>
      </c>
      <c r="B541" s="19">
        <f>INDEX(章节表!$E$5:$E$64,关卡表!BQ541)</f>
        <v>2</v>
      </c>
      <c r="C541" s="19">
        <f>INDEX(章节表!$B$5:$B$64,关卡表!BQ541)</f>
        <v>224</v>
      </c>
      <c r="D541" s="10" t="s">
        <v>313</v>
      </c>
      <c r="E541" s="19">
        <f>BP541-INDEX(章节表!$J$4:$J$64,关卡表!BQ541)</f>
        <v>5</v>
      </c>
      <c r="F541" s="20">
        <v>8</v>
      </c>
      <c r="G541" s="19" t="str">
        <f>INDEX(章节表!$C$5:$C$64,关卡表!BQ541)&amp;关卡表!E541&amp;"关"</f>
        <v>困难24章5关</v>
      </c>
      <c r="H541" s="9"/>
      <c r="I541" s="9"/>
      <c r="J541" s="19" t="str">
        <f>INDEX(章节表!$D$5:$D$64,关卡表!BQ541)&amp;"-"&amp;关卡表!E541&amp;"关"</f>
        <v>困难24章-5关</v>
      </c>
      <c r="K541" s="10" t="s">
        <v>315</v>
      </c>
      <c r="L541" s="9"/>
      <c r="M541" s="9"/>
      <c r="N541" s="9">
        <v>0</v>
      </c>
      <c r="O541" s="9">
        <f t="shared" si="17"/>
        <v>22404</v>
      </c>
      <c r="P541" s="19">
        <v>24400</v>
      </c>
      <c r="Q541" s="9"/>
      <c r="R541" s="9"/>
      <c r="S541" s="9" t="s">
        <v>325</v>
      </c>
      <c r="T541" s="19">
        <v>11400</v>
      </c>
      <c r="U541" s="9" t="s">
        <v>326</v>
      </c>
      <c r="V541" s="19">
        <f>INDEX(章节表!$N$5:$N$64,关卡表!BQ541)</f>
        <v>24750</v>
      </c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 t="s">
        <v>412</v>
      </c>
      <c r="AM541" s="9">
        <v>6</v>
      </c>
      <c r="AN541" s="9"/>
      <c r="AO541" s="19">
        <f>INDEX(章节表!$K$5:$K$64,关卡表!BQ541)</f>
        <v>137</v>
      </c>
      <c r="AP541" s="9">
        <v>9080733</v>
      </c>
      <c r="AQ541" s="10" t="s">
        <v>1945</v>
      </c>
      <c r="AR541" s="10" t="s">
        <v>1946</v>
      </c>
      <c r="AS541" s="10" t="s">
        <v>1947</v>
      </c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P541">
        <v>535</v>
      </c>
      <c r="BQ541">
        <f>MATCH(BP541-1,章节表!$J$4:$J$64,1)</f>
        <v>54</v>
      </c>
    </row>
    <row r="542" spans="1:69" ht="16.5" x14ac:dyDescent="0.2">
      <c r="A542" s="19">
        <f t="shared" si="18"/>
        <v>22406</v>
      </c>
      <c r="B542" s="19">
        <f>INDEX(章节表!$E$5:$E$64,关卡表!BQ542)</f>
        <v>2</v>
      </c>
      <c r="C542" s="19">
        <f>INDEX(章节表!$B$5:$B$64,关卡表!BQ542)</f>
        <v>224</v>
      </c>
      <c r="D542" s="10" t="s">
        <v>313</v>
      </c>
      <c r="E542" s="19">
        <f>BP542-INDEX(章节表!$J$4:$J$64,关卡表!BQ542)</f>
        <v>6</v>
      </c>
      <c r="F542" s="20">
        <v>9</v>
      </c>
      <c r="G542" s="19" t="str">
        <f>INDEX(章节表!$C$5:$C$64,关卡表!BQ542)&amp;关卡表!E542&amp;"关"</f>
        <v>困难24章6关</v>
      </c>
      <c r="H542" s="9"/>
      <c r="I542" s="9"/>
      <c r="J542" s="19" t="str">
        <f>INDEX(章节表!$D$5:$D$64,关卡表!BQ542)&amp;"-"&amp;关卡表!E542&amp;"关"</f>
        <v>困难24章-6关</v>
      </c>
      <c r="K542" s="10" t="s">
        <v>315</v>
      </c>
      <c r="L542" s="9"/>
      <c r="M542" s="9"/>
      <c r="N542" s="9">
        <v>0</v>
      </c>
      <c r="O542" s="9">
        <f t="shared" si="17"/>
        <v>22405</v>
      </c>
      <c r="P542" s="19">
        <v>24400</v>
      </c>
      <c r="Q542" s="9"/>
      <c r="R542" s="9">
        <v>22242</v>
      </c>
      <c r="S542" s="9" t="s">
        <v>325</v>
      </c>
      <c r="T542" s="19">
        <v>11400</v>
      </c>
      <c r="U542" s="9" t="s">
        <v>326</v>
      </c>
      <c r="V542" s="19">
        <f>INDEX(章节表!$N$5:$N$64,关卡表!BQ542)</f>
        <v>24750</v>
      </c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 t="s">
        <v>327</v>
      </c>
      <c r="AM542" s="9">
        <v>1</v>
      </c>
      <c r="AN542" s="9"/>
      <c r="AO542" s="19">
        <f>INDEX(章节表!$K$5:$K$64,关卡表!BQ542)</f>
        <v>137</v>
      </c>
      <c r="AP542" s="9">
        <v>9936746</v>
      </c>
      <c r="AQ542" s="10" t="s">
        <v>1948</v>
      </c>
      <c r="AR542" s="10" t="s">
        <v>1949</v>
      </c>
      <c r="AS542" s="10" t="s">
        <v>1950</v>
      </c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P542">
        <v>536</v>
      </c>
      <c r="BQ542">
        <f>MATCH(BP542-1,章节表!$J$4:$J$64,1)</f>
        <v>54</v>
      </c>
    </row>
    <row r="543" spans="1:69" ht="16.5" x14ac:dyDescent="0.2">
      <c r="A543" s="19">
        <f t="shared" si="18"/>
        <v>22407</v>
      </c>
      <c r="B543" s="19">
        <f>INDEX(章节表!$E$5:$E$64,关卡表!BQ543)</f>
        <v>2</v>
      </c>
      <c r="C543" s="19">
        <f>INDEX(章节表!$B$5:$B$64,关卡表!BQ543)</f>
        <v>224</v>
      </c>
      <c r="D543" s="10" t="s">
        <v>313</v>
      </c>
      <c r="E543" s="19">
        <f>BP543-INDEX(章节表!$J$4:$J$64,关卡表!BQ543)</f>
        <v>7</v>
      </c>
      <c r="F543" s="20">
        <v>10</v>
      </c>
      <c r="G543" s="19" t="str">
        <f>INDEX(章节表!$C$5:$C$64,关卡表!BQ543)&amp;关卡表!E543&amp;"关"</f>
        <v>困难24章7关</v>
      </c>
      <c r="H543" s="9"/>
      <c r="I543" s="9"/>
      <c r="J543" s="19" t="str">
        <f>INDEX(章节表!$D$5:$D$64,关卡表!BQ543)&amp;"-"&amp;关卡表!E543&amp;"关"</f>
        <v>困难24章-7关</v>
      </c>
      <c r="K543" s="10" t="s">
        <v>315</v>
      </c>
      <c r="L543" s="9"/>
      <c r="M543" s="9"/>
      <c r="N543" s="9">
        <v>0</v>
      </c>
      <c r="O543" s="9">
        <f t="shared" si="17"/>
        <v>22406</v>
      </c>
      <c r="P543" s="19">
        <v>24400</v>
      </c>
      <c r="Q543" s="9"/>
      <c r="R543" s="9"/>
      <c r="S543" s="9" t="s">
        <v>325</v>
      </c>
      <c r="T543" s="19">
        <v>11400</v>
      </c>
      <c r="U543" s="9" t="s">
        <v>326</v>
      </c>
      <c r="V543" s="19">
        <f>INDEX(章节表!$N$5:$N$64,关卡表!BQ543)</f>
        <v>24750</v>
      </c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10" t="s">
        <v>327</v>
      </c>
      <c r="AM543" s="9">
        <v>2</v>
      </c>
      <c r="AN543" s="9"/>
      <c r="AO543" s="19">
        <f>INDEX(章节表!$K$5:$K$64,关卡表!BQ543)</f>
        <v>137</v>
      </c>
      <c r="AP543" s="9">
        <v>9921031</v>
      </c>
      <c r="AQ543" s="10" t="s">
        <v>1951</v>
      </c>
      <c r="AR543" s="10" t="s">
        <v>1952</v>
      </c>
      <c r="AS543" s="10" t="s">
        <v>1953</v>
      </c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P543">
        <v>537</v>
      </c>
      <c r="BQ543">
        <f>MATCH(BP543-1,章节表!$J$4:$J$64,1)</f>
        <v>54</v>
      </c>
    </row>
    <row r="544" spans="1:69" ht="16.5" x14ac:dyDescent="0.2">
      <c r="A544" s="19">
        <f t="shared" si="18"/>
        <v>22408</v>
      </c>
      <c r="B544" s="19">
        <f>INDEX(章节表!$E$5:$E$64,关卡表!BQ544)</f>
        <v>2</v>
      </c>
      <c r="C544" s="19">
        <f>INDEX(章节表!$B$5:$B$64,关卡表!BQ544)</f>
        <v>224</v>
      </c>
      <c r="D544" s="10" t="s">
        <v>313</v>
      </c>
      <c r="E544" s="19">
        <f>BP544-INDEX(章节表!$J$4:$J$64,关卡表!BQ544)</f>
        <v>8</v>
      </c>
      <c r="F544" s="20">
        <v>11</v>
      </c>
      <c r="G544" s="19" t="str">
        <f>INDEX(章节表!$C$5:$C$64,关卡表!BQ544)&amp;关卡表!E544&amp;"关"</f>
        <v>困难24章8关</v>
      </c>
      <c r="H544" s="9"/>
      <c r="I544" s="9"/>
      <c r="J544" s="19" t="str">
        <f>INDEX(章节表!$D$5:$D$64,关卡表!BQ544)&amp;"-"&amp;关卡表!E544&amp;"关"</f>
        <v>困难24章-8关</v>
      </c>
      <c r="K544" s="10" t="s">
        <v>315</v>
      </c>
      <c r="L544" s="9"/>
      <c r="M544" s="9"/>
      <c r="N544" s="9">
        <v>0</v>
      </c>
      <c r="O544" s="9">
        <f t="shared" si="17"/>
        <v>22407</v>
      </c>
      <c r="P544" s="19">
        <v>24400</v>
      </c>
      <c r="Q544" s="9"/>
      <c r="R544" s="9"/>
      <c r="S544" s="9" t="s">
        <v>325</v>
      </c>
      <c r="T544" s="19">
        <v>11400</v>
      </c>
      <c r="U544" s="9" t="s">
        <v>326</v>
      </c>
      <c r="V544" s="19">
        <f>INDEX(章节表!$N$5:$N$64,关卡表!BQ544)</f>
        <v>24750</v>
      </c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10" t="s">
        <v>327</v>
      </c>
      <c r="AM544" s="9">
        <v>2</v>
      </c>
      <c r="AN544" s="9"/>
      <c r="AO544" s="19">
        <f>INDEX(章节表!$K$5:$K$64,关卡表!BQ544)</f>
        <v>137</v>
      </c>
      <c r="AP544" s="9">
        <v>9926472</v>
      </c>
      <c r="AQ544" s="10" t="s">
        <v>1954</v>
      </c>
      <c r="AR544" s="10" t="s">
        <v>1955</v>
      </c>
      <c r="AS544" s="10" t="s">
        <v>1956</v>
      </c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P544">
        <v>538</v>
      </c>
      <c r="BQ544">
        <f>MATCH(BP544-1,章节表!$J$4:$J$64,1)</f>
        <v>54</v>
      </c>
    </row>
    <row r="545" spans="1:69" ht="16.5" x14ac:dyDescent="0.2">
      <c r="A545" s="19">
        <f t="shared" si="18"/>
        <v>22409</v>
      </c>
      <c r="B545" s="19">
        <f>INDEX(章节表!$E$5:$E$64,关卡表!BQ545)</f>
        <v>2</v>
      </c>
      <c r="C545" s="19">
        <f>INDEX(章节表!$B$5:$B$64,关卡表!BQ545)</f>
        <v>224</v>
      </c>
      <c r="D545" s="10" t="s">
        <v>313</v>
      </c>
      <c r="E545" s="19">
        <f>BP545-INDEX(章节表!$J$4:$J$64,关卡表!BQ545)</f>
        <v>9</v>
      </c>
      <c r="F545" s="20">
        <v>13</v>
      </c>
      <c r="G545" s="19" t="str">
        <f>INDEX(章节表!$C$5:$C$64,关卡表!BQ545)&amp;关卡表!E545&amp;"关"</f>
        <v>困难24章9关</v>
      </c>
      <c r="H545" s="9"/>
      <c r="I545" s="9"/>
      <c r="J545" s="19" t="str">
        <f>INDEX(章节表!$D$5:$D$64,关卡表!BQ545)&amp;"-"&amp;关卡表!E545&amp;"关"</f>
        <v>困难24章-9关</v>
      </c>
      <c r="K545" s="10" t="s">
        <v>315</v>
      </c>
      <c r="L545" s="9"/>
      <c r="M545" s="9"/>
      <c r="N545" s="9">
        <v>0</v>
      </c>
      <c r="O545" s="9">
        <f t="shared" si="17"/>
        <v>22408</v>
      </c>
      <c r="P545" s="19">
        <v>24400</v>
      </c>
      <c r="Q545" s="9"/>
      <c r="R545" s="9"/>
      <c r="S545" s="9" t="s">
        <v>325</v>
      </c>
      <c r="T545" s="19">
        <v>11400</v>
      </c>
      <c r="U545" s="9" t="s">
        <v>326</v>
      </c>
      <c r="V545" s="19">
        <f>INDEX(章节表!$N$5:$N$64,关卡表!BQ545)</f>
        <v>24750</v>
      </c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10" t="s">
        <v>327</v>
      </c>
      <c r="AM545" s="9">
        <v>2</v>
      </c>
      <c r="AN545" s="9"/>
      <c r="AO545" s="19">
        <f>INDEX(章节表!$K$5:$K$64,关卡表!BQ545)</f>
        <v>137</v>
      </c>
      <c r="AP545" s="9">
        <v>9913407</v>
      </c>
      <c r="AQ545" s="10" t="s">
        <v>1957</v>
      </c>
      <c r="AR545" s="10" t="s">
        <v>1958</v>
      </c>
      <c r="AS545" s="10" t="s">
        <v>1959</v>
      </c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P545">
        <v>539</v>
      </c>
      <c r="BQ545">
        <f>MATCH(BP545-1,章节表!$J$4:$J$64,1)</f>
        <v>54</v>
      </c>
    </row>
    <row r="546" spans="1:69" ht="16.5" x14ac:dyDescent="0.2">
      <c r="A546" s="19">
        <f t="shared" si="18"/>
        <v>22410</v>
      </c>
      <c r="B546" s="19">
        <f>INDEX(章节表!$E$5:$E$64,关卡表!BQ546)</f>
        <v>2</v>
      </c>
      <c r="C546" s="19">
        <f>INDEX(章节表!$B$5:$B$64,关卡表!BQ546)</f>
        <v>224</v>
      </c>
      <c r="D546" s="10" t="s">
        <v>313</v>
      </c>
      <c r="E546" s="19">
        <f>BP546-INDEX(章节表!$J$4:$J$64,关卡表!BQ546)</f>
        <v>10</v>
      </c>
      <c r="F546" s="20">
        <v>14</v>
      </c>
      <c r="G546" s="19" t="str">
        <f>INDEX(章节表!$C$5:$C$64,关卡表!BQ546)&amp;关卡表!E546&amp;"关"</f>
        <v>困难24章10关</v>
      </c>
      <c r="H546" s="9"/>
      <c r="I546" s="9"/>
      <c r="J546" s="19" t="str">
        <f>INDEX(章节表!$D$5:$D$64,关卡表!BQ546)&amp;"-"&amp;关卡表!E546&amp;"关"</f>
        <v>困难24章-10关</v>
      </c>
      <c r="K546" s="10" t="s">
        <v>360</v>
      </c>
      <c r="L546" s="9"/>
      <c r="M546" s="9"/>
      <c r="N546" s="9">
        <v>0</v>
      </c>
      <c r="O546" s="9">
        <f t="shared" si="17"/>
        <v>22409</v>
      </c>
      <c r="P546" s="19">
        <v>24400</v>
      </c>
      <c r="Q546" s="9"/>
      <c r="R546" s="9">
        <v>22243</v>
      </c>
      <c r="S546" s="9" t="s">
        <v>325</v>
      </c>
      <c r="T546" s="19">
        <v>11400</v>
      </c>
      <c r="U546" s="9" t="s">
        <v>326</v>
      </c>
      <c r="V546" s="19">
        <f>INDEX(章节表!$N$5:$N$64,关卡表!BQ546)</f>
        <v>24750</v>
      </c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10" t="s">
        <v>327</v>
      </c>
      <c r="AM546" s="9">
        <v>3</v>
      </c>
      <c r="AN546" s="9"/>
      <c r="AO546" s="19">
        <f>INDEX(章节表!$K$5:$K$64,关卡表!BQ546)</f>
        <v>137</v>
      </c>
      <c r="AP546" s="9">
        <v>9966368</v>
      </c>
      <c r="AQ546" s="10" t="s">
        <v>1960</v>
      </c>
      <c r="AR546" s="10" t="s">
        <v>1961</v>
      </c>
      <c r="AS546" s="10" t="s">
        <v>1962</v>
      </c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P546">
        <v>540</v>
      </c>
      <c r="BQ546">
        <f>MATCH(BP546-1,章节表!$J$4:$J$64,1)</f>
        <v>54</v>
      </c>
    </row>
    <row r="547" spans="1:69" ht="16.5" x14ac:dyDescent="0.2">
      <c r="A547" s="19">
        <f t="shared" si="18"/>
        <v>22501</v>
      </c>
      <c r="B547" s="19">
        <f>INDEX(章节表!$E$5:$E$64,关卡表!BQ547)</f>
        <v>2</v>
      </c>
      <c r="C547" s="19">
        <f>INDEX(章节表!$B$5:$B$64,关卡表!BQ547)</f>
        <v>225</v>
      </c>
      <c r="D547" s="10" t="s">
        <v>313</v>
      </c>
      <c r="E547" s="19">
        <f>BP547-INDEX(章节表!$J$4:$J$64,关卡表!BQ547)</f>
        <v>1</v>
      </c>
      <c r="F547" s="20">
        <v>1</v>
      </c>
      <c r="G547" s="19" t="str">
        <f>INDEX(章节表!$C$5:$C$64,关卡表!BQ547)&amp;关卡表!E547&amp;"关"</f>
        <v>困难25章1关</v>
      </c>
      <c r="H547" s="9"/>
      <c r="I547" s="9"/>
      <c r="J547" s="19" t="str">
        <f>INDEX(章节表!$D$5:$D$64,关卡表!BQ547)&amp;"-"&amp;关卡表!E547&amp;"关"</f>
        <v>困难25章-1关</v>
      </c>
      <c r="K547" s="10" t="s">
        <v>315</v>
      </c>
      <c r="L547" s="9"/>
      <c r="M547" s="9"/>
      <c r="N547" s="9">
        <v>0</v>
      </c>
      <c r="O547" s="9">
        <f t="shared" si="17"/>
        <v>22410</v>
      </c>
      <c r="P547" s="19">
        <v>31500</v>
      </c>
      <c r="Q547" s="9"/>
      <c r="R547" s="9"/>
      <c r="S547" s="9" t="s">
        <v>325</v>
      </c>
      <c r="T547" s="19">
        <v>12000</v>
      </c>
      <c r="U547" s="9" t="s">
        <v>326</v>
      </c>
      <c r="V547" s="19">
        <f>INDEX(章节表!$N$5:$N$64,关卡表!BQ547)</f>
        <v>27000</v>
      </c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10" t="s">
        <v>327</v>
      </c>
      <c r="AM547" s="9">
        <v>1</v>
      </c>
      <c r="AN547" s="9"/>
      <c r="AO547" s="19">
        <f>INDEX(章节表!$K$5:$K$64,关卡表!BQ547)</f>
        <v>142</v>
      </c>
      <c r="AP547" s="9">
        <v>10333583</v>
      </c>
      <c r="AQ547" s="10" t="s">
        <v>1963</v>
      </c>
      <c r="AR547" s="10" t="s">
        <v>1964</v>
      </c>
      <c r="AS547" s="10" t="s">
        <v>1965</v>
      </c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P547">
        <v>541</v>
      </c>
      <c r="BQ547">
        <f>MATCH(BP547-1,章节表!$J$4:$J$64,1)</f>
        <v>55</v>
      </c>
    </row>
    <row r="548" spans="1:69" ht="16.5" x14ac:dyDescent="0.2">
      <c r="A548" s="19">
        <f t="shared" si="18"/>
        <v>22502</v>
      </c>
      <c r="B548" s="19">
        <f>INDEX(章节表!$E$5:$E$64,关卡表!BQ548)</f>
        <v>2</v>
      </c>
      <c r="C548" s="19">
        <f>INDEX(章节表!$B$5:$B$64,关卡表!BQ548)</f>
        <v>225</v>
      </c>
      <c r="D548" s="10" t="s">
        <v>313</v>
      </c>
      <c r="E548" s="19">
        <f>BP548-INDEX(章节表!$J$4:$J$64,关卡表!BQ548)</f>
        <v>2</v>
      </c>
      <c r="F548" s="20">
        <v>3</v>
      </c>
      <c r="G548" s="19" t="str">
        <f>INDEX(章节表!$C$5:$C$64,关卡表!BQ548)&amp;关卡表!E548&amp;"关"</f>
        <v>困难25章2关</v>
      </c>
      <c r="H548" s="9"/>
      <c r="I548" s="9"/>
      <c r="J548" s="19" t="str">
        <f>INDEX(章节表!$D$5:$D$64,关卡表!BQ548)&amp;"-"&amp;关卡表!E548&amp;"关"</f>
        <v>困难25章-2关</v>
      </c>
      <c r="K548" s="10" t="s">
        <v>315</v>
      </c>
      <c r="L548" s="9"/>
      <c r="M548" s="9"/>
      <c r="N548" s="9">
        <v>0</v>
      </c>
      <c r="O548" s="9">
        <f t="shared" si="17"/>
        <v>22501</v>
      </c>
      <c r="P548" s="19">
        <v>31500</v>
      </c>
      <c r="Q548" s="9"/>
      <c r="R548" s="9"/>
      <c r="S548" s="9" t="s">
        <v>325</v>
      </c>
      <c r="T548" s="19">
        <v>12000</v>
      </c>
      <c r="U548" s="9" t="s">
        <v>326</v>
      </c>
      <c r="V548" s="19">
        <f>INDEX(章节表!$N$5:$N$64,关卡表!BQ548)</f>
        <v>27000</v>
      </c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10" t="s">
        <v>327</v>
      </c>
      <c r="AM548" s="9">
        <v>2</v>
      </c>
      <c r="AN548" s="9"/>
      <c r="AO548" s="19">
        <f>INDEX(章节表!$K$5:$K$64,关卡表!BQ548)</f>
        <v>142</v>
      </c>
      <c r="AP548" s="9">
        <v>10340831</v>
      </c>
      <c r="AQ548" s="10" t="s">
        <v>1966</v>
      </c>
      <c r="AR548" s="10" t="s">
        <v>1967</v>
      </c>
      <c r="AS548" s="10" t="s">
        <v>1968</v>
      </c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P548">
        <v>542</v>
      </c>
      <c r="BQ548">
        <f>MATCH(BP548-1,章节表!$J$4:$J$64,1)</f>
        <v>55</v>
      </c>
    </row>
    <row r="549" spans="1:69" ht="16.5" x14ac:dyDescent="0.2">
      <c r="A549" s="19">
        <f t="shared" si="18"/>
        <v>22503</v>
      </c>
      <c r="B549" s="19">
        <f>INDEX(章节表!$E$5:$E$64,关卡表!BQ549)</f>
        <v>2</v>
      </c>
      <c r="C549" s="19">
        <f>INDEX(章节表!$B$5:$B$64,关卡表!BQ549)</f>
        <v>225</v>
      </c>
      <c r="D549" s="10" t="s">
        <v>313</v>
      </c>
      <c r="E549" s="19">
        <f>BP549-INDEX(章节表!$J$4:$J$64,关卡表!BQ549)</f>
        <v>3</v>
      </c>
      <c r="F549" s="20">
        <v>5</v>
      </c>
      <c r="G549" s="19" t="str">
        <f>INDEX(章节表!$C$5:$C$64,关卡表!BQ549)&amp;关卡表!E549&amp;"关"</f>
        <v>困难25章3关</v>
      </c>
      <c r="H549" s="9"/>
      <c r="I549" s="9"/>
      <c r="J549" s="19" t="str">
        <f>INDEX(章节表!$D$5:$D$64,关卡表!BQ549)&amp;"-"&amp;关卡表!E549&amp;"关"</f>
        <v>困难25章-3关</v>
      </c>
      <c r="K549" s="10" t="s">
        <v>315</v>
      </c>
      <c r="L549" s="9"/>
      <c r="M549" s="9"/>
      <c r="N549" s="9">
        <v>0</v>
      </c>
      <c r="O549" s="9">
        <f t="shared" si="17"/>
        <v>22502</v>
      </c>
      <c r="P549" s="19">
        <v>31500</v>
      </c>
      <c r="Q549" s="9"/>
      <c r="R549" s="9">
        <v>22251</v>
      </c>
      <c r="S549" s="9" t="s">
        <v>325</v>
      </c>
      <c r="T549" s="19">
        <v>12000</v>
      </c>
      <c r="U549" s="9" t="s">
        <v>326</v>
      </c>
      <c r="V549" s="19">
        <f>INDEX(章节表!$N$5:$N$64,关卡表!BQ549)</f>
        <v>27000</v>
      </c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10" t="s">
        <v>327</v>
      </c>
      <c r="AM549" s="9">
        <v>3</v>
      </c>
      <c r="AN549" s="9"/>
      <c r="AO549" s="19">
        <f>INDEX(章节表!$K$5:$K$64,关卡表!BQ549)</f>
        <v>142</v>
      </c>
      <c r="AP549" s="9">
        <v>11283703</v>
      </c>
      <c r="AQ549" s="10" t="s">
        <v>1969</v>
      </c>
      <c r="AR549" s="10" t="s">
        <v>1970</v>
      </c>
      <c r="AS549" s="10" t="s">
        <v>1971</v>
      </c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P549">
        <v>543</v>
      </c>
      <c r="BQ549">
        <f>MATCH(BP549-1,章节表!$J$4:$J$64,1)</f>
        <v>55</v>
      </c>
    </row>
    <row r="550" spans="1:69" ht="16.5" x14ac:dyDescent="0.2">
      <c r="A550" s="19">
        <f t="shared" si="18"/>
        <v>22504</v>
      </c>
      <c r="B550" s="19">
        <f>INDEX(章节表!$E$5:$E$64,关卡表!BQ550)</f>
        <v>2</v>
      </c>
      <c r="C550" s="19">
        <f>INDEX(章节表!$B$5:$B$64,关卡表!BQ550)</f>
        <v>225</v>
      </c>
      <c r="D550" s="10" t="s">
        <v>313</v>
      </c>
      <c r="E550" s="19">
        <f>BP550-INDEX(章节表!$J$4:$J$64,关卡表!BQ550)</f>
        <v>4</v>
      </c>
      <c r="F550" s="20">
        <v>7</v>
      </c>
      <c r="G550" s="19" t="str">
        <f>INDEX(章节表!$C$5:$C$64,关卡表!BQ550)&amp;关卡表!E550&amp;"关"</f>
        <v>困难25章4关</v>
      </c>
      <c r="H550" s="9"/>
      <c r="I550" s="9"/>
      <c r="J550" s="19" t="str">
        <f>INDEX(章节表!$D$5:$D$64,关卡表!BQ550)&amp;"-"&amp;关卡表!E550&amp;"关"</f>
        <v>困难25章-4关</v>
      </c>
      <c r="K550" s="10" t="s">
        <v>315</v>
      </c>
      <c r="L550" s="9"/>
      <c r="M550" s="9"/>
      <c r="N550" s="9">
        <v>0</v>
      </c>
      <c r="O550" s="9">
        <f t="shared" si="17"/>
        <v>22503</v>
      </c>
      <c r="P550" s="19">
        <v>31500</v>
      </c>
      <c r="Q550" s="9"/>
      <c r="R550" s="9"/>
      <c r="S550" s="9" t="s">
        <v>325</v>
      </c>
      <c r="T550" s="19">
        <v>12000</v>
      </c>
      <c r="U550" s="9" t="s">
        <v>326</v>
      </c>
      <c r="V550" s="19">
        <f>INDEX(章节表!$N$5:$N$64,关卡表!BQ550)</f>
        <v>27000</v>
      </c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10" t="s">
        <v>364</v>
      </c>
      <c r="AM550" s="9">
        <v>9</v>
      </c>
      <c r="AN550" s="9"/>
      <c r="AO550" s="19">
        <f>INDEX(章节表!$K$5:$K$64,关卡表!BQ550)</f>
        <v>142</v>
      </c>
      <c r="AP550" s="9">
        <v>10722800</v>
      </c>
      <c r="AQ550" s="10" t="s">
        <v>1972</v>
      </c>
      <c r="AR550" s="10" t="s">
        <v>1973</v>
      </c>
      <c r="AS550" s="10" t="s">
        <v>1974</v>
      </c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P550">
        <v>544</v>
      </c>
      <c r="BQ550">
        <f>MATCH(BP550-1,章节表!$J$4:$J$64,1)</f>
        <v>55</v>
      </c>
    </row>
    <row r="551" spans="1:69" ht="16.5" x14ac:dyDescent="0.2">
      <c r="A551" s="19">
        <f t="shared" si="18"/>
        <v>22505</v>
      </c>
      <c r="B551" s="19">
        <f>INDEX(章节表!$E$5:$E$64,关卡表!BQ551)</f>
        <v>2</v>
      </c>
      <c r="C551" s="19">
        <f>INDEX(章节表!$B$5:$B$64,关卡表!BQ551)</f>
        <v>225</v>
      </c>
      <c r="D551" s="10" t="s">
        <v>313</v>
      </c>
      <c r="E551" s="19">
        <f>BP551-INDEX(章节表!$J$4:$J$64,关卡表!BQ551)</f>
        <v>5</v>
      </c>
      <c r="F551" s="20">
        <v>8</v>
      </c>
      <c r="G551" s="19" t="str">
        <f>INDEX(章节表!$C$5:$C$64,关卡表!BQ551)&amp;关卡表!E551&amp;"关"</f>
        <v>困难25章5关</v>
      </c>
      <c r="H551" s="9"/>
      <c r="I551" s="9"/>
      <c r="J551" s="19" t="str">
        <f>INDEX(章节表!$D$5:$D$64,关卡表!BQ551)&amp;"-"&amp;关卡表!E551&amp;"关"</f>
        <v>困难25章-5关</v>
      </c>
      <c r="K551" s="10" t="s">
        <v>315</v>
      </c>
      <c r="L551" s="9"/>
      <c r="M551" s="9"/>
      <c r="N551" s="9">
        <v>0</v>
      </c>
      <c r="O551" s="9">
        <f t="shared" si="17"/>
        <v>22504</v>
      </c>
      <c r="P551" s="19">
        <v>31500</v>
      </c>
      <c r="Q551" s="9"/>
      <c r="R551" s="9"/>
      <c r="S551" s="9" t="s">
        <v>325</v>
      </c>
      <c r="T551" s="19">
        <v>12000</v>
      </c>
      <c r="U551" s="9" t="s">
        <v>326</v>
      </c>
      <c r="V551" s="19">
        <f>INDEX(章节表!$N$5:$N$64,关卡表!BQ551)</f>
        <v>27000</v>
      </c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 t="s">
        <v>327</v>
      </c>
      <c r="AM551" s="9">
        <v>1</v>
      </c>
      <c r="AN551" s="9"/>
      <c r="AO551" s="19">
        <f>INDEX(章节表!$K$5:$K$64,关卡表!BQ551)</f>
        <v>142</v>
      </c>
      <c r="AP551" s="9">
        <v>10726443</v>
      </c>
      <c r="AQ551" s="10" t="s">
        <v>1975</v>
      </c>
      <c r="AR551" s="10" t="s">
        <v>1976</v>
      </c>
      <c r="AS551" s="10" t="s">
        <v>1977</v>
      </c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P551">
        <v>545</v>
      </c>
      <c r="BQ551">
        <f>MATCH(BP551-1,章节表!$J$4:$J$64,1)</f>
        <v>55</v>
      </c>
    </row>
    <row r="552" spans="1:69" ht="16.5" x14ac:dyDescent="0.2">
      <c r="A552" s="19">
        <f t="shared" si="18"/>
        <v>22506</v>
      </c>
      <c r="B552" s="19">
        <f>INDEX(章节表!$E$5:$E$64,关卡表!BQ552)</f>
        <v>2</v>
      </c>
      <c r="C552" s="19">
        <f>INDEX(章节表!$B$5:$B$64,关卡表!BQ552)</f>
        <v>225</v>
      </c>
      <c r="D552" s="10" t="s">
        <v>313</v>
      </c>
      <c r="E552" s="19">
        <f>BP552-INDEX(章节表!$J$4:$J$64,关卡表!BQ552)</f>
        <v>6</v>
      </c>
      <c r="F552" s="20">
        <v>9</v>
      </c>
      <c r="G552" s="19" t="str">
        <f>INDEX(章节表!$C$5:$C$64,关卡表!BQ552)&amp;关卡表!E552&amp;"关"</f>
        <v>困难25章6关</v>
      </c>
      <c r="H552" s="9"/>
      <c r="I552" s="9"/>
      <c r="J552" s="19" t="str">
        <f>INDEX(章节表!$D$5:$D$64,关卡表!BQ552)&amp;"-"&amp;关卡表!E552&amp;"关"</f>
        <v>困难25章-6关</v>
      </c>
      <c r="K552" s="10" t="s">
        <v>315</v>
      </c>
      <c r="L552" s="9"/>
      <c r="M552" s="9"/>
      <c r="N552" s="9">
        <v>0</v>
      </c>
      <c r="O552" s="9">
        <f t="shared" si="17"/>
        <v>22505</v>
      </c>
      <c r="P552" s="19">
        <v>31500</v>
      </c>
      <c r="Q552" s="9"/>
      <c r="R552" s="9">
        <v>22252</v>
      </c>
      <c r="S552" s="9" t="s">
        <v>325</v>
      </c>
      <c r="T552" s="19">
        <v>12000</v>
      </c>
      <c r="U552" s="9" t="s">
        <v>326</v>
      </c>
      <c r="V552" s="19">
        <f>INDEX(章节表!$N$5:$N$64,关卡表!BQ552)</f>
        <v>27000</v>
      </c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10" t="s">
        <v>327</v>
      </c>
      <c r="AM552" s="9">
        <v>2</v>
      </c>
      <c r="AN552" s="9"/>
      <c r="AO552" s="19">
        <f>INDEX(章节表!$K$5:$K$64,关卡表!BQ552)</f>
        <v>142</v>
      </c>
      <c r="AP552" s="9">
        <v>11879271</v>
      </c>
      <c r="AQ552" s="10" t="s">
        <v>1978</v>
      </c>
      <c r="AR552" s="10" t="s">
        <v>1979</v>
      </c>
      <c r="AS552" s="10" t="s">
        <v>1980</v>
      </c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P552">
        <v>546</v>
      </c>
      <c r="BQ552">
        <f>MATCH(BP552-1,章节表!$J$4:$J$64,1)</f>
        <v>55</v>
      </c>
    </row>
    <row r="553" spans="1:69" ht="16.5" x14ac:dyDescent="0.2">
      <c r="A553" s="19">
        <f t="shared" si="18"/>
        <v>22507</v>
      </c>
      <c r="B553" s="19">
        <f>INDEX(章节表!$E$5:$E$64,关卡表!BQ553)</f>
        <v>2</v>
      </c>
      <c r="C553" s="19">
        <f>INDEX(章节表!$B$5:$B$64,关卡表!BQ553)</f>
        <v>225</v>
      </c>
      <c r="D553" s="10" t="s">
        <v>313</v>
      </c>
      <c r="E553" s="19">
        <f>BP553-INDEX(章节表!$J$4:$J$64,关卡表!BQ553)</f>
        <v>7</v>
      </c>
      <c r="F553" s="20">
        <v>11</v>
      </c>
      <c r="G553" s="19" t="str">
        <f>INDEX(章节表!$C$5:$C$64,关卡表!BQ553)&amp;关卡表!E553&amp;"关"</f>
        <v>困难25章7关</v>
      </c>
      <c r="H553" s="9"/>
      <c r="I553" s="9"/>
      <c r="J553" s="19" t="str">
        <f>INDEX(章节表!$D$5:$D$64,关卡表!BQ553)&amp;"-"&amp;关卡表!E553&amp;"关"</f>
        <v>困难25章-7关</v>
      </c>
      <c r="K553" s="10" t="s">
        <v>315</v>
      </c>
      <c r="L553" s="9"/>
      <c r="M553" s="9"/>
      <c r="N553" s="9">
        <v>0</v>
      </c>
      <c r="O553" s="9">
        <f t="shared" si="17"/>
        <v>22506</v>
      </c>
      <c r="P553" s="19">
        <v>31500</v>
      </c>
      <c r="Q553" s="9"/>
      <c r="R553" s="9"/>
      <c r="S553" s="9" t="s">
        <v>325</v>
      </c>
      <c r="T553" s="19">
        <v>12000</v>
      </c>
      <c r="U553" s="9" t="s">
        <v>326</v>
      </c>
      <c r="V553" s="19">
        <f>INDEX(章节表!$N$5:$N$64,关卡表!BQ553)</f>
        <v>27000</v>
      </c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 t="s">
        <v>364</v>
      </c>
      <c r="AM553" s="9">
        <v>11</v>
      </c>
      <c r="AN553" s="9"/>
      <c r="AO553" s="19">
        <f>INDEX(章节表!$K$5:$K$64,关卡表!BQ553)</f>
        <v>142</v>
      </c>
      <c r="AP553" s="9">
        <v>11606892</v>
      </c>
      <c r="AQ553" s="10" t="s">
        <v>1981</v>
      </c>
      <c r="AR553" s="10" t="s">
        <v>1982</v>
      </c>
      <c r="AS553" s="10" t="s">
        <v>1983</v>
      </c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P553">
        <v>547</v>
      </c>
      <c r="BQ553">
        <f>MATCH(BP553-1,章节表!$J$4:$J$64,1)</f>
        <v>55</v>
      </c>
    </row>
    <row r="554" spans="1:69" ht="16.5" x14ac:dyDescent="0.2">
      <c r="A554" s="19">
        <f t="shared" si="18"/>
        <v>22508</v>
      </c>
      <c r="B554" s="19">
        <f>INDEX(章节表!$E$5:$E$64,关卡表!BQ554)</f>
        <v>2</v>
      </c>
      <c r="C554" s="19">
        <f>INDEX(章节表!$B$5:$B$64,关卡表!BQ554)</f>
        <v>225</v>
      </c>
      <c r="D554" s="10" t="s">
        <v>313</v>
      </c>
      <c r="E554" s="19">
        <f>BP554-INDEX(章节表!$J$4:$J$64,关卡表!BQ554)</f>
        <v>8</v>
      </c>
      <c r="F554" s="20">
        <v>12</v>
      </c>
      <c r="G554" s="19" t="str">
        <f>INDEX(章节表!$C$5:$C$64,关卡表!BQ554)&amp;关卡表!E554&amp;"关"</f>
        <v>困难25章8关</v>
      </c>
      <c r="H554" s="9"/>
      <c r="I554" s="9"/>
      <c r="J554" s="19" t="str">
        <f>INDEX(章节表!$D$5:$D$64,关卡表!BQ554)&amp;"-"&amp;关卡表!E554&amp;"关"</f>
        <v>困难25章-8关</v>
      </c>
      <c r="K554" s="10" t="s">
        <v>315</v>
      </c>
      <c r="L554" s="9"/>
      <c r="M554" s="9"/>
      <c r="N554" s="9">
        <v>0</v>
      </c>
      <c r="O554" s="9">
        <f t="shared" si="17"/>
        <v>22507</v>
      </c>
      <c r="P554" s="19">
        <v>31500</v>
      </c>
      <c r="Q554" s="9"/>
      <c r="R554" s="9"/>
      <c r="S554" s="9" t="s">
        <v>325</v>
      </c>
      <c r="T554" s="19">
        <v>12000</v>
      </c>
      <c r="U554" s="9" t="s">
        <v>326</v>
      </c>
      <c r="V554" s="19">
        <f>INDEX(章节表!$N$5:$N$64,关卡表!BQ554)</f>
        <v>27000</v>
      </c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 t="s">
        <v>364</v>
      </c>
      <c r="AM554" s="9">
        <v>9</v>
      </c>
      <c r="AN554" s="9"/>
      <c r="AO554" s="19">
        <f>INDEX(章节表!$K$5:$K$64,关卡表!BQ554)</f>
        <v>142</v>
      </c>
      <c r="AP554" s="9">
        <v>11614160</v>
      </c>
      <c r="AQ554" s="10" t="s">
        <v>1984</v>
      </c>
      <c r="AR554" s="10" t="s">
        <v>1985</v>
      </c>
      <c r="AS554" s="10" t="s">
        <v>1986</v>
      </c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P554">
        <v>548</v>
      </c>
      <c r="BQ554">
        <f>MATCH(BP554-1,章节表!$J$4:$J$64,1)</f>
        <v>55</v>
      </c>
    </row>
    <row r="555" spans="1:69" ht="16.5" x14ac:dyDescent="0.2">
      <c r="A555" s="19">
        <f t="shared" si="18"/>
        <v>22509</v>
      </c>
      <c r="B555" s="19">
        <f>INDEX(章节表!$E$5:$E$64,关卡表!BQ555)</f>
        <v>2</v>
      </c>
      <c r="C555" s="19">
        <f>INDEX(章节表!$B$5:$B$64,关卡表!BQ555)</f>
        <v>225</v>
      </c>
      <c r="D555" s="10" t="s">
        <v>313</v>
      </c>
      <c r="E555" s="19">
        <f>BP555-INDEX(章节表!$J$4:$J$64,关卡表!BQ555)</f>
        <v>9</v>
      </c>
      <c r="F555" s="20">
        <v>13</v>
      </c>
      <c r="G555" s="19" t="str">
        <f>INDEX(章节表!$C$5:$C$64,关卡表!BQ555)&amp;关卡表!E555&amp;"关"</f>
        <v>困难25章9关</v>
      </c>
      <c r="H555" s="9"/>
      <c r="I555" s="9"/>
      <c r="J555" s="19" t="str">
        <f>INDEX(章节表!$D$5:$D$64,关卡表!BQ555)&amp;"-"&amp;关卡表!E555&amp;"关"</f>
        <v>困难25章-9关</v>
      </c>
      <c r="K555" s="10" t="s">
        <v>315</v>
      </c>
      <c r="L555" s="9"/>
      <c r="M555" s="9"/>
      <c r="N555" s="9">
        <v>0</v>
      </c>
      <c r="O555" s="9">
        <f t="shared" si="17"/>
        <v>22508</v>
      </c>
      <c r="P555" s="19">
        <v>31500</v>
      </c>
      <c r="Q555" s="9"/>
      <c r="R555" s="9"/>
      <c r="S555" s="9" t="s">
        <v>325</v>
      </c>
      <c r="T555" s="19">
        <v>12000</v>
      </c>
      <c r="U555" s="9" t="s">
        <v>326</v>
      </c>
      <c r="V555" s="19">
        <f>INDEX(章节表!$N$5:$N$64,关卡表!BQ555)</f>
        <v>27000</v>
      </c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 t="s">
        <v>364</v>
      </c>
      <c r="AM555" s="9">
        <v>11</v>
      </c>
      <c r="AN555" s="9"/>
      <c r="AO555" s="19">
        <f>INDEX(章节表!$K$5:$K$64,关卡表!BQ555)</f>
        <v>142</v>
      </c>
      <c r="AP555" s="9">
        <v>11516058</v>
      </c>
      <c r="AQ555" s="10" t="s">
        <v>1987</v>
      </c>
      <c r="AR555" s="10" t="s">
        <v>1988</v>
      </c>
      <c r="AS555" s="10" t="s">
        <v>1989</v>
      </c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P555">
        <v>549</v>
      </c>
      <c r="BQ555">
        <f>MATCH(BP555-1,章节表!$J$4:$J$64,1)</f>
        <v>55</v>
      </c>
    </row>
    <row r="556" spans="1:69" ht="16.5" x14ac:dyDescent="0.2">
      <c r="A556" s="19">
        <f t="shared" si="18"/>
        <v>22510</v>
      </c>
      <c r="B556" s="19">
        <f>INDEX(章节表!$E$5:$E$64,关卡表!BQ556)</f>
        <v>2</v>
      </c>
      <c r="C556" s="19">
        <f>INDEX(章节表!$B$5:$B$64,关卡表!BQ556)</f>
        <v>225</v>
      </c>
      <c r="D556" s="10" t="s">
        <v>313</v>
      </c>
      <c r="E556" s="19">
        <f>BP556-INDEX(章节表!$J$4:$J$64,关卡表!BQ556)</f>
        <v>10</v>
      </c>
      <c r="F556" s="20">
        <v>14</v>
      </c>
      <c r="G556" s="19" t="str">
        <f>INDEX(章节表!$C$5:$C$64,关卡表!BQ556)&amp;关卡表!E556&amp;"关"</f>
        <v>困难25章10关</v>
      </c>
      <c r="H556" s="9"/>
      <c r="I556" s="9"/>
      <c r="J556" s="19" t="str">
        <f>INDEX(章节表!$D$5:$D$64,关卡表!BQ556)&amp;"-"&amp;关卡表!E556&amp;"关"</f>
        <v>困难25章-10关</v>
      </c>
      <c r="K556" s="10" t="s">
        <v>360</v>
      </c>
      <c r="L556" s="9"/>
      <c r="M556" s="9"/>
      <c r="N556" s="9">
        <v>0</v>
      </c>
      <c r="O556" s="9">
        <f t="shared" si="17"/>
        <v>22509</v>
      </c>
      <c r="P556" s="19">
        <v>31500</v>
      </c>
      <c r="Q556" s="9"/>
      <c r="R556" s="9">
        <v>22253</v>
      </c>
      <c r="S556" s="9" t="s">
        <v>325</v>
      </c>
      <c r="T556" s="19">
        <v>12000</v>
      </c>
      <c r="U556" s="9" t="s">
        <v>326</v>
      </c>
      <c r="V556" s="19">
        <f>INDEX(章节表!$N$5:$N$64,关卡表!BQ556)</f>
        <v>27000</v>
      </c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 t="s">
        <v>412</v>
      </c>
      <c r="AM556" s="9">
        <v>6</v>
      </c>
      <c r="AN556" s="9"/>
      <c r="AO556" s="19">
        <f>INDEX(章节表!$K$5:$K$64,关卡表!BQ556)</f>
        <v>142</v>
      </c>
      <c r="AP556" s="9">
        <v>11582634</v>
      </c>
      <c r="AQ556" s="10" t="s">
        <v>1990</v>
      </c>
      <c r="AR556" s="10" t="s">
        <v>1991</v>
      </c>
      <c r="AS556" s="10" t="s">
        <v>1992</v>
      </c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P556">
        <v>550</v>
      </c>
      <c r="BQ556">
        <f>MATCH(BP556-1,章节表!$J$4:$J$64,1)</f>
        <v>55</v>
      </c>
    </row>
    <row r="557" spans="1:69" ht="16.5" x14ac:dyDescent="0.2">
      <c r="A557" s="19">
        <f t="shared" si="18"/>
        <v>22601</v>
      </c>
      <c r="B557" s="19">
        <f>INDEX(章节表!$E$5:$E$64,关卡表!BQ557)</f>
        <v>2</v>
      </c>
      <c r="C557" s="19">
        <f>INDEX(章节表!$B$5:$B$64,关卡表!BQ557)</f>
        <v>226</v>
      </c>
      <c r="D557" s="10" t="s">
        <v>313</v>
      </c>
      <c r="E557" s="19">
        <f>BP557-INDEX(章节表!$J$4:$J$64,关卡表!BQ557)</f>
        <v>1</v>
      </c>
      <c r="F557" s="20">
        <v>1</v>
      </c>
      <c r="G557" s="19" t="str">
        <f>INDEX(章节表!$C$5:$C$64,关卡表!BQ557)&amp;关卡表!E557&amp;"关"</f>
        <v>困难26章1关</v>
      </c>
      <c r="H557" s="9"/>
      <c r="I557" s="9"/>
      <c r="J557" s="19" t="str">
        <f>INDEX(章节表!$D$5:$D$64,关卡表!BQ557)&amp;"-"&amp;关卡表!E557&amp;"关"</f>
        <v>困难26章-1关</v>
      </c>
      <c r="K557" s="10" t="s">
        <v>315</v>
      </c>
      <c r="L557" s="9"/>
      <c r="M557" s="9"/>
      <c r="N557" s="9">
        <v>0</v>
      </c>
      <c r="O557" s="9">
        <f t="shared" si="17"/>
        <v>22510</v>
      </c>
      <c r="P557" s="19">
        <v>38250</v>
      </c>
      <c r="Q557" s="9"/>
      <c r="R557" s="9"/>
      <c r="S557" s="9" t="s">
        <v>325</v>
      </c>
      <c r="T557" s="19">
        <v>12600</v>
      </c>
      <c r="U557" s="9" t="s">
        <v>326</v>
      </c>
      <c r="V557" s="19">
        <f>INDEX(章节表!$N$5:$N$64,关卡表!BQ557)</f>
        <v>29250</v>
      </c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 t="s">
        <v>412</v>
      </c>
      <c r="AM557" s="9">
        <v>7</v>
      </c>
      <c r="AN557" s="9"/>
      <c r="AO557" s="19">
        <f>INDEX(章节表!$K$5:$K$64,关卡表!BQ557)</f>
        <v>147</v>
      </c>
      <c r="AP557" s="9">
        <v>12071911</v>
      </c>
      <c r="AQ557" s="10" t="s">
        <v>1993</v>
      </c>
      <c r="AR557" s="10" t="s">
        <v>1994</v>
      </c>
      <c r="AS557" s="10" t="s">
        <v>1995</v>
      </c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P557">
        <v>551</v>
      </c>
      <c r="BQ557">
        <f>MATCH(BP557-1,章节表!$J$4:$J$64,1)</f>
        <v>56</v>
      </c>
    </row>
    <row r="558" spans="1:69" ht="16.5" x14ac:dyDescent="0.2">
      <c r="A558" s="19">
        <f t="shared" si="18"/>
        <v>22602</v>
      </c>
      <c r="B558" s="19">
        <f>INDEX(章节表!$E$5:$E$64,关卡表!BQ558)</f>
        <v>2</v>
      </c>
      <c r="C558" s="19">
        <f>INDEX(章节表!$B$5:$B$64,关卡表!BQ558)</f>
        <v>226</v>
      </c>
      <c r="D558" s="10" t="s">
        <v>313</v>
      </c>
      <c r="E558" s="19">
        <f>BP558-INDEX(章节表!$J$4:$J$64,关卡表!BQ558)</f>
        <v>2</v>
      </c>
      <c r="F558" s="20">
        <v>3</v>
      </c>
      <c r="G558" s="19" t="str">
        <f>INDEX(章节表!$C$5:$C$64,关卡表!BQ558)&amp;关卡表!E558&amp;"关"</f>
        <v>困难26章2关</v>
      </c>
      <c r="H558" s="9"/>
      <c r="I558" s="9"/>
      <c r="J558" s="19" t="str">
        <f>INDEX(章节表!$D$5:$D$64,关卡表!BQ558)&amp;"-"&amp;关卡表!E558&amp;"关"</f>
        <v>困难26章-2关</v>
      </c>
      <c r="K558" s="10" t="s">
        <v>315</v>
      </c>
      <c r="L558" s="9"/>
      <c r="M558" s="9"/>
      <c r="N558" s="9">
        <v>0</v>
      </c>
      <c r="O558" s="9">
        <f t="shared" si="17"/>
        <v>22601</v>
      </c>
      <c r="P558" s="19">
        <v>38250</v>
      </c>
      <c r="Q558" s="9"/>
      <c r="R558" s="9"/>
      <c r="S558" s="9" t="s">
        <v>325</v>
      </c>
      <c r="T558" s="19">
        <v>12600</v>
      </c>
      <c r="U558" s="9" t="s">
        <v>326</v>
      </c>
      <c r="V558" s="19">
        <f>INDEX(章节表!$N$5:$N$64,关卡表!BQ558)</f>
        <v>29250</v>
      </c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 t="s">
        <v>412</v>
      </c>
      <c r="AM558" s="9">
        <v>8</v>
      </c>
      <c r="AN558" s="9"/>
      <c r="AO558" s="19">
        <f>INDEX(章节表!$K$5:$K$64,关卡表!BQ558)</f>
        <v>147</v>
      </c>
      <c r="AP558" s="9">
        <v>12079139</v>
      </c>
      <c r="AQ558" s="10" t="s">
        <v>1996</v>
      </c>
      <c r="AR558" s="10" t="s">
        <v>1997</v>
      </c>
      <c r="AS558" s="10" t="s">
        <v>1998</v>
      </c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P558">
        <v>552</v>
      </c>
      <c r="BQ558">
        <f>MATCH(BP558-1,章节表!$J$4:$J$64,1)</f>
        <v>56</v>
      </c>
    </row>
    <row r="559" spans="1:69" ht="16.5" x14ac:dyDescent="0.2">
      <c r="A559" s="19">
        <f t="shared" si="18"/>
        <v>22603</v>
      </c>
      <c r="B559" s="19">
        <f>INDEX(章节表!$E$5:$E$64,关卡表!BQ559)</f>
        <v>2</v>
      </c>
      <c r="C559" s="19">
        <f>INDEX(章节表!$B$5:$B$64,关卡表!BQ559)</f>
        <v>226</v>
      </c>
      <c r="D559" s="10" t="s">
        <v>313</v>
      </c>
      <c r="E559" s="19">
        <f>BP559-INDEX(章节表!$J$4:$J$64,关卡表!BQ559)</f>
        <v>3</v>
      </c>
      <c r="F559" s="20">
        <v>4</v>
      </c>
      <c r="G559" s="19" t="str">
        <f>INDEX(章节表!$C$5:$C$64,关卡表!BQ559)&amp;关卡表!E559&amp;"关"</f>
        <v>困难26章3关</v>
      </c>
      <c r="H559" s="9"/>
      <c r="I559" s="9"/>
      <c r="J559" s="19" t="str">
        <f>INDEX(章节表!$D$5:$D$64,关卡表!BQ559)&amp;"-"&amp;关卡表!E559&amp;"关"</f>
        <v>困难26章-3关</v>
      </c>
      <c r="K559" s="10" t="s">
        <v>315</v>
      </c>
      <c r="L559" s="9"/>
      <c r="M559" s="9"/>
      <c r="N559" s="9">
        <v>0</v>
      </c>
      <c r="O559" s="9">
        <f t="shared" si="17"/>
        <v>22602</v>
      </c>
      <c r="P559" s="19">
        <v>38250</v>
      </c>
      <c r="Q559" s="9"/>
      <c r="R559" s="9">
        <v>22261</v>
      </c>
      <c r="S559" s="9" t="s">
        <v>325</v>
      </c>
      <c r="T559" s="19">
        <v>12600</v>
      </c>
      <c r="U559" s="9" t="s">
        <v>326</v>
      </c>
      <c r="V559" s="19">
        <f>INDEX(章节表!$N$5:$N$64,关卡表!BQ559)</f>
        <v>29250</v>
      </c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 t="s">
        <v>412</v>
      </c>
      <c r="AM559" s="9">
        <v>6</v>
      </c>
      <c r="AN559" s="9"/>
      <c r="AO559" s="19">
        <f>INDEX(章节表!$K$5:$K$64,关卡表!BQ559)</f>
        <v>147</v>
      </c>
      <c r="AP559" s="9">
        <v>12875018</v>
      </c>
      <c r="AQ559" s="10" t="s">
        <v>1999</v>
      </c>
      <c r="AR559" s="10" t="s">
        <v>2000</v>
      </c>
      <c r="AS559" s="10" t="s">
        <v>2001</v>
      </c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P559">
        <v>553</v>
      </c>
      <c r="BQ559">
        <f>MATCH(BP559-1,章节表!$J$4:$J$64,1)</f>
        <v>56</v>
      </c>
    </row>
    <row r="560" spans="1:69" ht="16.5" x14ac:dyDescent="0.2">
      <c r="A560" s="19">
        <f t="shared" si="18"/>
        <v>22604</v>
      </c>
      <c r="B560" s="19">
        <f>INDEX(章节表!$E$5:$E$64,关卡表!BQ560)</f>
        <v>2</v>
      </c>
      <c r="C560" s="19">
        <f>INDEX(章节表!$B$5:$B$64,关卡表!BQ560)</f>
        <v>226</v>
      </c>
      <c r="D560" s="10" t="s">
        <v>313</v>
      </c>
      <c r="E560" s="19">
        <f>BP560-INDEX(章节表!$J$4:$J$64,关卡表!BQ560)</f>
        <v>4</v>
      </c>
      <c r="F560" s="20">
        <v>6</v>
      </c>
      <c r="G560" s="19" t="str">
        <f>INDEX(章节表!$C$5:$C$64,关卡表!BQ560)&amp;关卡表!E560&amp;"关"</f>
        <v>困难26章4关</v>
      </c>
      <c r="H560" s="9"/>
      <c r="I560" s="9"/>
      <c r="J560" s="19" t="str">
        <f>INDEX(章节表!$D$5:$D$64,关卡表!BQ560)&amp;"-"&amp;关卡表!E560&amp;"关"</f>
        <v>困难26章-4关</v>
      </c>
      <c r="K560" s="10" t="s">
        <v>315</v>
      </c>
      <c r="L560" s="9"/>
      <c r="M560" s="9"/>
      <c r="N560" s="9">
        <v>0</v>
      </c>
      <c r="O560" s="9">
        <f t="shared" si="17"/>
        <v>22603</v>
      </c>
      <c r="P560" s="19">
        <v>38250</v>
      </c>
      <c r="Q560" s="9"/>
      <c r="R560" s="9"/>
      <c r="S560" s="9" t="s">
        <v>325</v>
      </c>
      <c r="T560" s="19">
        <v>12600</v>
      </c>
      <c r="U560" s="9" t="s">
        <v>326</v>
      </c>
      <c r="V560" s="19">
        <f>INDEX(章节表!$N$5:$N$64,关卡表!BQ560)</f>
        <v>29250</v>
      </c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 t="s">
        <v>412</v>
      </c>
      <c r="AM560" s="9">
        <v>6</v>
      </c>
      <c r="AN560" s="9"/>
      <c r="AO560" s="19">
        <f>INDEX(章节表!$K$5:$K$64,关卡表!BQ560)</f>
        <v>147</v>
      </c>
      <c r="AP560" s="9">
        <v>12258538</v>
      </c>
      <c r="AQ560" s="10" t="s">
        <v>2002</v>
      </c>
      <c r="AR560" s="10" t="s">
        <v>2003</v>
      </c>
      <c r="AS560" s="10" t="s">
        <v>2004</v>
      </c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P560">
        <v>554</v>
      </c>
      <c r="BQ560">
        <f>MATCH(BP560-1,章节表!$J$4:$J$64,1)</f>
        <v>56</v>
      </c>
    </row>
    <row r="561" spans="1:69" ht="16.5" x14ac:dyDescent="0.2">
      <c r="A561" s="19">
        <f t="shared" si="18"/>
        <v>22605</v>
      </c>
      <c r="B561" s="19">
        <f>INDEX(章节表!$E$5:$E$64,关卡表!BQ561)</f>
        <v>2</v>
      </c>
      <c r="C561" s="19">
        <f>INDEX(章节表!$B$5:$B$64,关卡表!BQ561)</f>
        <v>226</v>
      </c>
      <c r="D561" s="10" t="s">
        <v>313</v>
      </c>
      <c r="E561" s="19">
        <f>BP561-INDEX(章节表!$J$4:$J$64,关卡表!BQ561)</f>
        <v>5</v>
      </c>
      <c r="F561" s="20">
        <v>8</v>
      </c>
      <c r="G561" s="19" t="str">
        <f>INDEX(章节表!$C$5:$C$64,关卡表!BQ561)&amp;关卡表!E561&amp;"关"</f>
        <v>困难26章5关</v>
      </c>
      <c r="H561" s="9"/>
      <c r="I561" s="9"/>
      <c r="J561" s="19" t="str">
        <f>INDEX(章节表!$D$5:$D$64,关卡表!BQ561)&amp;"-"&amp;关卡表!E561&amp;"关"</f>
        <v>困难26章-5关</v>
      </c>
      <c r="K561" s="10" t="s">
        <v>315</v>
      </c>
      <c r="L561" s="9"/>
      <c r="M561" s="9"/>
      <c r="N561" s="9">
        <v>0</v>
      </c>
      <c r="O561" s="9">
        <f t="shared" si="17"/>
        <v>22604</v>
      </c>
      <c r="P561" s="19">
        <v>38250</v>
      </c>
      <c r="Q561" s="9"/>
      <c r="R561" s="9"/>
      <c r="S561" s="9" t="s">
        <v>325</v>
      </c>
      <c r="T561" s="19">
        <v>12600</v>
      </c>
      <c r="U561" s="9" t="s">
        <v>326</v>
      </c>
      <c r="V561" s="19">
        <f>INDEX(章节表!$N$5:$N$64,关卡表!BQ561)</f>
        <v>29250</v>
      </c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 t="s">
        <v>327</v>
      </c>
      <c r="AM561" s="9">
        <v>1</v>
      </c>
      <c r="AN561" s="9"/>
      <c r="AO561" s="19">
        <f>INDEX(章节表!$K$5:$K$64,关卡表!BQ561)</f>
        <v>147</v>
      </c>
      <c r="AP561" s="9">
        <v>12262171</v>
      </c>
      <c r="AQ561" s="10" t="s">
        <v>2005</v>
      </c>
      <c r="AR561" s="10" t="s">
        <v>2006</v>
      </c>
      <c r="AS561" s="10" t="s">
        <v>2007</v>
      </c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P561">
        <v>555</v>
      </c>
      <c r="BQ561">
        <f>MATCH(BP561-1,章节表!$J$4:$J$64,1)</f>
        <v>56</v>
      </c>
    </row>
    <row r="562" spans="1:69" ht="16.5" x14ac:dyDescent="0.2">
      <c r="A562" s="19">
        <f t="shared" si="18"/>
        <v>22606</v>
      </c>
      <c r="B562" s="19">
        <f>INDEX(章节表!$E$5:$E$64,关卡表!BQ562)</f>
        <v>2</v>
      </c>
      <c r="C562" s="19">
        <f>INDEX(章节表!$B$5:$B$64,关卡表!BQ562)</f>
        <v>226</v>
      </c>
      <c r="D562" s="10" t="s">
        <v>313</v>
      </c>
      <c r="E562" s="19">
        <f>BP562-INDEX(章节表!$J$4:$J$64,关卡表!BQ562)</f>
        <v>6</v>
      </c>
      <c r="F562" s="20">
        <v>9</v>
      </c>
      <c r="G562" s="19" t="str">
        <f>INDEX(章节表!$C$5:$C$64,关卡表!BQ562)&amp;关卡表!E562&amp;"关"</f>
        <v>困难26章6关</v>
      </c>
      <c r="H562" s="9"/>
      <c r="I562" s="9"/>
      <c r="J562" s="19" t="str">
        <f>INDEX(章节表!$D$5:$D$64,关卡表!BQ562)&amp;"-"&amp;关卡表!E562&amp;"关"</f>
        <v>困难26章-6关</v>
      </c>
      <c r="K562" s="10" t="s">
        <v>315</v>
      </c>
      <c r="L562" s="9"/>
      <c r="M562" s="9"/>
      <c r="N562" s="9">
        <v>0</v>
      </c>
      <c r="O562" s="9">
        <f t="shared" si="17"/>
        <v>22605</v>
      </c>
      <c r="P562" s="19">
        <v>38250</v>
      </c>
      <c r="Q562" s="9"/>
      <c r="R562" s="9">
        <v>22262</v>
      </c>
      <c r="S562" s="9" t="s">
        <v>325</v>
      </c>
      <c r="T562" s="19">
        <v>12600</v>
      </c>
      <c r="U562" s="9" t="s">
        <v>326</v>
      </c>
      <c r="V562" s="19">
        <f>INDEX(章节表!$N$5:$N$64,关卡表!BQ562)</f>
        <v>29250</v>
      </c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10" t="s">
        <v>327</v>
      </c>
      <c r="AM562" s="9">
        <v>2</v>
      </c>
      <c r="AN562" s="9"/>
      <c r="AO562" s="19">
        <f>INDEX(章节表!$K$5:$K$64,关卡表!BQ562)</f>
        <v>147</v>
      </c>
      <c r="AP562" s="9">
        <v>12918625</v>
      </c>
      <c r="AQ562" s="10" t="s">
        <v>2008</v>
      </c>
      <c r="AR562" s="10" t="s">
        <v>2009</v>
      </c>
      <c r="AS562" s="10" t="s">
        <v>2010</v>
      </c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P562">
        <v>556</v>
      </c>
      <c r="BQ562">
        <f>MATCH(BP562-1,章节表!$J$4:$J$64,1)</f>
        <v>56</v>
      </c>
    </row>
    <row r="563" spans="1:69" ht="16.5" x14ac:dyDescent="0.2">
      <c r="A563" s="19">
        <f t="shared" si="18"/>
        <v>22607</v>
      </c>
      <c r="B563" s="19">
        <f>INDEX(章节表!$E$5:$E$64,关卡表!BQ563)</f>
        <v>2</v>
      </c>
      <c r="C563" s="19">
        <f>INDEX(章节表!$B$5:$B$64,关卡表!BQ563)</f>
        <v>226</v>
      </c>
      <c r="D563" s="10" t="s">
        <v>313</v>
      </c>
      <c r="E563" s="19">
        <f>BP563-INDEX(章节表!$J$4:$J$64,关卡表!BQ563)</f>
        <v>7</v>
      </c>
      <c r="F563" s="20">
        <v>10</v>
      </c>
      <c r="G563" s="19" t="str">
        <f>INDEX(章节表!$C$5:$C$64,关卡表!BQ563)&amp;关卡表!E563&amp;"关"</f>
        <v>困难26章7关</v>
      </c>
      <c r="H563" s="9"/>
      <c r="I563" s="9"/>
      <c r="J563" s="19" t="str">
        <f>INDEX(章节表!$D$5:$D$64,关卡表!BQ563)&amp;"-"&amp;关卡表!E563&amp;"关"</f>
        <v>困难26章-7关</v>
      </c>
      <c r="K563" s="10" t="s">
        <v>315</v>
      </c>
      <c r="L563" s="9"/>
      <c r="M563" s="9"/>
      <c r="N563" s="9">
        <v>0</v>
      </c>
      <c r="O563" s="9">
        <f t="shared" si="17"/>
        <v>22606</v>
      </c>
      <c r="P563" s="19">
        <v>38250</v>
      </c>
      <c r="Q563" s="9"/>
      <c r="R563" s="9"/>
      <c r="S563" s="9" t="s">
        <v>325</v>
      </c>
      <c r="T563" s="19">
        <v>12600</v>
      </c>
      <c r="U563" s="9" t="s">
        <v>326</v>
      </c>
      <c r="V563" s="19">
        <f>INDEX(章节表!$N$5:$N$64,关卡表!BQ563)</f>
        <v>29250</v>
      </c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10" t="s">
        <v>327</v>
      </c>
      <c r="AM563" s="9">
        <v>2</v>
      </c>
      <c r="AN563" s="9"/>
      <c r="AO563" s="19">
        <f>INDEX(章节表!$K$5:$K$64,关卡表!BQ563)</f>
        <v>147</v>
      </c>
      <c r="AP563" s="9">
        <v>12634438</v>
      </c>
      <c r="AQ563" s="10" t="s">
        <v>2011</v>
      </c>
      <c r="AR563" s="10" t="s">
        <v>2012</v>
      </c>
      <c r="AS563" s="10" t="s">
        <v>2013</v>
      </c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P563">
        <v>557</v>
      </c>
      <c r="BQ563">
        <f>MATCH(BP563-1,章节表!$J$4:$J$64,1)</f>
        <v>56</v>
      </c>
    </row>
    <row r="564" spans="1:69" ht="16.5" x14ac:dyDescent="0.2">
      <c r="A564" s="19">
        <f t="shared" si="18"/>
        <v>22608</v>
      </c>
      <c r="B564" s="19">
        <f>INDEX(章节表!$E$5:$E$64,关卡表!BQ564)</f>
        <v>2</v>
      </c>
      <c r="C564" s="19">
        <f>INDEX(章节表!$B$5:$B$64,关卡表!BQ564)</f>
        <v>226</v>
      </c>
      <c r="D564" s="10" t="s">
        <v>313</v>
      </c>
      <c r="E564" s="19">
        <f>BP564-INDEX(章节表!$J$4:$J$64,关卡表!BQ564)</f>
        <v>8</v>
      </c>
      <c r="F564" s="20">
        <v>11</v>
      </c>
      <c r="G564" s="19" t="str">
        <f>INDEX(章节表!$C$5:$C$64,关卡表!BQ564)&amp;关卡表!E564&amp;"关"</f>
        <v>困难26章8关</v>
      </c>
      <c r="H564" s="9"/>
      <c r="I564" s="9"/>
      <c r="J564" s="19" t="str">
        <f>INDEX(章节表!$D$5:$D$64,关卡表!BQ564)&amp;"-"&amp;关卡表!E564&amp;"关"</f>
        <v>困难26章-8关</v>
      </c>
      <c r="K564" s="10" t="s">
        <v>315</v>
      </c>
      <c r="L564" s="9"/>
      <c r="M564" s="9"/>
      <c r="N564" s="9">
        <v>0</v>
      </c>
      <c r="O564" s="9">
        <f t="shared" si="17"/>
        <v>22607</v>
      </c>
      <c r="P564" s="19">
        <v>38250</v>
      </c>
      <c r="Q564" s="9"/>
      <c r="R564" s="9"/>
      <c r="S564" s="9" t="s">
        <v>325</v>
      </c>
      <c r="T564" s="19">
        <v>12600</v>
      </c>
      <c r="U564" s="9" t="s">
        <v>326</v>
      </c>
      <c r="V564" s="19">
        <f>INDEX(章节表!$N$5:$N$64,关卡表!BQ564)</f>
        <v>29250</v>
      </c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10" t="s">
        <v>327</v>
      </c>
      <c r="AM564" s="9">
        <v>2</v>
      </c>
      <c r="AN564" s="9"/>
      <c r="AO564" s="19">
        <f>INDEX(章节表!$K$5:$K$64,关卡表!BQ564)</f>
        <v>147</v>
      </c>
      <c r="AP564" s="9">
        <v>12641696</v>
      </c>
      <c r="AQ564" s="10" t="s">
        <v>2014</v>
      </c>
      <c r="AR564" s="10" t="s">
        <v>2015</v>
      </c>
      <c r="AS564" s="10" t="s">
        <v>2016</v>
      </c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P564">
        <v>558</v>
      </c>
      <c r="BQ564">
        <f>MATCH(BP564-1,章节表!$J$4:$J$64,1)</f>
        <v>56</v>
      </c>
    </row>
    <row r="565" spans="1:69" ht="16.5" x14ac:dyDescent="0.2">
      <c r="A565" s="19">
        <f t="shared" si="18"/>
        <v>22609</v>
      </c>
      <c r="B565" s="19">
        <f>INDEX(章节表!$E$5:$E$64,关卡表!BQ565)</f>
        <v>2</v>
      </c>
      <c r="C565" s="19">
        <f>INDEX(章节表!$B$5:$B$64,关卡表!BQ565)</f>
        <v>226</v>
      </c>
      <c r="D565" s="10" t="s">
        <v>313</v>
      </c>
      <c r="E565" s="19">
        <f>BP565-INDEX(章节表!$J$4:$J$64,关卡表!BQ565)</f>
        <v>9</v>
      </c>
      <c r="F565" s="20">
        <v>13</v>
      </c>
      <c r="G565" s="19" t="str">
        <f>INDEX(章节表!$C$5:$C$64,关卡表!BQ565)&amp;关卡表!E565&amp;"关"</f>
        <v>困难26章9关</v>
      </c>
      <c r="H565" s="9"/>
      <c r="I565" s="9"/>
      <c r="J565" s="19" t="str">
        <f>INDEX(章节表!$D$5:$D$64,关卡表!BQ565)&amp;"-"&amp;关卡表!E565&amp;"关"</f>
        <v>困难26章-9关</v>
      </c>
      <c r="K565" s="10" t="s">
        <v>315</v>
      </c>
      <c r="L565" s="9"/>
      <c r="M565" s="9"/>
      <c r="N565" s="9">
        <v>0</v>
      </c>
      <c r="O565" s="9">
        <f t="shared" ref="O565:O606" si="19">A564</f>
        <v>22608</v>
      </c>
      <c r="P565" s="19">
        <v>38250</v>
      </c>
      <c r="Q565" s="9"/>
      <c r="R565" s="9"/>
      <c r="S565" s="9" t="s">
        <v>325</v>
      </c>
      <c r="T565" s="19">
        <v>12600</v>
      </c>
      <c r="U565" s="9" t="s">
        <v>326</v>
      </c>
      <c r="V565" s="19">
        <f>INDEX(章节表!$N$5:$N$64,关卡表!BQ565)</f>
        <v>29250</v>
      </c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10" t="s">
        <v>327</v>
      </c>
      <c r="AM565" s="9">
        <v>3</v>
      </c>
      <c r="AN565" s="9"/>
      <c r="AO565" s="19">
        <f>INDEX(章节表!$K$5:$K$64,关卡表!BQ565)</f>
        <v>147</v>
      </c>
      <c r="AP565" s="9">
        <v>12453477</v>
      </c>
      <c r="AQ565" s="10" t="s">
        <v>2017</v>
      </c>
      <c r="AR565" s="10" t="s">
        <v>2018</v>
      </c>
      <c r="AS565" s="10" t="s">
        <v>2019</v>
      </c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P565">
        <v>559</v>
      </c>
      <c r="BQ565">
        <f>MATCH(BP565-1,章节表!$J$4:$J$64,1)</f>
        <v>56</v>
      </c>
    </row>
    <row r="566" spans="1:69" ht="16.5" x14ac:dyDescent="0.2">
      <c r="A566" s="19">
        <f t="shared" si="18"/>
        <v>22610</v>
      </c>
      <c r="B566" s="19">
        <f>INDEX(章节表!$E$5:$E$64,关卡表!BQ566)</f>
        <v>2</v>
      </c>
      <c r="C566" s="19">
        <f>INDEX(章节表!$B$5:$B$64,关卡表!BQ566)</f>
        <v>226</v>
      </c>
      <c r="D566" s="10" t="s">
        <v>313</v>
      </c>
      <c r="E566" s="19">
        <f>BP566-INDEX(章节表!$J$4:$J$64,关卡表!BQ566)</f>
        <v>10</v>
      </c>
      <c r="F566" s="20">
        <v>14</v>
      </c>
      <c r="G566" s="19" t="str">
        <f>INDEX(章节表!$C$5:$C$64,关卡表!BQ566)&amp;关卡表!E566&amp;"关"</f>
        <v>困难26章10关</v>
      </c>
      <c r="H566" s="9"/>
      <c r="I566" s="9"/>
      <c r="J566" s="19" t="str">
        <f>INDEX(章节表!$D$5:$D$64,关卡表!BQ566)&amp;"-"&amp;关卡表!E566&amp;"关"</f>
        <v>困难26章-10关</v>
      </c>
      <c r="K566" s="10" t="s">
        <v>360</v>
      </c>
      <c r="L566" s="9"/>
      <c r="M566" s="9"/>
      <c r="N566" s="9">
        <v>0</v>
      </c>
      <c r="O566" s="9">
        <f t="shared" si="19"/>
        <v>22609</v>
      </c>
      <c r="P566" s="19">
        <v>38250</v>
      </c>
      <c r="Q566" s="9"/>
      <c r="R566" s="9">
        <v>22263</v>
      </c>
      <c r="S566" s="9" t="s">
        <v>325</v>
      </c>
      <c r="T566" s="19">
        <v>12600</v>
      </c>
      <c r="U566" s="9" t="s">
        <v>326</v>
      </c>
      <c r="V566" s="19">
        <f>INDEX(章节表!$N$5:$N$64,关卡表!BQ566)</f>
        <v>29250</v>
      </c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10" t="s">
        <v>327</v>
      </c>
      <c r="AM566" s="9">
        <v>1</v>
      </c>
      <c r="AN566" s="9"/>
      <c r="AO566" s="19">
        <f>INDEX(章节表!$K$5:$K$64,关卡表!BQ566)</f>
        <v>147</v>
      </c>
      <c r="AP566" s="9">
        <v>12612113</v>
      </c>
      <c r="AQ566" s="10" t="s">
        <v>2020</v>
      </c>
      <c r="AR566" s="10" t="s">
        <v>2021</v>
      </c>
      <c r="AS566" s="10" t="s">
        <v>2022</v>
      </c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P566">
        <v>560</v>
      </c>
      <c r="BQ566">
        <f>MATCH(BP566-1,章节表!$J$4:$J$64,1)</f>
        <v>56</v>
      </c>
    </row>
    <row r="567" spans="1:69" ht="16.5" x14ac:dyDescent="0.2">
      <c r="A567" s="19">
        <f t="shared" si="18"/>
        <v>22701</v>
      </c>
      <c r="B567" s="19">
        <f>INDEX(章节表!$E$5:$E$64,关卡表!BQ567)</f>
        <v>2</v>
      </c>
      <c r="C567" s="19">
        <f>INDEX(章节表!$B$5:$B$64,关卡表!BQ567)</f>
        <v>227</v>
      </c>
      <c r="D567" s="10" t="s">
        <v>313</v>
      </c>
      <c r="E567" s="19">
        <f>BP567-INDEX(章节表!$J$4:$J$64,关卡表!BQ567)</f>
        <v>1</v>
      </c>
      <c r="F567" s="20">
        <v>1</v>
      </c>
      <c r="G567" s="19" t="str">
        <f>INDEX(章节表!$C$5:$C$64,关卡表!BQ567)&amp;关卡表!E567&amp;"关"</f>
        <v>困难27章1关</v>
      </c>
      <c r="H567" s="9"/>
      <c r="I567" s="9"/>
      <c r="J567" s="19" t="str">
        <f>INDEX(章节表!$D$5:$D$64,关卡表!BQ567)&amp;"-"&amp;关卡表!E567&amp;"关"</f>
        <v>困难27章-1关</v>
      </c>
      <c r="K567" s="10" t="s">
        <v>315</v>
      </c>
      <c r="L567" s="9"/>
      <c r="M567" s="9"/>
      <c r="N567" s="9">
        <v>0</v>
      </c>
      <c r="O567" s="9">
        <f t="shared" si="19"/>
        <v>22610</v>
      </c>
      <c r="P567" s="19">
        <v>40800</v>
      </c>
      <c r="Q567" s="9"/>
      <c r="R567" s="9"/>
      <c r="S567" s="9" t="s">
        <v>325</v>
      </c>
      <c r="T567" s="19">
        <v>13200</v>
      </c>
      <c r="U567" s="9" t="s">
        <v>326</v>
      </c>
      <c r="V567" s="19">
        <f>INDEX(章节表!$N$5:$N$64,关卡表!BQ567)</f>
        <v>31500</v>
      </c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10" t="s">
        <v>327</v>
      </c>
      <c r="AM567" s="9">
        <v>2</v>
      </c>
      <c r="AN567" s="9"/>
      <c r="AO567" s="19">
        <f>INDEX(章节表!$K$5:$K$64,关卡表!BQ567)</f>
        <v>150</v>
      </c>
      <c r="AP567" s="9">
        <v>13025195</v>
      </c>
      <c r="AQ567" s="10" t="s">
        <v>2023</v>
      </c>
      <c r="AR567" s="10" t="s">
        <v>2024</v>
      </c>
      <c r="AS567" s="10" t="s">
        <v>2025</v>
      </c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P567">
        <v>561</v>
      </c>
      <c r="BQ567">
        <f>MATCH(BP567-1,章节表!$J$4:$J$64,1)</f>
        <v>57</v>
      </c>
    </row>
    <row r="568" spans="1:69" ht="16.5" x14ac:dyDescent="0.2">
      <c r="A568" s="19">
        <f t="shared" si="18"/>
        <v>22702</v>
      </c>
      <c r="B568" s="19">
        <f>INDEX(章节表!$E$5:$E$64,关卡表!BQ568)</f>
        <v>2</v>
      </c>
      <c r="C568" s="19">
        <f>INDEX(章节表!$B$5:$B$64,关卡表!BQ568)</f>
        <v>227</v>
      </c>
      <c r="D568" s="10" t="s">
        <v>313</v>
      </c>
      <c r="E568" s="19">
        <f>BP568-INDEX(章节表!$J$4:$J$64,关卡表!BQ568)</f>
        <v>2</v>
      </c>
      <c r="F568" s="20">
        <v>3</v>
      </c>
      <c r="G568" s="19" t="str">
        <f>INDEX(章节表!$C$5:$C$64,关卡表!BQ568)&amp;关卡表!E568&amp;"关"</f>
        <v>困难27章2关</v>
      </c>
      <c r="H568" s="9"/>
      <c r="I568" s="9"/>
      <c r="J568" s="19" t="str">
        <f>INDEX(章节表!$D$5:$D$64,关卡表!BQ568)&amp;"-"&amp;关卡表!E568&amp;"关"</f>
        <v>困难27章-2关</v>
      </c>
      <c r="K568" s="10" t="s">
        <v>315</v>
      </c>
      <c r="L568" s="9"/>
      <c r="M568" s="9"/>
      <c r="N568" s="9">
        <v>0</v>
      </c>
      <c r="O568" s="9">
        <f t="shared" si="19"/>
        <v>22701</v>
      </c>
      <c r="P568" s="19">
        <v>40800</v>
      </c>
      <c r="Q568" s="9"/>
      <c r="R568" s="9"/>
      <c r="S568" s="9" t="s">
        <v>325</v>
      </c>
      <c r="T568" s="19">
        <v>13200</v>
      </c>
      <c r="U568" s="9" t="s">
        <v>326</v>
      </c>
      <c r="V568" s="19">
        <f>INDEX(章节表!$N$5:$N$64,关卡表!BQ568)</f>
        <v>31500</v>
      </c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10" t="s">
        <v>327</v>
      </c>
      <c r="AM568" s="9">
        <v>3</v>
      </c>
      <c r="AN568" s="9"/>
      <c r="AO568" s="19">
        <f>INDEX(章节表!$K$5:$K$64,关卡表!BQ568)</f>
        <v>150</v>
      </c>
      <c r="AP568" s="9">
        <v>13025195</v>
      </c>
      <c r="AQ568" s="10" t="s">
        <v>2026</v>
      </c>
      <c r="AR568" s="10" t="s">
        <v>2027</v>
      </c>
      <c r="AS568" s="10" t="s">
        <v>2028</v>
      </c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P568">
        <v>562</v>
      </c>
      <c r="BQ568">
        <f>MATCH(BP568-1,章节表!$J$4:$J$64,1)</f>
        <v>57</v>
      </c>
    </row>
    <row r="569" spans="1:69" ht="16.5" x14ac:dyDescent="0.2">
      <c r="A569" s="19">
        <f t="shared" si="18"/>
        <v>22703</v>
      </c>
      <c r="B569" s="19">
        <f>INDEX(章节表!$E$5:$E$64,关卡表!BQ569)</f>
        <v>2</v>
      </c>
      <c r="C569" s="19">
        <f>INDEX(章节表!$B$5:$B$64,关卡表!BQ569)</f>
        <v>227</v>
      </c>
      <c r="D569" s="10" t="s">
        <v>313</v>
      </c>
      <c r="E569" s="19">
        <f>BP569-INDEX(章节表!$J$4:$J$64,关卡表!BQ569)</f>
        <v>3</v>
      </c>
      <c r="F569" s="20">
        <v>5</v>
      </c>
      <c r="G569" s="19" t="str">
        <f>INDEX(章节表!$C$5:$C$64,关卡表!BQ569)&amp;关卡表!E569&amp;"关"</f>
        <v>困难27章3关</v>
      </c>
      <c r="H569" s="9"/>
      <c r="I569" s="9"/>
      <c r="J569" s="19" t="str">
        <f>INDEX(章节表!$D$5:$D$64,关卡表!BQ569)&amp;"-"&amp;关卡表!E569&amp;"关"</f>
        <v>困难27章-3关</v>
      </c>
      <c r="K569" s="10" t="s">
        <v>315</v>
      </c>
      <c r="L569" s="9"/>
      <c r="M569" s="9"/>
      <c r="N569" s="9">
        <v>0</v>
      </c>
      <c r="O569" s="9">
        <f t="shared" si="19"/>
        <v>22702</v>
      </c>
      <c r="P569" s="19">
        <v>40800</v>
      </c>
      <c r="Q569" s="9"/>
      <c r="R569" s="9">
        <v>22271</v>
      </c>
      <c r="S569" s="9" t="s">
        <v>325</v>
      </c>
      <c r="T569" s="19">
        <v>13200</v>
      </c>
      <c r="U569" s="9" t="s">
        <v>326</v>
      </c>
      <c r="V569" s="19">
        <f>INDEX(章节表!$N$5:$N$64,关卡表!BQ569)</f>
        <v>31500</v>
      </c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10" t="s">
        <v>364</v>
      </c>
      <c r="AM569" s="9">
        <v>9</v>
      </c>
      <c r="AN569" s="9"/>
      <c r="AO569" s="19">
        <f>INDEX(章节表!$K$5:$K$64,关卡表!BQ569)</f>
        <v>150</v>
      </c>
      <c r="AP569" s="9">
        <v>14093823</v>
      </c>
      <c r="AQ569" s="10" t="s">
        <v>2029</v>
      </c>
      <c r="AR569" s="10" t="s">
        <v>2030</v>
      </c>
      <c r="AS569" s="10" t="s">
        <v>2031</v>
      </c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P569">
        <v>563</v>
      </c>
      <c r="BQ569">
        <f>MATCH(BP569-1,章节表!$J$4:$J$64,1)</f>
        <v>57</v>
      </c>
    </row>
    <row r="570" spans="1:69" ht="16.5" x14ac:dyDescent="0.2">
      <c r="A570" s="19">
        <f t="shared" si="18"/>
        <v>22704</v>
      </c>
      <c r="B570" s="19">
        <f>INDEX(章节表!$E$5:$E$64,关卡表!BQ570)</f>
        <v>2</v>
      </c>
      <c r="C570" s="19">
        <f>INDEX(章节表!$B$5:$B$64,关卡表!BQ570)</f>
        <v>227</v>
      </c>
      <c r="D570" s="10" t="s">
        <v>313</v>
      </c>
      <c r="E570" s="19">
        <f>BP570-INDEX(章节表!$J$4:$J$64,关卡表!BQ570)</f>
        <v>4</v>
      </c>
      <c r="F570" s="20">
        <v>7</v>
      </c>
      <c r="G570" s="19" t="str">
        <f>INDEX(章节表!$C$5:$C$64,关卡表!BQ570)&amp;关卡表!E570&amp;"关"</f>
        <v>困难27章4关</v>
      </c>
      <c r="H570" s="9"/>
      <c r="I570" s="9"/>
      <c r="J570" s="19" t="str">
        <f>INDEX(章节表!$D$5:$D$64,关卡表!BQ570)&amp;"-"&amp;关卡表!E570&amp;"关"</f>
        <v>困难27章-4关</v>
      </c>
      <c r="K570" s="10" t="s">
        <v>315</v>
      </c>
      <c r="L570" s="9"/>
      <c r="M570" s="9"/>
      <c r="N570" s="9">
        <v>0</v>
      </c>
      <c r="O570" s="9">
        <f t="shared" si="19"/>
        <v>22703</v>
      </c>
      <c r="P570" s="19">
        <v>40800</v>
      </c>
      <c r="Q570" s="9"/>
      <c r="R570" s="9"/>
      <c r="S570" s="9" t="s">
        <v>325</v>
      </c>
      <c r="T570" s="19">
        <v>13200</v>
      </c>
      <c r="U570" s="9" t="s">
        <v>326</v>
      </c>
      <c r="V570" s="19">
        <f>INDEX(章节表!$N$5:$N$64,关卡表!BQ570)</f>
        <v>31500</v>
      </c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 t="s">
        <v>327</v>
      </c>
      <c r="AM570" s="9">
        <v>1</v>
      </c>
      <c r="AN570" s="9"/>
      <c r="AO570" s="19">
        <f>INDEX(章节表!$K$5:$K$64,关卡表!BQ570)</f>
        <v>150</v>
      </c>
      <c r="AP570" s="9">
        <v>13399696</v>
      </c>
      <c r="AQ570" s="10" t="s">
        <v>2032</v>
      </c>
      <c r="AR570" s="10" t="s">
        <v>2033</v>
      </c>
      <c r="AS570" s="10" t="s">
        <v>2034</v>
      </c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P570">
        <v>564</v>
      </c>
      <c r="BQ570">
        <f>MATCH(BP570-1,章节表!$J$4:$J$64,1)</f>
        <v>57</v>
      </c>
    </row>
    <row r="571" spans="1:69" ht="16.5" x14ac:dyDescent="0.2">
      <c r="A571" s="19">
        <f t="shared" si="18"/>
        <v>22705</v>
      </c>
      <c r="B571" s="19">
        <f>INDEX(章节表!$E$5:$E$64,关卡表!BQ571)</f>
        <v>2</v>
      </c>
      <c r="C571" s="19">
        <f>INDEX(章节表!$B$5:$B$64,关卡表!BQ571)</f>
        <v>227</v>
      </c>
      <c r="D571" s="10" t="s">
        <v>313</v>
      </c>
      <c r="E571" s="19">
        <f>BP571-INDEX(章节表!$J$4:$J$64,关卡表!BQ571)</f>
        <v>5</v>
      </c>
      <c r="F571" s="20">
        <v>8</v>
      </c>
      <c r="G571" s="19" t="str">
        <f>INDEX(章节表!$C$5:$C$64,关卡表!BQ571)&amp;关卡表!E571&amp;"关"</f>
        <v>困难27章5关</v>
      </c>
      <c r="H571" s="9"/>
      <c r="I571" s="9"/>
      <c r="J571" s="19" t="str">
        <f>INDEX(章节表!$D$5:$D$64,关卡表!BQ571)&amp;"-"&amp;关卡表!E571&amp;"关"</f>
        <v>困难27章-5关</v>
      </c>
      <c r="K571" s="10" t="s">
        <v>315</v>
      </c>
      <c r="L571" s="9"/>
      <c r="M571" s="9"/>
      <c r="N571" s="9">
        <v>0</v>
      </c>
      <c r="O571" s="9">
        <f t="shared" si="19"/>
        <v>22704</v>
      </c>
      <c r="P571" s="19">
        <v>40800</v>
      </c>
      <c r="Q571" s="9"/>
      <c r="R571" s="9"/>
      <c r="S571" s="9" t="s">
        <v>325</v>
      </c>
      <c r="T571" s="19">
        <v>13200</v>
      </c>
      <c r="U571" s="9" t="s">
        <v>326</v>
      </c>
      <c r="V571" s="19">
        <f>INDEX(章节表!$N$5:$N$64,关卡表!BQ571)</f>
        <v>31500</v>
      </c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10" t="s">
        <v>327</v>
      </c>
      <c r="AM571" s="9">
        <v>2</v>
      </c>
      <c r="AN571" s="9"/>
      <c r="AO571" s="19">
        <f>INDEX(章节表!$K$5:$K$64,关卡表!BQ571)</f>
        <v>150</v>
      </c>
      <c r="AP571" s="9">
        <v>13399696</v>
      </c>
      <c r="AQ571" s="10" t="s">
        <v>2035</v>
      </c>
      <c r="AR571" s="10" t="s">
        <v>2036</v>
      </c>
      <c r="AS571" s="10" t="s">
        <v>2037</v>
      </c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P571">
        <v>565</v>
      </c>
      <c r="BQ571">
        <f>MATCH(BP571-1,章节表!$J$4:$J$64,1)</f>
        <v>57</v>
      </c>
    </row>
    <row r="572" spans="1:69" ht="16.5" x14ac:dyDescent="0.2">
      <c r="A572" s="19">
        <f t="shared" si="18"/>
        <v>22706</v>
      </c>
      <c r="B572" s="19">
        <f>INDEX(章节表!$E$5:$E$64,关卡表!BQ572)</f>
        <v>2</v>
      </c>
      <c r="C572" s="19">
        <f>INDEX(章节表!$B$5:$B$64,关卡表!BQ572)</f>
        <v>227</v>
      </c>
      <c r="D572" s="10" t="s">
        <v>313</v>
      </c>
      <c r="E572" s="19">
        <f>BP572-INDEX(章节表!$J$4:$J$64,关卡表!BQ572)</f>
        <v>6</v>
      </c>
      <c r="F572" s="20">
        <v>9</v>
      </c>
      <c r="G572" s="19" t="str">
        <f>INDEX(章节表!$C$5:$C$64,关卡表!BQ572)&amp;关卡表!E572&amp;"关"</f>
        <v>困难27章6关</v>
      </c>
      <c r="H572" s="9"/>
      <c r="I572" s="9"/>
      <c r="J572" s="19" t="str">
        <f>INDEX(章节表!$D$5:$D$64,关卡表!BQ572)&amp;"-"&amp;关卡表!E572&amp;"关"</f>
        <v>困难27章-6关</v>
      </c>
      <c r="K572" s="10" t="s">
        <v>315</v>
      </c>
      <c r="L572" s="9"/>
      <c r="M572" s="9"/>
      <c r="N572" s="9">
        <v>0</v>
      </c>
      <c r="O572" s="9">
        <f t="shared" si="19"/>
        <v>22705</v>
      </c>
      <c r="P572" s="19">
        <v>40800</v>
      </c>
      <c r="Q572" s="9"/>
      <c r="R572" s="9">
        <v>22272</v>
      </c>
      <c r="S572" s="9" t="s">
        <v>325</v>
      </c>
      <c r="T572" s="19">
        <v>13200</v>
      </c>
      <c r="U572" s="9" t="s">
        <v>326</v>
      </c>
      <c r="V572" s="19">
        <f>INDEX(章节表!$N$5:$N$64,关卡表!BQ572)</f>
        <v>31500</v>
      </c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 t="s">
        <v>364</v>
      </c>
      <c r="AM572" s="9">
        <v>11</v>
      </c>
      <c r="AN572" s="9"/>
      <c r="AO572" s="19">
        <f>INDEX(章节表!$K$5:$K$64,关卡表!BQ572)</f>
        <v>150</v>
      </c>
      <c r="AP572" s="9">
        <v>14221251</v>
      </c>
      <c r="AQ572" s="10" t="s">
        <v>2038</v>
      </c>
      <c r="AR572" s="10" t="s">
        <v>2039</v>
      </c>
      <c r="AS572" s="10" t="s">
        <v>2040</v>
      </c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P572">
        <v>566</v>
      </c>
      <c r="BQ572">
        <f>MATCH(BP572-1,章节表!$J$4:$J$64,1)</f>
        <v>57</v>
      </c>
    </row>
    <row r="573" spans="1:69" ht="16.5" x14ac:dyDescent="0.2">
      <c r="A573" s="19">
        <f t="shared" si="18"/>
        <v>22707</v>
      </c>
      <c r="B573" s="19">
        <f>INDEX(章节表!$E$5:$E$64,关卡表!BQ573)</f>
        <v>2</v>
      </c>
      <c r="C573" s="19">
        <f>INDEX(章节表!$B$5:$B$64,关卡表!BQ573)</f>
        <v>227</v>
      </c>
      <c r="D573" s="10" t="s">
        <v>313</v>
      </c>
      <c r="E573" s="19">
        <f>BP573-INDEX(章节表!$J$4:$J$64,关卡表!BQ573)</f>
        <v>7</v>
      </c>
      <c r="F573" s="20">
        <v>11</v>
      </c>
      <c r="G573" s="19" t="str">
        <f>INDEX(章节表!$C$5:$C$64,关卡表!BQ573)&amp;关卡表!E573&amp;"关"</f>
        <v>困难27章7关</v>
      </c>
      <c r="H573" s="9"/>
      <c r="I573" s="9"/>
      <c r="J573" s="19" t="str">
        <f>INDEX(章节表!$D$5:$D$64,关卡表!BQ573)&amp;"-"&amp;关卡表!E573&amp;"关"</f>
        <v>困难27章-7关</v>
      </c>
      <c r="K573" s="10" t="s">
        <v>315</v>
      </c>
      <c r="L573" s="9"/>
      <c r="M573" s="9"/>
      <c r="N573" s="9">
        <v>0</v>
      </c>
      <c r="O573" s="9">
        <f t="shared" si="19"/>
        <v>22706</v>
      </c>
      <c r="P573" s="19">
        <v>40800</v>
      </c>
      <c r="Q573" s="9"/>
      <c r="R573" s="9"/>
      <c r="S573" s="9" t="s">
        <v>325</v>
      </c>
      <c r="T573" s="19">
        <v>13200</v>
      </c>
      <c r="U573" s="9" t="s">
        <v>326</v>
      </c>
      <c r="V573" s="19">
        <f>INDEX(章节表!$N$5:$N$64,关卡表!BQ573)</f>
        <v>31500</v>
      </c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 t="s">
        <v>364</v>
      </c>
      <c r="AM573" s="9">
        <v>9</v>
      </c>
      <c r="AN573" s="9"/>
      <c r="AO573" s="19">
        <f>INDEX(章节表!$K$5:$K$64,关卡表!BQ573)</f>
        <v>150</v>
      </c>
      <c r="AP573" s="9">
        <v>13868279</v>
      </c>
      <c r="AQ573" s="10" t="s">
        <v>2041</v>
      </c>
      <c r="AR573" s="10" t="s">
        <v>2042</v>
      </c>
      <c r="AS573" s="10" t="s">
        <v>2043</v>
      </c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P573">
        <v>567</v>
      </c>
      <c r="BQ573">
        <f>MATCH(BP573-1,章节表!$J$4:$J$64,1)</f>
        <v>57</v>
      </c>
    </row>
    <row r="574" spans="1:69" ht="16.5" x14ac:dyDescent="0.2">
      <c r="A574" s="19">
        <f t="shared" si="18"/>
        <v>22708</v>
      </c>
      <c r="B574" s="19">
        <f>INDEX(章节表!$E$5:$E$64,关卡表!BQ574)</f>
        <v>2</v>
      </c>
      <c r="C574" s="19">
        <f>INDEX(章节表!$B$5:$B$64,关卡表!BQ574)</f>
        <v>227</v>
      </c>
      <c r="D574" s="10" t="s">
        <v>313</v>
      </c>
      <c r="E574" s="19">
        <f>BP574-INDEX(章节表!$J$4:$J$64,关卡表!BQ574)</f>
        <v>8</v>
      </c>
      <c r="F574" s="20">
        <v>12</v>
      </c>
      <c r="G574" s="19" t="str">
        <f>INDEX(章节表!$C$5:$C$64,关卡表!BQ574)&amp;关卡表!E574&amp;"关"</f>
        <v>困难27章8关</v>
      </c>
      <c r="H574" s="9"/>
      <c r="I574" s="9"/>
      <c r="J574" s="19" t="str">
        <f>INDEX(章节表!$D$5:$D$64,关卡表!BQ574)&amp;"-"&amp;关卡表!E574&amp;"关"</f>
        <v>困难27章-8关</v>
      </c>
      <c r="K574" s="10" t="s">
        <v>315</v>
      </c>
      <c r="L574" s="9"/>
      <c r="M574" s="9"/>
      <c r="N574" s="9">
        <v>0</v>
      </c>
      <c r="O574" s="9">
        <f t="shared" si="19"/>
        <v>22707</v>
      </c>
      <c r="P574" s="19">
        <v>40800</v>
      </c>
      <c r="Q574" s="9"/>
      <c r="R574" s="9"/>
      <c r="S574" s="9" t="s">
        <v>325</v>
      </c>
      <c r="T574" s="19">
        <v>13200</v>
      </c>
      <c r="U574" s="9" t="s">
        <v>326</v>
      </c>
      <c r="V574" s="19">
        <f>INDEX(章节表!$N$5:$N$64,关卡表!BQ574)</f>
        <v>31500</v>
      </c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 t="s">
        <v>364</v>
      </c>
      <c r="AM574" s="9">
        <v>9</v>
      </c>
      <c r="AN574" s="9"/>
      <c r="AO574" s="19">
        <f>INDEX(章节表!$K$5:$K$64,关卡表!BQ574)</f>
        <v>150</v>
      </c>
      <c r="AP574" s="9">
        <v>13868279</v>
      </c>
      <c r="AQ574" s="10" t="s">
        <v>2044</v>
      </c>
      <c r="AR574" s="10" t="s">
        <v>2045</v>
      </c>
      <c r="AS574" s="10" t="s">
        <v>2046</v>
      </c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P574">
        <v>568</v>
      </c>
      <c r="BQ574">
        <f>MATCH(BP574-1,章节表!$J$4:$J$64,1)</f>
        <v>57</v>
      </c>
    </row>
    <row r="575" spans="1:69" ht="16.5" x14ac:dyDescent="0.2">
      <c r="A575" s="19">
        <f t="shared" si="18"/>
        <v>22709</v>
      </c>
      <c r="B575" s="19">
        <f>INDEX(章节表!$E$5:$E$64,关卡表!BQ575)</f>
        <v>2</v>
      </c>
      <c r="C575" s="19">
        <f>INDEX(章节表!$B$5:$B$64,关卡表!BQ575)</f>
        <v>227</v>
      </c>
      <c r="D575" s="10" t="s">
        <v>313</v>
      </c>
      <c r="E575" s="19">
        <f>BP575-INDEX(章节表!$J$4:$J$64,关卡表!BQ575)</f>
        <v>9</v>
      </c>
      <c r="F575" s="20">
        <v>13</v>
      </c>
      <c r="G575" s="19" t="str">
        <f>INDEX(章节表!$C$5:$C$64,关卡表!BQ575)&amp;关卡表!E575&amp;"关"</f>
        <v>困难27章9关</v>
      </c>
      <c r="H575" s="9"/>
      <c r="I575" s="9"/>
      <c r="J575" s="19" t="str">
        <f>INDEX(章节表!$D$5:$D$64,关卡表!BQ575)&amp;"-"&amp;关卡表!E575&amp;"关"</f>
        <v>困难27章-9关</v>
      </c>
      <c r="K575" s="10" t="s">
        <v>315</v>
      </c>
      <c r="L575" s="9"/>
      <c r="M575" s="9"/>
      <c r="N575" s="9">
        <v>0</v>
      </c>
      <c r="O575" s="9">
        <f t="shared" si="19"/>
        <v>22708</v>
      </c>
      <c r="P575" s="19">
        <v>40800</v>
      </c>
      <c r="Q575" s="9"/>
      <c r="R575" s="9"/>
      <c r="S575" s="9" t="s">
        <v>325</v>
      </c>
      <c r="T575" s="19">
        <v>13200</v>
      </c>
      <c r="U575" s="9" t="s">
        <v>326</v>
      </c>
      <c r="V575" s="19">
        <f>INDEX(章节表!$N$5:$N$64,关卡表!BQ575)</f>
        <v>31500</v>
      </c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 t="s">
        <v>412</v>
      </c>
      <c r="AM575" s="9">
        <v>6</v>
      </c>
      <c r="AN575" s="9"/>
      <c r="AO575" s="19">
        <f>INDEX(章节表!$K$5:$K$64,关卡表!BQ575)</f>
        <v>150</v>
      </c>
      <c r="AP575" s="9">
        <v>13696863</v>
      </c>
      <c r="AQ575" s="10" t="s">
        <v>2047</v>
      </c>
      <c r="AR575" s="10" t="s">
        <v>2048</v>
      </c>
      <c r="AS575" s="10" t="s">
        <v>2049</v>
      </c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P575">
        <v>569</v>
      </c>
      <c r="BQ575">
        <f>MATCH(BP575-1,章节表!$J$4:$J$64,1)</f>
        <v>57</v>
      </c>
    </row>
    <row r="576" spans="1:69" ht="16.5" x14ac:dyDescent="0.2">
      <c r="A576" s="19">
        <f t="shared" si="18"/>
        <v>22710</v>
      </c>
      <c r="B576" s="19">
        <f>INDEX(章节表!$E$5:$E$64,关卡表!BQ576)</f>
        <v>2</v>
      </c>
      <c r="C576" s="19">
        <f>INDEX(章节表!$B$5:$B$64,关卡表!BQ576)</f>
        <v>227</v>
      </c>
      <c r="D576" s="10" t="s">
        <v>313</v>
      </c>
      <c r="E576" s="19">
        <f>BP576-INDEX(章节表!$J$4:$J$64,关卡表!BQ576)</f>
        <v>10</v>
      </c>
      <c r="F576" s="20">
        <v>14</v>
      </c>
      <c r="G576" s="19" t="str">
        <f>INDEX(章节表!$C$5:$C$64,关卡表!BQ576)&amp;关卡表!E576&amp;"关"</f>
        <v>困难27章10关</v>
      </c>
      <c r="H576" s="9"/>
      <c r="I576" s="9"/>
      <c r="J576" s="19" t="str">
        <f>INDEX(章节表!$D$5:$D$64,关卡表!BQ576)&amp;"-"&amp;关卡表!E576&amp;"关"</f>
        <v>困难27章-10关</v>
      </c>
      <c r="K576" s="10" t="s">
        <v>360</v>
      </c>
      <c r="L576" s="9"/>
      <c r="M576" s="9"/>
      <c r="N576" s="9">
        <v>0</v>
      </c>
      <c r="O576" s="9">
        <f t="shared" si="19"/>
        <v>22709</v>
      </c>
      <c r="P576" s="19">
        <v>40800</v>
      </c>
      <c r="Q576" s="9"/>
      <c r="R576" s="9">
        <v>22273</v>
      </c>
      <c r="S576" s="9" t="s">
        <v>325</v>
      </c>
      <c r="T576" s="19">
        <v>13200</v>
      </c>
      <c r="U576" s="9" t="s">
        <v>326</v>
      </c>
      <c r="V576" s="19">
        <f>INDEX(章节表!$N$5:$N$64,关卡表!BQ576)</f>
        <v>31500</v>
      </c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 t="s">
        <v>412</v>
      </c>
      <c r="AM576" s="9">
        <v>7</v>
      </c>
      <c r="AN576" s="9"/>
      <c r="AO576" s="19">
        <f>INDEX(章节表!$K$5:$K$64,关卡表!BQ576)</f>
        <v>150</v>
      </c>
      <c r="AP576" s="9">
        <v>13850039</v>
      </c>
      <c r="AQ576" s="10" t="s">
        <v>2050</v>
      </c>
      <c r="AR576" s="10" t="s">
        <v>2051</v>
      </c>
      <c r="AS576" s="10" t="s">
        <v>2052</v>
      </c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P576">
        <v>570</v>
      </c>
      <c r="BQ576">
        <f>MATCH(BP576-1,章节表!$J$4:$J$64,1)</f>
        <v>57</v>
      </c>
    </row>
    <row r="577" spans="1:69" ht="16.5" x14ac:dyDescent="0.2">
      <c r="A577" s="19">
        <f t="shared" si="18"/>
        <v>22801</v>
      </c>
      <c r="B577" s="19">
        <f>INDEX(章节表!$E$5:$E$64,关卡表!BQ577)</f>
        <v>2</v>
      </c>
      <c r="C577" s="19">
        <f>INDEX(章节表!$B$5:$B$64,关卡表!BQ577)</f>
        <v>228</v>
      </c>
      <c r="D577" s="10" t="s">
        <v>313</v>
      </c>
      <c r="E577" s="19">
        <f>BP577-INDEX(章节表!$J$4:$J$64,关卡表!BQ577)</f>
        <v>1</v>
      </c>
      <c r="F577" s="20">
        <v>1</v>
      </c>
      <c r="G577" s="19" t="str">
        <f>INDEX(章节表!$C$5:$C$64,关卡表!BQ577)&amp;关卡表!E577&amp;"关"</f>
        <v>困难28章1关</v>
      </c>
      <c r="H577" s="9"/>
      <c r="I577" s="9"/>
      <c r="J577" s="19" t="str">
        <f>INDEX(章节表!$D$5:$D$64,关卡表!BQ577)&amp;"-"&amp;关卡表!E577&amp;"关"</f>
        <v>困难28章-1关</v>
      </c>
      <c r="K577" s="10" t="s">
        <v>315</v>
      </c>
      <c r="L577" s="9"/>
      <c r="M577" s="9"/>
      <c r="N577" s="9">
        <v>0</v>
      </c>
      <c r="O577" s="9">
        <f t="shared" si="19"/>
        <v>22710</v>
      </c>
      <c r="P577" s="19">
        <v>40800</v>
      </c>
      <c r="Q577" s="9"/>
      <c r="R577" s="9"/>
      <c r="S577" s="9" t="s">
        <v>325</v>
      </c>
      <c r="T577" s="19">
        <v>13200</v>
      </c>
      <c r="U577" s="9" t="s">
        <v>326</v>
      </c>
      <c r="V577" s="19">
        <f>INDEX(章节表!$N$5:$N$64,关卡表!BQ577)</f>
        <v>33750</v>
      </c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 t="s">
        <v>412</v>
      </c>
      <c r="AM577" s="9">
        <v>8</v>
      </c>
      <c r="AN577" s="9"/>
      <c r="AO577" s="19">
        <f>INDEX(章节表!$K$5:$K$64,关卡表!BQ577)</f>
        <v>150</v>
      </c>
      <c r="AP577" s="9">
        <v>14032392</v>
      </c>
      <c r="AQ577" s="10" t="s">
        <v>2053</v>
      </c>
      <c r="AR577" s="10" t="s">
        <v>2054</v>
      </c>
      <c r="AS577" s="10" t="s">
        <v>2055</v>
      </c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P577">
        <v>571</v>
      </c>
      <c r="BQ577">
        <f>MATCH(BP577-1,章节表!$J$4:$J$64,1)</f>
        <v>58</v>
      </c>
    </row>
    <row r="578" spans="1:69" ht="16.5" x14ac:dyDescent="0.2">
      <c r="A578" s="19">
        <f t="shared" si="18"/>
        <v>22802</v>
      </c>
      <c r="B578" s="19">
        <f>INDEX(章节表!$E$5:$E$64,关卡表!BQ578)</f>
        <v>2</v>
      </c>
      <c r="C578" s="19">
        <f>INDEX(章节表!$B$5:$B$64,关卡表!BQ578)</f>
        <v>228</v>
      </c>
      <c r="D578" s="10" t="s">
        <v>313</v>
      </c>
      <c r="E578" s="19">
        <f>BP578-INDEX(章节表!$J$4:$J$64,关卡表!BQ578)</f>
        <v>2</v>
      </c>
      <c r="F578" s="20">
        <v>3</v>
      </c>
      <c r="G578" s="19" t="str">
        <f>INDEX(章节表!$C$5:$C$64,关卡表!BQ578)&amp;关卡表!E578&amp;"关"</f>
        <v>困难28章2关</v>
      </c>
      <c r="H578" s="9"/>
      <c r="I578" s="9"/>
      <c r="J578" s="19" t="str">
        <f>INDEX(章节表!$D$5:$D$64,关卡表!BQ578)&amp;"-"&amp;关卡表!E578&amp;"关"</f>
        <v>困难28章-2关</v>
      </c>
      <c r="K578" s="10" t="s">
        <v>315</v>
      </c>
      <c r="L578" s="9"/>
      <c r="M578" s="9"/>
      <c r="N578" s="9">
        <v>0</v>
      </c>
      <c r="O578" s="9">
        <f t="shared" si="19"/>
        <v>22801</v>
      </c>
      <c r="P578" s="19">
        <v>40800</v>
      </c>
      <c r="Q578" s="9"/>
      <c r="R578" s="9"/>
      <c r="S578" s="9" t="s">
        <v>325</v>
      </c>
      <c r="T578" s="19">
        <v>13200</v>
      </c>
      <c r="U578" s="9" t="s">
        <v>326</v>
      </c>
      <c r="V578" s="19">
        <f>INDEX(章节表!$N$5:$N$64,关卡表!BQ578)</f>
        <v>33750</v>
      </c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 t="s">
        <v>412</v>
      </c>
      <c r="AM578" s="9">
        <v>6</v>
      </c>
      <c r="AN578" s="9"/>
      <c r="AO578" s="19">
        <f>INDEX(章节表!$K$5:$K$64,关卡表!BQ578)</f>
        <v>150</v>
      </c>
      <c r="AP578" s="9">
        <v>14032392</v>
      </c>
      <c r="AQ578" s="10" t="s">
        <v>2056</v>
      </c>
      <c r="AR578" s="10" t="s">
        <v>2057</v>
      </c>
      <c r="AS578" s="10" t="s">
        <v>2058</v>
      </c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P578">
        <v>572</v>
      </c>
      <c r="BQ578">
        <f>MATCH(BP578-1,章节表!$J$4:$J$64,1)</f>
        <v>58</v>
      </c>
    </row>
    <row r="579" spans="1:69" ht="16.5" x14ac:dyDescent="0.2">
      <c r="A579" s="19">
        <f t="shared" si="18"/>
        <v>22803</v>
      </c>
      <c r="B579" s="19">
        <f>INDEX(章节表!$E$5:$E$64,关卡表!BQ579)</f>
        <v>2</v>
      </c>
      <c r="C579" s="19">
        <f>INDEX(章节表!$B$5:$B$64,关卡表!BQ579)</f>
        <v>228</v>
      </c>
      <c r="D579" s="10" t="s">
        <v>313</v>
      </c>
      <c r="E579" s="19">
        <f>BP579-INDEX(章节表!$J$4:$J$64,关卡表!BQ579)</f>
        <v>3</v>
      </c>
      <c r="F579" s="20">
        <v>4</v>
      </c>
      <c r="G579" s="19" t="str">
        <f>INDEX(章节表!$C$5:$C$64,关卡表!BQ579)&amp;关卡表!E579&amp;"关"</f>
        <v>困难28章3关</v>
      </c>
      <c r="H579" s="9"/>
      <c r="I579" s="9"/>
      <c r="J579" s="19" t="str">
        <f>INDEX(章节表!$D$5:$D$64,关卡表!BQ579)&amp;"-"&amp;关卡表!E579&amp;"关"</f>
        <v>困难28章-3关</v>
      </c>
      <c r="K579" s="10" t="s">
        <v>315</v>
      </c>
      <c r="L579" s="9"/>
      <c r="M579" s="9"/>
      <c r="N579" s="9">
        <v>0</v>
      </c>
      <c r="O579" s="9">
        <f t="shared" si="19"/>
        <v>22802</v>
      </c>
      <c r="P579" s="19">
        <v>40800</v>
      </c>
      <c r="Q579" s="9"/>
      <c r="R579" s="9">
        <v>22281</v>
      </c>
      <c r="S579" s="9" t="s">
        <v>325</v>
      </c>
      <c r="T579" s="19">
        <v>13200</v>
      </c>
      <c r="U579" s="9" t="s">
        <v>326</v>
      </c>
      <c r="V579" s="19">
        <f>INDEX(章节表!$N$5:$N$64,关卡表!BQ579)</f>
        <v>33750</v>
      </c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 t="s">
        <v>412</v>
      </c>
      <c r="AM579" s="9">
        <v>6</v>
      </c>
      <c r="AN579" s="9"/>
      <c r="AO579" s="19">
        <f>INDEX(章节表!$K$5:$K$64,关卡表!BQ579)</f>
        <v>150</v>
      </c>
      <c r="AP579" s="9">
        <v>14743884</v>
      </c>
      <c r="AQ579" s="10" t="s">
        <v>2059</v>
      </c>
      <c r="AR579" s="10" t="s">
        <v>2060</v>
      </c>
      <c r="AS579" s="10" t="s">
        <v>2061</v>
      </c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P579">
        <v>573</v>
      </c>
      <c r="BQ579">
        <f>MATCH(BP579-1,章节表!$J$4:$J$64,1)</f>
        <v>58</v>
      </c>
    </row>
    <row r="580" spans="1:69" ht="16.5" x14ac:dyDescent="0.2">
      <c r="A580" s="19">
        <f t="shared" si="18"/>
        <v>22804</v>
      </c>
      <c r="B580" s="19">
        <f>INDEX(章节表!$E$5:$E$64,关卡表!BQ580)</f>
        <v>2</v>
      </c>
      <c r="C580" s="19">
        <f>INDEX(章节表!$B$5:$B$64,关卡表!BQ580)</f>
        <v>228</v>
      </c>
      <c r="D580" s="10" t="s">
        <v>313</v>
      </c>
      <c r="E580" s="19">
        <f>BP580-INDEX(章节表!$J$4:$J$64,关卡表!BQ580)</f>
        <v>4</v>
      </c>
      <c r="F580" s="20">
        <v>6</v>
      </c>
      <c r="G580" s="19" t="str">
        <f>INDEX(章节表!$C$5:$C$64,关卡表!BQ580)&amp;关卡表!E580&amp;"关"</f>
        <v>困难28章4关</v>
      </c>
      <c r="H580" s="9"/>
      <c r="I580" s="9"/>
      <c r="J580" s="19" t="str">
        <f>INDEX(章节表!$D$5:$D$64,关卡表!BQ580)&amp;"-"&amp;关卡表!E580&amp;"关"</f>
        <v>困难28章-4关</v>
      </c>
      <c r="K580" s="10" t="s">
        <v>315</v>
      </c>
      <c r="L580" s="9"/>
      <c r="M580" s="9"/>
      <c r="N580" s="9">
        <v>0</v>
      </c>
      <c r="O580" s="9">
        <f t="shared" si="19"/>
        <v>22803</v>
      </c>
      <c r="P580" s="19">
        <v>40800</v>
      </c>
      <c r="Q580" s="9"/>
      <c r="R580" s="9"/>
      <c r="S580" s="9" t="s">
        <v>325</v>
      </c>
      <c r="T580" s="19">
        <v>13200</v>
      </c>
      <c r="U580" s="9" t="s">
        <v>326</v>
      </c>
      <c r="V580" s="19">
        <f>INDEX(章节表!$N$5:$N$64,关卡表!BQ580)</f>
        <v>33750</v>
      </c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 t="s">
        <v>327</v>
      </c>
      <c r="AM580" s="9">
        <v>1</v>
      </c>
      <c r="AN580" s="9"/>
      <c r="AO580" s="19">
        <f>INDEX(章节表!$K$5:$K$64,关卡表!BQ580)</f>
        <v>150</v>
      </c>
      <c r="AP580" s="9">
        <v>14032392</v>
      </c>
      <c r="AQ580" s="10" t="s">
        <v>2062</v>
      </c>
      <c r="AR580" s="10" t="s">
        <v>2063</v>
      </c>
      <c r="AS580" s="10" t="s">
        <v>2064</v>
      </c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P580">
        <v>574</v>
      </c>
      <c r="BQ580">
        <f>MATCH(BP580-1,章节表!$J$4:$J$64,1)</f>
        <v>58</v>
      </c>
    </row>
    <row r="581" spans="1:69" ht="16.5" x14ac:dyDescent="0.2">
      <c r="A581" s="19">
        <f t="shared" si="18"/>
        <v>22805</v>
      </c>
      <c r="B581" s="19">
        <f>INDEX(章节表!$E$5:$E$64,关卡表!BQ581)</f>
        <v>2</v>
      </c>
      <c r="C581" s="19">
        <f>INDEX(章节表!$B$5:$B$64,关卡表!BQ581)</f>
        <v>228</v>
      </c>
      <c r="D581" s="10" t="s">
        <v>313</v>
      </c>
      <c r="E581" s="19">
        <f>BP581-INDEX(章节表!$J$4:$J$64,关卡表!BQ581)</f>
        <v>5</v>
      </c>
      <c r="F581" s="20">
        <v>8</v>
      </c>
      <c r="G581" s="19" t="str">
        <f>INDEX(章节表!$C$5:$C$64,关卡表!BQ581)&amp;关卡表!E581&amp;"关"</f>
        <v>困难28章5关</v>
      </c>
      <c r="H581" s="9"/>
      <c r="I581" s="9"/>
      <c r="J581" s="19" t="str">
        <f>INDEX(章节表!$D$5:$D$64,关卡表!BQ581)&amp;"-"&amp;关卡表!E581&amp;"关"</f>
        <v>困难28章-5关</v>
      </c>
      <c r="K581" s="10" t="s">
        <v>315</v>
      </c>
      <c r="L581" s="9"/>
      <c r="M581" s="9"/>
      <c r="N581" s="9">
        <v>0</v>
      </c>
      <c r="O581" s="9">
        <f t="shared" si="19"/>
        <v>22804</v>
      </c>
      <c r="P581" s="19">
        <v>40800</v>
      </c>
      <c r="Q581" s="9"/>
      <c r="R581" s="9"/>
      <c r="S581" s="9" t="s">
        <v>325</v>
      </c>
      <c r="T581" s="19">
        <v>13200</v>
      </c>
      <c r="U581" s="9" t="s">
        <v>326</v>
      </c>
      <c r="V581" s="19">
        <f>INDEX(章节表!$N$5:$N$64,关卡表!BQ581)</f>
        <v>33750</v>
      </c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10" t="s">
        <v>327</v>
      </c>
      <c r="AM581" s="9">
        <v>2</v>
      </c>
      <c r="AN581" s="9"/>
      <c r="AO581" s="19">
        <f>INDEX(章节表!$K$5:$K$64,关卡表!BQ581)</f>
        <v>150</v>
      </c>
      <c r="AP581" s="9">
        <v>14032392</v>
      </c>
      <c r="AQ581" s="10" t="s">
        <v>2065</v>
      </c>
      <c r="AR581" s="10" t="s">
        <v>2066</v>
      </c>
      <c r="AS581" s="10" t="s">
        <v>2067</v>
      </c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P581">
        <v>575</v>
      </c>
      <c r="BQ581">
        <f>MATCH(BP581-1,章节表!$J$4:$J$64,1)</f>
        <v>58</v>
      </c>
    </row>
    <row r="582" spans="1:69" ht="16.5" x14ac:dyDescent="0.2">
      <c r="A582" s="19">
        <f t="shared" si="18"/>
        <v>22806</v>
      </c>
      <c r="B582" s="19">
        <f>INDEX(章节表!$E$5:$E$64,关卡表!BQ582)</f>
        <v>2</v>
      </c>
      <c r="C582" s="19">
        <f>INDEX(章节表!$B$5:$B$64,关卡表!BQ582)</f>
        <v>228</v>
      </c>
      <c r="D582" s="10" t="s">
        <v>313</v>
      </c>
      <c r="E582" s="19">
        <f>BP582-INDEX(章节表!$J$4:$J$64,关卡表!BQ582)</f>
        <v>6</v>
      </c>
      <c r="F582" s="20">
        <v>9</v>
      </c>
      <c r="G582" s="19" t="str">
        <f>INDEX(章节表!$C$5:$C$64,关卡表!BQ582)&amp;关卡表!E582&amp;"关"</f>
        <v>困难28章6关</v>
      </c>
      <c r="H582" s="9"/>
      <c r="I582" s="9"/>
      <c r="J582" s="19" t="str">
        <f>INDEX(章节表!$D$5:$D$64,关卡表!BQ582)&amp;"-"&amp;关卡表!E582&amp;"关"</f>
        <v>困难28章-6关</v>
      </c>
      <c r="K582" s="10" t="s">
        <v>315</v>
      </c>
      <c r="L582" s="9"/>
      <c r="M582" s="9"/>
      <c r="N582" s="9">
        <v>0</v>
      </c>
      <c r="O582" s="9">
        <f t="shared" si="19"/>
        <v>22805</v>
      </c>
      <c r="P582" s="19">
        <v>40800</v>
      </c>
      <c r="Q582" s="9"/>
      <c r="R582" s="9">
        <v>22282</v>
      </c>
      <c r="S582" s="9" t="s">
        <v>325</v>
      </c>
      <c r="T582" s="19">
        <v>13200</v>
      </c>
      <c r="U582" s="9" t="s">
        <v>326</v>
      </c>
      <c r="V582" s="19">
        <f>INDEX(章节表!$N$5:$N$64,关卡表!BQ582)</f>
        <v>33750</v>
      </c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10" t="s">
        <v>327</v>
      </c>
      <c r="AM582" s="9">
        <v>2</v>
      </c>
      <c r="AN582" s="9"/>
      <c r="AO582" s="19">
        <f>INDEX(章节表!$K$5:$K$64,关卡表!BQ582)</f>
        <v>150</v>
      </c>
      <c r="AP582" s="9">
        <v>14885244</v>
      </c>
      <c r="AQ582" s="10" t="s">
        <v>2068</v>
      </c>
      <c r="AR582" s="10" t="s">
        <v>2069</v>
      </c>
      <c r="AS582" s="10" t="s">
        <v>2070</v>
      </c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P582">
        <v>576</v>
      </c>
      <c r="BQ582">
        <f>MATCH(BP582-1,章节表!$J$4:$J$64,1)</f>
        <v>58</v>
      </c>
    </row>
    <row r="583" spans="1:69" ht="16.5" x14ac:dyDescent="0.2">
      <c r="A583" s="19">
        <f t="shared" si="18"/>
        <v>22807</v>
      </c>
      <c r="B583" s="19">
        <f>INDEX(章节表!$E$5:$E$64,关卡表!BQ583)</f>
        <v>2</v>
      </c>
      <c r="C583" s="19">
        <f>INDEX(章节表!$B$5:$B$64,关卡表!BQ583)</f>
        <v>228</v>
      </c>
      <c r="D583" s="10" t="s">
        <v>313</v>
      </c>
      <c r="E583" s="19">
        <f>BP583-INDEX(章节表!$J$4:$J$64,关卡表!BQ583)</f>
        <v>7</v>
      </c>
      <c r="F583" s="20">
        <v>10</v>
      </c>
      <c r="G583" s="19" t="str">
        <f>INDEX(章节表!$C$5:$C$64,关卡表!BQ583)&amp;关卡表!E583&amp;"关"</f>
        <v>困难28章7关</v>
      </c>
      <c r="H583" s="9"/>
      <c r="I583" s="9"/>
      <c r="J583" s="19" t="str">
        <f>INDEX(章节表!$D$5:$D$64,关卡表!BQ583)&amp;"-"&amp;关卡表!E583&amp;"关"</f>
        <v>困难28章-7关</v>
      </c>
      <c r="K583" s="10" t="s">
        <v>315</v>
      </c>
      <c r="L583" s="9"/>
      <c r="M583" s="9"/>
      <c r="N583" s="9">
        <v>0</v>
      </c>
      <c r="O583" s="9">
        <f t="shared" si="19"/>
        <v>22806</v>
      </c>
      <c r="P583" s="19">
        <v>40800</v>
      </c>
      <c r="Q583" s="9"/>
      <c r="R583" s="9"/>
      <c r="S583" s="9" t="s">
        <v>325</v>
      </c>
      <c r="T583" s="19">
        <v>13200</v>
      </c>
      <c r="U583" s="9" t="s">
        <v>326</v>
      </c>
      <c r="V583" s="19">
        <f>INDEX(章节表!$N$5:$N$64,关卡表!BQ583)</f>
        <v>33750</v>
      </c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10" t="s">
        <v>327</v>
      </c>
      <c r="AM583" s="9">
        <v>2</v>
      </c>
      <c r="AN583" s="9"/>
      <c r="AO583" s="19">
        <f>INDEX(章节表!$K$5:$K$64,关卡表!BQ583)</f>
        <v>150</v>
      </c>
      <c r="AP583" s="9">
        <v>14167972</v>
      </c>
      <c r="AQ583" s="10" t="s">
        <v>2071</v>
      </c>
      <c r="AR583" s="10" t="s">
        <v>2072</v>
      </c>
      <c r="AS583" s="10" t="s">
        <v>2073</v>
      </c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P583">
        <v>577</v>
      </c>
      <c r="BQ583">
        <f>MATCH(BP583-1,章节表!$J$4:$J$64,1)</f>
        <v>58</v>
      </c>
    </row>
    <row r="584" spans="1:69" ht="16.5" x14ac:dyDescent="0.2">
      <c r="A584" s="19">
        <f t="shared" ref="A584:A606" si="20">C584*100+E584</f>
        <v>22808</v>
      </c>
      <c r="B584" s="19">
        <f>INDEX(章节表!$E$5:$E$64,关卡表!BQ584)</f>
        <v>2</v>
      </c>
      <c r="C584" s="19">
        <f>INDEX(章节表!$B$5:$B$64,关卡表!BQ584)</f>
        <v>228</v>
      </c>
      <c r="D584" s="10" t="s">
        <v>313</v>
      </c>
      <c r="E584" s="19">
        <f>BP584-INDEX(章节表!$J$4:$J$64,关卡表!BQ584)</f>
        <v>8</v>
      </c>
      <c r="F584" s="20">
        <v>11</v>
      </c>
      <c r="G584" s="19" t="str">
        <f>INDEX(章节表!$C$5:$C$64,关卡表!BQ584)&amp;关卡表!E584&amp;"关"</f>
        <v>困难28章8关</v>
      </c>
      <c r="H584" s="9"/>
      <c r="I584" s="9"/>
      <c r="J584" s="19" t="str">
        <f>INDEX(章节表!$D$5:$D$64,关卡表!BQ584)&amp;"-"&amp;关卡表!E584&amp;"关"</f>
        <v>困难28章-8关</v>
      </c>
      <c r="K584" s="10" t="s">
        <v>315</v>
      </c>
      <c r="L584" s="9"/>
      <c r="M584" s="9"/>
      <c r="N584" s="9">
        <v>0</v>
      </c>
      <c r="O584" s="9">
        <f t="shared" si="19"/>
        <v>22807</v>
      </c>
      <c r="P584" s="19">
        <v>40800</v>
      </c>
      <c r="Q584" s="9"/>
      <c r="R584" s="9"/>
      <c r="S584" s="9" t="s">
        <v>325</v>
      </c>
      <c r="T584" s="19">
        <v>13200</v>
      </c>
      <c r="U584" s="9" t="s">
        <v>326</v>
      </c>
      <c r="V584" s="19">
        <f>INDEX(章节表!$N$5:$N$64,关卡表!BQ584)</f>
        <v>33750</v>
      </c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10" t="s">
        <v>327</v>
      </c>
      <c r="AM584" s="9">
        <v>3</v>
      </c>
      <c r="AN584" s="9"/>
      <c r="AO584" s="19">
        <f>INDEX(章节表!$K$5:$K$64,关卡表!BQ584)</f>
        <v>150</v>
      </c>
      <c r="AP584" s="9">
        <v>14167972</v>
      </c>
      <c r="AQ584" s="10" t="s">
        <v>2074</v>
      </c>
      <c r="AR584" s="10" t="s">
        <v>2075</v>
      </c>
      <c r="AS584" s="10" t="s">
        <v>2076</v>
      </c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P584">
        <v>578</v>
      </c>
      <c r="BQ584">
        <f>MATCH(BP584-1,章节表!$J$4:$J$64,1)</f>
        <v>58</v>
      </c>
    </row>
    <row r="585" spans="1:69" ht="16.5" x14ac:dyDescent="0.2">
      <c r="A585" s="19">
        <f t="shared" si="20"/>
        <v>22809</v>
      </c>
      <c r="B585" s="19">
        <f>INDEX(章节表!$E$5:$E$64,关卡表!BQ585)</f>
        <v>2</v>
      </c>
      <c r="C585" s="19">
        <f>INDEX(章节表!$B$5:$B$64,关卡表!BQ585)</f>
        <v>228</v>
      </c>
      <c r="D585" s="10" t="s">
        <v>313</v>
      </c>
      <c r="E585" s="19">
        <f>BP585-INDEX(章节表!$J$4:$J$64,关卡表!BQ585)</f>
        <v>9</v>
      </c>
      <c r="F585" s="20">
        <v>13</v>
      </c>
      <c r="G585" s="19" t="str">
        <f>INDEX(章节表!$C$5:$C$64,关卡表!BQ585)&amp;关卡表!E585&amp;"关"</f>
        <v>困难28章9关</v>
      </c>
      <c r="H585" s="9"/>
      <c r="I585" s="9"/>
      <c r="J585" s="19" t="str">
        <f>INDEX(章节表!$D$5:$D$64,关卡表!BQ585)&amp;"-"&amp;关卡表!E585&amp;"关"</f>
        <v>困难28章-9关</v>
      </c>
      <c r="K585" s="10" t="s">
        <v>315</v>
      </c>
      <c r="L585" s="9"/>
      <c r="M585" s="9"/>
      <c r="N585" s="9">
        <v>0</v>
      </c>
      <c r="O585" s="9">
        <f t="shared" si="19"/>
        <v>22808</v>
      </c>
      <c r="P585" s="19">
        <v>40800</v>
      </c>
      <c r="Q585" s="9"/>
      <c r="R585" s="9"/>
      <c r="S585" s="9" t="s">
        <v>325</v>
      </c>
      <c r="T585" s="19">
        <v>13200</v>
      </c>
      <c r="U585" s="9" t="s">
        <v>326</v>
      </c>
      <c r="V585" s="19">
        <f>INDEX(章节表!$N$5:$N$64,关卡表!BQ585)</f>
        <v>33750</v>
      </c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10" t="s">
        <v>327</v>
      </c>
      <c r="AM585" s="9">
        <v>1</v>
      </c>
      <c r="AN585" s="9"/>
      <c r="AO585" s="19">
        <f>INDEX(章节表!$K$5:$K$64,关卡表!BQ585)</f>
        <v>150</v>
      </c>
      <c r="AP585" s="9">
        <v>14890644</v>
      </c>
      <c r="AQ585" s="10" t="s">
        <v>2077</v>
      </c>
      <c r="AR585" s="10" t="s">
        <v>2078</v>
      </c>
      <c r="AS585" s="10" t="s">
        <v>2079</v>
      </c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P585">
        <v>579</v>
      </c>
      <c r="BQ585">
        <f>MATCH(BP585-1,章节表!$J$4:$J$64,1)</f>
        <v>58</v>
      </c>
    </row>
    <row r="586" spans="1:69" ht="16.5" x14ac:dyDescent="0.2">
      <c r="A586" s="19">
        <f t="shared" si="20"/>
        <v>22810</v>
      </c>
      <c r="B586" s="19">
        <f>INDEX(章节表!$E$5:$E$64,关卡表!BQ586)</f>
        <v>2</v>
      </c>
      <c r="C586" s="19">
        <f>INDEX(章节表!$B$5:$B$64,关卡表!BQ586)</f>
        <v>228</v>
      </c>
      <c r="D586" s="10" t="s">
        <v>313</v>
      </c>
      <c r="E586" s="19">
        <f>BP586-INDEX(章节表!$J$4:$J$64,关卡表!BQ586)</f>
        <v>10</v>
      </c>
      <c r="F586" s="20">
        <v>14</v>
      </c>
      <c r="G586" s="19" t="str">
        <f>INDEX(章节表!$C$5:$C$64,关卡表!BQ586)&amp;关卡表!E586&amp;"关"</f>
        <v>困难28章10关</v>
      </c>
      <c r="H586" s="9"/>
      <c r="I586" s="9"/>
      <c r="J586" s="19" t="str">
        <f>INDEX(章节表!$D$5:$D$64,关卡表!BQ586)&amp;"-"&amp;关卡表!E586&amp;"关"</f>
        <v>困难28章-10关</v>
      </c>
      <c r="K586" s="10" t="s">
        <v>360</v>
      </c>
      <c r="L586" s="9"/>
      <c r="M586" s="9"/>
      <c r="N586" s="9">
        <v>0</v>
      </c>
      <c r="O586" s="9">
        <f t="shared" si="19"/>
        <v>22809</v>
      </c>
      <c r="P586" s="19">
        <v>40800</v>
      </c>
      <c r="Q586" s="9"/>
      <c r="R586" s="9">
        <v>22283</v>
      </c>
      <c r="S586" s="9" t="s">
        <v>325</v>
      </c>
      <c r="T586" s="19">
        <v>13200</v>
      </c>
      <c r="U586" s="9" t="s">
        <v>326</v>
      </c>
      <c r="V586" s="19">
        <f>INDEX(章节表!$N$5:$N$64,关卡表!BQ586)</f>
        <v>33750</v>
      </c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10" t="s">
        <v>327</v>
      </c>
      <c r="AM586" s="9">
        <v>2</v>
      </c>
      <c r="AN586" s="9"/>
      <c r="AO586" s="19">
        <f>INDEX(章节表!$K$5:$K$64,关卡表!BQ586)</f>
        <v>150</v>
      </c>
      <c r="AP586" s="9">
        <v>14905447</v>
      </c>
      <c r="AQ586" s="10" t="s">
        <v>2080</v>
      </c>
      <c r="AR586" s="10" t="s">
        <v>2081</v>
      </c>
      <c r="AS586" s="10" t="s">
        <v>2082</v>
      </c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P586">
        <v>580</v>
      </c>
      <c r="BQ586">
        <f>MATCH(BP586-1,章节表!$J$4:$J$64,1)</f>
        <v>58</v>
      </c>
    </row>
    <row r="587" spans="1:69" ht="16.5" x14ac:dyDescent="0.2">
      <c r="A587" s="19">
        <f t="shared" si="20"/>
        <v>22901</v>
      </c>
      <c r="B587" s="19">
        <f>INDEX(章节表!$E$5:$E$64,关卡表!BQ587)</f>
        <v>2</v>
      </c>
      <c r="C587" s="19">
        <f>INDEX(章节表!$B$5:$B$64,关卡表!BQ587)</f>
        <v>229</v>
      </c>
      <c r="D587" s="10" t="s">
        <v>313</v>
      </c>
      <c r="E587" s="19">
        <f>BP587-INDEX(章节表!$J$4:$J$64,关卡表!BQ587)</f>
        <v>1</v>
      </c>
      <c r="F587" s="20">
        <v>1</v>
      </c>
      <c r="G587" s="19" t="str">
        <f>INDEX(章节表!$C$5:$C$64,关卡表!BQ587)&amp;关卡表!E587&amp;"关"</f>
        <v>困难29章1关</v>
      </c>
      <c r="H587" s="9"/>
      <c r="I587" s="9"/>
      <c r="J587" s="19" t="str">
        <f>INDEX(章节表!$D$5:$D$64,关卡表!BQ587)&amp;"-"&amp;关卡表!E587&amp;"关"</f>
        <v>困难29章-1关</v>
      </c>
      <c r="K587" s="10" t="s">
        <v>315</v>
      </c>
      <c r="L587" s="9"/>
      <c r="M587" s="9"/>
      <c r="N587" s="9">
        <v>0</v>
      </c>
      <c r="O587" s="9">
        <f t="shared" si="19"/>
        <v>22810</v>
      </c>
      <c r="P587" s="19">
        <v>44880</v>
      </c>
      <c r="Q587" s="9"/>
      <c r="R587" s="9"/>
      <c r="S587" s="9" t="s">
        <v>325</v>
      </c>
      <c r="T587" s="19">
        <v>13200</v>
      </c>
      <c r="U587" s="9" t="s">
        <v>326</v>
      </c>
      <c r="V587" s="19">
        <f>INDEX(章节表!$N$5:$N$64,关卡表!BQ587)</f>
        <v>36000</v>
      </c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10" t="s">
        <v>327</v>
      </c>
      <c r="AM587" s="9">
        <v>3</v>
      </c>
      <c r="AN587" s="9"/>
      <c r="AO587" s="19">
        <f>INDEX(章节表!$K$5:$K$64,关卡表!BQ587)</f>
        <v>150</v>
      </c>
      <c r="AP587" s="9">
        <v>14172972</v>
      </c>
      <c r="AQ587" s="10" t="s">
        <v>2083</v>
      </c>
      <c r="AR587" s="10" t="s">
        <v>2084</v>
      </c>
      <c r="AS587" s="10" t="s">
        <v>2085</v>
      </c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P587">
        <v>581</v>
      </c>
      <c r="BQ587">
        <f>MATCH(BP587-1,章节表!$J$4:$J$64,1)</f>
        <v>59</v>
      </c>
    </row>
    <row r="588" spans="1:69" ht="16.5" x14ac:dyDescent="0.2">
      <c r="A588" s="19">
        <f t="shared" si="20"/>
        <v>22902</v>
      </c>
      <c r="B588" s="19">
        <f>INDEX(章节表!$E$5:$E$64,关卡表!BQ588)</f>
        <v>2</v>
      </c>
      <c r="C588" s="19">
        <f>INDEX(章节表!$B$5:$B$64,关卡表!BQ588)</f>
        <v>229</v>
      </c>
      <c r="D588" s="10" t="s">
        <v>313</v>
      </c>
      <c r="E588" s="19">
        <f>BP588-INDEX(章节表!$J$4:$J$64,关卡表!BQ588)</f>
        <v>2</v>
      </c>
      <c r="F588" s="20">
        <v>3</v>
      </c>
      <c r="G588" s="19" t="str">
        <f>INDEX(章节表!$C$5:$C$64,关卡表!BQ588)&amp;关卡表!E588&amp;"关"</f>
        <v>困难29章2关</v>
      </c>
      <c r="H588" s="9"/>
      <c r="I588" s="9"/>
      <c r="J588" s="19" t="str">
        <f>INDEX(章节表!$D$5:$D$64,关卡表!BQ588)&amp;"-"&amp;关卡表!E588&amp;"关"</f>
        <v>困难29章-2关</v>
      </c>
      <c r="K588" s="10" t="s">
        <v>315</v>
      </c>
      <c r="L588" s="9"/>
      <c r="M588" s="9"/>
      <c r="N588" s="9">
        <v>0</v>
      </c>
      <c r="O588" s="9">
        <f t="shared" si="19"/>
        <v>22901</v>
      </c>
      <c r="P588" s="19">
        <v>44880</v>
      </c>
      <c r="Q588" s="9"/>
      <c r="R588" s="9"/>
      <c r="S588" s="9" t="s">
        <v>325</v>
      </c>
      <c r="T588" s="19">
        <v>13200</v>
      </c>
      <c r="U588" s="9" t="s">
        <v>326</v>
      </c>
      <c r="V588" s="19">
        <f>INDEX(章节表!$N$5:$N$64,关卡表!BQ588)</f>
        <v>36000</v>
      </c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10" t="s">
        <v>364</v>
      </c>
      <c r="AM588" s="9">
        <v>9</v>
      </c>
      <c r="AN588" s="9"/>
      <c r="AO588" s="19">
        <f>INDEX(章节表!$K$5:$K$64,关卡表!BQ588)</f>
        <v>150</v>
      </c>
      <c r="AP588" s="9">
        <v>14172972</v>
      </c>
      <c r="AQ588" s="10" t="s">
        <v>2086</v>
      </c>
      <c r="AR588" s="10" t="s">
        <v>2087</v>
      </c>
      <c r="AS588" s="10" t="s">
        <v>2088</v>
      </c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P588">
        <v>582</v>
      </c>
      <c r="BQ588">
        <f>MATCH(BP588-1,章节表!$J$4:$J$64,1)</f>
        <v>59</v>
      </c>
    </row>
    <row r="589" spans="1:69" ht="16.5" x14ac:dyDescent="0.2">
      <c r="A589" s="19">
        <f t="shared" si="20"/>
        <v>22903</v>
      </c>
      <c r="B589" s="19">
        <f>INDEX(章节表!$E$5:$E$64,关卡表!BQ589)</f>
        <v>2</v>
      </c>
      <c r="C589" s="19">
        <f>INDEX(章节表!$B$5:$B$64,关卡表!BQ589)</f>
        <v>229</v>
      </c>
      <c r="D589" s="10" t="s">
        <v>313</v>
      </c>
      <c r="E589" s="19">
        <f>BP589-INDEX(章节表!$J$4:$J$64,关卡表!BQ589)</f>
        <v>3</v>
      </c>
      <c r="F589" s="20">
        <v>5</v>
      </c>
      <c r="G589" s="19" t="str">
        <f>INDEX(章节表!$C$5:$C$64,关卡表!BQ589)&amp;关卡表!E589&amp;"关"</f>
        <v>困难29章3关</v>
      </c>
      <c r="H589" s="9"/>
      <c r="I589" s="9"/>
      <c r="J589" s="19" t="str">
        <f>INDEX(章节表!$D$5:$D$64,关卡表!BQ589)&amp;"-"&amp;关卡表!E589&amp;"关"</f>
        <v>困难29章-3关</v>
      </c>
      <c r="K589" s="10" t="s">
        <v>315</v>
      </c>
      <c r="L589" s="9"/>
      <c r="M589" s="9"/>
      <c r="N589" s="9">
        <v>0</v>
      </c>
      <c r="O589" s="9">
        <f t="shared" si="19"/>
        <v>22902</v>
      </c>
      <c r="P589" s="19">
        <v>44880</v>
      </c>
      <c r="Q589" s="9"/>
      <c r="R589" s="9">
        <v>22291</v>
      </c>
      <c r="S589" s="9" t="s">
        <v>325</v>
      </c>
      <c r="T589" s="19">
        <v>13200</v>
      </c>
      <c r="U589" s="9" t="s">
        <v>326</v>
      </c>
      <c r="V589" s="19">
        <f>INDEX(章节表!$N$5:$N$64,关卡表!BQ589)</f>
        <v>36000</v>
      </c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 t="s">
        <v>327</v>
      </c>
      <c r="AM589" s="9">
        <v>1</v>
      </c>
      <c r="AN589" s="9"/>
      <c r="AO589" s="19">
        <f>INDEX(章节表!$K$5:$K$64,关卡表!BQ589)</f>
        <v>150</v>
      </c>
      <c r="AP589" s="9">
        <v>14890644</v>
      </c>
      <c r="AQ589" s="10" t="s">
        <v>2089</v>
      </c>
      <c r="AR589" s="10" t="s">
        <v>2090</v>
      </c>
      <c r="AS589" s="10" t="s">
        <v>2091</v>
      </c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P589">
        <v>583</v>
      </c>
      <c r="BQ589">
        <f>MATCH(BP589-1,章节表!$J$4:$J$64,1)</f>
        <v>59</v>
      </c>
    </row>
    <row r="590" spans="1:69" ht="16.5" x14ac:dyDescent="0.2">
      <c r="A590" s="19">
        <f t="shared" si="20"/>
        <v>22904</v>
      </c>
      <c r="B590" s="19">
        <f>INDEX(章节表!$E$5:$E$64,关卡表!BQ590)</f>
        <v>2</v>
      </c>
      <c r="C590" s="19">
        <f>INDEX(章节表!$B$5:$B$64,关卡表!BQ590)</f>
        <v>229</v>
      </c>
      <c r="D590" s="10" t="s">
        <v>313</v>
      </c>
      <c r="E590" s="19">
        <f>BP590-INDEX(章节表!$J$4:$J$64,关卡表!BQ590)</f>
        <v>4</v>
      </c>
      <c r="F590" s="20">
        <v>7</v>
      </c>
      <c r="G590" s="19" t="str">
        <f>INDEX(章节表!$C$5:$C$64,关卡表!BQ590)&amp;关卡表!E590&amp;"关"</f>
        <v>困难29章4关</v>
      </c>
      <c r="H590" s="9"/>
      <c r="I590" s="9"/>
      <c r="J590" s="19" t="str">
        <f>INDEX(章节表!$D$5:$D$64,关卡表!BQ590)&amp;"-"&amp;关卡表!E590&amp;"关"</f>
        <v>困难29章-4关</v>
      </c>
      <c r="K590" s="10" t="s">
        <v>315</v>
      </c>
      <c r="L590" s="9"/>
      <c r="M590" s="9"/>
      <c r="N590" s="9">
        <v>0</v>
      </c>
      <c r="O590" s="9">
        <f t="shared" si="19"/>
        <v>22903</v>
      </c>
      <c r="P590" s="19">
        <v>44880</v>
      </c>
      <c r="Q590" s="9"/>
      <c r="R590" s="9"/>
      <c r="S590" s="9" t="s">
        <v>325</v>
      </c>
      <c r="T590" s="19">
        <v>13200</v>
      </c>
      <c r="U590" s="9" t="s">
        <v>326</v>
      </c>
      <c r="V590" s="19">
        <f>INDEX(章节表!$N$5:$N$64,关卡表!BQ590)</f>
        <v>36000</v>
      </c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10" t="s">
        <v>327</v>
      </c>
      <c r="AM590" s="9">
        <v>2</v>
      </c>
      <c r="AN590" s="9"/>
      <c r="AO590" s="19">
        <f>INDEX(章节表!$K$5:$K$64,关卡表!BQ590)</f>
        <v>150</v>
      </c>
      <c r="AP590" s="9">
        <v>14172972</v>
      </c>
      <c r="AQ590" s="10" t="s">
        <v>2092</v>
      </c>
      <c r="AR590" s="10" t="s">
        <v>2093</v>
      </c>
      <c r="AS590" s="10" t="s">
        <v>2094</v>
      </c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P590">
        <v>584</v>
      </c>
      <c r="BQ590">
        <f>MATCH(BP590-1,章节表!$J$4:$J$64,1)</f>
        <v>59</v>
      </c>
    </row>
    <row r="591" spans="1:69" ht="16.5" x14ac:dyDescent="0.2">
      <c r="A591" s="19">
        <f t="shared" si="20"/>
        <v>22905</v>
      </c>
      <c r="B591" s="19">
        <f>INDEX(章节表!$E$5:$E$64,关卡表!BQ591)</f>
        <v>2</v>
      </c>
      <c r="C591" s="19">
        <f>INDEX(章节表!$B$5:$B$64,关卡表!BQ591)</f>
        <v>229</v>
      </c>
      <c r="D591" s="10" t="s">
        <v>313</v>
      </c>
      <c r="E591" s="19">
        <f>BP591-INDEX(章节表!$J$4:$J$64,关卡表!BQ591)</f>
        <v>5</v>
      </c>
      <c r="F591" s="20">
        <v>8</v>
      </c>
      <c r="G591" s="19" t="str">
        <f>INDEX(章节表!$C$5:$C$64,关卡表!BQ591)&amp;关卡表!E591&amp;"关"</f>
        <v>困难29章5关</v>
      </c>
      <c r="H591" s="9"/>
      <c r="I591" s="9"/>
      <c r="J591" s="19" t="str">
        <f>INDEX(章节表!$D$5:$D$64,关卡表!BQ591)&amp;"-"&amp;关卡表!E591&amp;"关"</f>
        <v>困难29章-5关</v>
      </c>
      <c r="K591" s="10" t="s">
        <v>315</v>
      </c>
      <c r="L591" s="9"/>
      <c r="M591" s="9"/>
      <c r="N591" s="9">
        <v>0</v>
      </c>
      <c r="O591" s="9">
        <f t="shared" si="19"/>
        <v>22904</v>
      </c>
      <c r="P591" s="19">
        <v>44880</v>
      </c>
      <c r="Q591" s="9"/>
      <c r="R591" s="9"/>
      <c r="S591" s="9" t="s">
        <v>325</v>
      </c>
      <c r="T591" s="19">
        <v>13200</v>
      </c>
      <c r="U591" s="9" t="s">
        <v>326</v>
      </c>
      <c r="V591" s="19">
        <f>INDEX(章节表!$N$5:$N$64,关卡表!BQ591)</f>
        <v>36000</v>
      </c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 t="s">
        <v>364</v>
      </c>
      <c r="AM591" s="9">
        <v>11</v>
      </c>
      <c r="AN591" s="9"/>
      <c r="AO591" s="19">
        <f>INDEX(章节表!$K$5:$K$64,关卡表!BQ591)</f>
        <v>150</v>
      </c>
      <c r="AP591" s="9">
        <v>14172972</v>
      </c>
      <c r="AQ591" s="10" t="s">
        <v>2095</v>
      </c>
      <c r="AR591" s="10" t="s">
        <v>2096</v>
      </c>
      <c r="AS591" s="10" t="s">
        <v>2097</v>
      </c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P591">
        <v>585</v>
      </c>
      <c r="BQ591">
        <f>MATCH(BP591-1,章节表!$J$4:$J$64,1)</f>
        <v>59</v>
      </c>
    </row>
    <row r="592" spans="1:69" ht="16.5" x14ac:dyDescent="0.2">
      <c r="A592" s="19">
        <f t="shared" si="20"/>
        <v>22906</v>
      </c>
      <c r="B592" s="19">
        <f>INDEX(章节表!$E$5:$E$64,关卡表!BQ592)</f>
        <v>2</v>
      </c>
      <c r="C592" s="19">
        <f>INDEX(章节表!$B$5:$B$64,关卡表!BQ592)</f>
        <v>229</v>
      </c>
      <c r="D592" s="10" t="s">
        <v>313</v>
      </c>
      <c r="E592" s="19">
        <f>BP592-INDEX(章节表!$J$4:$J$64,关卡表!BQ592)</f>
        <v>6</v>
      </c>
      <c r="F592" s="20">
        <v>9</v>
      </c>
      <c r="G592" s="19" t="str">
        <f>INDEX(章节表!$C$5:$C$64,关卡表!BQ592)&amp;关卡表!E592&amp;"关"</f>
        <v>困难29章6关</v>
      </c>
      <c r="H592" s="9"/>
      <c r="I592" s="9"/>
      <c r="J592" s="19" t="str">
        <f>INDEX(章节表!$D$5:$D$64,关卡表!BQ592)&amp;"-"&amp;关卡表!E592&amp;"关"</f>
        <v>困难29章-6关</v>
      </c>
      <c r="K592" s="10" t="s">
        <v>315</v>
      </c>
      <c r="L592" s="9"/>
      <c r="M592" s="9"/>
      <c r="N592" s="9">
        <v>0</v>
      </c>
      <c r="O592" s="9">
        <f t="shared" si="19"/>
        <v>22905</v>
      </c>
      <c r="P592" s="19">
        <v>44880</v>
      </c>
      <c r="Q592" s="9"/>
      <c r="R592" s="9">
        <v>22292</v>
      </c>
      <c r="S592" s="9" t="s">
        <v>325</v>
      </c>
      <c r="T592" s="19">
        <v>13200</v>
      </c>
      <c r="U592" s="9" t="s">
        <v>326</v>
      </c>
      <c r="V592" s="19">
        <f>INDEX(章节表!$N$5:$N$64,关卡表!BQ592)</f>
        <v>36000</v>
      </c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 t="s">
        <v>364</v>
      </c>
      <c r="AM592" s="9">
        <v>9</v>
      </c>
      <c r="AN592" s="9"/>
      <c r="AO592" s="19">
        <f>INDEX(章节表!$K$5:$K$64,关卡表!BQ592)</f>
        <v>150</v>
      </c>
      <c r="AP592" s="9">
        <v>14890644</v>
      </c>
      <c r="AQ592" s="10" t="s">
        <v>2098</v>
      </c>
      <c r="AR592" s="10" t="s">
        <v>2099</v>
      </c>
      <c r="AS592" s="10" t="s">
        <v>2100</v>
      </c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P592">
        <v>586</v>
      </c>
      <c r="BQ592">
        <f>MATCH(BP592-1,章节表!$J$4:$J$64,1)</f>
        <v>59</v>
      </c>
    </row>
    <row r="593" spans="1:69" ht="16.5" x14ac:dyDescent="0.2">
      <c r="A593" s="19">
        <f t="shared" si="20"/>
        <v>22907</v>
      </c>
      <c r="B593" s="19">
        <f>INDEX(章节表!$E$5:$E$64,关卡表!BQ593)</f>
        <v>2</v>
      </c>
      <c r="C593" s="19">
        <f>INDEX(章节表!$B$5:$B$64,关卡表!BQ593)</f>
        <v>229</v>
      </c>
      <c r="D593" s="10" t="s">
        <v>313</v>
      </c>
      <c r="E593" s="19">
        <f>BP593-INDEX(章节表!$J$4:$J$64,关卡表!BQ593)</f>
        <v>7</v>
      </c>
      <c r="F593" s="20">
        <v>11</v>
      </c>
      <c r="G593" s="19" t="str">
        <f>INDEX(章节表!$C$5:$C$64,关卡表!BQ593)&amp;关卡表!E593&amp;"关"</f>
        <v>困难29章7关</v>
      </c>
      <c r="H593" s="9"/>
      <c r="I593" s="9"/>
      <c r="J593" s="19" t="str">
        <f>INDEX(章节表!$D$5:$D$64,关卡表!BQ593)&amp;"-"&amp;关卡表!E593&amp;"关"</f>
        <v>困难29章-7关</v>
      </c>
      <c r="K593" s="10" t="s">
        <v>315</v>
      </c>
      <c r="L593" s="9"/>
      <c r="M593" s="9"/>
      <c r="N593" s="9">
        <v>0</v>
      </c>
      <c r="O593" s="9">
        <f t="shared" si="19"/>
        <v>22906</v>
      </c>
      <c r="P593" s="19">
        <v>44880</v>
      </c>
      <c r="Q593" s="9"/>
      <c r="R593" s="9"/>
      <c r="S593" s="9" t="s">
        <v>325</v>
      </c>
      <c r="T593" s="19">
        <v>13200</v>
      </c>
      <c r="U593" s="9" t="s">
        <v>326</v>
      </c>
      <c r="V593" s="19">
        <f>INDEX(章节表!$N$5:$N$64,关卡表!BQ593)</f>
        <v>36000</v>
      </c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 t="s">
        <v>364</v>
      </c>
      <c r="AM593" s="9">
        <v>11</v>
      </c>
      <c r="AN593" s="9"/>
      <c r="AO593" s="19">
        <f>INDEX(章节表!$K$5:$K$64,关卡表!BQ593)</f>
        <v>150</v>
      </c>
      <c r="AP593" s="9">
        <v>14172972</v>
      </c>
      <c r="AQ593" s="10" t="s">
        <v>2101</v>
      </c>
      <c r="AR593" s="10" t="s">
        <v>2102</v>
      </c>
      <c r="AS593" s="10" t="s">
        <v>2103</v>
      </c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P593">
        <v>587</v>
      </c>
      <c r="BQ593">
        <f>MATCH(BP593-1,章节表!$J$4:$J$64,1)</f>
        <v>59</v>
      </c>
    </row>
    <row r="594" spans="1:69" ht="16.5" x14ac:dyDescent="0.2">
      <c r="A594" s="19">
        <f t="shared" si="20"/>
        <v>22908</v>
      </c>
      <c r="B594" s="19">
        <f>INDEX(章节表!$E$5:$E$64,关卡表!BQ594)</f>
        <v>2</v>
      </c>
      <c r="C594" s="19">
        <f>INDEX(章节表!$B$5:$B$64,关卡表!BQ594)</f>
        <v>229</v>
      </c>
      <c r="D594" s="10" t="s">
        <v>313</v>
      </c>
      <c r="E594" s="19">
        <f>BP594-INDEX(章节表!$J$4:$J$64,关卡表!BQ594)</f>
        <v>8</v>
      </c>
      <c r="F594" s="20">
        <v>12</v>
      </c>
      <c r="G594" s="19" t="str">
        <f>INDEX(章节表!$C$5:$C$64,关卡表!BQ594)&amp;关卡表!E594&amp;"关"</f>
        <v>困难29章8关</v>
      </c>
      <c r="H594" s="9"/>
      <c r="I594" s="9"/>
      <c r="J594" s="19" t="str">
        <f>INDEX(章节表!$D$5:$D$64,关卡表!BQ594)&amp;"-"&amp;关卡表!E594&amp;"关"</f>
        <v>困难29章-8关</v>
      </c>
      <c r="K594" s="10" t="s">
        <v>315</v>
      </c>
      <c r="L594" s="9"/>
      <c r="M594" s="9"/>
      <c r="N594" s="9">
        <v>0</v>
      </c>
      <c r="O594" s="9">
        <f t="shared" si="19"/>
        <v>22907</v>
      </c>
      <c r="P594" s="19">
        <v>44880</v>
      </c>
      <c r="Q594" s="9"/>
      <c r="R594" s="9"/>
      <c r="S594" s="9" t="s">
        <v>325</v>
      </c>
      <c r="T594" s="19">
        <v>13200</v>
      </c>
      <c r="U594" s="9" t="s">
        <v>326</v>
      </c>
      <c r="V594" s="19">
        <f>INDEX(章节表!$N$5:$N$64,关卡表!BQ594)</f>
        <v>36000</v>
      </c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 t="s">
        <v>412</v>
      </c>
      <c r="AM594" s="9">
        <v>6</v>
      </c>
      <c r="AN594" s="9"/>
      <c r="AO594" s="19">
        <f>INDEX(章节表!$K$5:$K$64,关卡表!BQ594)</f>
        <v>150</v>
      </c>
      <c r="AP594" s="9">
        <v>14172972</v>
      </c>
      <c r="AQ594" s="10" t="s">
        <v>2104</v>
      </c>
      <c r="AR594" s="10" t="s">
        <v>2105</v>
      </c>
      <c r="AS594" s="10" t="s">
        <v>2106</v>
      </c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P594">
        <v>588</v>
      </c>
      <c r="BQ594">
        <f>MATCH(BP594-1,章节表!$J$4:$J$64,1)</f>
        <v>59</v>
      </c>
    </row>
    <row r="595" spans="1:69" ht="16.5" x14ac:dyDescent="0.2">
      <c r="A595" s="19">
        <f t="shared" si="20"/>
        <v>22909</v>
      </c>
      <c r="B595" s="19">
        <f>INDEX(章节表!$E$5:$E$64,关卡表!BQ595)</f>
        <v>2</v>
      </c>
      <c r="C595" s="19">
        <f>INDEX(章节表!$B$5:$B$64,关卡表!BQ595)</f>
        <v>229</v>
      </c>
      <c r="D595" s="10" t="s">
        <v>313</v>
      </c>
      <c r="E595" s="19">
        <f>BP595-INDEX(章节表!$J$4:$J$64,关卡表!BQ595)</f>
        <v>9</v>
      </c>
      <c r="F595" s="20">
        <v>13</v>
      </c>
      <c r="G595" s="19" t="str">
        <f>INDEX(章节表!$C$5:$C$64,关卡表!BQ595)&amp;关卡表!E595&amp;"关"</f>
        <v>困难29章9关</v>
      </c>
      <c r="H595" s="9"/>
      <c r="I595" s="9"/>
      <c r="J595" s="19" t="str">
        <f>INDEX(章节表!$D$5:$D$64,关卡表!BQ595)&amp;"-"&amp;关卡表!E595&amp;"关"</f>
        <v>困难29章-9关</v>
      </c>
      <c r="K595" s="10" t="s">
        <v>315</v>
      </c>
      <c r="L595" s="9"/>
      <c r="M595" s="9"/>
      <c r="N595" s="9">
        <v>0</v>
      </c>
      <c r="O595" s="9">
        <f t="shared" si="19"/>
        <v>22908</v>
      </c>
      <c r="P595" s="19">
        <v>44880</v>
      </c>
      <c r="Q595" s="9"/>
      <c r="R595" s="9"/>
      <c r="S595" s="9" t="s">
        <v>325</v>
      </c>
      <c r="T595" s="19">
        <v>13200</v>
      </c>
      <c r="U595" s="9" t="s">
        <v>326</v>
      </c>
      <c r="V595" s="19">
        <f>INDEX(章节表!$N$5:$N$64,关卡表!BQ595)</f>
        <v>36000</v>
      </c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 t="s">
        <v>412</v>
      </c>
      <c r="AM595" s="9">
        <v>7</v>
      </c>
      <c r="AN595" s="9"/>
      <c r="AO595" s="19">
        <f>INDEX(章节表!$K$5:$K$64,关卡表!BQ595)</f>
        <v>150</v>
      </c>
      <c r="AP595" s="9">
        <v>15012204</v>
      </c>
      <c r="AQ595" s="10" t="s">
        <v>2107</v>
      </c>
      <c r="AR595" s="10" t="s">
        <v>2108</v>
      </c>
      <c r="AS595" s="10" t="s">
        <v>2109</v>
      </c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P595">
        <v>589</v>
      </c>
      <c r="BQ595">
        <f>MATCH(BP595-1,章节表!$J$4:$J$64,1)</f>
        <v>59</v>
      </c>
    </row>
    <row r="596" spans="1:69" ht="16.5" x14ac:dyDescent="0.2">
      <c r="A596" s="19">
        <f t="shared" si="20"/>
        <v>22910</v>
      </c>
      <c r="B596" s="19">
        <f>INDEX(章节表!$E$5:$E$64,关卡表!BQ596)</f>
        <v>2</v>
      </c>
      <c r="C596" s="19">
        <f>INDEX(章节表!$B$5:$B$64,关卡表!BQ596)</f>
        <v>229</v>
      </c>
      <c r="D596" s="10" t="s">
        <v>313</v>
      </c>
      <c r="E596" s="19">
        <f>BP596-INDEX(章节表!$J$4:$J$64,关卡表!BQ596)</f>
        <v>10</v>
      </c>
      <c r="F596" s="20">
        <v>14</v>
      </c>
      <c r="G596" s="19" t="str">
        <f>INDEX(章节表!$C$5:$C$64,关卡表!BQ596)&amp;关卡表!E596&amp;"关"</f>
        <v>困难29章10关</v>
      </c>
      <c r="H596" s="9"/>
      <c r="I596" s="9"/>
      <c r="J596" s="19" t="str">
        <f>INDEX(章节表!$D$5:$D$64,关卡表!BQ596)&amp;"-"&amp;关卡表!E596&amp;"关"</f>
        <v>困难29章-10关</v>
      </c>
      <c r="K596" s="10" t="s">
        <v>360</v>
      </c>
      <c r="L596" s="9"/>
      <c r="M596" s="9"/>
      <c r="N596" s="9">
        <v>0</v>
      </c>
      <c r="O596" s="9">
        <f t="shared" si="19"/>
        <v>22909</v>
      </c>
      <c r="P596" s="19">
        <v>44880</v>
      </c>
      <c r="Q596" s="9"/>
      <c r="R596" s="9">
        <v>22293</v>
      </c>
      <c r="S596" s="9" t="s">
        <v>325</v>
      </c>
      <c r="T596" s="19">
        <v>13200</v>
      </c>
      <c r="U596" s="9" t="s">
        <v>326</v>
      </c>
      <c r="V596" s="19">
        <f>INDEX(章节表!$N$5:$N$64,关卡表!BQ596)</f>
        <v>36000</v>
      </c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 t="s">
        <v>412</v>
      </c>
      <c r="AM596" s="9">
        <v>8</v>
      </c>
      <c r="AN596" s="9"/>
      <c r="AO596" s="19">
        <f>INDEX(章节表!$K$5:$K$64,关卡表!BQ596)</f>
        <v>150</v>
      </c>
      <c r="AP596" s="9">
        <v>15273045</v>
      </c>
      <c r="AQ596" s="10" t="s">
        <v>2110</v>
      </c>
      <c r="AR596" s="10" t="s">
        <v>2111</v>
      </c>
      <c r="AS596" s="10" t="s">
        <v>2112</v>
      </c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P596">
        <v>590</v>
      </c>
      <c r="BQ596">
        <f>MATCH(BP596-1,章节表!$J$4:$J$64,1)</f>
        <v>59</v>
      </c>
    </row>
    <row r="597" spans="1:69" ht="16.5" x14ac:dyDescent="0.2">
      <c r="A597" s="19">
        <f t="shared" si="20"/>
        <v>23001</v>
      </c>
      <c r="B597" s="19">
        <f>INDEX(章节表!$E$5:$E$64,关卡表!BQ597)</f>
        <v>2</v>
      </c>
      <c r="C597" s="19">
        <f>INDEX(章节表!$B$5:$B$64,关卡表!BQ597)</f>
        <v>230</v>
      </c>
      <c r="D597" s="10" t="s">
        <v>313</v>
      </c>
      <c r="E597" s="19">
        <f>BP597-INDEX(章节表!$J$4:$J$64,关卡表!BQ597)</f>
        <v>1</v>
      </c>
      <c r="F597" s="20">
        <v>1</v>
      </c>
      <c r="G597" s="19" t="str">
        <f>INDEX(章节表!$C$5:$C$64,关卡表!BQ597)&amp;关卡表!E597&amp;"关"</f>
        <v>困难30章1关</v>
      </c>
      <c r="H597" s="9"/>
      <c r="I597" s="9"/>
      <c r="J597" s="19" t="str">
        <f>INDEX(章节表!$D$5:$D$64,关卡表!BQ597)&amp;"-"&amp;关卡表!E597&amp;"关"</f>
        <v>困难30章-1关</v>
      </c>
      <c r="K597" s="10" t="s">
        <v>315</v>
      </c>
      <c r="L597" s="9"/>
      <c r="M597" s="9"/>
      <c r="N597" s="9">
        <v>0</v>
      </c>
      <c r="O597" s="9">
        <f t="shared" si="19"/>
        <v>22910</v>
      </c>
      <c r="P597" s="19">
        <v>49368</v>
      </c>
      <c r="Q597" s="9"/>
      <c r="R597" s="9"/>
      <c r="S597" s="9" t="s">
        <v>325</v>
      </c>
      <c r="T597" s="19">
        <v>13200</v>
      </c>
      <c r="U597" s="9" t="s">
        <v>326</v>
      </c>
      <c r="V597" s="19">
        <f>INDEX(章节表!$N$5:$N$64,关卡表!BQ597)</f>
        <v>43200</v>
      </c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 t="s">
        <v>412</v>
      </c>
      <c r="AM597" s="9">
        <v>6</v>
      </c>
      <c r="AN597" s="9"/>
      <c r="AO597" s="19">
        <f>INDEX(章节表!$K$5:$K$64,关卡表!BQ597)</f>
        <v>150</v>
      </c>
      <c r="AP597" s="9">
        <v>14285492</v>
      </c>
      <c r="AQ597" s="10" t="s">
        <v>2113</v>
      </c>
      <c r="AR597" s="10" t="s">
        <v>2114</v>
      </c>
      <c r="AS597" s="10" t="s">
        <v>2115</v>
      </c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P597">
        <v>591</v>
      </c>
      <c r="BQ597">
        <f>MATCH(BP597-1,章节表!$J$4:$J$64,1)</f>
        <v>60</v>
      </c>
    </row>
    <row r="598" spans="1:69" ht="16.5" x14ac:dyDescent="0.2">
      <c r="A598" s="19">
        <f t="shared" si="20"/>
        <v>23002</v>
      </c>
      <c r="B598" s="19">
        <f>INDEX(章节表!$E$5:$E$64,关卡表!BQ598)</f>
        <v>2</v>
      </c>
      <c r="C598" s="19">
        <f>INDEX(章节表!$B$5:$B$64,关卡表!BQ598)</f>
        <v>230</v>
      </c>
      <c r="D598" s="10" t="s">
        <v>313</v>
      </c>
      <c r="E598" s="19">
        <f>BP598-INDEX(章节表!$J$4:$J$64,关卡表!BQ598)</f>
        <v>2</v>
      </c>
      <c r="F598" s="20">
        <v>3</v>
      </c>
      <c r="G598" s="19" t="str">
        <f>INDEX(章节表!$C$5:$C$64,关卡表!BQ598)&amp;关卡表!E598&amp;"关"</f>
        <v>困难30章2关</v>
      </c>
      <c r="H598" s="9"/>
      <c r="I598" s="9"/>
      <c r="J598" s="19" t="str">
        <f>INDEX(章节表!$D$5:$D$64,关卡表!BQ598)&amp;"-"&amp;关卡表!E598&amp;"关"</f>
        <v>困难30章-2关</v>
      </c>
      <c r="K598" s="10" t="s">
        <v>315</v>
      </c>
      <c r="L598" s="9"/>
      <c r="M598" s="9"/>
      <c r="N598" s="9">
        <v>0</v>
      </c>
      <c r="O598" s="9">
        <f t="shared" si="19"/>
        <v>23001</v>
      </c>
      <c r="P598" s="19">
        <v>49368</v>
      </c>
      <c r="Q598" s="9"/>
      <c r="R598" s="9"/>
      <c r="S598" s="9" t="s">
        <v>325</v>
      </c>
      <c r="T598" s="19">
        <v>13200</v>
      </c>
      <c r="U598" s="9" t="s">
        <v>326</v>
      </c>
      <c r="V598" s="19">
        <f>INDEX(章节表!$N$5:$N$64,关卡表!BQ598)</f>
        <v>43200</v>
      </c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 t="s">
        <v>412</v>
      </c>
      <c r="AM598" s="9">
        <v>6</v>
      </c>
      <c r="AN598" s="9"/>
      <c r="AO598" s="19">
        <f>INDEX(章节表!$K$5:$K$64,关卡表!BQ598)</f>
        <v>150</v>
      </c>
      <c r="AP598" s="9">
        <v>14285492</v>
      </c>
      <c r="AQ598" s="10" t="s">
        <v>2116</v>
      </c>
      <c r="AR598" s="10" t="s">
        <v>2117</v>
      </c>
      <c r="AS598" s="10" t="s">
        <v>2118</v>
      </c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P598">
        <v>592</v>
      </c>
      <c r="BQ598">
        <f>MATCH(BP598-1,章节表!$J$4:$J$64,1)</f>
        <v>60</v>
      </c>
    </row>
    <row r="599" spans="1:69" ht="16.5" x14ac:dyDescent="0.2">
      <c r="A599" s="19">
        <f t="shared" si="20"/>
        <v>23003</v>
      </c>
      <c r="B599" s="19">
        <f>INDEX(章节表!$E$5:$E$64,关卡表!BQ599)</f>
        <v>2</v>
      </c>
      <c r="C599" s="19">
        <f>INDEX(章节表!$B$5:$B$64,关卡表!BQ599)</f>
        <v>230</v>
      </c>
      <c r="D599" s="10" t="s">
        <v>313</v>
      </c>
      <c r="E599" s="19">
        <f>BP599-INDEX(章节表!$J$4:$J$64,关卡表!BQ599)</f>
        <v>3</v>
      </c>
      <c r="F599" s="20">
        <v>4</v>
      </c>
      <c r="G599" s="19" t="str">
        <f>INDEX(章节表!$C$5:$C$64,关卡表!BQ599)&amp;关卡表!E599&amp;"关"</f>
        <v>困难30章3关</v>
      </c>
      <c r="H599" s="9"/>
      <c r="I599" s="9"/>
      <c r="J599" s="19" t="str">
        <f>INDEX(章节表!$D$5:$D$64,关卡表!BQ599)&amp;"-"&amp;关卡表!E599&amp;"关"</f>
        <v>困难30章-3关</v>
      </c>
      <c r="K599" s="10" t="s">
        <v>315</v>
      </c>
      <c r="L599" s="9"/>
      <c r="M599" s="9"/>
      <c r="N599" s="9">
        <v>0</v>
      </c>
      <c r="O599" s="9">
        <f t="shared" si="19"/>
        <v>23002</v>
      </c>
      <c r="P599" s="19">
        <v>49368</v>
      </c>
      <c r="Q599" s="9"/>
      <c r="R599" s="9">
        <v>22301</v>
      </c>
      <c r="S599" s="9" t="s">
        <v>325</v>
      </c>
      <c r="T599" s="19">
        <v>13200</v>
      </c>
      <c r="U599" s="9" t="s">
        <v>326</v>
      </c>
      <c r="V599" s="19">
        <f>INDEX(章节表!$N$5:$N$64,关卡表!BQ599)</f>
        <v>43200</v>
      </c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 t="s">
        <v>327</v>
      </c>
      <c r="AM599" s="9">
        <v>1</v>
      </c>
      <c r="AN599" s="9"/>
      <c r="AO599" s="19">
        <f>INDEX(章节表!$K$5:$K$64,关卡表!BQ599)</f>
        <v>150</v>
      </c>
      <c r="AP599" s="9">
        <v>15012204</v>
      </c>
      <c r="AQ599" s="10" t="s">
        <v>2119</v>
      </c>
      <c r="AR599" s="10" t="s">
        <v>2120</v>
      </c>
      <c r="AS599" s="10" t="s">
        <v>2121</v>
      </c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P599">
        <v>593</v>
      </c>
      <c r="BQ599">
        <f>MATCH(BP599-1,章节表!$J$4:$J$64,1)</f>
        <v>60</v>
      </c>
    </row>
    <row r="600" spans="1:69" ht="16.5" x14ac:dyDescent="0.2">
      <c r="A600" s="19">
        <f t="shared" si="20"/>
        <v>23004</v>
      </c>
      <c r="B600" s="19">
        <f>INDEX(章节表!$E$5:$E$64,关卡表!BQ600)</f>
        <v>2</v>
      </c>
      <c r="C600" s="19">
        <f>INDEX(章节表!$B$5:$B$64,关卡表!BQ600)</f>
        <v>230</v>
      </c>
      <c r="D600" s="10" t="s">
        <v>313</v>
      </c>
      <c r="E600" s="19">
        <f>BP600-INDEX(章节表!$J$4:$J$64,关卡表!BQ600)</f>
        <v>4</v>
      </c>
      <c r="F600" s="20">
        <v>6</v>
      </c>
      <c r="G600" s="19" t="str">
        <f>INDEX(章节表!$C$5:$C$64,关卡表!BQ600)&amp;关卡表!E600&amp;"关"</f>
        <v>困难30章4关</v>
      </c>
      <c r="H600" s="9"/>
      <c r="I600" s="9"/>
      <c r="J600" s="19" t="str">
        <f>INDEX(章节表!$D$5:$D$64,关卡表!BQ600)&amp;"-"&amp;关卡表!E600&amp;"关"</f>
        <v>困难30章-4关</v>
      </c>
      <c r="K600" s="10" t="s">
        <v>315</v>
      </c>
      <c r="L600" s="9"/>
      <c r="M600" s="9"/>
      <c r="N600" s="9">
        <v>0</v>
      </c>
      <c r="O600" s="9">
        <f t="shared" si="19"/>
        <v>23003</v>
      </c>
      <c r="P600" s="19">
        <v>49368</v>
      </c>
      <c r="Q600" s="9"/>
      <c r="R600" s="9"/>
      <c r="S600" s="9" t="s">
        <v>325</v>
      </c>
      <c r="T600" s="19">
        <v>13200</v>
      </c>
      <c r="U600" s="9" t="s">
        <v>326</v>
      </c>
      <c r="V600" s="19">
        <f>INDEX(章节表!$N$5:$N$64,关卡表!BQ600)</f>
        <v>43200</v>
      </c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10" t="s">
        <v>327</v>
      </c>
      <c r="AM600" s="9">
        <v>2</v>
      </c>
      <c r="AN600" s="9"/>
      <c r="AO600" s="19">
        <f>INDEX(章节表!$K$5:$K$64,关卡表!BQ600)</f>
        <v>150</v>
      </c>
      <c r="AP600" s="9">
        <v>14285492</v>
      </c>
      <c r="AQ600" s="10" t="s">
        <v>2122</v>
      </c>
      <c r="AR600" s="10" t="s">
        <v>2123</v>
      </c>
      <c r="AS600" s="10" t="s">
        <v>2124</v>
      </c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P600">
        <v>594</v>
      </c>
      <c r="BQ600">
        <f>MATCH(BP600-1,章节表!$J$4:$J$64,1)</f>
        <v>60</v>
      </c>
    </row>
    <row r="601" spans="1:69" ht="16.5" x14ac:dyDescent="0.2">
      <c r="A601" s="19">
        <f t="shared" si="20"/>
        <v>23005</v>
      </c>
      <c r="B601" s="19">
        <f>INDEX(章节表!$E$5:$E$64,关卡表!BQ601)</f>
        <v>2</v>
      </c>
      <c r="C601" s="19">
        <f>INDEX(章节表!$B$5:$B$64,关卡表!BQ601)</f>
        <v>230</v>
      </c>
      <c r="D601" s="10" t="s">
        <v>313</v>
      </c>
      <c r="E601" s="19">
        <f>BP601-INDEX(章节表!$J$4:$J$64,关卡表!BQ601)</f>
        <v>5</v>
      </c>
      <c r="F601" s="20">
        <v>8</v>
      </c>
      <c r="G601" s="19" t="str">
        <f>INDEX(章节表!$C$5:$C$64,关卡表!BQ601)&amp;关卡表!E601&amp;"关"</f>
        <v>困难30章5关</v>
      </c>
      <c r="H601" s="9"/>
      <c r="I601" s="9"/>
      <c r="J601" s="19" t="str">
        <f>INDEX(章节表!$D$5:$D$64,关卡表!BQ601)&amp;"-"&amp;关卡表!E601&amp;"关"</f>
        <v>困难30章-5关</v>
      </c>
      <c r="K601" s="10" t="s">
        <v>315</v>
      </c>
      <c r="L601" s="9"/>
      <c r="M601" s="9"/>
      <c r="N601" s="9">
        <v>0</v>
      </c>
      <c r="O601" s="9">
        <f t="shared" si="19"/>
        <v>23004</v>
      </c>
      <c r="P601" s="19">
        <v>49368</v>
      </c>
      <c r="Q601" s="9"/>
      <c r="R601" s="9"/>
      <c r="S601" s="9" t="s">
        <v>325</v>
      </c>
      <c r="T601" s="19">
        <v>13200</v>
      </c>
      <c r="U601" s="9" t="s">
        <v>326</v>
      </c>
      <c r="V601" s="19">
        <f>INDEX(章节表!$N$5:$N$64,关卡表!BQ601)</f>
        <v>43200</v>
      </c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10" t="s">
        <v>327</v>
      </c>
      <c r="AM601" s="9">
        <v>2</v>
      </c>
      <c r="AN601" s="9"/>
      <c r="AO601" s="19">
        <f>INDEX(章节表!$K$5:$K$64,关卡表!BQ601)</f>
        <v>150</v>
      </c>
      <c r="AP601" s="9">
        <v>14355492</v>
      </c>
      <c r="AQ601" s="10" t="s">
        <v>2125</v>
      </c>
      <c r="AR601" s="10" t="s">
        <v>2126</v>
      </c>
      <c r="AS601" s="10" t="s">
        <v>2127</v>
      </c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P601">
        <v>595</v>
      </c>
      <c r="BQ601">
        <f>MATCH(BP601-1,章节表!$J$4:$J$64,1)</f>
        <v>60</v>
      </c>
    </row>
    <row r="602" spans="1:69" ht="16.5" x14ac:dyDescent="0.2">
      <c r="A602" s="19">
        <f t="shared" si="20"/>
        <v>23006</v>
      </c>
      <c r="B602" s="19">
        <f>INDEX(章节表!$E$5:$E$64,关卡表!BQ602)</f>
        <v>2</v>
      </c>
      <c r="C602" s="19">
        <f>INDEX(章节表!$B$5:$B$64,关卡表!BQ602)</f>
        <v>230</v>
      </c>
      <c r="D602" s="10" t="s">
        <v>313</v>
      </c>
      <c r="E602" s="19">
        <f>BP602-INDEX(章节表!$J$4:$J$64,关卡表!BQ602)</f>
        <v>6</v>
      </c>
      <c r="F602" s="20">
        <v>9</v>
      </c>
      <c r="G602" s="19" t="str">
        <f>INDEX(章节表!$C$5:$C$64,关卡表!BQ602)&amp;关卡表!E602&amp;"关"</f>
        <v>困难30章6关</v>
      </c>
      <c r="H602" s="9"/>
      <c r="I602" s="9"/>
      <c r="J602" s="19" t="str">
        <f>INDEX(章节表!$D$5:$D$64,关卡表!BQ602)&amp;"-"&amp;关卡表!E602&amp;"关"</f>
        <v>困难30章-6关</v>
      </c>
      <c r="K602" s="10" t="s">
        <v>315</v>
      </c>
      <c r="L602" s="9"/>
      <c r="M602" s="9"/>
      <c r="N602" s="9">
        <v>0</v>
      </c>
      <c r="O602" s="9">
        <f t="shared" si="19"/>
        <v>23005</v>
      </c>
      <c r="P602" s="19">
        <v>49368</v>
      </c>
      <c r="Q602" s="9"/>
      <c r="R602" s="9">
        <v>22302</v>
      </c>
      <c r="S602" s="9" t="s">
        <v>325</v>
      </c>
      <c r="T602" s="19">
        <v>13200</v>
      </c>
      <c r="U602" s="9" t="s">
        <v>326</v>
      </c>
      <c r="V602" s="19">
        <f>INDEX(章节表!$N$5:$N$64,关卡表!BQ602)</f>
        <v>43200</v>
      </c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10" t="s">
        <v>327</v>
      </c>
      <c r="AM602" s="9">
        <v>2</v>
      </c>
      <c r="AN602" s="9"/>
      <c r="AO602" s="19">
        <f>INDEX(章节表!$K$5:$K$64,关卡表!BQ602)</f>
        <v>150</v>
      </c>
      <c r="AP602" s="9">
        <v>15087804</v>
      </c>
      <c r="AQ602" s="10" t="s">
        <v>2128</v>
      </c>
      <c r="AR602" s="10" t="s">
        <v>2129</v>
      </c>
      <c r="AS602" s="10" t="s">
        <v>2130</v>
      </c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P602">
        <v>596</v>
      </c>
      <c r="BQ602">
        <f>MATCH(BP602-1,章节表!$J$4:$J$64,1)</f>
        <v>60</v>
      </c>
    </row>
    <row r="603" spans="1:69" ht="16.5" x14ac:dyDescent="0.2">
      <c r="A603" s="19">
        <f t="shared" si="20"/>
        <v>23007</v>
      </c>
      <c r="B603" s="19">
        <f>INDEX(章节表!$E$5:$E$64,关卡表!BQ603)</f>
        <v>2</v>
      </c>
      <c r="C603" s="19">
        <f>INDEX(章节表!$B$5:$B$64,关卡表!BQ603)</f>
        <v>230</v>
      </c>
      <c r="D603" s="10" t="s">
        <v>313</v>
      </c>
      <c r="E603" s="19">
        <f>BP603-INDEX(章节表!$J$4:$J$64,关卡表!BQ603)</f>
        <v>7</v>
      </c>
      <c r="F603" s="20">
        <v>10</v>
      </c>
      <c r="G603" s="19" t="str">
        <f>INDEX(章节表!$C$5:$C$64,关卡表!BQ603)&amp;关卡表!E603&amp;"关"</f>
        <v>困难30章7关</v>
      </c>
      <c r="H603" s="9"/>
      <c r="I603" s="9"/>
      <c r="J603" s="19" t="str">
        <f>INDEX(章节表!$D$5:$D$64,关卡表!BQ603)&amp;"-"&amp;关卡表!E603&amp;"关"</f>
        <v>困难30章-7关</v>
      </c>
      <c r="K603" s="10" t="s">
        <v>315</v>
      </c>
      <c r="L603" s="9"/>
      <c r="M603" s="9"/>
      <c r="N603" s="9">
        <v>0</v>
      </c>
      <c r="O603" s="9">
        <f t="shared" si="19"/>
        <v>23006</v>
      </c>
      <c r="P603" s="19">
        <v>49368</v>
      </c>
      <c r="Q603" s="9"/>
      <c r="R603" s="9"/>
      <c r="S603" s="9" t="s">
        <v>325</v>
      </c>
      <c r="T603" s="19">
        <v>13200</v>
      </c>
      <c r="U603" s="9" t="s">
        <v>326</v>
      </c>
      <c r="V603" s="19">
        <f>INDEX(章节表!$N$5:$N$64,关卡表!BQ603)</f>
        <v>43200</v>
      </c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10" t="s">
        <v>327</v>
      </c>
      <c r="AM603" s="9">
        <v>3</v>
      </c>
      <c r="AN603" s="9"/>
      <c r="AO603" s="19">
        <f>INDEX(章节表!$K$5:$K$64,关卡表!BQ603)</f>
        <v>150</v>
      </c>
      <c r="AP603" s="9">
        <v>14355492</v>
      </c>
      <c r="AQ603" s="10" t="s">
        <v>2131</v>
      </c>
      <c r="AR603" s="10" t="s">
        <v>2132</v>
      </c>
      <c r="AS603" s="10" t="s">
        <v>2133</v>
      </c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P603">
        <v>597</v>
      </c>
      <c r="BQ603">
        <f>MATCH(BP603-1,章节表!$J$4:$J$64,1)</f>
        <v>60</v>
      </c>
    </row>
    <row r="604" spans="1:69" ht="16.5" x14ac:dyDescent="0.2">
      <c r="A604" s="19">
        <f t="shared" si="20"/>
        <v>23008</v>
      </c>
      <c r="B604" s="19">
        <f>INDEX(章节表!$E$5:$E$64,关卡表!BQ604)</f>
        <v>2</v>
      </c>
      <c r="C604" s="19">
        <f>INDEX(章节表!$B$5:$B$64,关卡表!BQ604)</f>
        <v>230</v>
      </c>
      <c r="D604" s="10" t="s">
        <v>313</v>
      </c>
      <c r="E604" s="19">
        <f>BP604-INDEX(章节表!$J$4:$J$64,关卡表!BQ604)</f>
        <v>8</v>
      </c>
      <c r="F604" s="20">
        <v>11</v>
      </c>
      <c r="G604" s="19" t="str">
        <f>INDEX(章节表!$C$5:$C$64,关卡表!BQ604)&amp;关卡表!E604&amp;"关"</f>
        <v>困难30章8关</v>
      </c>
      <c r="H604" s="9"/>
      <c r="I604" s="9"/>
      <c r="J604" s="19" t="str">
        <f>INDEX(章节表!$D$5:$D$64,关卡表!BQ604)&amp;"-"&amp;关卡表!E604&amp;"关"</f>
        <v>困难30章-8关</v>
      </c>
      <c r="K604" s="10" t="s">
        <v>315</v>
      </c>
      <c r="L604" s="9"/>
      <c r="M604" s="9"/>
      <c r="N604" s="9">
        <v>0</v>
      </c>
      <c r="O604" s="9">
        <f t="shared" si="19"/>
        <v>23007</v>
      </c>
      <c r="P604" s="19">
        <v>49368</v>
      </c>
      <c r="Q604" s="9"/>
      <c r="R604" s="9"/>
      <c r="S604" s="9" t="s">
        <v>325</v>
      </c>
      <c r="T604" s="19">
        <v>13200</v>
      </c>
      <c r="U604" s="9" t="s">
        <v>326</v>
      </c>
      <c r="V604" s="19">
        <f>INDEX(章节表!$N$5:$N$64,关卡表!BQ604)</f>
        <v>43200</v>
      </c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10" t="s">
        <v>327</v>
      </c>
      <c r="AM604" s="9">
        <v>1</v>
      </c>
      <c r="AN604" s="9"/>
      <c r="AO604" s="19">
        <f>INDEX(章节表!$K$5:$K$64,关卡表!BQ604)</f>
        <v>150</v>
      </c>
      <c r="AP604" s="9">
        <v>14355492</v>
      </c>
      <c r="AQ604" s="10" t="s">
        <v>2134</v>
      </c>
      <c r="AR604" s="10" t="s">
        <v>2135</v>
      </c>
      <c r="AS604" s="10" t="s">
        <v>2136</v>
      </c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P604">
        <v>598</v>
      </c>
      <c r="BQ604">
        <f>MATCH(BP604-1,章节表!$J$4:$J$64,1)</f>
        <v>60</v>
      </c>
    </row>
    <row r="605" spans="1:69" ht="16.5" x14ac:dyDescent="0.2">
      <c r="A605" s="19">
        <f t="shared" si="20"/>
        <v>23009</v>
      </c>
      <c r="B605" s="19">
        <f>INDEX(章节表!$E$5:$E$64,关卡表!BQ605)</f>
        <v>2</v>
      </c>
      <c r="C605" s="19">
        <f>INDEX(章节表!$B$5:$B$64,关卡表!BQ605)</f>
        <v>230</v>
      </c>
      <c r="D605" s="10" t="s">
        <v>313</v>
      </c>
      <c r="E605" s="19">
        <f>BP605-INDEX(章节表!$J$4:$J$64,关卡表!BQ605)</f>
        <v>9</v>
      </c>
      <c r="F605" s="20">
        <v>13</v>
      </c>
      <c r="G605" s="19" t="str">
        <f>INDEX(章节表!$C$5:$C$64,关卡表!BQ605)&amp;关卡表!E605&amp;"关"</f>
        <v>困难30章9关</v>
      </c>
      <c r="H605" s="9"/>
      <c r="I605" s="9"/>
      <c r="J605" s="19" t="str">
        <f>INDEX(章节表!$D$5:$D$64,关卡表!BQ605)&amp;"-"&amp;关卡表!E605&amp;"关"</f>
        <v>困难30章-9关</v>
      </c>
      <c r="K605" s="10" t="s">
        <v>315</v>
      </c>
      <c r="L605" s="9"/>
      <c r="M605" s="9"/>
      <c r="N605" s="9">
        <v>0</v>
      </c>
      <c r="O605" s="9">
        <f t="shared" si="19"/>
        <v>23008</v>
      </c>
      <c r="P605" s="19">
        <v>49368</v>
      </c>
      <c r="Q605" s="9"/>
      <c r="R605" s="9"/>
      <c r="S605" s="9" t="s">
        <v>325</v>
      </c>
      <c r="T605" s="19">
        <v>13200</v>
      </c>
      <c r="U605" s="9" t="s">
        <v>326</v>
      </c>
      <c r="V605" s="19">
        <f>INDEX(章节表!$N$5:$N$64,关卡表!BQ605)</f>
        <v>43200</v>
      </c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10" t="s">
        <v>327</v>
      </c>
      <c r="AM605" s="9">
        <v>2</v>
      </c>
      <c r="AN605" s="9"/>
      <c r="AO605" s="19">
        <f>INDEX(章节表!$K$5:$K$64,关卡表!BQ605)</f>
        <v>150</v>
      </c>
      <c r="AP605" s="9">
        <v>15234924</v>
      </c>
      <c r="AQ605" s="10" t="s">
        <v>2137</v>
      </c>
      <c r="AR605" s="10" t="s">
        <v>2138</v>
      </c>
      <c r="AS605" s="10" t="s">
        <v>2139</v>
      </c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P605">
        <v>599</v>
      </c>
      <c r="BQ605">
        <f>MATCH(BP605-1,章节表!$J$4:$J$64,1)</f>
        <v>60</v>
      </c>
    </row>
    <row r="606" spans="1:69" ht="16.5" x14ac:dyDescent="0.2">
      <c r="A606" s="19">
        <f t="shared" si="20"/>
        <v>23010</v>
      </c>
      <c r="B606" s="19">
        <f>INDEX(章节表!$E$5:$E$64,关卡表!BQ606)</f>
        <v>2</v>
      </c>
      <c r="C606" s="19">
        <f>INDEX(章节表!$B$5:$B$64,关卡表!BQ606)</f>
        <v>230</v>
      </c>
      <c r="D606" s="10" t="s">
        <v>313</v>
      </c>
      <c r="E606" s="19">
        <f>BP606-INDEX(章节表!$J$4:$J$64,关卡表!BQ606)</f>
        <v>10</v>
      </c>
      <c r="F606" s="20">
        <v>14</v>
      </c>
      <c r="G606" s="19" t="str">
        <f>INDEX(章节表!$C$5:$C$64,关卡表!BQ606)&amp;关卡表!E606&amp;"关"</f>
        <v>困难30章10关</v>
      </c>
      <c r="H606" s="9"/>
      <c r="I606" s="9"/>
      <c r="J606" s="19" t="str">
        <f>INDEX(章节表!$D$5:$D$64,关卡表!BQ606)&amp;"-"&amp;关卡表!E606&amp;"关"</f>
        <v>困难30章-10关</v>
      </c>
      <c r="K606" s="10" t="s">
        <v>360</v>
      </c>
      <c r="L606" s="9"/>
      <c r="M606" s="9"/>
      <c r="N606" s="9">
        <v>0</v>
      </c>
      <c r="O606" s="9">
        <f t="shared" si="19"/>
        <v>23009</v>
      </c>
      <c r="P606" s="19">
        <v>49368</v>
      </c>
      <c r="Q606" s="9"/>
      <c r="R606" s="9">
        <v>22303</v>
      </c>
      <c r="S606" s="9" t="s">
        <v>325</v>
      </c>
      <c r="T606" s="19">
        <v>13200</v>
      </c>
      <c r="U606" s="9" t="s">
        <v>326</v>
      </c>
      <c r="V606" s="19">
        <f>INDEX(章节表!$N$5:$N$64,关卡表!BQ606)</f>
        <v>43200</v>
      </c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10" t="s">
        <v>327</v>
      </c>
      <c r="AM606" s="9">
        <v>3</v>
      </c>
      <c r="AN606" s="9"/>
      <c r="AO606" s="19">
        <f>INDEX(章节表!$K$5:$K$64,关卡表!BQ606)</f>
        <v>150</v>
      </c>
      <c r="AP606" s="9">
        <v>15505675</v>
      </c>
      <c r="AQ606" s="10" t="s">
        <v>2140</v>
      </c>
      <c r="AR606" s="10" t="s">
        <v>2141</v>
      </c>
      <c r="AS606" s="10" t="s">
        <v>2142</v>
      </c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P606">
        <v>600</v>
      </c>
      <c r="BQ606">
        <f>MATCH(BP606-1,章节表!$J$4:$J$64,1)</f>
        <v>60</v>
      </c>
    </row>
  </sheetData>
  <autoFilter ref="A3:AU606" xr:uid="{00000000-0009-0000-0000-000002000000}"/>
  <phoneticPr fontId="10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83"/>
  <sheetViews>
    <sheetView topLeftCell="F1" workbookViewId="0">
      <selection activeCell="J13" sqref="J13"/>
    </sheetView>
  </sheetViews>
  <sheetFormatPr defaultColWidth="9" defaultRowHeight="14.25" x14ac:dyDescent="0.2"/>
  <cols>
    <col min="1" max="1" width="9.625" customWidth="1"/>
    <col min="4" max="4" width="16" customWidth="1"/>
    <col min="6" max="6" width="41.25" customWidth="1"/>
    <col min="8" max="8" width="28" customWidth="1"/>
    <col min="9" max="9" width="17" customWidth="1"/>
    <col min="10" max="10" width="28" customWidth="1"/>
    <col min="11" max="11" width="15.625" customWidth="1"/>
    <col min="12" max="12" width="14" customWidth="1"/>
    <col min="13" max="17" width="14.625" customWidth="1"/>
  </cols>
  <sheetData>
    <row r="1" spans="1:17" ht="15" x14ac:dyDescent="0.2">
      <c r="A1" s="2" t="s">
        <v>16</v>
      </c>
      <c r="B1" s="2" t="s">
        <v>45</v>
      </c>
      <c r="C1" s="2" t="s">
        <v>29</v>
      </c>
      <c r="D1" s="2" t="s">
        <v>177</v>
      </c>
      <c r="E1" s="2" t="s">
        <v>178</v>
      </c>
      <c r="F1" s="2" t="s">
        <v>43</v>
      </c>
      <c r="G1" s="2" t="s">
        <v>2143</v>
      </c>
      <c r="H1" s="2" t="s">
        <v>2144</v>
      </c>
      <c r="I1" s="2" t="s">
        <v>2145</v>
      </c>
      <c r="J1" s="2" t="s">
        <v>2146</v>
      </c>
      <c r="K1" s="2" t="s">
        <v>2147</v>
      </c>
      <c r="L1" s="2" t="s">
        <v>2148</v>
      </c>
      <c r="M1" s="2" t="s">
        <v>2149</v>
      </c>
      <c r="N1" s="2" t="s">
        <v>2150</v>
      </c>
      <c r="O1" s="2" t="s">
        <v>2151</v>
      </c>
      <c r="P1" s="2" t="s">
        <v>2152</v>
      </c>
      <c r="Q1" s="2" t="s">
        <v>2153</v>
      </c>
    </row>
    <row r="2" spans="1:17" x14ac:dyDescent="0.2">
      <c r="A2" t="s">
        <v>55</v>
      </c>
      <c r="B2" t="s">
        <v>237</v>
      </c>
      <c r="C2" t="s">
        <v>55</v>
      </c>
      <c r="D2" t="s">
        <v>238</v>
      </c>
      <c r="E2" t="s">
        <v>239</v>
      </c>
      <c r="F2" t="s">
        <v>56</v>
      </c>
      <c r="G2" t="s">
        <v>55</v>
      </c>
      <c r="H2" t="s">
        <v>243</v>
      </c>
      <c r="I2" t="s">
        <v>240</v>
      </c>
      <c r="J2" t="s">
        <v>243</v>
      </c>
      <c r="K2" t="s">
        <v>240</v>
      </c>
      <c r="L2" t="s">
        <v>243</v>
      </c>
      <c r="M2" t="s">
        <v>240</v>
      </c>
      <c r="N2" t="s">
        <v>243</v>
      </c>
      <c r="O2" t="s">
        <v>240</v>
      </c>
      <c r="P2" t="s">
        <v>243</v>
      </c>
      <c r="Q2" t="s">
        <v>240</v>
      </c>
    </row>
    <row r="3" spans="1:17" ht="17.25" customHeight="1" x14ac:dyDescent="0.2">
      <c r="A3" s="12" t="s">
        <v>2154</v>
      </c>
      <c r="B3" s="12" t="s">
        <v>2155</v>
      </c>
      <c r="C3" s="12" t="s">
        <v>62</v>
      </c>
      <c r="D3" s="12" t="s">
        <v>2156</v>
      </c>
      <c r="E3" s="12" t="s">
        <v>258</v>
      </c>
      <c r="F3" s="12" t="s">
        <v>63</v>
      </c>
      <c r="G3" s="12" t="s">
        <v>2157</v>
      </c>
      <c r="H3" s="12" t="s">
        <v>2158</v>
      </c>
      <c r="I3" s="12" t="s">
        <v>2159</v>
      </c>
      <c r="J3" s="12" t="s">
        <v>2160</v>
      </c>
      <c r="K3" s="12" t="s">
        <v>2161</v>
      </c>
      <c r="L3" s="12" t="s">
        <v>2162</v>
      </c>
      <c r="M3" s="12" t="s">
        <v>2163</v>
      </c>
      <c r="N3" s="12" t="s">
        <v>2164</v>
      </c>
      <c r="O3" s="12" t="s">
        <v>2165</v>
      </c>
      <c r="P3" s="12" t="s">
        <v>2166</v>
      </c>
      <c r="Q3" s="12" t="s">
        <v>2167</v>
      </c>
    </row>
    <row r="4" spans="1:17" ht="17.45" customHeight="1" x14ac:dyDescent="0.2">
      <c r="A4" s="9">
        <v>11011</v>
      </c>
      <c r="B4" s="9">
        <v>1</v>
      </c>
      <c r="C4" s="9">
        <v>101</v>
      </c>
      <c r="D4" s="10" t="s">
        <v>2168</v>
      </c>
      <c r="E4" s="9">
        <v>1</v>
      </c>
      <c r="F4" s="9" t="s">
        <v>2169</v>
      </c>
      <c r="G4" s="9">
        <v>10</v>
      </c>
      <c r="H4" s="10" t="s">
        <v>2170</v>
      </c>
      <c r="I4" s="9">
        <v>50</v>
      </c>
      <c r="J4" s="9" t="s">
        <v>325</v>
      </c>
      <c r="K4" s="9">
        <v>600</v>
      </c>
      <c r="L4" s="9"/>
      <c r="M4" s="9"/>
      <c r="N4" s="9"/>
      <c r="O4" s="9"/>
      <c r="P4" s="17"/>
      <c r="Q4" s="17"/>
    </row>
    <row r="5" spans="1:17" ht="17.45" customHeight="1" x14ac:dyDescent="0.2">
      <c r="A5" s="9">
        <v>11012</v>
      </c>
      <c r="B5" s="9">
        <v>1</v>
      </c>
      <c r="C5" s="9">
        <v>101</v>
      </c>
      <c r="D5" s="10" t="s">
        <v>2168</v>
      </c>
      <c r="E5" s="9">
        <v>2</v>
      </c>
      <c r="F5" s="9" t="s">
        <v>2171</v>
      </c>
      <c r="G5" s="9">
        <v>20</v>
      </c>
      <c r="H5" s="10" t="s">
        <v>2172</v>
      </c>
      <c r="I5" s="9">
        <v>2</v>
      </c>
      <c r="J5" s="9" t="s">
        <v>325</v>
      </c>
      <c r="K5" s="9">
        <v>1200</v>
      </c>
      <c r="L5" s="9"/>
      <c r="M5" s="9"/>
      <c r="N5" s="9"/>
      <c r="O5" s="9"/>
      <c r="P5" s="17"/>
      <c r="Q5" s="17"/>
    </row>
    <row r="6" spans="1:17" ht="17.45" customHeight="1" x14ac:dyDescent="0.2">
      <c r="A6" s="9">
        <v>11013</v>
      </c>
      <c r="B6" s="9">
        <v>1</v>
      </c>
      <c r="C6" s="9">
        <v>101</v>
      </c>
      <c r="D6" s="10" t="s">
        <v>2168</v>
      </c>
      <c r="E6" s="9">
        <v>3</v>
      </c>
      <c r="F6" s="9" t="s">
        <v>2173</v>
      </c>
      <c r="G6" s="9">
        <v>30</v>
      </c>
      <c r="H6" s="10" t="s">
        <v>2172</v>
      </c>
      <c r="I6" s="9">
        <v>3</v>
      </c>
      <c r="J6" s="10" t="s">
        <v>2174</v>
      </c>
      <c r="K6" s="9">
        <v>1</v>
      </c>
      <c r="L6" s="10"/>
      <c r="M6" s="9"/>
      <c r="N6" s="9"/>
      <c r="O6" s="9"/>
      <c r="P6" s="17"/>
      <c r="Q6" s="17"/>
    </row>
    <row r="7" spans="1:17" ht="17.45" customHeight="1" x14ac:dyDescent="0.2">
      <c r="A7" s="9">
        <v>11021</v>
      </c>
      <c r="B7" s="9">
        <v>1</v>
      </c>
      <c r="C7" s="9">
        <v>102</v>
      </c>
      <c r="D7" s="10" t="s">
        <v>2168</v>
      </c>
      <c r="E7" s="9">
        <v>1</v>
      </c>
      <c r="F7" s="9" t="s">
        <v>2175</v>
      </c>
      <c r="G7" s="9">
        <v>10</v>
      </c>
      <c r="H7" s="10" t="s">
        <v>2170</v>
      </c>
      <c r="I7" s="9">
        <v>60</v>
      </c>
      <c r="J7" s="9" t="s">
        <v>325</v>
      </c>
      <c r="K7" s="9">
        <v>900</v>
      </c>
      <c r="L7" s="9"/>
      <c r="M7" s="9"/>
      <c r="N7" s="9"/>
      <c r="O7" s="9"/>
      <c r="P7" s="17"/>
      <c r="Q7" s="17"/>
    </row>
    <row r="8" spans="1:17" ht="17.45" customHeight="1" x14ac:dyDescent="0.2">
      <c r="A8" s="9">
        <v>11022</v>
      </c>
      <c r="B8" s="9">
        <v>1</v>
      </c>
      <c r="C8" s="9">
        <v>102</v>
      </c>
      <c r="D8" s="10" t="s">
        <v>2168</v>
      </c>
      <c r="E8" s="9">
        <v>2</v>
      </c>
      <c r="F8" s="9" t="s">
        <v>2176</v>
      </c>
      <c r="G8" s="9">
        <v>20</v>
      </c>
      <c r="H8" s="10" t="s">
        <v>2172</v>
      </c>
      <c r="I8" s="9">
        <v>2</v>
      </c>
      <c r="J8" s="10" t="s">
        <v>2174</v>
      </c>
      <c r="K8" s="9">
        <v>1</v>
      </c>
      <c r="L8" s="10" t="s">
        <v>325</v>
      </c>
      <c r="M8" s="9">
        <v>1800</v>
      </c>
      <c r="N8" s="9"/>
      <c r="O8" s="9"/>
      <c r="P8" s="17"/>
      <c r="Q8" s="17"/>
    </row>
    <row r="9" spans="1:17" ht="17.45" customHeight="1" x14ac:dyDescent="0.2">
      <c r="A9" s="9">
        <v>11023</v>
      </c>
      <c r="B9" s="9">
        <v>1</v>
      </c>
      <c r="C9" s="9">
        <v>102</v>
      </c>
      <c r="D9" s="10" t="s">
        <v>2168</v>
      </c>
      <c r="E9" s="9">
        <v>3</v>
      </c>
      <c r="F9" s="9" t="s">
        <v>2177</v>
      </c>
      <c r="G9" s="9">
        <v>30</v>
      </c>
      <c r="H9" s="10" t="s">
        <v>2172</v>
      </c>
      <c r="I9" s="9">
        <v>3</v>
      </c>
      <c r="J9" s="10" t="s">
        <v>2174</v>
      </c>
      <c r="K9" s="9">
        <v>1</v>
      </c>
      <c r="L9" s="10" t="s">
        <v>325</v>
      </c>
      <c r="M9" s="9">
        <v>2700</v>
      </c>
      <c r="N9" s="9"/>
      <c r="O9" s="9"/>
      <c r="P9" s="17"/>
      <c r="Q9" s="17"/>
    </row>
    <row r="10" spans="1:17" ht="17.45" customHeight="1" x14ac:dyDescent="0.2">
      <c r="A10" s="9">
        <v>11031</v>
      </c>
      <c r="B10" s="9">
        <v>1</v>
      </c>
      <c r="C10" s="9">
        <v>103</v>
      </c>
      <c r="D10" s="10" t="s">
        <v>2168</v>
      </c>
      <c r="E10" s="9">
        <v>1</v>
      </c>
      <c r="F10" s="9" t="s">
        <v>2178</v>
      </c>
      <c r="G10" s="9">
        <v>10</v>
      </c>
      <c r="H10" s="10" t="s">
        <v>2170</v>
      </c>
      <c r="I10" s="9">
        <v>70</v>
      </c>
      <c r="J10" s="10" t="s">
        <v>325</v>
      </c>
      <c r="K10" s="9">
        <v>1800</v>
      </c>
      <c r="L10" s="9"/>
      <c r="M10" s="9"/>
      <c r="N10" s="9"/>
      <c r="O10" s="9"/>
      <c r="P10" s="17"/>
      <c r="Q10" s="17"/>
    </row>
    <row r="11" spans="1:17" ht="17.45" customHeight="1" x14ac:dyDescent="0.2">
      <c r="A11" s="9">
        <v>11032</v>
      </c>
      <c r="B11" s="9">
        <v>1</v>
      </c>
      <c r="C11" s="9">
        <v>103</v>
      </c>
      <c r="D11" s="10" t="s">
        <v>2168</v>
      </c>
      <c r="E11" s="9">
        <v>2</v>
      </c>
      <c r="F11" s="9" t="s">
        <v>2179</v>
      </c>
      <c r="G11" s="9">
        <v>20</v>
      </c>
      <c r="H11" s="10" t="s">
        <v>2172</v>
      </c>
      <c r="I11" s="9">
        <v>2</v>
      </c>
      <c r="J11" s="10" t="s">
        <v>2174</v>
      </c>
      <c r="K11" s="9">
        <v>1</v>
      </c>
      <c r="L11" s="10" t="s">
        <v>325</v>
      </c>
      <c r="M11" s="9">
        <v>3000</v>
      </c>
      <c r="N11" s="9"/>
      <c r="O11" s="9"/>
      <c r="P11" s="17"/>
      <c r="Q11" s="17"/>
    </row>
    <row r="12" spans="1:17" ht="17.45" customHeight="1" x14ac:dyDescent="0.2">
      <c r="A12" s="9">
        <v>11033</v>
      </c>
      <c r="B12" s="9">
        <v>1</v>
      </c>
      <c r="C12" s="9">
        <v>103</v>
      </c>
      <c r="D12" s="10" t="s">
        <v>2168</v>
      </c>
      <c r="E12" s="9">
        <v>3</v>
      </c>
      <c r="F12" s="9" t="s">
        <v>2180</v>
      </c>
      <c r="G12" s="9">
        <v>30</v>
      </c>
      <c r="H12" s="10" t="s">
        <v>2172</v>
      </c>
      <c r="I12" s="9">
        <v>3</v>
      </c>
      <c r="J12" s="10" t="s">
        <v>2174</v>
      </c>
      <c r="K12" s="9">
        <v>1</v>
      </c>
      <c r="L12" s="10" t="s">
        <v>325</v>
      </c>
      <c r="M12" s="9">
        <v>4200</v>
      </c>
      <c r="N12" s="9"/>
      <c r="O12" s="9"/>
      <c r="P12" s="17"/>
      <c r="Q12" s="17"/>
    </row>
    <row r="13" spans="1:17" ht="17.45" customHeight="1" x14ac:dyDescent="0.2">
      <c r="A13" s="9">
        <v>11041</v>
      </c>
      <c r="B13" s="9">
        <v>1</v>
      </c>
      <c r="C13" s="9">
        <v>104</v>
      </c>
      <c r="D13" s="10" t="s">
        <v>2168</v>
      </c>
      <c r="E13" s="9">
        <v>1</v>
      </c>
      <c r="F13" s="9" t="s">
        <v>2181</v>
      </c>
      <c r="G13" s="9">
        <v>10</v>
      </c>
      <c r="H13" s="10" t="s">
        <v>2170</v>
      </c>
      <c r="I13" s="9">
        <v>80</v>
      </c>
      <c r="J13" s="10" t="s">
        <v>325</v>
      </c>
      <c r="K13" s="9">
        <v>2250</v>
      </c>
      <c r="L13" s="9"/>
      <c r="M13" s="9"/>
      <c r="N13" s="9"/>
      <c r="O13" s="9"/>
      <c r="P13" s="17"/>
      <c r="Q13" s="17"/>
    </row>
    <row r="14" spans="1:17" ht="17.45" customHeight="1" x14ac:dyDescent="0.2">
      <c r="A14" s="9">
        <v>11042</v>
      </c>
      <c r="B14" s="9">
        <v>1</v>
      </c>
      <c r="C14" s="9">
        <v>104</v>
      </c>
      <c r="D14" s="10" t="s">
        <v>2168</v>
      </c>
      <c r="E14" s="9">
        <v>2</v>
      </c>
      <c r="F14" s="9" t="s">
        <v>2182</v>
      </c>
      <c r="G14" s="9">
        <v>20</v>
      </c>
      <c r="H14" s="10" t="s">
        <v>2172</v>
      </c>
      <c r="I14" s="9">
        <v>2</v>
      </c>
      <c r="J14" s="10" t="s">
        <v>2174</v>
      </c>
      <c r="K14" s="9">
        <v>1</v>
      </c>
      <c r="L14" s="10" t="s">
        <v>325</v>
      </c>
      <c r="M14" s="9">
        <v>3750</v>
      </c>
      <c r="N14" s="9"/>
      <c r="O14" s="9"/>
      <c r="P14" s="17"/>
      <c r="Q14" s="17"/>
    </row>
    <row r="15" spans="1:17" ht="17.45" customHeight="1" x14ac:dyDescent="0.2">
      <c r="A15" s="9">
        <v>11043</v>
      </c>
      <c r="B15" s="9">
        <v>1</v>
      </c>
      <c r="C15" s="9">
        <v>104</v>
      </c>
      <c r="D15" s="10" t="s">
        <v>2168</v>
      </c>
      <c r="E15" s="9">
        <v>3</v>
      </c>
      <c r="F15" s="9" t="s">
        <v>2183</v>
      </c>
      <c r="G15" s="9">
        <v>30</v>
      </c>
      <c r="H15" s="10" t="s">
        <v>2172</v>
      </c>
      <c r="I15" s="9">
        <v>3</v>
      </c>
      <c r="J15" s="10" t="s">
        <v>2174</v>
      </c>
      <c r="K15" s="9">
        <v>1</v>
      </c>
      <c r="L15" s="10" t="s">
        <v>325</v>
      </c>
      <c r="M15" s="9">
        <v>5250</v>
      </c>
      <c r="N15" s="9"/>
      <c r="O15" s="9"/>
      <c r="P15" s="17"/>
      <c r="Q15" s="17"/>
    </row>
    <row r="16" spans="1:17" ht="17.45" customHeight="1" x14ac:dyDescent="0.2">
      <c r="A16" s="9">
        <v>11051</v>
      </c>
      <c r="B16" s="9">
        <v>1</v>
      </c>
      <c r="C16" s="9">
        <v>105</v>
      </c>
      <c r="D16" s="10" t="s">
        <v>2168</v>
      </c>
      <c r="E16" s="9">
        <v>1</v>
      </c>
      <c r="F16" s="9" t="s">
        <v>2184</v>
      </c>
      <c r="G16" s="9">
        <v>10</v>
      </c>
      <c r="H16" s="10" t="s">
        <v>2170</v>
      </c>
      <c r="I16" s="9">
        <v>90</v>
      </c>
      <c r="J16" s="10" t="s">
        <v>325</v>
      </c>
      <c r="K16" s="9">
        <v>3600</v>
      </c>
      <c r="L16" s="9"/>
      <c r="M16" s="9"/>
      <c r="N16" s="9"/>
      <c r="O16" s="9"/>
      <c r="P16" s="17"/>
      <c r="Q16" s="17"/>
    </row>
    <row r="17" spans="1:17" ht="17.45" customHeight="1" x14ac:dyDescent="0.2">
      <c r="A17" s="9">
        <v>11052</v>
      </c>
      <c r="B17" s="9">
        <v>1</v>
      </c>
      <c r="C17" s="9">
        <v>105</v>
      </c>
      <c r="D17" s="10" t="s">
        <v>2168</v>
      </c>
      <c r="E17" s="9">
        <v>2</v>
      </c>
      <c r="F17" s="9" t="s">
        <v>2185</v>
      </c>
      <c r="G17" s="9">
        <v>20</v>
      </c>
      <c r="H17" s="10" t="s">
        <v>2172</v>
      </c>
      <c r="I17" s="9">
        <v>2</v>
      </c>
      <c r="J17" s="10" t="s">
        <v>2174</v>
      </c>
      <c r="K17" s="9">
        <v>1</v>
      </c>
      <c r="L17" s="10" t="s">
        <v>325</v>
      </c>
      <c r="M17" s="9">
        <v>7200</v>
      </c>
      <c r="N17" s="9"/>
      <c r="O17" s="9"/>
      <c r="P17" s="17"/>
      <c r="Q17" s="17"/>
    </row>
    <row r="18" spans="1:17" ht="17.45" customHeight="1" x14ac:dyDescent="0.2">
      <c r="A18" s="9">
        <v>11053</v>
      </c>
      <c r="B18" s="9">
        <v>1</v>
      </c>
      <c r="C18" s="9">
        <v>105</v>
      </c>
      <c r="D18" s="10" t="s">
        <v>2168</v>
      </c>
      <c r="E18" s="9">
        <v>3</v>
      </c>
      <c r="F18" s="9" t="s">
        <v>2186</v>
      </c>
      <c r="G18" s="9">
        <v>30</v>
      </c>
      <c r="H18" s="10" t="s">
        <v>2172</v>
      </c>
      <c r="I18" s="9">
        <v>3</v>
      </c>
      <c r="J18" s="10" t="s">
        <v>2174</v>
      </c>
      <c r="K18" s="9">
        <v>1</v>
      </c>
      <c r="L18" s="10" t="s">
        <v>325</v>
      </c>
      <c r="M18" s="9">
        <v>10800</v>
      </c>
      <c r="N18" s="9"/>
      <c r="O18" s="9"/>
      <c r="P18" s="17"/>
      <c r="Q18" s="17"/>
    </row>
    <row r="19" spans="1:17" ht="17.45" customHeight="1" x14ac:dyDescent="0.2">
      <c r="A19" s="9">
        <v>11061</v>
      </c>
      <c r="B19" s="9">
        <v>1</v>
      </c>
      <c r="C19" s="9">
        <v>106</v>
      </c>
      <c r="D19" s="10" t="s">
        <v>2168</v>
      </c>
      <c r="E19" s="9">
        <v>1</v>
      </c>
      <c r="F19" s="9" t="s">
        <v>2187</v>
      </c>
      <c r="G19" s="9">
        <v>10</v>
      </c>
      <c r="H19" s="10" t="s">
        <v>2170</v>
      </c>
      <c r="I19" s="9">
        <v>100</v>
      </c>
      <c r="J19" s="10" t="s">
        <v>325</v>
      </c>
      <c r="K19" s="9">
        <v>4200</v>
      </c>
      <c r="L19" s="9"/>
      <c r="M19" s="9"/>
      <c r="N19" s="9"/>
      <c r="O19" s="9"/>
      <c r="P19" s="17"/>
      <c r="Q19" s="17"/>
    </row>
    <row r="20" spans="1:17" ht="17.45" customHeight="1" x14ac:dyDescent="0.2">
      <c r="A20" s="9">
        <v>11062</v>
      </c>
      <c r="B20" s="9">
        <v>1</v>
      </c>
      <c r="C20" s="9">
        <v>106</v>
      </c>
      <c r="D20" s="10" t="s">
        <v>2168</v>
      </c>
      <c r="E20" s="9">
        <v>2</v>
      </c>
      <c r="F20" s="9" t="s">
        <v>2188</v>
      </c>
      <c r="G20" s="9">
        <v>20</v>
      </c>
      <c r="H20" s="10" t="s">
        <v>2172</v>
      </c>
      <c r="I20" s="9">
        <v>2</v>
      </c>
      <c r="J20" s="10" t="s">
        <v>2174</v>
      </c>
      <c r="K20" s="9">
        <v>1</v>
      </c>
      <c r="L20" s="10" t="s">
        <v>325</v>
      </c>
      <c r="M20" s="9">
        <v>8400</v>
      </c>
      <c r="N20" s="9"/>
      <c r="O20" s="9"/>
      <c r="P20" s="17"/>
      <c r="Q20" s="17"/>
    </row>
    <row r="21" spans="1:17" ht="17.45" customHeight="1" x14ac:dyDescent="0.2">
      <c r="A21" s="9">
        <v>11063</v>
      </c>
      <c r="B21" s="9">
        <v>1</v>
      </c>
      <c r="C21" s="9">
        <v>106</v>
      </c>
      <c r="D21" s="10" t="s">
        <v>2168</v>
      </c>
      <c r="E21" s="9">
        <v>3</v>
      </c>
      <c r="F21" s="9" t="s">
        <v>2189</v>
      </c>
      <c r="G21" s="9">
        <v>30</v>
      </c>
      <c r="H21" s="10" t="s">
        <v>2172</v>
      </c>
      <c r="I21" s="9">
        <v>3</v>
      </c>
      <c r="J21" s="10" t="s">
        <v>2174</v>
      </c>
      <c r="K21" s="9">
        <v>1</v>
      </c>
      <c r="L21" s="10" t="s">
        <v>325</v>
      </c>
      <c r="M21" s="9">
        <v>12600</v>
      </c>
      <c r="N21" s="9"/>
      <c r="O21" s="9"/>
      <c r="P21" s="17"/>
      <c r="Q21" s="17"/>
    </row>
    <row r="22" spans="1:17" ht="17.45" customHeight="1" x14ac:dyDescent="0.2">
      <c r="A22" s="9">
        <v>11071</v>
      </c>
      <c r="B22" s="9">
        <v>1</v>
      </c>
      <c r="C22" s="9">
        <v>107</v>
      </c>
      <c r="D22" s="10" t="s">
        <v>2168</v>
      </c>
      <c r="E22" s="9">
        <v>1</v>
      </c>
      <c r="F22" s="9" t="s">
        <v>2190</v>
      </c>
      <c r="G22" s="9">
        <v>10</v>
      </c>
      <c r="H22" s="10" t="s">
        <v>2170</v>
      </c>
      <c r="I22" s="9">
        <v>100</v>
      </c>
      <c r="J22" s="10" t="s">
        <v>325</v>
      </c>
      <c r="K22" s="9">
        <v>4800</v>
      </c>
      <c r="L22" s="9"/>
      <c r="M22" s="9"/>
      <c r="N22" s="9"/>
      <c r="O22" s="9"/>
      <c r="P22" s="17"/>
      <c r="Q22" s="17"/>
    </row>
    <row r="23" spans="1:17" ht="17.45" customHeight="1" x14ac:dyDescent="0.2">
      <c r="A23" s="9">
        <v>11072</v>
      </c>
      <c r="B23" s="9">
        <v>1</v>
      </c>
      <c r="C23" s="9">
        <v>107</v>
      </c>
      <c r="D23" s="10" t="s">
        <v>2168</v>
      </c>
      <c r="E23" s="9">
        <v>2</v>
      </c>
      <c r="F23" s="9" t="s">
        <v>2191</v>
      </c>
      <c r="G23" s="9">
        <v>20</v>
      </c>
      <c r="H23" s="10" t="s">
        <v>2172</v>
      </c>
      <c r="I23" s="9">
        <v>2</v>
      </c>
      <c r="J23" s="10" t="s">
        <v>2174</v>
      </c>
      <c r="K23" s="9">
        <v>1</v>
      </c>
      <c r="L23" s="10" t="s">
        <v>325</v>
      </c>
      <c r="M23" s="9">
        <v>9600</v>
      </c>
      <c r="N23" s="9"/>
      <c r="O23" s="9"/>
      <c r="P23" s="17"/>
      <c r="Q23" s="17"/>
    </row>
    <row r="24" spans="1:17" ht="17.45" customHeight="1" x14ac:dyDescent="0.2">
      <c r="A24" s="9">
        <v>11073</v>
      </c>
      <c r="B24" s="9">
        <v>1</v>
      </c>
      <c r="C24" s="9">
        <v>107</v>
      </c>
      <c r="D24" s="10" t="s">
        <v>2168</v>
      </c>
      <c r="E24" s="9">
        <v>3</v>
      </c>
      <c r="F24" s="9" t="s">
        <v>2192</v>
      </c>
      <c r="G24" s="9">
        <v>30</v>
      </c>
      <c r="H24" s="10" t="s">
        <v>2172</v>
      </c>
      <c r="I24" s="9">
        <v>3</v>
      </c>
      <c r="J24" s="10" t="s">
        <v>2174</v>
      </c>
      <c r="K24" s="9">
        <v>1</v>
      </c>
      <c r="L24" s="10" t="s">
        <v>325</v>
      </c>
      <c r="M24" s="9">
        <v>14400</v>
      </c>
      <c r="N24" s="9"/>
      <c r="O24" s="9"/>
      <c r="P24" s="17"/>
      <c r="Q24" s="17"/>
    </row>
    <row r="25" spans="1:17" ht="17.45" customHeight="1" x14ac:dyDescent="0.2">
      <c r="A25" s="9">
        <v>11081</v>
      </c>
      <c r="B25" s="9">
        <v>1</v>
      </c>
      <c r="C25" s="9">
        <v>108</v>
      </c>
      <c r="D25" s="10" t="s">
        <v>2168</v>
      </c>
      <c r="E25" s="9">
        <v>1</v>
      </c>
      <c r="F25" s="9" t="s">
        <v>2193</v>
      </c>
      <c r="G25" s="9">
        <v>10</v>
      </c>
      <c r="H25" s="10" t="s">
        <v>2170</v>
      </c>
      <c r="I25" s="9">
        <v>100</v>
      </c>
      <c r="J25" s="10" t="s">
        <v>325</v>
      </c>
      <c r="K25" s="9">
        <v>5400</v>
      </c>
      <c r="L25" s="9"/>
      <c r="M25" s="9"/>
      <c r="N25" s="9"/>
      <c r="O25" s="9"/>
      <c r="P25" s="17"/>
      <c r="Q25" s="17"/>
    </row>
    <row r="26" spans="1:17" ht="17.45" customHeight="1" x14ac:dyDescent="0.2">
      <c r="A26" s="9">
        <v>11082</v>
      </c>
      <c r="B26" s="9">
        <v>1</v>
      </c>
      <c r="C26" s="9">
        <v>108</v>
      </c>
      <c r="D26" s="10" t="s">
        <v>2168</v>
      </c>
      <c r="E26" s="9">
        <v>2</v>
      </c>
      <c r="F26" s="9" t="s">
        <v>2194</v>
      </c>
      <c r="G26" s="9">
        <v>20</v>
      </c>
      <c r="H26" s="10" t="s">
        <v>2172</v>
      </c>
      <c r="I26" s="9">
        <v>2</v>
      </c>
      <c r="J26" s="10" t="s">
        <v>2174</v>
      </c>
      <c r="K26" s="9">
        <v>1</v>
      </c>
      <c r="L26" s="10" t="s">
        <v>325</v>
      </c>
      <c r="M26" s="9">
        <v>10800</v>
      </c>
      <c r="N26" s="9"/>
      <c r="O26" s="9"/>
      <c r="P26" s="17"/>
      <c r="Q26" s="17"/>
    </row>
    <row r="27" spans="1:17" ht="17.45" customHeight="1" x14ac:dyDescent="0.2">
      <c r="A27" s="9">
        <v>11083</v>
      </c>
      <c r="B27" s="9">
        <v>1</v>
      </c>
      <c r="C27" s="9">
        <v>108</v>
      </c>
      <c r="D27" s="10" t="s">
        <v>2168</v>
      </c>
      <c r="E27" s="9">
        <v>3</v>
      </c>
      <c r="F27" s="9" t="s">
        <v>2195</v>
      </c>
      <c r="G27" s="9">
        <v>30</v>
      </c>
      <c r="H27" s="10" t="s">
        <v>2172</v>
      </c>
      <c r="I27" s="9">
        <v>3</v>
      </c>
      <c r="J27" s="10" t="s">
        <v>2174</v>
      </c>
      <c r="K27" s="9">
        <v>1</v>
      </c>
      <c r="L27" s="10" t="s">
        <v>325</v>
      </c>
      <c r="M27" s="9">
        <v>16200</v>
      </c>
      <c r="N27" s="9"/>
      <c r="O27" s="9"/>
      <c r="P27" s="17"/>
      <c r="Q27" s="17"/>
    </row>
    <row r="28" spans="1:17" ht="17.45" customHeight="1" x14ac:dyDescent="0.2">
      <c r="A28" s="9">
        <v>11091</v>
      </c>
      <c r="B28" s="9">
        <v>1</v>
      </c>
      <c r="C28" s="9">
        <v>109</v>
      </c>
      <c r="D28" s="10" t="s">
        <v>2168</v>
      </c>
      <c r="E28" s="9">
        <v>1</v>
      </c>
      <c r="F28" s="9" t="s">
        <v>2196</v>
      </c>
      <c r="G28" s="9">
        <v>10</v>
      </c>
      <c r="H28" s="10" t="s">
        <v>2170</v>
      </c>
      <c r="I28" s="9">
        <v>100</v>
      </c>
      <c r="J28" s="10" t="s">
        <v>325</v>
      </c>
      <c r="K28" s="9">
        <v>6000</v>
      </c>
      <c r="L28" s="9"/>
      <c r="M28" s="9"/>
      <c r="N28" s="9"/>
      <c r="O28" s="9"/>
      <c r="P28" s="17"/>
      <c r="Q28" s="17"/>
    </row>
    <row r="29" spans="1:17" ht="17.45" customHeight="1" x14ac:dyDescent="0.2">
      <c r="A29" s="9">
        <v>11092</v>
      </c>
      <c r="B29" s="9">
        <v>1</v>
      </c>
      <c r="C29" s="9">
        <v>109</v>
      </c>
      <c r="D29" s="10" t="s">
        <v>2168</v>
      </c>
      <c r="E29" s="9">
        <v>2</v>
      </c>
      <c r="F29" s="9" t="s">
        <v>2197</v>
      </c>
      <c r="G29" s="9">
        <v>20</v>
      </c>
      <c r="H29" s="10" t="s">
        <v>2172</v>
      </c>
      <c r="I29" s="9">
        <v>2</v>
      </c>
      <c r="J29" s="10" t="s">
        <v>2174</v>
      </c>
      <c r="K29" s="9">
        <v>1</v>
      </c>
      <c r="L29" s="10" t="s">
        <v>325</v>
      </c>
      <c r="M29" s="9">
        <v>12000</v>
      </c>
      <c r="N29" s="9"/>
      <c r="O29" s="9"/>
      <c r="P29" s="17"/>
      <c r="Q29" s="17"/>
    </row>
    <row r="30" spans="1:17" ht="17.45" customHeight="1" x14ac:dyDescent="0.2">
      <c r="A30" s="9">
        <v>11093</v>
      </c>
      <c r="B30" s="9">
        <v>1</v>
      </c>
      <c r="C30" s="9">
        <v>109</v>
      </c>
      <c r="D30" s="10" t="s">
        <v>2168</v>
      </c>
      <c r="E30" s="9">
        <v>3</v>
      </c>
      <c r="F30" s="9" t="s">
        <v>2198</v>
      </c>
      <c r="G30" s="9">
        <v>30</v>
      </c>
      <c r="H30" s="10" t="s">
        <v>2172</v>
      </c>
      <c r="I30" s="9">
        <v>3</v>
      </c>
      <c r="J30" s="10" t="s">
        <v>2174</v>
      </c>
      <c r="K30" s="9">
        <v>1</v>
      </c>
      <c r="L30" s="10" t="s">
        <v>325</v>
      </c>
      <c r="M30" s="9">
        <v>18000</v>
      </c>
      <c r="N30" s="9"/>
      <c r="O30" s="9"/>
      <c r="P30" s="17"/>
      <c r="Q30" s="17"/>
    </row>
    <row r="31" spans="1:17" ht="17.45" customHeight="1" x14ac:dyDescent="0.2">
      <c r="A31" s="9">
        <v>11101</v>
      </c>
      <c r="B31" s="9">
        <v>1</v>
      </c>
      <c r="C31" s="9">
        <v>110</v>
      </c>
      <c r="D31" s="10" t="s">
        <v>2168</v>
      </c>
      <c r="E31" s="9">
        <v>1</v>
      </c>
      <c r="F31" s="9" t="s">
        <v>2199</v>
      </c>
      <c r="G31" s="9">
        <v>10</v>
      </c>
      <c r="H31" s="10" t="s">
        <v>2170</v>
      </c>
      <c r="I31" s="9">
        <v>100</v>
      </c>
      <c r="J31" s="10" t="s">
        <v>325</v>
      </c>
      <c r="K31" s="9">
        <v>6600</v>
      </c>
      <c r="L31" s="9"/>
      <c r="M31" s="9"/>
      <c r="N31" s="9"/>
      <c r="O31" s="9"/>
      <c r="P31" s="17"/>
      <c r="Q31" s="17"/>
    </row>
    <row r="32" spans="1:17" ht="17.45" customHeight="1" x14ac:dyDescent="0.2">
      <c r="A32" s="9">
        <v>11102</v>
      </c>
      <c r="B32" s="9">
        <v>1</v>
      </c>
      <c r="C32" s="9">
        <v>110</v>
      </c>
      <c r="D32" s="10" t="s">
        <v>2168</v>
      </c>
      <c r="E32" s="9">
        <v>2</v>
      </c>
      <c r="F32" s="9" t="s">
        <v>2200</v>
      </c>
      <c r="G32" s="9">
        <v>20</v>
      </c>
      <c r="H32" s="10" t="s">
        <v>2172</v>
      </c>
      <c r="I32" s="9">
        <v>2</v>
      </c>
      <c r="J32" s="10" t="s">
        <v>2174</v>
      </c>
      <c r="K32" s="9">
        <v>1</v>
      </c>
      <c r="L32" s="10" t="s">
        <v>325</v>
      </c>
      <c r="M32" s="9">
        <v>13200</v>
      </c>
      <c r="N32" s="9"/>
      <c r="O32" s="9"/>
      <c r="P32" s="17"/>
      <c r="Q32" s="17"/>
    </row>
    <row r="33" spans="1:17" ht="17.45" customHeight="1" x14ac:dyDescent="0.2">
      <c r="A33" s="9">
        <v>11103</v>
      </c>
      <c r="B33" s="9">
        <v>1</v>
      </c>
      <c r="C33" s="9">
        <v>110</v>
      </c>
      <c r="D33" s="10" t="s">
        <v>2168</v>
      </c>
      <c r="E33" s="9">
        <v>3</v>
      </c>
      <c r="F33" s="9" t="s">
        <v>2201</v>
      </c>
      <c r="G33" s="9">
        <v>30</v>
      </c>
      <c r="H33" s="10" t="s">
        <v>2172</v>
      </c>
      <c r="I33" s="9">
        <v>3</v>
      </c>
      <c r="J33" s="10" t="s">
        <v>2174</v>
      </c>
      <c r="K33" s="9">
        <v>1</v>
      </c>
      <c r="L33" s="10" t="s">
        <v>325</v>
      </c>
      <c r="M33" s="9">
        <v>19800</v>
      </c>
      <c r="N33" s="9"/>
      <c r="O33" s="9"/>
      <c r="P33" s="17"/>
      <c r="Q33" s="17"/>
    </row>
    <row r="34" spans="1:17" ht="17.45" customHeight="1" x14ac:dyDescent="0.2">
      <c r="A34" s="9">
        <v>11111</v>
      </c>
      <c r="B34" s="9">
        <v>1</v>
      </c>
      <c r="C34" s="9">
        <v>111</v>
      </c>
      <c r="D34" s="10" t="s">
        <v>2168</v>
      </c>
      <c r="E34" s="9">
        <v>1</v>
      </c>
      <c r="F34" s="9" t="s">
        <v>2202</v>
      </c>
      <c r="G34" s="9">
        <v>10</v>
      </c>
      <c r="H34" s="10" t="s">
        <v>2170</v>
      </c>
      <c r="I34" s="9">
        <v>100</v>
      </c>
      <c r="J34" s="10" t="s">
        <v>325</v>
      </c>
      <c r="K34" s="9">
        <v>7200</v>
      </c>
      <c r="L34" s="9"/>
      <c r="M34" s="9"/>
      <c r="N34" s="9"/>
      <c r="O34" s="9"/>
      <c r="P34" s="17"/>
      <c r="Q34" s="17"/>
    </row>
    <row r="35" spans="1:17" ht="17.45" customHeight="1" x14ac:dyDescent="0.2">
      <c r="A35" s="9">
        <v>11112</v>
      </c>
      <c r="B35" s="9">
        <v>1</v>
      </c>
      <c r="C35" s="9">
        <v>111</v>
      </c>
      <c r="D35" s="10" t="s">
        <v>2168</v>
      </c>
      <c r="E35" s="9">
        <v>2</v>
      </c>
      <c r="F35" s="9" t="s">
        <v>2203</v>
      </c>
      <c r="G35" s="9">
        <v>20</v>
      </c>
      <c r="H35" s="10" t="s">
        <v>2172</v>
      </c>
      <c r="I35" s="9">
        <v>2</v>
      </c>
      <c r="J35" s="10" t="s">
        <v>2174</v>
      </c>
      <c r="K35" s="9">
        <v>1</v>
      </c>
      <c r="L35" s="10" t="s">
        <v>325</v>
      </c>
      <c r="M35" s="9">
        <v>14400</v>
      </c>
      <c r="N35" s="9"/>
      <c r="O35" s="9"/>
      <c r="P35" s="17"/>
      <c r="Q35" s="17"/>
    </row>
    <row r="36" spans="1:17" ht="17.45" customHeight="1" x14ac:dyDescent="0.2">
      <c r="A36" s="9">
        <v>11113</v>
      </c>
      <c r="B36" s="9">
        <v>1</v>
      </c>
      <c r="C36" s="9">
        <v>111</v>
      </c>
      <c r="D36" s="10" t="s">
        <v>2168</v>
      </c>
      <c r="E36" s="9">
        <v>3</v>
      </c>
      <c r="F36" s="9" t="s">
        <v>2204</v>
      </c>
      <c r="G36" s="9">
        <v>30</v>
      </c>
      <c r="H36" s="10" t="s">
        <v>2172</v>
      </c>
      <c r="I36" s="9">
        <v>3</v>
      </c>
      <c r="J36" s="10" t="s">
        <v>2174</v>
      </c>
      <c r="K36" s="9">
        <v>1</v>
      </c>
      <c r="L36" s="10" t="s">
        <v>325</v>
      </c>
      <c r="M36" s="9">
        <v>21600</v>
      </c>
      <c r="N36" s="9"/>
      <c r="O36" s="9"/>
      <c r="P36" s="17"/>
      <c r="Q36" s="17"/>
    </row>
    <row r="37" spans="1:17" ht="17.45" customHeight="1" x14ac:dyDescent="0.2">
      <c r="A37" s="9">
        <v>11121</v>
      </c>
      <c r="B37" s="9">
        <v>1</v>
      </c>
      <c r="C37" s="9">
        <v>112</v>
      </c>
      <c r="D37" s="10" t="s">
        <v>2168</v>
      </c>
      <c r="E37" s="9">
        <v>1</v>
      </c>
      <c r="F37" s="9" t="s">
        <v>2205</v>
      </c>
      <c r="G37" s="9">
        <v>10</v>
      </c>
      <c r="H37" s="10" t="s">
        <v>2170</v>
      </c>
      <c r="I37" s="9">
        <v>100</v>
      </c>
      <c r="J37" s="10" t="s">
        <v>325</v>
      </c>
      <c r="K37" s="9">
        <v>7800</v>
      </c>
      <c r="L37" s="9"/>
      <c r="M37" s="9"/>
      <c r="N37" s="9"/>
      <c r="O37" s="9"/>
      <c r="P37" s="17"/>
      <c r="Q37" s="17"/>
    </row>
    <row r="38" spans="1:17" ht="17.45" customHeight="1" x14ac:dyDescent="0.2">
      <c r="A38" s="9">
        <v>11122</v>
      </c>
      <c r="B38" s="9">
        <v>1</v>
      </c>
      <c r="C38" s="9">
        <v>112</v>
      </c>
      <c r="D38" s="10" t="s">
        <v>2168</v>
      </c>
      <c r="E38" s="9">
        <v>2</v>
      </c>
      <c r="F38" s="9" t="s">
        <v>2206</v>
      </c>
      <c r="G38" s="9">
        <v>20</v>
      </c>
      <c r="H38" s="10" t="s">
        <v>2172</v>
      </c>
      <c r="I38" s="9">
        <v>2</v>
      </c>
      <c r="J38" s="10" t="s">
        <v>2174</v>
      </c>
      <c r="K38" s="9">
        <v>1</v>
      </c>
      <c r="L38" s="10" t="s">
        <v>325</v>
      </c>
      <c r="M38" s="9">
        <v>15600</v>
      </c>
      <c r="N38" s="9"/>
      <c r="O38" s="9"/>
      <c r="P38" s="17"/>
      <c r="Q38" s="17"/>
    </row>
    <row r="39" spans="1:17" ht="17.45" customHeight="1" x14ac:dyDescent="0.2">
      <c r="A39" s="9">
        <v>11123</v>
      </c>
      <c r="B39" s="9">
        <v>1</v>
      </c>
      <c r="C39" s="9">
        <v>112</v>
      </c>
      <c r="D39" s="10" t="s">
        <v>2168</v>
      </c>
      <c r="E39" s="9">
        <v>3</v>
      </c>
      <c r="F39" s="9" t="s">
        <v>2207</v>
      </c>
      <c r="G39" s="9">
        <v>30</v>
      </c>
      <c r="H39" s="10" t="s">
        <v>2172</v>
      </c>
      <c r="I39" s="9">
        <v>3</v>
      </c>
      <c r="J39" s="10" t="s">
        <v>2174</v>
      </c>
      <c r="K39" s="9">
        <v>1</v>
      </c>
      <c r="L39" s="10" t="s">
        <v>325</v>
      </c>
      <c r="M39" s="9">
        <v>23400</v>
      </c>
      <c r="N39" s="9"/>
      <c r="O39" s="9"/>
      <c r="P39" s="17"/>
      <c r="Q39" s="17"/>
    </row>
    <row r="40" spans="1:17" ht="17.45" customHeight="1" x14ac:dyDescent="0.2">
      <c r="A40" s="9">
        <v>11131</v>
      </c>
      <c r="B40" s="9">
        <v>1</v>
      </c>
      <c r="C40" s="9">
        <v>113</v>
      </c>
      <c r="D40" s="10" t="s">
        <v>2168</v>
      </c>
      <c r="E40" s="9">
        <v>1</v>
      </c>
      <c r="F40" s="9" t="s">
        <v>2208</v>
      </c>
      <c r="G40" s="9">
        <v>10</v>
      </c>
      <c r="H40" s="10" t="s">
        <v>2170</v>
      </c>
      <c r="I40" s="9">
        <v>100</v>
      </c>
      <c r="J40" s="10" t="s">
        <v>325</v>
      </c>
      <c r="K40" s="9">
        <v>8400</v>
      </c>
      <c r="L40" s="9"/>
      <c r="M40" s="9"/>
      <c r="N40" s="9"/>
      <c r="O40" s="9"/>
      <c r="P40" s="17"/>
      <c r="Q40" s="17"/>
    </row>
    <row r="41" spans="1:17" ht="17.45" customHeight="1" x14ac:dyDescent="0.2">
      <c r="A41" s="9">
        <v>11132</v>
      </c>
      <c r="B41" s="9">
        <v>1</v>
      </c>
      <c r="C41" s="9">
        <v>113</v>
      </c>
      <c r="D41" s="10" t="s">
        <v>2168</v>
      </c>
      <c r="E41" s="9">
        <v>2</v>
      </c>
      <c r="F41" s="9" t="s">
        <v>2209</v>
      </c>
      <c r="G41" s="9">
        <v>20</v>
      </c>
      <c r="H41" s="10" t="s">
        <v>2172</v>
      </c>
      <c r="I41" s="9">
        <v>2</v>
      </c>
      <c r="J41" s="10" t="s">
        <v>2174</v>
      </c>
      <c r="K41" s="9">
        <v>1</v>
      </c>
      <c r="L41" s="10" t="s">
        <v>325</v>
      </c>
      <c r="M41" s="9">
        <v>16800</v>
      </c>
      <c r="N41" s="9"/>
      <c r="O41" s="9"/>
      <c r="P41" s="17"/>
      <c r="Q41" s="17"/>
    </row>
    <row r="42" spans="1:17" ht="17.45" customHeight="1" x14ac:dyDescent="0.2">
      <c r="A42" s="9">
        <v>11133</v>
      </c>
      <c r="B42" s="9">
        <v>1</v>
      </c>
      <c r="C42" s="9">
        <v>113</v>
      </c>
      <c r="D42" s="10" t="s">
        <v>2168</v>
      </c>
      <c r="E42" s="9">
        <v>3</v>
      </c>
      <c r="F42" s="9" t="s">
        <v>2210</v>
      </c>
      <c r="G42" s="9">
        <v>30</v>
      </c>
      <c r="H42" s="10" t="s">
        <v>2172</v>
      </c>
      <c r="I42" s="9">
        <v>3</v>
      </c>
      <c r="J42" s="10" t="s">
        <v>2174</v>
      </c>
      <c r="K42" s="9">
        <v>1</v>
      </c>
      <c r="L42" s="10" t="s">
        <v>325</v>
      </c>
      <c r="M42" s="9">
        <v>25200</v>
      </c>
      <c r="N42" s="9"/>
      <c r="O42" s="9"/>
      <c r="P42" s="17"/>
      <c r="Q42" s="17"/>
    </row>
    <row r="43" spans="1:17" ht="17.45" customHeight="1" x14ac:dyDescent="0.2">
      <c r="A43" s="9">
        <v>11141</v>
      </c>
      <c r="B43" s="9">
        <v>1</v>
      </c>
      <c r="C43" s="9">
        <v>114</v>
      </c>
      <c r="D43" s="10" t="s">
        <v>2168</v>
      </c>
      <c r="E43" s="9">
        <v>1</v>
      </c>
      <c r="F43" s="9" t="s">
        <v>2211</v>
      </c>
      <c r="G43" s="9">
        <v>10</v>
      </c>
      <c r="H43" s="10" t="s">
        <v>2170</v>
      </c>
      <c r="I43" s="9">
        <v>100</v>
      </c>
      <c r="J43" s="10" t="s">
        <v>325</v>
      </c>
      <c r="K43" s="9">
        <v>9000</v>
      </c>
      <c r="L43" s="9"/>
      <c r="M43" s="9"/>
      <c r="N43" s="9"/>
      <c r="O43" s="9"/>
      <c r="P43" s="17"/>
      <c r="Q43" s="17"/>
    </row>
    <row r="44" spans="1:17" ht="17.45" customHeight="1" x14ac:dyDescent="0.2">
      <c r="A44" s="9">
        <v>11142</v>
      </c>
      <c r="B44" s="9">
        <v>1</v>
      </c>
      <c r="C44" s="9">
        <v>114</v>
      </c>
      <c r="D44" s="10" t="s">
        <v>2168</v>
      </c>
      <c r="E44" s="9">
        <v>2</v>
      </c>
      <c r="F44" s="9" t="s">
        <v>2212</v>
      </c>
      <c r="G44" s="9">
        <v>20</v>
      </c>
      <c r="H44" s="10" t="s">
        <v>2172</v>
      </c>
      <c r="I44" s="9">
        <v>2</v>
      </c>
      <c r="J44" s="10" t="s">
        <v>2174</v>
      </c>
      <c r="K44" s="9">
        <v>1</v>
      </c>
      <c r="L44" s="10" t="s">
        <v>325</v>
      </c>
      <c r="M44" s="9">
        <v>18000</v>
      </c>
      <c r="N44" s="9"/>
      <c r="O44" s="9"/>
      <c r="P44" s="17"/>
      <c r="Q44" s="17"/>
    </row>
    <row r="45" spans="1:17" ht="17.45" customHeight="1" x14ac:dyDescent="0.2">
      <c r="A45" s="9">
        <v>11143</v>
      </c>
      <c r="B45" s="9">
        <v>1</v>
      </c>
      <c r="C45" s="9">
        <v>114</v>
      </c>
      <c r="D45" s="10" t="s">
        <v>2168</v>
      </c>
      <c r="E45" s="9">
        <v>3</v>
      </c>
      <c r="F45" s="9" t="s">
        <v>2213</v>
      </c>
      <c r="G45" s="9">
        <v>30</v>
      </c>
      <c r="H45" s="10" t="s">
        <v>2172</v>
      </c>
      <c r="I45" s="9">
        <v>3</v>
      </c>
      <c r="J45" s="10" t="s">
        <v>2174</v>
      </c>
      <c r="K45" s="9">
        <v>1</v>
      </c>
      <c r="L45" s="10" t="s">
        <v>325</v>
      </c>
      <c r="M45" s="9">
        <v>27000</v>
      </c>
      <c r="N45" s="9"/>
      <c r="O45" s="9"/>
      <c r="P45" s="17"/>
      <c r="Q45" s="17"/>
    </row>
    <row r="46" spans="1:17" ht="17.45" customHeight="1" x14ac:dyDescent="0.2">
      <c r="A46" s="9">
        <v>11151</v>
      </c>
      <c r="B46" s="9">
        <v>1</v>
      </c>
      <c r="C46" s="9">
        <v>115</v>
      </c>
      <c r="D46" s="10" t="s">
        <v>2168</v>
      </c>
      <c r="E46" s="9">
        <v>1</v>
      </c>
      <c r="F46" s="9" t="s">
        <v>2214</v>
      </c>
      <c r="G46" s="9">
        <v>10</v>
      </c>
      <c r="H46" s="10" t="s">
        <v>2170</v>
      </c>
      <c r="I46" s="9">
        <v>100</v>
      </c>
      <c r="J46" s="10" t="s">
        <v>325</v>
      </c>
      <c r="K46" s="9">
        <v>9600</v>
      </c>
      <c r="L46" s="9"/>
      <c r="M46" s="9"/>
      <c r="N46" s="9"/>
      <c r="O46" s="9"/>
      <c r="P46" s="17"/>
      <c r="Q46" s="17"/>
    </row>
    <row r="47" spans="1:17" ht="17.45" customHeight="1" x14ac:dyDescent="0.2">
      <c r="A47" s="9">
        <v>11152</v>
      </c>
      <c r="B47" s="9">
        <v>1</v>
      </c>
      <c r="C47" s="9">
        <v>115</v>
      </c>
      <c r="D47" s="10" t="s">
        <v>2168</v>
      </c>
      <c r="E47" s="9">
        <v>2</v>
      </c>
      <c r="F47" s="9" t="s">
        <v>2215</v>
      </c>
      <c r="G47" s="9">
        <v>20</v>
      </c>
      <c r="H47" s="10" t="s">
        <v>2172</v>
      </c>
      <c r="I47" s="9">
        <v>2</v>
      </c>
      <c r="J47" s="10" t="s">
        <v>2174</v>
      </c>
      <c r="K47" s="9">
        <v>1</v>
      </c>
      <c r="L47" s="10" t="s">
        <v>325</v>
      </c>
      <c r="M47" s="9">
        <v>19200</v>
      </c>
      <c r="N47" s="9"/>
      <c r="O47" s="9"/>
      <c r="P47" s="17"/>
      <c r="Q47" s="17"/>
    </row>
    <row r="48" spans="1:17" ht="17.45" customHeight="1" x14ac:dyDescent="0.2">
      <c r="A48" s="9">
        <v>11153</v>
      </c>
      <c r="B48" s="9">
        <v>1</v>
      </c>
      <c r="C48" s="9">
        <v>115</v>
      </c>
      <c r="D48" s="10" t="s">
        <v>2168</v>
      </c>
      <c r="E48" s="9">
        <v>3</v>
      </c>
      <c r="F48" s="9" t="s">
        <v>2216</v>
      </c>
      <c r="G48" s="9">
        <v>30</v>
      </c>
      <c r="H48" s="10" t="s">
        <v>2172</v>
      </c>
      <c r="I48" s="9">
        <v>3</v>
      </c>
      <c r="J48" s="10" t="s">
        <v>2174</v>
      </c>
      <c r="K48" s="9">
        <v>1</v>
      </c>
      <c r="L48" s="10" t="s">
        <v>325</v>
      </c>
      <c r="M48" s="9">
        <v>28800</v>
      </c>
      <c r="N48" s="9"/>
      <c r="O48" s="9"/>
      <c r="P48" s="17"/>
      <c r="Q48" s="17"/>
    </row>
    <row r="49" spans="1:17" ht="17.45" customHeight="1" x14ac:dyDescent="0.2">
      <c r="A49" s="9">
        <v>11161</v>
      </c>
      <c r="B49" s="9">
        <v>1</v>
      </c>
      <c r="C49" s="9">
        <v>116</v>
      </c>
      <c r="D49" s="10" t="s">
        <v>2168</v>
      </c>
      <c r="E49" s="9">
        <v>1</v>
      </c>
      <c r="F49" s="9" t="s">
        <v>2217</v>
      </c>
      <c r="G49" s="9">
        <v>10</v>
      </c>
      <c r="H49" s="10" t="s">
        <v>2170</v>
      </c>
      <c r="I49" s="9">
        <v>100</v>
      </c>
      <c r="J49" s="10" t="s">
        <v>325</v>
      </c>
      <c r="K49" s="9">
        <v>10800</v>
      </c>
      <c r="L49" s="10"/>
      <c r="M49" s="9"/>
      <c r="N49" s="9"/>
      <c r="O49" s="9"/>
      <c r="P49" s="18"/>
      <c r="Q49" s="18"/>
    </row>
    <row r="50" spans="1:17" ht="17.45" customHeight="1" x14ac:dyDescent="0.2">
      <c r="A50" s="9">
        <v>11162</v>
      </c>
      <c r="B50" s="9">
        <v>1</v>
      </c>
      <c r="C50" s="9">
        <v>116</v>
      </c>
      <c r="D50" s="10" t="s">
        <v>2168</v>
      </c>
      <c r="E50" s="9">
        <v>2</v>
      </c>
      <c r="F50" s="9" t="s">
        <v>2218</v>
      </c>
      <c r="G50" s="9">
        <v>20</v>
      </c>
      <c r="H50" s="10" t="s">
        <v>2172</v>
      </c>
      <c r="I50" s="9">
        <v>2</v>
      </c>
      <c r="J50" s="10" t="s">
        <v>2174</v>
      </c>
      <c r="K50" s="9">
        <v>1</v>
      </c>
      <c r="L50" s="10" t="s">
        <v>325</v>
      </c>
      <c r="M50" s="9">
        <v>21600</v>
      </c>
      <c r="N50" s="9"/>
      <c r="O50" s="9"/>
      <c r="P50" s="9"/>
      <c r="Q50" s="9"/>
    </row>
    <row r="51" spans="1:17" ht="17.45" customHeight="1" x14ac:dyDescent="0.2">
      <c r="A51" s="9">
        <v>11163</v>
      </c>
      <c r="B51" s="9">
        <v>1</v>
      </c>
      <c r="C51" s="9">
        <v>116</v>
      </c>
      <c r="D51" s="10" t="s">
        <v>2168</v>
      </c>
      <c r="E51" s="9">
        <v>3</v>
      </c>
      <c r="F51" s="9" t="s">
        <v>2219</v>
      </c>
      <c r="G51" s="9">
        <v>30</v>
      </c>
      <c r="H51" s="10" t="s">
        <v>2172</v>
      </c>
      <c r="I51" s="9">
        <v>3</v>
      </c>
      <c r="J51" s="10" t="s">
        <v>2174</v>
      </c>
      <c r="K51" s="9">
        <v>1</v>
      </c>
      <c r="L51" s="10" t="s">
        <v>325</v>
      </c>
      <c r="M51" s="9">
        <v>32400</v>
      </c>
      <c r="N51" s="9"/>
      <c r="O51" s="9"/>
      <c r="P51" s="18"/>
      <c r="Q51" s="18"/>
    </row>
    <row r="52" spans="1:17" ht="17.45" customHeight="1" x14ac:dyDescent="0.2">
      <c r="A52" s="9">
        <v>11171</v>
      </c>
      <c r="B52" s="9">
        <v>1</v>
      </c>
      <c r="C52" s="9">
        <v>117</v>
      </c>
      <c r="D52" s="10" t="s">
        <v>2168</v>
      </c>
      <c r="E52" s="9">
        <v>1</v>
      </c>
      <c r="F52" s="9" t="s">
        <v>2220</v>
      </c>
      <c r="G52" s="9">
        <v>10</v>
      </c>
      <c r="H52" s="10" t="s">
        <v>2170</v>
      </c>
      <c r="I52" s="9">
        <v>100</v>
      </c>
      <c r="J52" s="10" t="s">
        <v>325</v>
      </c>
      <c r="K52" s="9">
        <v>12000</v>
      </c>
      <c r="L52" s="10"/>
      <c r="M52" s="9"/>
      <c r="N52" s="9"/>
      <c r="O52" s="9"/>
      <c r="P52" s="18"/>
      <c r="Q52" s="18"/>
    </row>
    <row r="53" spans="1:17" ht="17.45" customHeight="1" x14ac:dyDescent="0.2">
      <c r="A53" s="9">
        <v>11172</v>
      </c>
      <c r="B53" s="9">
        <v>1</v>
      </c>
      <c r="C53" s="9">
        <v>117</v>
      </c>
      <c r="D53" s="10" t="s">
        <v>2168</v>
      </c>
      <c r="E53" s="9">
        <v>2</v>
      </c>
      <c r="F53" s="9" t="s">
        <v>2221</v>
      </c>
      <c r="G53" s="9">
        <v>20</v>
      </c>
      <c r="H53" s="10" t="s">
        <v>2172</v>
      </c>
      <c r="I53" s="9">
        <v>2</v>
      </c>
      <c r="J53" s="10" t="s">
        <v>2174</v>
      </c>
      <c r="K53" s="9">
        <v>1</v>
      </c>
      <c r="L53" s="10" t="s">
        <v>325</v>
      </c>
      <c r="M53" s="9">
        <v>24000</v>
      </c>
      <c r="N53" s="9"/>
      <c r="O53" s="9"/>
      <c r="P53" s="9"/>
      <c r="Q53" s="9"/>
    </row>
    <row r="54" spans="1:17" ht="17.45" customHeight="1" x14ac:dyDescent="0.2">
      <c r="A54" s="9">
        <v>11173</v>
      </c>
      <c r="B54" s="9">
        <v>1</v>
      </c>
      <c r="C54" s="9">
        <v>117</v>
      </c>
      <c r="D54" s="10" t="s">
        <v>2168</v>
      </c>
      <c r="E54" s="9">
        <v>3</v>
      </c>
      <c r="F54" s="9" t="s">
        <v>2222</v>
      </c>
      <c r="G54" s="9">
        <v>30</v>
      </c>
      <c r="H54" s="10" t="s">
        <v>2172</v>
      </c>
      <c r="I54" s="9">
        <v>3</v>
      </c>
      <c r="J54" s="10" t="s">
        <v>2174</v>
      </c>
      <c r="K54" s="9">
        <v>1</v>
      </c>
      <c r="L54" s="10" t="s">
        <v>325</v>
      </c>
      <c r="M54" s="9">
        <v>36000</v>
      </c>
      <c r="N54" s="9"/>
      <c r="O54" s="9"/>
      <c r="P54" s="18"/>
      <c r="Q54" s="18"/>
    </row>
    <row r="55" spans="1:17" ht="17.45" customHeight="1" x14ac:dyDescent="0.2">
      <c r="A55" s="9">
        <v>11181</v>
      </c>
      <c r="B55" s="9">
        <v>1</v>
      </c>
      <c r="C55" s="9">
        <v>118</v>
      </c>
      <c r="D55" s="10" t="s">
        <v>2168</v>
      </c>
      <c r="E55" s="9">
        <v>1</v>
      </c>
      <c r="F55" s="9" t="s">
        <v>2223</v>
      </c>
      <c r="G55" s="9">
        <v>10</v>
      </c>
      <c r="H55" s="10" t="s">
        <v>2170</v>
      </c>
      <c r="I55" s="9">
        <v>100</v>
      </c>
      <c r="J55" s="10" t="s">
        <v>325</v>
      </c>
      <c r="K55" s="9">
        <v>13200</v>
      </c>
      <c r="L55" s="10"/>
      <c r="M55" s="9"/>
      <c r="N55" s="9"/>
      <c r="O55" s="9"/>
      <c r="P55" s="18"/>
      <c r="Q55" s="18"/>
    </row>
    <row r="56" spans="1:17" ht="17.45" customHeight="1" x14ac:dyDescent="0.2">
      <c r="A56" s="9">
        <v>11182</v>
      </c>
      <c r="B56" s="9">
        <v>1</v>
      </c>
      <c r="C56" s="9">
        <v>118</v>
      </c>
      <c r="D56" s="10" t="s">
        <v>2168</v>
      </c>
      <c r="E56" s="9">
        <v>2</v>
      </c>
      <c r="F56" s="9" t="s">
        <v>2224</v>
      </c>
      <c r="G56" s="9">
        <v>20</v>
      </c>
      <c r="H56" s="10" t="s">
        <v>2172</v>
      </c>
      <c r="I56" s="9">
        <v>2</v>
      </c>
      <c r="J56" s="10" t="s">
        <v>2174</v>
      </c>
      <c r="K56" s="9">
        <v>1</v>
      </c>
      <c r="L56" s="10" t="s">
        <v>325</v>
      </c>
      <c r="M56" s="9">
        <v>26400</v>
      </c>
      <c r="N56" s="9"/>
      <c r="O56" s="9"/>
      <c r="P56" s="9"/>
      <c r="Q56" s="9"/>
    </row>
    <row r="57" spans="1:17" ht="17.45" customHeight="1" x14ac:dyDescent="0.2">
      <c r="A57" s="9">
        <v>11183</v>
      </c>
      <c r="B57" s="9">
        <v>1</v>
      </c>
      <c r="C57" s="9">
        <v>118</v>
      </c>
      <c r="D57" s="10" t="s">
        <v>2168</v>
      </c>
      <c r="E57" s="9">
        <v>3</v>
      </c>
      <c r="F57" s="9" t="s">
        <v>2225</v>
      </c>
      <c r="G57" s="9">
        <v>30</v>
      </c>
      <c r="H57" s="10" t="s">
        <v>2172</v>
      </c>
      <c r="I57" s="9">
        <v>3</v>
      </c>
      <c r="J57" s="10" t="s">
        <v>2174</v>
      </c>
      <c r="K57" s="9">
        <v>1</v>
      </c>
      <c r="L57" s="10" t="s">
        <v>325</v>
      </c>
      <c r="M57" s="9">
        <v>39600</v>
      </c>
      <c r="N57" s="9"/>
      <c r="O57" s="9"/>
      <c r="P57" s="18"/>
      <c r="Q57" s="18"/>
    </row>
    <row r="58" spans="1:17" ht="16.5" x14ac:dyDescent="0.2">
      <c r="A58" s="9">
        <v>11191</v>
      </c>
      <c r="B58" s="9">
        <v>1</v>
      </c>
      <c r="C58" s="9">
        <v>119</v>
      </c>
      <c r="D58" s="10" t="s">
        <v>2168</v>
      </c>
      <c r="E58" s="9">
        <v>1</v>
      </c>
      <c r="F58" s="9" t="s">
        <v>2226</v>
      </c>
      <c r="G58" s="9">
        <v>10</v>
      </c>
      <c r="H58" s="10" t="s">
        <v>2170</v>
      </c>
      <c r="I58" s="9">
        <v>100</v>
      </c>
      <c r="J58" s="10" t="s">
        <v>325</v>
      </c>
      <c r="K58" s="9">
        <v>14400</v>
      </c>
      <c r="L58" s="10"/>
      <c r="M58" s="9"/>
      <c r="N58" s="9"/>
      <c r="O58" s="9"/>
      <c r="P58" s="18"/>
      <c r="Q58" s="18"/>
    </row>
    <row r="59" spans="1:17" ht="16.5" x14ac:dyDescent="0.2">
      <c r="A59" s="9">
        <v>11192</v>
      </c>
      <c r="B59" s="9">
        <v>1</v>
      </c>
      <c r="C59" s="9">
        <v>119</v>
      </c>
      <c r="D59" s="10" t="s">
        <v>2168</v>
      </c>
      <c r="E59" s="9">
        <v>2</v>
      </c>
      <c r="F59" s="9" t="s">
        <v>2227</v>
      </c>
      <c r="G59" s="9">
        <v>20</v>
      </c>
      <c r="H59" s="10" t="s">
        <v>2172</v>
      </c>
      <c r="I59" s="9">
        <v>2</v>
      </c>
      <c r="J59" s="10" t="s">
        <v>2174</v>
      </c>
      <c r="K59" s="9">
        <v>1</v>
      </c>
      <c r="L59" s="9" t="s">
        <v>325</v>
      </c>
      <c r="M59" s="9">
        <v>28800</v>
      </c>
      <c r="N59" s="9"/>
      <c r="O59" s="9"/>
      <c r="P59" s="9"/>
      <c r="Q59" s="9"/>
    </row>
    <row r="60" spans="1:17" ht="16.5" x14ac:dyDescent="0.2">
      <c r="A60" s="9">
        <v>11193</v>
      </c>
      <c r="B60" s="9">
        <v>1</v>
      </c>
      <c r="C60" s="9">
        <v>119</v>
      </c>
      <c r="D60" s="10" t="s">
        <v>2168</v>
      </c>
      <c r="E60" s="9">
        <v>3</v>
      </c>
      <c r="F60" s="9" t="s">
        <v>2228</v>
      </c>
      <c r="G60" s="9">
        <v>30</v>
      </c>
      <c r="H60" s="10" t="s">
        <v>2172</v>
      </c>
      <c r="I60" s="9">
        <v>3</v>
      </c>
      <c r="J60" s="10" t="s">
        <v>2174</v>
      </c>
      <c r="K60" s="9">
        <v>1</v>
      </c>
      <c r="L60" s="10" t="s">
        <v>325</v>
      </c>
      <c r="M60" s="9">
        <v>43200</v>
      </c>
      <c r="N60" s="9"/>
      <c r="O60" s="9"/>
      <c r="P60" s="18"/>
      <c r="Q60" s="18"/>
    </row>
    <row r="61" spans="1:17" ht="16.5" x14ac:dyDescent="0.2">
      <c r="A61" s="9">
        <v>11201</v>
      </c>
      <c r="B61" s="9">
        <v>1</v>
      </c>
      <c r="C61" s="9">
        <v>120</v>
      </c>
      <c r="D61" s="10" t="s">
        <v>2168</v>
      </c>
      <c r="E61" s="9">
        <v>1</v>
      </c>
      <c r="F61" s="9" t="s">
        <v>2229</v>
      </c>
      <c r="G61" s="9">
        <v>10</v>
      </c>
      <c r="H61" s="10" t="s">
        <v>2170</v>
      </c>
      <c r="I61" s="9">
        <v>100</v>
      </c>
      <c r="J61" s="10" t="s">
        <v>325</v>
      </c>
      <c r="K61" s="9">
        <v>15600</v>
      </c>
      <c r="L61" s="9"/>
      <c r="M61" s="18"/>
      <c r="N61" s="18"/>
      <c r="O61" s="18"/>
      <c r="P61" s="17"/>
      <c r="Q61" s="17"/>
    </row>
    <row r="62" spans="1:17" ht="16.5" x14ac:dyDescent="0.2">
      <c r="A62" s="9">
        <v>11202</v>
      </c>
      <c r="B62" s="9">
        <v>1</v>
      </c>
      <c r="C62" s="9">
        <v>120</v>
      </c>
      <c r="D62" s="10" t="s">
        <v>2168</v>
      </c>
      <c r="E62" s="9">
        <v>2</v>
      </c>
      <c r="F62" s="9" t="s">
        <v>2230</v>
      </c>
      <c r="G62" s="9">
        <v>20</v>
      </c>
      <c r="H62" s="9" t="s">
        <v>2172</v>
      </c>
      <c r="I62" s="9">
        <v>2</v>
      </c>
      <c r="J62" s="10" t="s">
        <v>2174</v>
      </c>
      <c r="K62" s="9">
        <v>1</v>
      </c>
      <c r="L62" s="9" t="s">
        <v>325</v>
      </c>
      <c r="M62" s="18">
        <v>31200</v>
      </c>
      <c r="N62" s="17"/>
      <c r="O62" s="17"/>
      <c r="P62" s="17"/>
      <c r="Q62" s="17"/>
    </row>
    <row r="63" spans="1:17" ht="16.5" x14ac:dyDescent="0.2">
      <c r="A63" s="9">
        <v>11203</v>
      </c>
      <c r="B63" s="9">
        <v>1</v>
      </c>
      <c r="C63" s="9">
        <v>120</v>
      </c>
      <c r="D63" s="10" t="s">
        <v>2168</v>
      </c>
      <c r="E63" s="9">
        <v>3</v>
      </c>
      <c r="F63" s="9" t="s">
        <v>2231</v>
      </c>
      <c r="G63" s="9">
        <v>30</v>
      </c>
      <c r="H63" s="9" t="s">
        <v>2172</v>
      </c>
      <c r="I63" s="9">
        <v>3</v>
      </c>
      <c r="J63" s="10" t="s">
        <v>2174</v>
      </c>
      <c r="K63" s="9">
        <v>1</v>
      </c>
      <c r="L63" s="9" t="s">
        <v>325</v>
      </c>
      <c r="M63" s="18">
        <v>46800</v>
      </c>
      <c r="N63" s="18"/>
      <c r="O63" s="18"/>
      <c r="P63" s="17"/>
      <c r="Q63" s="17"/>
    </row>
    <row r="64" spans="1:17" ht="16.5" x14ac:dyDescent="0.2">
      <c r="A64" s="9">
        <v>11211</v>
      </c>
      <c r="B64" s="9">
        <v>1</v>
      </c>
      <c r="C64" s="9">
        <v>121</v>
      </c>
      <c r="D64" s="10" t="s">
        <v>2168</v>
      </c>
      <c r="E64" s="9">
        <v>1</v>
      </c>
      <c r="F64" s="9" t="s">
        <v>2232</v>
      </c>
      <c r="G64" s="9">
        <v>10</v>
      </c>
      <c r="H64" s="9" t="s">
        <v>2170</v>
      </c>
      <c r="I64" s="9">
        <v>100</v>
      </c>
      <c r="J64" s="10" t="s">
        <v>325</v>
      </c>
      <c r="K64" s="9">
        <v>16800</v>
      </c>
      <c r="L64" s="9"/>
      <c r="M64" s="18"/>
      <c r="N64" s="18"/>
      <c r="O64" s="18"/>
      <c r="P64" s="17"/>
      <c r="Q64" s="17"/>
    </row>
    <row r="65" spans="1:17" ht="16.5" x14ac:dyDescent="0.2">
      <c r="A65" s="9">
        <v>11212</v>
      </c>
      <c r="B65" s="9">
        <v>1</v>
      </c>
      <c r="C65" s="9">
        <v>121</v>
      </c>
      <c r="D65" s="10" t="s">
        <v>2168</v>
      </c>
      <c r="E65" s="9">
        <v>2</v>
      </c>
      <c r="F65" s="9" t="s">
        <v>2233</v>
      </c>
      <c r="G65" s="9">
        <v>20</v>
      </c>
      <c r="H65" s="9" t="s">
        <v>2172</v>
      </c>
      <c r="I65" s="9">
        <v>2</v>
      </c>
      <c r="J65" s="10" t="s">
        <v>2174</v>
      </c>
      <c r="K65" s="9">
        <v>1</v>
      </c>
      <c r="L65" s="9" t="s">
        <v>325</v>
      </c>
      <c r="M65" s="18">
        <v>33600</v>
      </c>
      <c r="N65" s="17"/>
      <c r="O65" s="17"/>
      <c r="P65" s="17"/>
      <c r="Q65" s="17"/>
    </row>
    <row r="66" spans="1:17" ht="16.5" x14ac:dyDescent="0.2">
      <c r="A66" s="9">
        <v>11213</v>
      </c>
      <c r="B66" s="9">
        <v>1</v>
      </c>
      <c r="C66" s="9">
        <v>121</v>
      </c>
      <c r="D66" s="10" t="s">
        <v>2168</v>
      </c>
      <c r="E66" s="9">
        <v>3</v>
      </c>
      <c r="F66" s="9" t="s">
        <v>2234</v>
      </c>
      <c r="G66" s="9">
        <v>30</v>
      </c>
      <c r="H66" s="9" t="s">
        <v>2172</v>
      </c>
      <c r="I66" s="9">
        <v>3</v>
      </c>
      <c r="J66" s="10" t="s">
        <v>2174</v>
      </c>
      <c r="K66" s="9">
        <v>1</v>
      </c>
      <c r="L66" s="9" t="s">
        <v>325</v>
      </c>
      <c r="M66" s="18">
        <v>50400</v>
      </c>
      <c r="N66" s="18"/>
      <c r="O66" s="18"/>
      <c r="P66" s="17"/>
      <c r="Q66" s="17"/>
    </row>
    <row r="67" spans="1:17" ht="16.5" x14ac:dyDescent="0.2">
      <c r="A67" s="9">
        <v>11221</v>
      </c>
      <c r="B67" s="9">
        <v>1</v>
      </c>
      <c r="C67" s="9">
        <v>122</v>
      </c>
      <c r="D67" s="10" t="s">
        <v>2168</v>
      </c>
      <c r="E67" s="9">
        <v>1</v>
      </c>
      <c r="F67" s="9" t="s">
        <v>2235</v>
      </c>
      <c r="G67" s="9">
        <v>10</v>
      </c>
      <c r="H67" s="9" t="s">
        <v>2170</v>
      </c>
      <c r="I67" s="9">
        <v>100</v>
      </c>
      <c r="J67" s="10" t="s">
        <v>325</v>
      </c>
      <c r="K67" s="9">
        <v>18000</v>
      </c>
      <c r="L67" s="9"/>
      <c r="M67" s="18"/>
      <c r="N67" s="18"/>
      <c r="O67" s="18"/>
      <c r="P67" s="17"/>
      <c r="Q67" s="17"/>
    </row>
    <row r="68" spans="1:17" ht="16.5" x14ac:dyDescent="0.2">
      <c r="A68" s="9">
        <v>11222</v>
      </c>
      <c r="B68" s="9">
        <v>1</v>
      </c>
      <c r="C68" s="9">
        <v>122</v>
      </c>
      <c r="D68" s="10" t="s">
        <v>2168</v>
      </c>
      <c r="E68" s="9">
        <v>2</v>
      </c>
      <c r="F68" s="9" t="s">
        <v>2236</v>
      </c>
      <c r="G68" s="9">
        <v>20</v>
      </c>
      <c r="H68" s="9" t="s">
        <v>2172</v>
      </c>
      <c r="I68" s="9">
        <v>2</v>
      </c>
      <c r="J68" s="10" t="s">
        <v>2174</v>
      </c>
      <c r="K68" s="9">
        <v>1</v>
      </c>
      <c r="L68" s="9" t="s">
        <v>325</v>
      </c>
      <c r="M68" s="18">
        <v>36000</v>
      </c>
      <c r="N68" s="17"/>
      <c r="O68" s="17"/>
      <c r="P68" s="17"/>
      <c r="Q68" s="17"/>
    </row>
    <row r="69" spans="1:17" ht="16.5" x14ac:dyDescent="0.2">
      <c r="A69" s="9">
        <v>11223</v>
      </c>
      <c r="B69" s="9">
        <v>1</v>
      </c>
      <c r="C69" s="9">
        <v>122</v>
      </c>
      <c r="D69" s="10" t="s">
        <v>2168</v>
      </c>
      <c r="E69" s="9">
        <v>3</v>
      </c>
      <c r="F69" s="9" t="s">
        <v>2237</v>
      </c>
      <c r="G69" s="9">
        <v>30</v>
      </c>
      <c r="H69" s="9" t="s">
        <v>2172</v>
      </c>
      <c r="I69" s="9">
        <v>3</v>
      </c>
      <c r="J69" s="10" t="s">
        <v>2174</v>
      </c>
      <c r="K69" s="9">
        <v>1</v>
      </c>
      <c r="L69" s="9" t="s">
        <v>325</v>
      </c>
      <c r="M69" s="18">
        <v>54000</v>
      </c>
      <c r="N69" s="18"/>
      <c r="O69" s="18"/>
      <c r="P69" s="17"/>
      <c r="Q69" s="17"/>
    </row>
    <row r="70" spans="1:17" ht="16.5" x14ac:dyDescent="0.2">
      <c r="A70" s="9">
        <v>11231</v>
      </c>
      <c r="B70" s="9">
        <v>1</v>
      </c>
      <c r="C70" s="9">
        <v>123</v>
      </c>
      <c r="D70" s="10" t="s">
        <v>2168</v>
      </c>
      <c r="E70" s="9">
        <v>1</v>
      </c>
      <c r="F70" s="9" t="s">
        <v>2238</v>
      </c>
      <c r="G70" s="9">
        <v>10</v>
      </c>
      <c r="H70" s="9" t="s">
        <v>2170</v>
      </c>
      <c r="I70" s="9">
        <v>100</v>
      </c>
      <c r="J70" s="10" t="s">
        <v>325</v>
      </c>
      <c r="K70" s="9">
        <v>19200</v>
      </c>
      <c r="L70" s="9"/>
      <c r="M70" s="18"/>
      <c r="N70" s="18"/>
      <c r="O70" s="18"/>
      <c r="P70" s="17"/>
      <c r="Q70" s="17"/>
    </row>
    <row r="71" spans="1:17" ht="16.5" x14ac:dyDescent="0.2">
      <c r="A71" s="9">
        <v>11232</v>
      </c>
      <c r="B71" s="9">
        <v>1</v>
      </c>
      <c r="C71" s="9">
        <v>123</v>
      </c>
      <c r="D71" s="10" t="s">
        <v>2168</v>
      </c>
      <c r="E71" s="9">
        <v>2</v>
      </c>
      <c r="F71" s="9" t="s">
        <v>2239</v>
      </c>
      <c r="G71" s="9">
        <v>20</v>
      </c>
      <c r="H71" s="9" t="s">
        <v>2172</v>
      </c>
      <c r="I71" s="9">
        <v>2</v>
      </c>
      <c r="J71" s="10" t="s">
        <v>2174</v>
      </c>
      <c r="K71" s="9">
        <v>1</v>
      </c>
      <c r="L71" s="9" t="s">
        <v>325</v>
      </c>
      <c r="M71" s="18">
        <v>38400</v>
      </c>
      <c r="N71" s="17"/>
      <c r="O71" s="17"/>
      <c r="P71" s="17"/>
      <c r="Q71" s="17"/>
    </row>
    <row r="72" spans="1:17" ht="16.5" x14ac:dyDescent="0.2">
      <c r="A72" s="9">
        <v>11233</v>
      </c>
      <c r="B72" s="9">
        <v>1</v>
      </c>
      <c r="C72" s="9">
        <v>123</v>
      </c>
      <c r="D72" s="10" t="s">
        <v>2168</v>
      </c>
      <c r="E72" s="9">
        <v>3</v>
      </c>
      <c r="F72" s="9" t="s">
        <v>2240</v>
      </c>
      <c r="G72" s="9">
        <v>30</v>
      </c>
      <c r="H72" s="9" t="s">
        <v>2172</v>
      </c>
      <c r="I72" s="9">
        <v>3</v>
      </c>
      <c r="J72" s="10" t="s">
        <v>2174</v>
      </c>
      <c r="K72" s="9">
        <v>1</v>
      </c>
      <c r="L72" s="9" t="s">
        <v>325</v>
      </c>
      <c r="M72" s="18">
        <v>57600</v>
      </c>
      <c r="N72" s="18"/>
      <c r="O72" s="18"/>
      <c r="P72" s="17"/>
      <c r="Q72" s="17"/>
    </row>
    <row r="73" spans="1:17" ht="16.5" x14ac:dyDescent="0.2">
      <c r="A73" s="9">
        <v>11241</v>
      </c>
      <c r="B73" s="9">
        <v>1</v>
      </c>
      <c r="C73" s="9">
        <v>124</v>
      </c>
      <c r="D73" s="10" t="s">
        <v>2168</v>
      </c>
      <c r="E73" s="9">
        <v>1</v>
      </c>
      <c r="F73" s="9" t="s">
        <v>2241</v>
      </c>
      <c r="G73" s="9">
        <v>10</v>
      </c>
      <c r="H73" s="9" t="s">
        <v>2170</v>
      </c>
      <c r="I73" s="9">
        <v>100</v>
      </c>
      <c r="J73" s="10" t="s">
        <v>325</v>
      </c>
      <c r="K73" s="9">
        <v>20400</v>
      </c>
      <c r="L73" s="9"/>
      <c r="M73" s="18"/>
      <c r="N73" s="18"/>
      <c r="O73" s="18"/>
      <c r="P73" s="17"/>
      <c r="Q73" s="17"/>
    </row>
    <row r="74" spans="1:17" ht="16.5" x14ac:dyDescent="0.2">
      <c r="A74" s="9">
        <v>11242</v>
      </c>
      <c r="B74" s="9">
        <v>1</v>
      </c>
      <c r="C74" s="9">
        <v>124</v>
      </c>
      <c r="D74" s="10" t="s">
        <v>2168</v>
      </c>
      <c r="E74" s="9">
        <v>2</v>
      </c>
      <c r="F74" s="9" t="s">
        <v>2242</v>
      </c>
      <c r="G74" s="9">
        <v>20</v>
      </c>
      <c r="H74" s="9" t="s">
        <v>2172</v>
      </c>
      <c r="I74" s="9">
        <v>2</v>
      </c>
      <c r="J74" s="10" t="s">
        <v>2174</v>
      </c>
      <c r="K74" s="9">
        <v>1</v>
      </c>
      <c r="L74" s="9" t="s">
        <v>325</v>
      </c>
      <c r="M74" s="18">
        <v>40800</v>
      </c>
      <c r="N74" s="17"/>
      <c r="O74" s="17"/>
      <c r="P74" s="17"/>
      <c r="Q74" s="17"/>
    </row>
    <row r="75" spans="1:17" ht="16.5" x14ac:dyDescent="0.2">
      <c r="A75" s="9">
        <v>11243</v>
      </c>
      <c r="B75" s="9">
        <v>1</v>
      </c>
      <c r="C75" s="9">
        <v>124</v>
      </c>
      <c r="D75" s="10" t="s">
        <v>2168</v>
      </c>
      <c r="E75" s="9">
        <v>3</v>
      </c>
      <c r="F75" s="9" t="s">
        <v>2243</v>
      </c>
      <c r="G75" s="9">
        <v>30</v>
      </c>
      <c r="H75" s="9" t="s">
        <v>2172</v>
      </c>
      <c r="I75" s="9">
        <v>3</v>
      </c>
      <c r="J75" s="10" t="s">
        <v>2174</v>
      </c>
      <c r="K75" s="9">
        <v>1</v>
      </c>
      <c r="L75" s="9" t="s">
        <v>325</v>
      </c>
      <c r="M75" s="18">
        <v>61200</v>
      </c>
      <c r="N75" s="18"/>
      <c r="O75" s="18"/>
      <c r="P75" s="17"/>
      <c r="Q75" s="17"/>
    </row>
    <row r="76" spans="1:17" ht="16.5" x14ac:dyDescent="0.2">
      <c r="A76" s="9">
        <v>11251</v>
      </c>
      <c r="B76" s="9">
        <v>1</v>
      </c>
      <c r="C76" s="9">
        <v>125</v>
      </c>
      <c r="D76" s="10" t="s">
        <v>2168</v>
      </c>
      <c r="E76" s="9">
        <v>1</v>
      </c>
      <c r="F76" s="9" t="s">
        <v>2244</v>
      </c>
      <c r="G76" s="9">
        <v>10</v>
      </c>
      <c r="H76" s="9" t="s">
        <v>2170</v>
      </c>
      <c r="I76" s="9">
        <v>100</v>
      </c>
      <c r="J76" s="10" t="s">
        <v>325</v>
      </c>
      <c r="K76" s="9">
        <v>21600</v>
      </c>
      <c r="L76" s="9"/>
      <c r="M76" s="18"/>
      <c r="N76" s="18"/>
      <c r="O76" s="18"/>
      <c r="P76" s="17"/>
      <c r="Q76" s="17"/>
    </row>
    <row r="77" spans="1:17" ht="16.5" x14ac:dyDescent="0.2">
      <c r="A77" s="9">
        <v>11252</v>
      </c>
      <c r="B77" s="9">
        <v>1</v>
      </c>
      <c r="C77" s="9">
        <v>125</v>
      </c>
      <c r="D77" s="10" t="s">
        <v>2168</v>
      </c>
      <c r="E77" s="9">
        <v>2</v>
      </c>
      <c r="F77" s="9" t="s">
        <v>2245</v>
      </c>
      <c r="G77" s="9">
        <v>20</v>
      </c>
      <c r="H77" s="9" t="s">
        <v>2172</v>
      </c>
      <c r="I77" s="9">
        <v>2</v>
      </c>
      <c r="J77" s="10" t="s">
        <v>2174</v>
      </c>
      <c r="K77" s="9">
        <v>1</v>
      </c>
      <c r="L77" s="9" t="s">
        <v>325</v>
      </c>
      <c r="M77" s="18">
        <v>43200</v>
      </c>
      <c r="N77" s="17"/>
      <c r="O77" s="17"/>
      <c r="P77" s="17"/>
      <c r="Q77" s="17"/>
    </row>
    <row r="78" spans="1:17" ht="16.5" x14ac:dyDescent="0.2">
      <c r="A78" s="9">
        <v>11253</v>
      </c>
      <c r="B78" s="9">
        <v>1</v>
      </c>
      <c r="C78" s="9">
        <v>125</v>
      </c>
      <c r="D78" s="10" t="s">
        <v>2168</v>
      </c>
      <c r="E78" s="9">
        <v>3</v>
      </c>
      <c r="F78" s="9" t="s">
        <v>2246</v>
      </c>
      <c r="G78" s="9">
        <v>30</v>
      </c>
      <c r="H78" s="9" t="s">
        <v>2172</v>
      </c>
      <c r="I78" s="9">
        <v>3</v>
      </c>
      <c r="J78" s="10" t="s">
        <v>2174</v>
      </c>
      <c r="K78" s="9">
        <v>1</v>
      </c>
      <c r="L78" s="9" t="s">
        <v>325</v>
      </c>
      <c r="M78" s="18">
        <v>64800</v>
      </c>
      <c r="N78" s="18"/>
      <c r="O78" s="18"/>
      <c r="P78" s="17"/>
      <c r="Q78" s="17"/>
    </row>
    <row r="79" spans="1:17" ht="16.5" x14ac:dyDescent="0.2">
      <c r="A79" s="9">
        <v>11261</v>
      </c>
      <c r="B79" s="9">
        <v>1</v>
      </c>
      <c r="C79" s="9">
        <v>126</v>
      </c>
      <c r="D79" s="10" t="s">
        <v>2168</v>
      </c>
      <c r="E79" s="9">
        <v>1</v>
      </c>
      <c r="F79" s="9" t="s">
        <v>2247</v>
      </c>
      <c r="G79" s="9">
        <v>10</v>
      </c>
      <c r="H79" s="9" t="s">
        <v>2170</v>
      </c>
      <c r="I79" s="9">
        <v>100</v>
      </c>
      <c r="J79" s="10" t="s">
        <v>325</v>
      </c>
      <c r="K79" s="9">
        <v>22800</v>
      </c>
      <c r="L79" s="9"/>
      <c r="M79" s="18"/>
      <c r="N79" s="18"/>
      <c r="O79" s="18"/>
      <c r="P79" s="17"/>
      <c r="Q79" s="17"/>
    </row>
    <row r="80" spans="1:17" ht="16.5" x14ac:dyDescent="0.2">
      <c r="A80" s="9">
        <v>11262</v>
      </c>
      <c r="B80" s="9">
        <v>1</v>
      </c>
      <c r="C80" s="9">
        <v>126</v>
      </c>
      <c r="D80" s="10" t="s">
        <v>2168</v>
      </c>
      <c r="E80" s="9">
        <v>2</v>
      </c>
      <c r="F80" s="9" t="s">
        <v>2248</v>
      </c>
      <c r="G80" s="9">
        <v>20</v>
      </c>
      <c r="H80" s="9" t="s">
        <v>2172</v>
      </c>
      <c r="I80" s="9">
        <v>2</v>
      </c>
      <c r="J80" s="10" t="s">
        <v>2174</v>
      </c>
      <c r="K80" s="9">
        <v>1</v>
      </c>
      <c r="L80" s="9" t="s">
        <v>325</v>
      </c>
      <c r="M80" s="18">
        <v>45600</v>
      </c>
      <c r="N80" s="17"/>
      <c r="O80" s="17"/>
      <c r="P80" s="17"/>
      <c r="Q80" s="17"/>
    </row>
    <row r="81" spans="1:17" ht="16.5" x14ac:dyDescent="0.2">
      <c r="A81" s="9">
        <v>11263</v>
      </c>
      <c r="B81" s="9">
        <v>1</v>
      </c>
      <c r="C81" s="9">
        <v>126</v>
      </c>
      <c r="D81" s="10" t="s">
        <v>2168</v>
      </c>
      <c r="E81" s="9">
        <v>3</v>
      </c>
      <c r="F81" s="9" t="s">
        <v>2249</v>
      </c>
      <c r="G81" s="9">
        <v>30</v>
      </c>
      <c r="H81" s="9" t="s">
        <v>2172</v>
      </c>
      <c r="I81" s="9">
        <v>3</v>
      </c>
      <c r="J81" s="10" t="s">
        <v>2174</v>
      </c>
      <c r="K81" s="9">
        <v>1</v>
      </c>
      <c r="L81" s="9" t="s">
        <v>325</v>
      </c>
      <c r="M81" s="18">
        <v>68400</v>
      </c>
      <c r="N81" s="18"/>
      <c r="O81" s="18"/>
      <c r="P81" s="17"/>
      <c r="Q81" s="17"/>
    </row>
    <row r="82" spans="1:17" ht="16.5" x14ac:dyDescent="0.2">
      <c r="A82" s="9">
        <v>11271</v>
      </c>
      <c r="B82" s="9">
        <v>1</v>
      </c>
      <c r="C82" s="9">
        <v>127</v>
      </c>
      <c r="D82" s="10" t="s">
        <v>2168</v>
      </c>
      <c r="E82" s="9">
        <v>1</v>
      </c>
      <c r="F82" s="9" t="s">
        <v>2250</v>
      </c>
      <c r="G82" s="9">
        <v>10</v>
      </c>
      <c r="H82" s="9" t="s">
        <v>2170</v>
      </c>
      <c r="I82" s="9">
        <v>100</v>
      </c>
      <c r="J82" s="10" t="s">
        <v>325</v>
      </c>
      <c r="K82" s="9">
        <v>24000</v>
      </c>
      <c r="L82" s="9"/>
      <c r="M82" s="18"/>
      <c r="N82" s="18"/>
      <c r="O82" s="18"/>
      <c r="P82" s="17"/>
      <c r="Q82" s="17"/>
    </row>
    <row r="83" spans="1:17" ht="16.5" x14ac:dyDescent="0.2">
      <c r="A83" s="9">
        <v>11272</v>
      </c>
      <c r="B83" s="9">
        <v>1</v>
      </c>
      <c r="C83" s="9">
        <v>127</v>
      </c>
      <c r="D83" s="10" t="s">
        <v>2168</v>
      </c>
      <c r="E83" s="9">
        <v>2</v>
      </c>
      <c r="F83" s="9" t="s">
        <v>2251</v>
      </c>
      <c r="G83" s="9">
        <v>20</v>
      </c>
      <c r="H83" s="9" t="s">
        <v>2172</v>
      </c>
      <c r="I83" s="9">
        <v>2</v>
      </c>
      <c r="J83" s="10" t="s">
        <v>2174</v>
      </c>
      <c r="K83" s="9">
        <v>1</v>
      </c>
      <c r="L83" s="9" t="s">
        <v>325</v>
      </c>
      <c r="M83" s="18">
        <v>48000</v>
      </c>
      <c r="N83" s="17"/>
      <c r="O83" s="17"/>
      <c r="P83" s="17"/>
      <c r="Q83" s="17"/>
    </row>
    <row r="84" spans="1:17" ht="16.5" x14ac:dyDescent="0.2">
      <c r="A84" s="9">
        <v>11273</v>
      </c>
      <c r="B84" s="9">
        <v>1</v>
      </c>
      <c r="C84" s="9">
        <v>127</v>
      </c>
      <c r="D84" s="10" t="s">
        <v>2168</v>
      </c>
      <c r="E84" s="9">
        <v>3</v>
      </c>
      <c r="F84" s="9" t="s">
        <v>2252</v>
      </c>
      <c r="G84" s="9">
        <v>30</v>
      </c>
      <c r="H84" s="9" t="s">
        <v>2172</v>
      </c>
      <c r="I84" s="9">
        <v>3</v>
      </c>
      <c r="J84" s="10" t="s">
        <v>2174</v>
      </c>
      <c r="K84" s="9">
        <v>1</v>
      </c>
      <c r="L84" s="9" t="s">
        <v>325</v>
      </c>
      <c r="M84" s="18">
        <v>72000</v>
      </c>
      <c r="N84" s="18"/>
      <c r="O84" s="18"/>
      <c r="P84" s="17"/>
      <c r="Q84" s="17"/>
    </row>
    <row r="85" spans="1:17" ht="16.5" x14ac:dyDescent="0.2">
      <c r="A85" s="9">
        <v>11281</v>
      </c>
      <c r="B85" s="9">
        <v>1</v>
      </c>
      <c r="C85" s="9">
        <v>128</v>
      </c>
      <c r="D85" s="10" t="s">
        <v>2168</v>
      </c>
      <c r="E85" s="9">
        <v>1</v>
      </c>
      <c r="F85" s="9" t="s">
        <v>2253</v>
      </c>
      <c r="G85" s="9">
        <v>10</v>
      </c>
      <c r="H85" s="9" t="s">
        <v>2170</v>
      </c>
      <c r="I85" s="9">
        <v>100</v>
      </c>
      <c r="J85" s="10" t="s">
        <v>325</v>
      </c>
      <c r="K85" s="9">
        <v>25200</v>
      </c>
      <c r="L85" s="9"/>
      <c r="M85" s="18"/>
      <c r="N85" s="18"/>
      <c r="O85" s="18"/>
      <c r="P85" s="17"/>
      <c r="Q85" s="17"/>
    </row>
    <row r="86" spans="1:17" ht="16.5" x14ac:dyDescent="0.2">
      <c r="A86" s="9">
        <v>11282</v>
      </c>
      <c r="B86" s="9">
        <v>1</v>
      </c>
      <c r="C86" s="9">
        <v>128</v>
      </c>
      <c r="D86" s="10" t="s">
        <v>2168</v>
      </c>
      <c r="E86" s="9">
        <v>2</v>
      </c>
      <c r="F86" s="9" t="s">
        <v>2254</v>
      </c>
      <c r="G86" s="9">
        <v>20</v>
      </c>
      <c r="H86" s="9" t="s">
        <v>2172</v>
      </c>
      <c r="I86" s="9">
        <v>2</v>
      </c>
      <c r="J86" s="10" t="s">
        <v>2174</v>
      </c>
      <c r="K86" s="9">
        <v>1</v>
      </c>
      <c r="L86" s="9" t="s">
        <v>325</v>
      </c>
      <c r="M86" s="18">
        <v>50400</v>
      </c>
      <c r="N86" s="17"/>
      <c r="O86" s="17"/>
      <c r="P86" s="17"/>
      <c r="Q86" s="17"/>
    </row>
    <row r="87" spans="1:17" ht="16.5" x14ac:dyDescent="0.2">
      <c r="A87" s="9">
        <v>11283</v>
      </c>
      <c r="B87" s="9">
        <v>1</v>
      </c>
      <c r="C87" s="9">
        <v>128</v>
      </c>
      <c r="D87" s="10" t="s">
        <v>2168</v>
      </c>
      <c r="E87" s="9">
        <v>3</v>
      </c>
      <c r="F87" s="9" t="s">
        <v>2255</v>
      </c>
      <c r="G87" s="9">
        <v>30</v>
      </c>
      <c r="H87" s="9" t="s">
        <v>2172</v>
      </c>
      <c r="I87" s="9">
        <v>3</v>
      </c>
      <c r="J87" s="10" t="s">
        <v>2174</v>
      </c>
      <c r="K87" s="9">
        <v>1</v>
      </c>
      <c r="L87" s="9" t="s">
        <v>325</v>
      </c>
      <c r="M87" s="18">
        <v>75600</v>
      </c>
      <c r="N87" s="18"/>
      <c r="O87" s="18"/>
      <c r="P87" s="17"/>
      <c r="Q87" s="17"/>
    </row>
    <row r="88" spans="1:17" ht="16.5" x14ac:dyDescent="0.2">
      <c r="A88" s="9">
        <v>11291</v>
      </c>
      <c r="B88" s="9">
        <v>1</v>
      </c>
      <c r="C88" s="9">
        <v>129</v>
      </c>
      <c r="D88" s="10" t="s">
        <v>2168</v>
      </c>
      <c r="E88" s="9">
        <v>1</v>
      </c>
      <c r="F88" s="9" t="s">
        <v>2256</v>
      </c>
      <c r="G88" s="9">
        <v>10</v>
      </c>
      <c r="H88" s="9" t="s">
        <v>2170</v>
      </c>
      <c r="I88" s="9">
        <v>100</v>
      </c>
      <c r="J88" s="10" t="s">
        <v>325</v>
      </c>
      <c r="K88" s="9">
        <v>26400</v>
      </c>
      <c r="L88" s="9"/>
      <c r="M88" s="18"/>
      <c r="N88" s="18"/>
      <c r="O88" s="18"/>
      <c r="P88" s="17"/>
      <c r="Q88" s="17"/>
    </row>
    <row r="89" spans="1:17" ht="16.5" x14ac:dyDescent="0.2">
      <c r="A89" s="9">
        <v>11292</v>
      </c>
      <c r="B89" s="9">
        <v>1</v>
      </c>
      <c r="C89" s="9">
        <v>129</v>
      </c>
      <c r="D89" s="10" t="s">
        <v>2168</v>
      </c>
      <c r="E89" s="9">
        <v>2</v>
      </c>
      <c r="F89" s="9" t="s">
        <v>2257</v>
      </c>
      <c r="G89" s="9">
        <v>20</v>
      </c>
      <c r="H89" s="9" t="s">
        <v>2172</v>
      </c>
      <c r="I89" s="9">
        <v>2</v>
      </c>
      <c r="J89" s="10" t="s">
        <v>2174</v>
      </c>
      <c r="K89" s="9">
        <v>1</v>
      </c>
      <c r="L89" s="9" t="s">
        <v>325</v>
      </c>
      <c r="M89" s="18">
        <v>52800</v>
      </c>
      <c r="N89" s="17"/>
      <c r="O89" s="17"/>
      <c r="P89" s="17"/>
      <c r="Q89" s="17"/>
    </row>
    <row r="90" spans="1:17" ht="16.5" x14ac:dyDescent="0.2">
      <c r="A90" s="9">
        <v>11293</v>
      </c>
      <c r="B90" s="9">
        <v>1</v>
      </c>
      <c r="C90" s="9">
        <v>129</v>
      </c>
      <c r="D90" s="10" t="s">
        <v>2168</v>
      </c>
      <c r="E90" s="9">
        <v>3</v>
      </c>
      <c r="F90" s="9" t="s">
        <v>2258</v>
      </c>
      <c r="G90" s="9">
        <v>30</v>
      </c>
      <c r="H90" s="9" t="s">
        <v>2172</v>
      </c>
      <c r="I90" s="9">
        <v>3</v>
      </c>
      <c r="J90" s="10" t="s">
        <v>2174</v>
      </c>
      <c r="K90" s="9">
        <v>1</v>
      </c>
      <c r="L90" s="9" t="s">
        <v>325</v>
      </c>
      <c r="M90" s="18">
        <v>79200</v>
      </c>
      <c r="N90" s="18"/>
      <c r="O90" s="18"/>
      <c r="P90" s="17"/>
      <c r="Q90" s="17"/>
    </row>
    <row r="91" spans="1:17" ht="16.5" x14ac:dyDescent="0.2">
      <c r="A91" s="9">
        <v>11301</v>
      </c>
      <c r="B91" s="9">
        <v>1</v>
      </c>
      <c r="C91" s="9">
        <v>130</v>
      </c>
      <c r="D91" s="10" t="s">
        <v>2168</v>
      </c>
      <c r="E91" s="9">
        <v>1</v>
      </c>
      <c r="F91" s="9" t="s">
        <v>2259</v>
      </c>
      <c r="G91" s="9">
        <v>10</v>
      </c>
      <c r="H91" s="9" t="s">
        <v>2170</v>
      </c>
      <c r="I91" s="9">
        <v>100</v>
      </c>
      <c r="J91" s="10" t="s">
        <v>325</v>
      </c>
      <c r="K91" s="9">
        <v>26400</v>
      </c>
      <c r="L91" s="9"/>
      <c r="M91" s="18"/>
      <c r="N91" s="18"/>
      <c r="O91" s="18"/>
      <c r="P91" s="17"/>
      <c r="Q91" s="17"/>
    </row>
    <row r="92" spans="1:17" ht="16.5" x14ac:dyDescent="0.2">
      <c r="A92" s="9">
        <v>11302</v>
      </c>
      <c r="B92" s="9">
        <v>1</v>
      </c>
      <c r="C92" s="9">
        <v>130</v>
      </c>
      <c r="D92" s="10" t="s">
        <v>2168</v>
      </c>
      <c r="E92" s="9">
        <v>2</v>
      </c>
      <c r="F92" s="9" t="s">
        <v>2260</v>
      </c>
      <c r="G92" s="9">
        <v>20</v>
      </c>
      <c r="H92" s="9" t="s">
        <v>2172</v>
      </c>
      <c r="I92" s="9">
        <v>2</v>
      </c>
      <c r="J92" s="10" t="s">
        <v>2174</v>
      </c>
      <c r="K92" s="9">
        <v>1</v>
      </c>
      <c r="L92" s="9" t="s">
        <v>325</v>
      </c>
      <c r="M92" s="18">
        <v>52800</v>
      </c>
      <c r="N92" s="17"/>
      <c r="O92" s="17"/>
      <c r="P92" s="17"/>
      <c r="Q92" s="17"/>
    </row>
    <row r="93" spans="1:17" ht="16.5" x14ac:dyDescent="0.2">
      <c r="A93" s="9">
        <v>11303</v>
      </c>
      <c r="B93" s="9">
        <v>1</v>
      </c>
      <c r="C93" s="9">
        <v>130</v>
      </c>
      <c r="D93" s="10" t="s">
        <v>2168</v>
      </c>
      <c r="E93" s="9">
        <v>3</v>
      </c>
      <c r="F93" s="9" t="s">
        <v>2261</v>
      </c>
      <c r="G93" s="9">
        <v>30</v>
      </c>
      <c r="H93" s="9" t="s">
        <v>2172</v>
      </c>
      <c r="I93" s="9">
        <v>3</v>
      </c>
      <c r="J93" s="10" t="s">
        <v>2174</v>
      </c>
      <c r="K93" s="9">
        <v>1</v>
      </c>
      <c r="L93" s="9" t="s">
        <v>325</v>
      </c>
      <c r="M93" s="18">
        <v>79200</v>
      </c>
      <c r="N93" s="18"/>
      <c r="O93" s="18"/>
      <c r="P93" s="17"/>
      <c r="Q93" s="17"/>
    </row>
    <row r="94" spans="1:17" ht="16.5" x14ac:dyDescent="0.2">
      <c r="A94" s="9">
        <v>12011</v>
      </c>
      <c r="B94" s="9">
        <v>2</v>
      </c>
      <c r="C94" s="9">
        <v>201</v>
      </c>
      <c r="D94" s="9" t="s">
        <v>2168</v>
      </c>
      <c r="E94" s="9">
        <v>1</v>
      </c>
      <c r="F94" s="9" t="s">
        <v>2262</v>
      </c>
      <c r="G94" s="9">
        <v>10</v>
      </c>
      <c r="H94" s="9" t="s">
        <v>2170</v>
      </c>
      <c r="I94" s="9">
        <v>100</v>
      </c>
      <c r="J94" s="10" t="s">
        <v>2263</v>
      </c>
      <c r="K94" s="9">
        <v>1</v>
      </c>
      <c r="L94" s="9" t="s">
        <v>325</v>
      </c>
      <c r="M94" s="9">
        <v>900</v>
      </c>
      <c r="N94" s="18"/>
      <c r="O94" s="18"/>
      <c r="P94" s="17"/>
      <c r="Q94" s="17"/>
    </row>
    <row r="95" spans="1:17" ht="16.5" x14ac:dyDescent="0.2">
      <c r="A95" s="9">
        <v>12012</v>
      </c>
      <c r="B95" s="9">
        <v>2</v>
      </c>
      <c r="C95" s="9">
        <v>201</v>
      </c>
      <c r="D95" s="9" t="s">
        <v>2168</v>
      </c>
      <c r="E95" s="9">
        <v>2</v>
      </c>
      <c r="F95" s="9" t="s">
        <v>2264</v>
      </c>
      <c r="G95" s="9">
        <v>20</v>
      </c>
      <c r="H95" s="9" t="s">
        <v>2265</v>
      </c>
      <c r="I95" s="9">
        <v>500</v>
      </c>
      <c r="J95" s="10" t="s">
        <v>2266</v>
      </c>
      <c r="K95" s="9">
        <v>1</v>
      </c>
      <c r="L95" s="9" t="s">
        <v>325</v>
      </c>
      <c r="M95" s="9">
        <v>1800</v>
      </c>
      <c r="N95" s="18"/>
      <c r="O95" s="18"/>
      <c r="P95" s="17"/>
      <c r="Q95" s="17"/>
    </row>
    <row r="96" spans="1:17" ht="16.5" x14ac:dyDescent="0.2">
      <c r="A96" s="9">
        <v>12013</v>
      </c>
      <c r="B96" s="9">
        <v>2</v>
      </c>
      <c r="C96" s="9">
        <v>201</v>
      </c>
      <c r="D96" s="9" t="s">
        <v>2168</v>
      </c>
      <c r="E96" s="9">
        <v>3</v>
      </c>
      <c r="F96" s="9" t="s">
        <v>2267</v>
      </c>
      <c r="G96" s="9">
        <v>30</v>
      </c>
      <c r="H96" s="9" t="s">
        <v>2172</v>
      </c>
      <c r="I96" s="9">
        <v>5</v>
      </c>
      <c r="J96" s="10" t="s">
        <v>2268</v>
      </c>
      <c r="K96" s="9">
        <v>1</v>
      </c>
      <c r="L96" s="9" t="s">
        <v>325</v>
      </c>
      <c r="M96" s="9">
        <v>2700</v>
      </c>
      <c r="N96" s="18"/>
      <c r="O96" s="18"/>
      <c r="P96" s="17"/>
      <c r="Q96" s="17"/>
    </row>
    <row r="97" spans="1:17" ht="16.5" x14ac:dyDescent="0.2">
      <c r="A97" s="9">
        <v>12021</v>
      </c>
      <c r="B97" s="9">
        <v>2</v>
      </c>
      <c r="C97" s="9">
        <v>202</v>
      </c>
      <c r="D97" s="9" t="s">
        <v>2168</v>
      </c>
      <c r="E97" s="9">
        <v>1</v>
      </c>
      <c r="F97" s="9" t="s">
        <v>2269</v>
      </c>
      <c r="G97" s="9">
        <v>10</v>
      </c>
      <c r="H97" s="9" t="s">
        <v>2170</v>
      </c>
      <c r="I97" s="9">
        <v>100</v>
      </c>
      <c r="J97" s="10" t="s">
        <v>2270</v>
      </c>
      <c r="K97" s="9">
        <v>1</v>
      </c>
      <c r="L97" s="9" t="s">
        <v>325</v>
      </c>
      <c r="M97" s="9">
        <v>1350</v>
      </c>
      <c r="N97" s="18"/>
      <c r="O97" s="18"/>
      <c r="P97" s="17"/>
      <c r="Q97" s="17"/>
    </row>
    <row r="98" spans="1:17" ht="16.5" x14ac:dyDescent="0.2">
      <c r="A98" s="9">
        <v>12022</v>
      </c>
      <c r="B98" s="9">
        <v>2</v>
      </c>
      <c r="C98" s="9">
        <v>202</v>
      </c>
      <c r="D98" s="9" t="s">
        <v>2168</v>
      </c>
      <c r="E98" s="9">
        <v>2</v>
      </c>
      <c r="F98" s="9" t="s">
        <v>2271</v>
      </c>
      <c r="G98" s="9">
        <v>20</v>
      </c>
      <c r="H98" s="9" t="s">
        <v>2265</v>
      </c>
      <c r="I98" s="9">
        <v>600</v>
      </c>
      <c r="J98" s="10" t="s">
        <v>2272</v>
      </c>
      <c r="K98" s="9">
        <v>1</v>
      </c>
      <c r="L98" s="9" t="s">
        <v>325</v>
      </c>
      <c r="M98" s="9">
        <v>2700</v>
      </c>
      <c r="N98" s="18"/>
      <c r="O98" s="18"/>
      <c r="P98" s="17"/>
      <c r="Q98" s="17"/>
    </row>
    <row r="99" spans="1:17" ht="16.5" x14ac:dyDescent="0.2">
      <c r="A99" s="9">
        <v>12023</v>
      </c>
      <c r="B99" s="9">
        <v>2</v>
      </c>
      <c r="C99" s="9">
        <v>202</v>
      </c>
      <c r="D99" s="9" t="s">
        <v>2168</v>
      </c>
      <c r="E99" s="9">
        <v>3</v>
      </c>
      <c r="F99" s="9" t="s">
        <v>2273</v>
      </c>
      <c r="G99" s="9">
        <v>30</v>
      </c>
      <c r="H99" s="9" t="s">
        <v>2172</v>
      </c>
      <c r="I99" s="9">
        <v>5</v>
      </c>
      <c r="J99" s="10" t="s">
        <v>2274</v>
      </c>
      <c r="K99" s="9">
        <v>1</v>
      </c>
      <c r="L99" s="9" t="s">
        <v>325</v>
      </c>
      <c r="M99" s="9">
        <v>4050</v>
      </c>
      <c r="N99" s="18"/>
      <c r="O99" s="18"/>
      <c r="P99" s="17"/>
      <c r="Q99" s="17"/>
    </row>
    <row r="100" spans="1:17" ht="16.5" x14ac:dyDescent="0.2">
      <c r="A100" s="9">
        <v>12031</v>
      </c>
      <c r="B100" s="9">
        <v>2</v>
      </c>
      <c r="C100" s="9">
        <v>203</v>
      </c>
      <c r="D100" s="9" t="s">
        <v>2168</v>
      </c>
      <c r="E100" s="9">
        <v>1</v>
      </c>
      <c r="F100" s="9" t="s">
        <v>2275</v>
      </c>
      <c r="G100" s="9">
        <v>10</v>
      </c>
      <c r="H100" s="9" t="s">
        <v>2170</v>
      </c>
      <c r="I100" s="9">
        <v>100</v>
      </c>
      <c r="J100" s="10" t="s">
        <v>2276</v>
      </c>
      <c r="K100" s="9">
        <v>1</v>
      </c>
      <c r="L100" s="9" t="s">
        <v>325</v>
      </c>
      <c r="M100" s="9">
        <v>2700</v>
      </c>
      <c r="N100" s="18"/>
      <c r="O100" s="18"/>
      <c r="P100" s="17"/>
      <c r="Q100" s="17"/>
    </row>
    <row r="101" spans="1:17" ht="16.5" x14ac:dyDescent="0.2">
      <c r="A101" s="9">
        <v>12032</v>
      </c>
      <c r="B101" s="9">
        <v>2</v>
      </c>
      <c r="C101" s="9">
        <v>203</v>
      </c>
      <c r="D101" s="9" t="s">
        <v>2168</v>
      </c>
      <c r="E101" s="9">
        <v>2</v>
      </c>
      <c r="F101" s="9" t="s">
        <v>2277</v>
      </c>
      <c r="G101" s="9">
        <v>20</v>
      </c>
      <c r="H101" s="9" t="s">
        <v>2265</v>
      </c>
      <c r="I101" s="9">
        <v>700</v>
      </c>
      <c r="J101" s="10" t="s">
        <v>2278</v>
      </c>
      <c r="K101" s="9">
        <v>1</v>
      </c>
      <c r="L101" s="9" t="s">
        <v>325</v>
      </c>
      <c r="M101" s="9">
        <v>4500</v>
      </c>
      <c r="N101" s="18"/>
      <c r="O101" s="18"/>
      <c r="P101" s="17"/>
      <c r="Q101" s="17"/>
    </row>
    <row r="102" spans="1:17" ht="16.5" x14ac:dyDescent="0.2">
      <c r="A102" s="9">
        <v>12033</v>
      </c>
      <c r="B102" s="9">
        <v>2</v>
      </c>
      <c r="C102" s="9">
        <v>203</v>
      </c>
      <c r="D102" s="9" t="s">
        <v>2168</v>
      </c>
      <c r="E102" s="9">
        <v>3</v>
      </c>
      <c r="F102" s="9" t="s">
        <v>2279</v>
      </c>
      <c r="G102" s="9">
        <v>30</v>
      </c>
      <c r="H102" s="9" t="s">
        <v>2172</v>
      </c>
      <c r="I102" s="9">
        <v>5</v>
      </c>
      <c r="J102" s="10" t="s">
        <v>2280</v>
      </c>
      <c r="K102" s="9">
        <v>1</v>
      </c>
      <c r="L102" s="9" t="s">
        <v>325</v>
      </c>
      <c r="M102" s="9">
        <v>6300</v>
      </c>
      <c r="N102" s="18"/>
      <c r="O102" s="18"/>
      <c r="P102" s="17"/>
      <c r="Q102" s="17"/>
    </row>
    <row r="103" spans="1:17" ht="16.5" x14ac:dyDescent="0.2">
      <c r="A103" s="9">
        <v>12041</v>
      </c>
      <c r="B103" s="9">
        <v>2</v>
      </c>
      <c r="C103" s="9">
        <v>204</v>
      </c>
      <c r="D103" s="9" t="s">
        <v>2168</v>
      </c>
      <c r="E103" s="9">
        <v>1</v>
      </c>
      <c r="F103" s="9" t="s">
        <v>2281</v>
      </c>
      <c r="G103" s="9">
        <v>10</v>
      </c>
      <c r="H103" s="9" t="s">
        <v>2170</v>
      </c>
      <c r="I103" s="9">
        <v>100</v>
      </c>
      <c r="J103" s="10" t="s">
        <v>2282</v>
      </c>
      <c r="K103" s="9">
        <v>1</v>
      </c>
      <c r="L103" s="9" t="s">
        <v>325</v>
      </c>
      <c r="M103" s="9">
        <v>3375</v>
      </c>
      <c r="N103" s="18"/>
      <c r="O103" s="18"/>
      <c r="P103" s="17"/>
      <c r="Q103" s="17"/>
    </row>
    <row r="104" spans="1:17" ht="16.5" x14ac:dyDescent="0.2">
      <c r="A104" s="9">
        <v>12042</v>
      </c>
      <c r="B104" s="9">
        <v>2</v>
      </c>
      <c r="C104" s="9">
        <v>204</v>
      </c>
      <c r="D104" s="9" t="s">
        <v>2168</v>
      </c>
      <c r="E104" s="9">
        <v>2</v>
      </c>
      <c r="F104" s="9" t="s">
        <v>2283</v>
      </c>
      <c r="G104" s="9">
        <v>20</v>
      </c>
      <c r="H104" s="9" t="s">
        <v>2265</v>
      </c>
      <c r="I104" s="9">
        <v>800</v>
      </c>
      <c r="J104" s="10" t="s">
        <v>2284</v>
      </c>
      <c r="K104" s="9">
        <v>1</v>
      </c>
      <c r="L104" s="9" t="s">
        <v>325</v>
      </c>
      <c r="M104" s="9">
        <v>5625</v>
      </c>
      <c r="N104" s="18"/>
      <c r="O104" s="18"/>
      <c r="P104" s="17"/>
      <c r="Q104" s="17"/>
    </row>
    <row r="105" spans="1:17" ht="16.5" x14ac:dyDescent="0.2">
      <c r="A105" s="9">
        <v>12043</v>
      </c>
      <c r="B105" s="9">
        <v>2</v>
      </c>
      <c r="C105" s="9">
        <v>204</v>
      </c>
      <c r="D105" s="9" t="s">
        <v>2168</v>
      </c>
      <c r="E105" s="9">
        <v>3</v>
      </c>
      <c r="F105" s="9" t="s">
        <v>2285</v>
      </c>
      <c r="G105" s="9">
        <v>30</v>
      </c>
      <c r="H105" s="9" t="s">
        <v>2172</v>
      </c>
      <c r="I105" s="9">
        <v>5</v>
      </c>
      <c r="J105" s="10" t="s">
        <v>2286</v>
      </c>
      <c r="K105" s="9">
        <v>1</v>
      </c>
      <c r="L105" s="9" t="s">
        <v>325</v>
      </c>
      <c r="M105" s="9">
        <v>7875</v>
      </c>
      <c r="N105" s="18"/>
      <c r="O105" s="18"/>
      <c r="P105" s="17"/>
      <c r="Q105" s="17"/>
    </row>
    <row r="106" spans="1:17" ht="16.5" x14ac:dyDescent="0.2">
      <c r="A106" s="9">
        <v>12051</v>
      </c>
      <c r="B106" s="9">
        <v>2</v>
      </c>
      <c r="C106" s="9">
        <v>205</v>
      </c>
      <c r="D106" s="9" t="s">
        <v>2168</v>
      </c>
      <c r="E106" s="9">
        <v>1</v>
      </c>
      <c r="F106" s="9" t="s">
        <v>2287</v>
      </c>
      <c r="G106" s="9">
        <v>10</v>
      </c>
      <c r="H106" s="9" t="s">
        <v>2170</v>
      </c>
      <c r="I106" s="9">
        <v>100</v>
      </c>
      <c r="J106" s="10" t="s">
        <v>2288</v>
      </c>
      <c r="K106" s="9">
        <v>1</v>
      </c>
      <c r="L106" s="9" t="s">
        <v>325</v>
      </c>
      <c r="M106" s="9">
        <v>5400</v>
      </c>
      <c r="N106" s="18"/>
      <c r="O106" s="18"/>
      <c r="P106" s="17"/>
      <c r="Q106" s="17"/>
    </row>
    <row r="107" spans="1:17" ht="16.5" x14ac:dyDescent="0.2">
      <c r="A107" s="9">
        <v>12052</v>
      </c>
      <c r="B107" s="9">
        <v>2</v>
      </c>
      <c r="C107" s="9">
        <v>205</v>
      </c>
      <c r="D107" s="9" t="s">
        <v>2168</v>
      </c>
      <c r="E107" s="9">
        <v>2</v>
      </c>
      <c r="F107" s="9" t="s">
        <v>2289</v>
      </c>
      <c r="G107" s="9">
        <v>20</v>
      </c>
      <c r="H107" s="9" t="s">
        <v>2265</v>
      </c>
      <c r="I107" s="9">
        <v>1000</v>
      </c>
      <c r="J107" s="10" t="s">
        <v>2290</v>
      </c>
      <c r="K107" s="9">
        <v>1</v>
      </c>
      <c r="L107" s="9" t="s">
        <v>325</v>
      </c>
      <c r="M107" s="9">
        <v>10800</v>
      </c>
      <c r="N107" s="18"/>
      <c r="O107" s="18"/>
      <c r="P107" s="17"/>
      <c r="Q107" s="17"/>
    </row>
    <row r="108" spans="1:17" ht="16.5" x14ac:dyDescent="0.2">
      <c r="A108" s="9">
        <v>12053</v>
      </c>
      <c r="B108" s="9">
        <v>2</v>
      </c>
      <c r="C108" s="9">
        <v>205</v>
      </c>
      <c r="D108" s="9" t="s">
        <v>2168</v>
      </c>
      <c r="E108" s="9">
        <v>3</v>
      </c>
      <c r="F108" s="9" t="s">
        <v>2291</v>
      </c>
      <c r="G108" s="9">
        <v>30</v>
      </c>
      <c r="H108" s="9" t="s">
        <v>2172</v>
      </c>
      <c r="I108" s="9">
        <v>5</v>
      </c>
      <c r="J108" s="10" t="s">
        <v>2292</v>
      </c>
      <c r="K108" s="9">
        <v>1</v>
      </c>
      <c r="L108" s="9" t="s">
        <v>325</v>
      </c>
      <c r="M108" s="9">
        <v>16200</v>
      </c>
      <c r="N108" s="18"/>
      <c r="O108" s="18"/>
      <c r="P108" s="17"/>
      <c r="Q108" s="17"/>
    </row>
    <row r="109" spans="1:17" ht="16.5" x14ac:dyDescent="0.2">
      <c r="A109" s="9">
        <v>12061</v>
      </c>
      <c r="B109" s="9">
        <v>2</v>
      </c>
      <c r="C109" s="9">
        <v>206</v>
      </c>
      <c r="D109" s="9" t="s">
        <v>2168</v>
      </c>
      <c r="E109" s="9">
        <v>1</v>
      </c>
      <c r="F109" s="9" t="s">
        <v>2293</v>
      </c>
      <c r="G109" s="9">
        <v>10</v>
      </c>
      <c r="H109" s="9" t="s">
        <v>2170</v>
      </c>
      <c r="I109" s="9">
        <v>100</v>
      </c>
      <c r="J109" s="10" t="s">
        <v>2294</v>
      </c>
      <c r="K109" s="9">
        <v>1</v>
      </c>
      <c r="L109" s="9" t="s">
        <v>325</v>
      </c>
      <c r="M109" s="9">
        <v>6300</v>
      </c>
      <c r="N109" s="18"/>
      <c r="O109" s="18"/>
      <c r="P109" s="17"/>
      <c r="Q109" s="17"/>
    </row>
    <row r="110" spans="1:17" ht="16.5" x14ac:dyDescent="0.2">
      <c r="A110" s="9">
        <v>12062</v>
      </c>
      <c r="B110" s="9">
        <v>2</v>
      </c>
      <c r="C110" s="9">
        <v>206</v>
      </c>
      <c r="D110" s="9" t="s">
        <v>2168</v>
      </c>
      <c r="E110" s="9">
        <v>2</v>
      </c>
      <c r="F110" s="9" t="s">
        <v>2295</v>
      </c>
      <c r="G110" s="9">
        <v>20</v>
      </c>
      <c r="H110" s="9" t="s">
        <v>2265</v>
      </c>
      <c r="I110" s="9">
        <v>1050</v>
      </c>
      <c r="J110" s="10" t="s">
        <v>2296</v>
      </c>
      <c r="K110" s="9">
        <v>1</v>
      </c>
      <c r="L110" s="9" t="s">
        <v>325</v>
      </c>
      <c r="M110" s="9">
        <v>12600</v>
      </c>
      <c r="N110" s="18"/>
      <c r="O110" s="18"/>
      <c r="P110" s="17"/>
      <c r="Q110" s="17"/>
    </row>
    <row r="111" spans="1:17" ht="16.5" x14ac:dyDescent="0.2">
      <c r="A111" s="9">
        <v>12063</v>
      </c>
      <c r="B111" s="9">
        <v>2</v>
      </c>
      <c r="C111" s="9">
        <v>206</v>
      </c>
      <c r="D111" s="9" t="s">
        <v>2168</v>
      </c>
      <c r="E111" s="9">
        <v>3</v>
      </c>
      <c r="F111" s="9" t="s">
        <v>2297</v>
      </c>
      <c r="G111" s="9">
        <v>30</v>
      </c>
      <c r="H111" s="9" t="s">
        <v>2172</v>
      </c>
      <c r="I111" s="9">
        <v>5</v>
      </c>
      <c r="J111" s="10" t="s">
        <v>2298</v>
      </c>
      <c r="K111" s="9">
        <v>1</v>
      </c>
      <c r="L111" s="9" t="s">
        <v>325</v>
      </c>
      <c r="M111" s="9">
        <v>18900</v>
      </c>
      <c r="N111" s="18"/>
      <c r="O111" s="18"/>
      <c r="P111" s="17"/>
      <c r="Q111" s="17"/>
    </row>
    <row r="112" spans="1:17" ht="16.5" x14ac:dyDescent="0.2">
      <c r="A112" s="9">
        <v>12071</v>
      </c>
      <c r="B112" s="9">
        <v>2</v>
      </c>
      <c r="C112" s="9">
        <v>207</v>
      </c>
      <c r="D112" s="9" t="s">
        <v>2168</v>
      </c>
      <c r="E112" s="9">
        <v>1</v>
      </c>
      <c r="F112" s="9" t="s">
        <v>2299</v>
      </c>
      <c r="G112" s="9">
        <v>10</v>
      </c>
      <c r="H112" s="9" t="s">
        <v>2170</v>
      </c>
      <c r="I112" s="9">
        <v>100</v>
      </c>
      <c r="J112" s="10" t="s">
        <v>2300</v>
      </c>
      <c r="K112" s="9">
        <v>1</v>
      </c>
      <c r="L112" s="9" t="s">
        <v>325</v>
      </c>
      <c r="M112" s="9">
        <v>7200</v>
      </c>
      <c r="N112" s="18"/>
      <c r="O112" s="18"/>
      <c r="P112" s="17"/>
      <c r="Q112" s="17"/>
    </row>
    <row r="113" spans="1:17" ht="16.5" x14ac:dyDescent="0.2">
      <c r="A113" s="9">
        <v>12072</v>
      </c>
      <c r="B113" s="9">
        <v>2</v>
      </c>
      <c r="C113" s="9">
        <v>207</v>
      </c>
      <c r="D113" s="9" t="s">
        <v>2168</v>
      </c>
      <c r="E113" s="9">
        <v>2</v>
      </c>
      <c r="F113" s="9" t="s">
        <v>2301</v>
      </c>
      <c r="G113" s="9">
        <v>20</v>
      </c>
      <c r="H113" s="9" t="s">
        <v>2265</v>
      </c>
      <c r="I113" s="9">
        <v>1100</v>
      </c>
      <c r="J113" s="10" t="s">
        <v>2302</v>
      </c>
      <c r="K113" s="9">
        <v>1</v>
      </c>
      <c r="L113" s="9" t="s">
        <v>325</v>
      </c>
      <c r="M113" s="9">
        <v>14400</v>
      </c>
      <c r="N113" s="18"/>
      <c r="O113" s="18"/>
      <c r="P113" s="17"/>
      <c r="Q113" s="17"/>
    </row>
    <row r="114" spans="1:17" ht="16.5" x14ac:dyDescent="0.2">
      <c r="A114" s="9">
        <v>12073</v>
      </c>
      <c r="B114" s="9">
        <v>2</v>
      </c>
      <c r="C114" s="9">
        <v>207</v>
      </c>
      <c r="D114" s="9" t="s">
        <v>2168</v>
      </c>
      <c r="E114" s="9">
        <v>3</v>
      </c>
      <c r="F114" s="9" t="s">
        <v>2303</v>
      </c>
      <c r="G114" s="9">
        <v>30</v>
      </c>
      <c r="H114" s="9" t="s">
        <v>2172</v>
      </c>
      <c r="I114" s="9">
        <v>5</v>
      </c>
      <c r="J114" s="10" t="s">
        <v>2304</v>
      </c>
      <c r="K114" s="9">
        <v>1</v>
      </c>
      <c r="L114" s="9" t="s">
        <v>325</v>
      </c>
      <c r="M114" s="9">
        <v>21600</v>
      </c>
      <c r="N114" s="18"/>
      <c r="O114" s="18"/>
      <c r="P114" s="17"/>
      <c r="Q114" s="17"/>
    </row>
    <row r="115" spans="1:17" ht="16.5" x14ac:dyDescent="0.2">
      <c r="A115" s="9">
        <v>12081</v>
      </c>
      <c r="B115" s="9">
        <v>2</v>
      </c>
      <c r="C115" s="9">
        <v>208</v>
      </c>
      <c r="D115" s="9" t="s">
        <v>2168</v>
      </c>
      <c r="E115" s="9">
        <v>1</v>
      </c>
      <c r="F115" s="9" t="s">
        <v>2305</v>
      </c>
      <c r="G115" s="9">
        <v>10</v>
      </c>
      <c r="H115" s="9" t="s">
        <v>2170</v>
      </c>
      <c r="I115" s="9">
        <v>100</v>
      </c>
      <c r="J115" s="10" t="s">
        <v>2306</v>
      </c>
      <c r="K115" s="9">
        <v>1</v>
      </c>
      <c r="L115" s="9" t="s">
        <v>325</v>
      </c>
      <c r="M115" s="9">
        <v>8100</v>
      </c>
      <c r="N115" s="18"/>
      <c r="O115" s="18"/>
      <c r="P115" s="17"/>
      <c r="Q115" s="17"/>
    </row>
    <row r="116" spans="1:17" ht="16.5" x14ac:dyDescent="0.2">
      <c r="A116" s="9">
        <v>12082</v>
      </c>
      <c r="B116" s="9">
        <v>2</v>
      </c>
      <c r="C116" s="9">
        <v>208</v>
      </c>
      <c r="D116" s="9" t="s">
        <v>2168</v>
      </c>
      <c r="E116" s="9">
        <v>2</v>
      </c>
      <c r="F116" s="9" t="s">
        <v>2307</v>
      </c>
      <c r="G116" s="9">
        <v>20</v>
      </c>
      <c r="H116" s="9" t="s">
        <v>2265</v>
      </c>
      <c r="I116" s="9">
        <v>1150</v>
      </c>
      <c r="J116" s="10" t="s">
        <v>2308</v>
      </c>
      <c r="K116" s="9">
        <v>1</v>
      </c>
      <c r="L116" s="9" t="s">
        <v>325</v>
      </c>
      <c r="M116" s="9">
        <v>16200</v>
      </c>
      <c r="N116" s="18"/>
      <c r="O116" s="18"/>
      <c r="P116" s="17"/>
      <c r="Q116" s="17"/>
    </row>
    <row r="117" spans="1:17" ht="16.5" x14ac:dyDescent="0.2">
      <c r="A117" s="9">
        <v>12083</v>
      </c>
      <c r="B117" s="9">
        <v>2</v>
      </c>
      <c r="C117" s="9">
        <v>208</v>
      </c>
      <c r="D117" s="9" t="s">
        <v>2168</v>
      </c>
      <c r="E117" s="9">
        <v>3</v>
      </c>
      <c r="F117" s="9" t="s">
        <v>2309</v>
      </c>
      <c r="G117" s="9">
        <v>30</v>
      </c>
      <c r="H117" s="9" t="s">
        <v>2172</v>
      </c>
      <c r="I117" s="9">
        <v>5</v>
      </c>
      <c r="J117" s="10" t="s">
        <v>2310</v>
      </c>
      <c r="K117" s="9">
        <v>1</v>
      </c>
      <c r="L117" s="9" t="s">
        <v>325</v>
      </c>
      <c r="M117" s="9">
        <v>24300</v>
      </c>
      <c r="N117" s="18"/>
      <c r="O117" s="18"/>
      <c r="P117" s="17"/>
      <c r="Q117" s="17"/>
    </row>
    <row r="118" spans="1:17" ht="16.5" x14ac:dyDescent="0.2">
      <c r="A118" s="9">
        <v>12091</v>
      </c>
      <c r="B118" s="9">
        <v>2</v>
      </c>
      <c r="C118" s="9">
        <v>209</v>
      </c>
      <c r="D118" s="9" t="s">
        <v>2168</v>
      </c>
      <c r="E118" s="9">
        <v>1</v>
      </c>
      <c r="F118" s="9" t="s">
        <v>2311</v>
      </c>
      <c r="G118" s="9">
        <v>10</v>
      </c>
      <c r="H118" s="9" t="s">
        <v>2170</v>
      </c>
      <c r="I118" s="9">
        <v>100</v>
      </c>
      <c r="J118" s="10" t="s">
        <v>2312</v>
      </c>
      <c r="K118" s="9">
        <v>1</v>
      </c>
      <c r="L118" s="9" t="s">
        <v>325</v>
      </c>
      <c r="M118" s="9">
        <v>9000</v>
      </c>
      <c r="N118" s="18"/>
      <c r="O118" s="18"/>
      <c r="P118" s="17"/>
      <c r="Q118" s="17"/>
    </row>
    <row r="119" spans="1:17" ht="16.5" x14ac:dyDescent="0.2">
      <c r="A119" s="9">
        <v>12092</v>
      </c>
      <c r="B119" s="9">
        <v>2</v>
      </c>
      <c r="C119" s="9">
        <v>209</v>
      </c>
      <c r="D119" s="9" t="s">
        <v>2168</v>
      </c>
      <c r="E119" s="9">
        <v>2</v>
      </c>
      <c r="F119" s="9" t="s">
        <v>2313</v>
      </c>
      <c r="G119" s="9">
        <v>20</v>
      </c>
      <c r="H119" s="9" t="s">
        <v>2265</v>
      </c>
      <c r="I119" s="9">
        <v>1200</v>
      </c>
      <c r="J119" s="10" t="s">
        <v>2314</v>
      </c>
      <c r="K119" s="9">
        <v>1</v>
      </c>
      <c r="L119" s="9" t="s">
        <v>325</v>
      </c>
      <c r="M119" s="9">
        <v>18000</v>
      </c>
      <c r="N119" s="18"/>
      <c r="O119" s="18"/>
      <c r="P119" s="17"/>
      <c r="Q119" s="17"/>
    </row>
    <row r="120" spans="1:17" ht="16.5" x14ac:dyDescent="0.2">
      <c r="A120" s="9">
        <v>12093</v>
      </c>
      <c r="B120" s="9">
        <v>2</v>
      </c>
      <c r="C120" s="9">
        <v>209</v>
      </c>
      <c r="D120" s="9" t="s">
        <v>2168</v>
      </c>
      <c r="E120" s="9">
        <v>3</v>
      </c>
      <c r="F120" s="9" t="s">
        <v>2315</v>
      </c>
      <c r="G120" s="9">
        <v>30</v>
      </c>
      <c r="H120" s="9" t="s">
        <v>2172</v>
      </c>
      <c r="I120" s="9">
        <v>5</v>
      </c>
      <c r="J120" s="10" t="s">
        <v>2316</v>
      </c>
      <c r="K120" s="9">
        <v>1</v>
      </c>
      <c r="L120" s="9" t="s">
        <v>325</v>
      </c>
      <c r="M120" s="9">
        <v>27000</v>
      </c>
      <c r="N120" s="18"/>
      <c r="O120" s="18"/>
      <c r="P120" s="17"/>
      <c r="Q120" s="17"/>
    </row>
    <row r="121" spans="1:17" ht="16.5" x14ac:dyDescent="0.2">
      <c r="A121" s="9">
        <v>12101</v>
      </c>
      <c r="B121" s="9">
        <v>2</v>
      </c>
      <c r="C121" s="9">
        <v>210</v>
      </c>
      <c r="D121" s="9" t="s">
        <v>2168</v>
      </c>
      <c r="E121" s="9">
        <v>1</v>
      </c>
      <c r="F121" s="9" t="s">
        <v>2317</v>
      </c>
      <c r="G121" s="9">
        <v>10</v>
      </c>
      <c r="H121" s="9" t="s">
        <v>2170</v>
      </c>
      <c r="I121" s="9">
        <v>100</v>
      </c>
      <c r="J121" s="10" t="s">
        <v>2318</v>
      </c>
      <c r="K121" s="9">
        <v>1</v>
      </c>
      <c r="L121" s="9" t="s">
        <v>325</v>
      </c>
      <c r="M121" s="9">
        <v>9900</v>
      </c>
      <c r="N121" s="18"/>
      <c r="O121" s="18"/>
      <c r="P121" s="17"/>
      <c r="Q121" s="17"/>
    </row>
    <row r="122" spans="1:17" ht="16.5" x14ac:dyDescent="0.2">
      <c r="A122" s="9">
        <v>12102</v>
      </c>
      <c r="B122" s="9">
        <v>2</v>
      </c>
      <c r="C122" s="9">
        <v>210</v>
      </c>
      <c r="D122" s="9" t="s">
        <v>2168</v>
      </c>
      <c r="E122" s="9">
        <v>2</v>
      </c>
      <c r="F122" s="9" t="s">
        <v>2319</v>
      </c>
      <c r="G122" s="9">
        <v>20</v>
      </c>
      <c r="H122" s="9" t="s">
        <v>2265</v>
      </c>
      <c r="I122" s="9">
        <v>1350</v>
      </c>
      <c r="J122" s="10" t="s">
        <v>2320</v>
      </c>
      <c r="K122" s="9">
        <v>1</v>
      </c>
      <c r="L122" s="9" t="s">
        <v>325</v>
      </c>
      <c r="M122" s="9">
        <v>19800</v>
      </c>
      <c r="N122" s="18"/>
      <c r="O122" s="18"/>
      <c r="P122" s="17"/>
      <c r="Q122" s="17"/>
    </row>
    <row r="123" spans="1:17" ht="16.5" x14ac:dyDescent="0.2">
      <c r="A123" s="9">
        <v>12103</v>
      </c>
      <c r="B123" s="9">
        <v>2</v>
      </c>
      <c r="C123" s="9">
        <v>210</v>
      </c>
      <c r="D123" s="9" t="s">
        <v>2168</v>
      </c>
      <c r="E123" s="9">
        <v>3</v>
      </c>
      <c r="F123" s="9" t="s">
        <v>2321</v>
      </c>
      <c r="G123" s="9">
        <v>30</v>
      </c>
      <c r="H123" s="9" t="s">
        <v>2172</v>
      </c>
      <c r="I123" s="9">
        <v>5</v>
      </c>
      <c r="J123" s="10" t="s">
        <v>2322</v>
      </c>
      <c r="K123" s="9">
        <v>1</v>
      </c>
      <c r="L123" s="9" t="s">
        <v>325</v>
      </c>
      <c r="M123" s="9">
        <v>29700</v>
      </c>
      <c r="N123" s="18"/>
      <c r="O123" s="18"/>
      <c r="P123" s="17"/>
      <c r="Q123" s="17"/>
    </row>
    <row r="124" spans="1:17" ht="16.5" x14ac:dyDescent="0.2">
      <c r="A124" s="9">
        <v>12111</v>
      </c>
      <c r="B124" s="9">
        <v>2</v>
      </c>
      <c r="C124" s="9">
        <v>211</v>
      </c>
      <c r="D124" s="9" t="s">
        <v>2168</v>
      </c>
      <c r="E124" s="9">
        <v>1</v>
      </c>
      <c r="F124" s="9" t="s">
        <v>2323</v>
      </c>
      <c r="G124" s="9">
        <v>10</v>
      </c>
      <c r="H124" s="9" t="s">
        <v>2170</v>
      </c>
      <c r="I124" s="9">
        <v>100</v>
      </c>
      <c r="J124" s="10" t="s">
        <v>2324</v>
      </c>
      <c r="K124" s="9">
        <v>1</v>
      </c>
      <c r="L124" s="9" t="s">
        <v>325</v>
      </c>
      <c r="M124" s="9">
        <v>10800</v>
      </c>
      <c r="N124" s="18"/>
      <c r="O124" s="18"/>
      <c r="P124" s="17"/>
      <c r="Q124" s="17"/>
    </row>
    <row r="125" spans="1:17" ht="16.5" x14ac:dyDescent="0.2">
      <c r="A125" s="9">
        <v>12112</v>
      </c>
      <c r="B125" s="9">
        <v>2</v>
      </c>
      <c r="C125" s="9">
        <v>211</v>
      </c>
      <c r="D125" s="9" t="s">
        <v>2168</v>
      </c>
      <c r="E125" s="9">
        <v>2</v>
      </c>
      <c r="F125" s="9" t="s">
        <v>2325</v>
      </c>
      <c r="G125" s="9">
        <v>20</v>
      </c>
      <c r="H125" s="9" t="s">
        <v>2265</v>
      </c>
      <c r="I125" s="9">
        <v>1500</v>
      </c>
      <c r="J125" s="10" t="s">
        <v>2326</v>
      </c>
      <c r="K125" s="9">
        <v>1</v>
      </c>
      <c r="L125" s="9" t="s">
        <v>325</v>
      </c>
      <c r="M125" s="9">
        <v>21600</v>
      </c>
      <c r="N125" s="18"/>
      <c r="O125" s="18"/>
      <c r="P125" s="17"/>
      <c r="Q125" s="17"/>
    </row>
    <row r="126" spans="1:17" ht="16.5" x14ac:dyDescent="0.2">
      <c r="A126" s="9">
        <v>12113</v>
      </c>
      <c r="B126" s="9">
        <v>2</v>
      </c>
      <c r="C126" s="9">
        <v>211</v>
      </c>
      <c r="D126" s="9" t="s">
        <v>2168</v>
      </c>
      <c r="E126" s="9">
        <v>3</v>
      </c>
      <c r="F126" s="9" t="s">
        <v>2327</v>
      </c>
      <c r="G126" s="9">
        <v>30</v>
      </c>
      <c r="H126" s="9" t="s">
        <v>2172</v>
      </c>
      <c r="I126" s="9">
        <v>5</v>
      </c>
      <c r="J126" s="10" t="s">
        <v>2328</v>
      </c>
      <c r="K126" s="9">
        <v>1</v>
      </c>
      <c r="L126" s="9" t="s">
        <v>325</v>
      </c>
      <c r="M126" s="9">
        <v>32400</v>
      </c>
      <c r="N126" s="18"/>
      <c r="O126" s="18"/>
      <c r="P126" s="17"/>
      <c r="Q126" s="17"/>
    </row>
    <row r="127" spans="1:17" ht="16.5" x14ac:dyDescent="0.2">
      <c r="A127" s="9">
        <v>12121</v>
      </c>
      <c r="B127" s="9">
        <v>2</v>
      </c>
      <c r="C127" s="9">
        <v>212</v>
      </c>
      <c r="D127" s="9" t="s">
        <v>2168</v>
      </c>
      <c r="E127" s="9">
        <v>1</v>
      </c>
      <c r="F127" s="9" t="s">
        <v>2329</v>
      </c>
      <c r="G127" s="9">
        <v>10</v>
      </c>
      <c r="H127" s="9" t="s">
        <v>2170</v>
      </c>
      <c r="I127" s="9">
        <v>100</v>
      </c>
      <c r="J127" s="10" t="s">
        <v>2330</v>
      </c>
      <c r="K127" s="9">
        <v>1</v>
      </c>
      <c r="L127" s="9" t="s">
        <v>325</v>
      </c>
      <c r="M127" s="9">
        <v>11700</v>
      </c>
      <c r="N127" s="18"/>
      <c r="O127" s="18"/>
      <c r="P127" s="17"/>
      <c r="Q127" s="17"/>
    </row>
    <row r="128" spans="1:17" ht="16.5" x14ac:dyDescent="0.2">
      <c r="A128" s="9">
        <v>12122</v>
      </c>
      <c r="B128" s="9">
        <v>2</v>
      </c>
      <c r="C128" s="9">
        <v>212</v>
      </c>
      <c r="D128" s="9" t="s">
        <v>2168</v>
      </c>
      <c r="E128" s="9">
        <v>2</v>
      </c>
      <c r="F128" s="9" t="s">
        <v>2331</v>
      </c>
      <c r="G128" s="9">
        <v>20</v>
      </c>
      <c r="H128" s="9" t="s">
        <v>2265</v>
      </c>
      <c r="I128" s="9">
        <v>1600</v>
      </c>
      <c r="J128" s="10" t="s">
        <v>2332</v>
      </c>
      <c r="K128" s="9">
        <v>1</v>
      </c>
      <c r="L128" s="9" t="s">
        <v>325</v>
      </c>
      <c r="M128" s="9">
        <v>23400</v>
      </c>
      <c r="N128" s="18"/>
      <c r="O128" s="18"/>
      <c r="P128" s="17"/>
      <c r="Q128" s="17"/>
    </row>
    <row r="129" spans="1:17" ht="16.5" x14ac:dyDescent="0.2">
      <c r="A129" s="9">
        <v>12123</v>
      </c>
      <c r="B129" s="9">
        <v>2</v>
      </c>
      <c r="C129" s="9">
        <v>212</v>
      </c>
      <c r="D129" s="9" t="s">
        <v>2168</v>
      </c>
      <c r="E129" s="9">
        <v>3</v>
      </c>
      <c r="F129" s="9" t="s">
        <v>2333</v>
      </c>
      <c r="G129" s="9">
        <v>30</v>
      </c>
      <c r="H129" s="9" t="s">
        <v>2172</v>
      </c>
      <c r="I129" s="9">
        <v>5</v>
      </c>
      <c r="J129" s="10" t="s">
        <v>2334</v>
      </c>
      <c r="K129" s="9">
        <v>1</v>
      </c>
      <c r="L129" s="9" t="s">
        <v>325</v>
      </c>
      <c r="M129" s="9">
        <v>35100</v>
      </c>
      <c r="N129" s="18"/>
      <c r="O129" s="18"/>
      <c r="P129" s="17"/>
      <c r="Q129" s="17"/>
    </row>
    <row r="130" spans="1:17" ht="16.5" x14ac:dyDescent="0.2">
      <c r="A130" s="9">
        <v>12131</v>
      </c>
      <c r="B130" s="9">
        <v>2</v>
      </c>
      <c r="C130" s="9">
        <v>213</v>
      </c>
      <c r="D130" s="9" t="s">
        <v>2168</v>
      </c>
      <c r="E130" s="9">
        <v>1</v>
      </c>
      <c r="F130" s="9" t="s">
        <v>2335</v>
      </c>
      <c r="G130" s="9">
        <v>10</v>
      </c>
      <c r="H130" s="9" t="s">
        <v>2170</v>
      </c>
      <c r="I130" s="9">
        <v>100</v>
      </c>
      <c r="J130" s="10" t="s">
        <v>2336</v>
      </c>
      <c r="K130" s="9">
        <v>1</v>
      </c>
      <c r="L130" s="9" t="s">
        <v>325</v>
      </c>
      <c r="M130" s="9">
        <v>12600</v>
      </c>
      <c r="N130" s="18"/>
      <c r="O130" s="18"/>
      <c r="P130" s="17"/>
      <c r="Q130" s="17"/>
    </row>
    <row r="131" spans="1:17" ht="16.5" x14ac:dyDescent="0.2">
      <c r="A131" s="9">
        <v>12132</v>
      </c>
      <c r="B131" s="9">
        <v>2</v>
      </c>
      <c r="C131" s="9">
        <v>213</v>
      </c>
      <c r="D131" s="9" t="s">
        <v>2168</v>
      </c>
      <c r="E131" s="9">
        <v>2</v>
      </c>
      <c r="F131" s="9" t="s">
        <v>2337</v>
      </c>
      <c r="G131" s="9">
        <v>20</v>
      </c>
      <c r="H131" s="9" t="s">
        <v>2265</v>
      </c>
      <c r="I131" s="9">
        <v>1800</v>
      </c>
      <c r="J131" s="10" t="s">
        <v>2338</v>
      </c>
      <c r="K131" s="9">
        <v>1</v>
      </c>
      <c r="L131" s="9" t="s">
        <v>325</v>
      </c>
      <c r="M131" s="9">
        <v>25200</v>
      </c>
      <c r="N131" s="18"/>
      <c r="O131" s="18"/>
      <c r="P131" s="17"/>
      <c r="Q131" s="17"/>
    </row>
    <row r="132" spans="1:17" ht="16.5" x14ac:dyDescent="0.2">
      <c r="A132" s="9">
        <v>12133</v>
      </c>
      <c r="B132" s="9">
        <v>2</v>
      </c>
      <c r="C132" s="9">
        <v>213</v>
      </c>
      <c r="D132" s="9" t="s">
        <v>2168</v>
      </c>
      <c r="E132" s="9">
        <v>3</v>
      </c>
      <c r="F132" s="9" t="s">
        <v>2339</v>
      </c>
      <c r="G132" s="9">
        <v>30</v>
      </c>
      <c r="H132" s="9" t="s">
        <v>2172</v>
      </c>
      <c r="I132" s="9">
        <v>5</v>
      </c>
      <c r="J132" s="10" t="s">
        <v>2340</v>
      </c>
      <c r="K132" s="9">
        <v>1</v>
      </c>
      <c r="L132" s="9" t="s">
        <v>325</v>
      </c>
      <c r="M132" s="9">
        <v>37800</v>
      </c>
      <c r="N132" s="18"/>
      <c r="O132" s="18"/>
      <c r="P132" s="17"/>
      <c r="Q132" s="17"/>
    </row>
    <row r="133" spans="1:17" ht="16.5" x14ac:dyDescent="0.2">
      <c r="A133" s="9">
        <v>12141</v>
      </c>
      <c r="B133" s="9">
        <v>2</v>
      </c>
      <c r="C133" s="9">
        <v>214</v>
      </c>
      <c r="D133" s="9" t="s">
        <v>2168</v>
      </c>
      <c r="E133" s="9">
        <v>1</v>
      </c>
      <c r="F133" s="9" t="s">
        <v>2341</v>
      </c>
      <c r="G133" s="9">
        <v>10</v>
      </c>
      <c r="H133" s="9" t="s">
        <v>2170</v>
      </c>
      <c r="I133" s="9">
        <v>100</v>
      </c>
      <c r="J133" s="10" t="s">
        <v>2342</v>
      </c>
      <c r="K133" s="9">
        <v>1</v>
      </c>
      <c r="L133" s="9" t="s">
        <v>325</v>
      </c>
      <c r="M133" s="9">
        <v>13500</v>
      </c>
      <c r="N133" s="18"/>
      <c r="O133" s="18"/>
      <c r="P133" s="17"/>
      <c r="Q133" s="17"/>
    </row>
    <row r="134" spans="1:17" ht="16.5" x14ac:dyDescent="0.2">
      <c r="A134" s="9">
        <v>12142</v>
      </c>
      <c r="B134" s="9">
        <v>2</v>
      </c>
      <c r="C134" s="9">
        <v>214</v>
      </c>
      <c r="D134" s="9" t="s">
        <v>2168</v>
      </c>
      <c r="E134" s="9">
        <v>2</v>
      </c>
      <c r="F134" s="9" t="s">
        <v>2343</v>
      </c>
      <c r="G134" s="9">
        <v>20</v>
      </c>
      <c r="H134" s="9" t="s">
        <v>2265</v>
      </c>
      <c r="I134" s="9">
        <v>2000</v>
      </c>
      <c r="J134" s="10" t="s">
        <v>2344</v>
      </c>
      <c r="K134" s="9">
        <v>1</v>
      </c>
      <c r="L134" s="9" t="s">
        <v>325</v>
      </c>
      <c r="M134" s="9">
        <v>27000</v>
      </c>
      <c r="N134" s="18"/>
      <c r="O134" s="18"/>
      <c r="P134" s="17"/>
      <c r="Q134" s="17"/>
    </row>
    <row r="135" spans="1:17" ht="16.5" x14ac:dyDescent="0.2">
      <c r="A135" s="9">
        <v>12143</v>
      </c>
      <c r="B135" s="9">
        <v>2</v>
      </c>
      <c r="C135" s="9">
        <v>214</v>
      </c>
      <c r="D135" s="9" t="s">
        <v>2168</v>
      </c>
      <c r="E135" s="9">
        <v>3</v>
      </c>
      <c r="F135" s="9" t="s">
        <v>2345</v>
      </c>
      <c r="G135" s="9">
        <v>30</v>
      </c>
      <c r="H135" s="9" t="s">
        <v>2172</v>
      </c>
      <c r="I135" s="9">
        <v>5</v>
      </c>
      <c r="J135" s="10" t="s">
        <v>2346</v>
      </c>
      <c r="K135" s="9">
        <v>1</v>
      </c>
      <c r="L135" s="9" t="s">
        <v>325</v>
      </c>
      <c r="M135" s="9">
        <v>40500</v>
      </c>
      <c r="N135" s="18"/>
      <c r="O135" s="18"/>
      <c r="P135" s="17"/>
      <c r="Q135" s="17"/>
    </row>
    <row r="136" spans="1:17" ht="16.5" x14ac:dyDescent="0.2">
      <c r="A136" s="9">
        <v>12151</v>
      </c>
      <c r="B136" s="9">
        <v>2</v>
      </c>
      <c r="C136" s="9">
        <v>215</v>
      </c>
      <c r="D136" s="9" t="s">
        <v>2168</v>
      </c>
      <c r="E136" s="9">
        <v>1</v>
      </c>
      <c r="F136" s="9" t="s">
        <v>2347</v>
      </c>
      <c r="G136" s="9">
        <v>10</v>
      </c>
      <c r="H136" s="9" t="s">
        <v>2170</v>
      </c>
      <c r="I136" s="9">
        <v>100</v>
      </c>
      <c r="J136" s="10" t="s">
        <v>2348</v>
      </c>
      <c r="K136" s="9">
        <v>1</v>
      </c>
      <c r="L136" s="9" t="s">
        <v>325</v>
      </c>
      <c r="M136" s="9">
        <v>14400</v>
      </c>
      <c r="N136" s="18"/>
      <c r="O136" s="18"/>
      <c r="P136" s="17"/>
      <c r="Q136" s="17"/>
    </row>
    <row r="137" spans="1:17" ht="16.5" x14ac:dyDescent="0.2">
      <c r="A137" s="9">
        <v>12152</v>
      </c>
      <c r="B137" s="9">
        <v>2</v>
      </c>
      <c r="C137" s="9">
        <v>215</v>
      </c>
      <c r="D137" s="9" t="s">
        <v>2168</v>
      </c>
      <c r="E137" s="9">
        <v>2</v>
      </c>
      <c r="F137" s="9" t="s">
        <v>2349</v>
      </c>
      <c r="G137" s="9">
        <v>20</v>
      </c>
      <c r="H137" s="9" t="s">
        <v>2265</v>
      </c>
      <c r="I137" s="9">
        <v>2400</v>
      </c>
      <c r="J137" s="10" t="s">
        <v>2350</v>
      </c>
      <c r="K137" s="9">
        <v>1</v>
      </c>
      <c r="L137" s="9" t="s">
        <v>325</v>
      </c>
      <c r="M137" s="9">
        <v>28800</v>
      </c>
      <c r="N137" s="18"/>
      <c r="O137" s="18"/>
      <c r="P137" s="17"/>
      <c r="Q137" s="17"/>
    </row>
    <row r="138" spans="1:17" ht="16.5" x14ac:dyDescent="0.2">
      <c r="A138" s="9">
        <v>12153</v>
      </c>
      <c r="B138" s="9">
        <v>2</v>
      </c>
      <c r="C138" s="9">
        <v>215</v>
      </c>
      <c r="D138" s="9" t="s">
        <v>2168</v>
      </c>
      <c r="E138" s="9">
        <v>3</v>
      </c>
      <c r="F138" s="9" t="s">
        <v>2351</v>
      </c>
      <c r="G138" s="9">
        <v>30</v>
      </c>
      <c r="H138" s="9" t="s">
        <v>2172</v>
      </c>
      <c r="I138" s="9">
        <v>5</v>
      </c>
      <c r="J138" s="10" t="s">
        <v>2352</v>
      </c>
      <c r="K138" s="9">
        <v>1</v>
      </c>
      <c r="L138" s="9" t="s">
        <v>325</v>
      </c>
      <c r="M138" s="9">
        <v>43200</v>
      </c>
      <c r="N138" s="18"/>
      <c r="O138" s="18"/>
      <c r="P138" s="17"/>
      <c r="Q138" s="17"/>
    </row>
    <row r="139" spans="1:17" ht="16.5" x14ac:dyDescent="0.2">
      <c r="A139" s="9">
        <v>12161</v>
      </c>
      <c r="B139" s="9">
        <v>2</v>
      </c>
      <c r="C139" s="9">
        <v>216</v>
      </c>
      <c r="D139" s="9" t="s">
        <v>2168</v>
      </c>
      <c r="E139" s="9">
        <v>1</v>
      </c>
      <c r="F139" s="9" t="s">
        <v>2353</v>
      </c>
      <c r="G139" s="9">
        <v>10</v>
      </c>
      <c r="H139" s="9" t="s">
        <v>2170</v>
      </c>
      <c r="I139" s="9">
        <v>100</v>
      </c>
      <c r="J139" s="10" t="s">
        <v>2354</v>
      </c>
      <c r="K139" s="9">
        <v>1</v>
      </c>
      <c r="L139" s="9" t="s">
        <v>325</v>
      </c>
      <c r="M139" s="9">
        <v>16200</v>
      </c>
      <c r="N139" s="18"/>
      <c r="O139" s="18"/>
      <c r="P139" s="17"/>
      <c r="Q139" s="17"/>
    </row>
    <row r="140" spans="1:17" ht="16.5" x14ac:dyDescent="0.2">
      <c r="A140" s="9">
        <v>12162</v>
      </c>
      <c r="B140" s="9">
        <v>2</v>
      </c>
      <c r="C140" s="9">
        <v>216</v>
      </c>
      <c r="D140" s="9" t="s">
        <v>2168</v>
      </c>
      <c r="E140" s="9">
        <v>2</v>
      </c>
      <c r="F140" s="9" t="s">
        <v>2355</v>
      </c>
      <c r="G140" s="9">
        <v>20</v>
      </c>
      <c r="H140" s="9" t="s">
        <v>2265</v>
      </c>
      <c r="I140" s="9">
        <v>2750</v>
      </c>
      <c r="J140" s="10" t="s">
        <v>2356</v>
      </c>
      <c r="K140" s="9">
        <v>1</v>
      </c>
      <c r="L140" s="9" t="s">
        <v>325</v>
      </c>
      <c r="M140" s="9">
        <v>32400</v>
      </c>
      <c r="N140" s="18"/>
      <c r="O140" s="18"/>
      <c r="P140" s="17"/>
      <c r="Q140" s="17"/>
    </row>
    <row r="141" spans="1:17" ht="16.5" x14ac:dyDescent="0.2">
      <c r="A141" s="9">
        <v>12163</v>
      </c>
      <c r="B141" s="9">
        <v>2</v>
      </c>
      <c r="C141" s="9">
        <v>216</v>
      </c>
      <c r="D141" s="9" t="s">
        <v>2168</v>
      </c>
      <c r="E141" s="9">
        <v>3</v>
      </c>
      <c r="F141" s="9" t="s">
        <v>2357</v>
      </c>
      <c r="G141" s="9">
        <v>30</v>
      </c>
      <c r="H141" s="9" t="s">
        <v>2172</v>
      </c>
      <c r="I141" s="9">
        <v>5</v>
      </c>
      <c r="J141" s="10" t="s">
        <v>2358</v>
      </c>
      <c r="K141" s="9">
        <v>1</v>
      </c>
      <c r="L141" s="9" t="s">
        <v>325</v>
      </c>
      <c r="M141" s="9">
        <v>48600</v>
      </c>
      <c r="N141" s="18"/>
      <c r="O141" s="18"/>
      <c r="P141" s="17"/>
      <c r="Q141" s="17"/>
    </row>
    <row r="142" spans="1:17" ht="16.5" x14ac:dyDescent="0.2">
      <c r="A142" s="9">
        <v>12171</v>
      </c>
      <c r="B142" s="9">
        <v>2</v>
      </c>
      <c r="C142" s="9">
        <v>217</v>
      </c>
      <c r="D142" s="9" t="s">
        <v>2168</v>
      </c>
      <c r="E142" s="9">
        <v>1</v>
      </c>
      <c r="F142" s="9" t="s">
        <v>2359</v>
      </c>
      <c r="G142" s="9">
        <v>10</v>
      </c>
      <c r="H142" s="9" t="s">
        <v>2170</v>
      </c>
      <c r="I142" s="9">
        <v>100</v>
      </c>
      <c r="J142" s="10" t="s">
        <v>2360</v>
      </c>
      <c r="K142" s="9">
        <v>1</v>
      </c>
      <c r="L142" s="9" t="s">
        <v>325</v>
      </c>
      <c r="M142" s="9">
        <v>18000</v>
      </c>
      <c r="N142" s="18"/>
      <c r="O142" s="18"/>
      <c r="P142" s="17"/>
      <c r="Q142" s="17"/>
    </row>
    <row r="143" spans="1:17" ht="16.5" x14ac:dyDescent="0.2">
      <c r="A143" s="9">
        <v>12172</v>
      </c>
      <c r="B143" s="9">
        <v>2</v>
      </c>
      <c r="C143" s="9">
        <v>217</v>
      </c>
      <c r="D143" s="9" t="s">
        <v>2168</v>
      </c>
      <c r="E143" s="9">
        <v>2</v>
      </c>
      <c r="F143" s="9" t="s">
        <v>2361</v>
      </c>
      <c r="G143" s="9">
        <v>20</v>
      </c>
      <c r="H143" s="9" t="s">
        <v>2265</v>
      </c>
      <c r="I143" s="9">
        <v>3000</v>
      </c>
      <c r="J143" s="10" t="s">
        <v>2362</v>
      </c>
      <c r="K143" s="9">
        <v>1</v>
      </c>
      <c r="L143" s="9" t="s">
        <v>325</v>
      </c>
      <c r="M143" s="9">
        <v>36000</v>
      </c>
      <c r="N143" s="18"/>
      <c r="O143" s="18"/>
      <c r="P143" s="17"/>
      <c r="Q143" s="17"/>
    </row>
    <row r="144" spans="1:17" ht="16.5" x14ac:dyDescent="0.2">
      <c r="A144" s="9">
        <v>12173</v>
      </c>
      <c r="B144" s="9">
        <v>2</v>
      </c>
      <c r="C144" s="9">
        <v>217</v>
      </c>
      <c r="D144" s="9" t="s">
        <v>2168</v>
      </c>
      <c r="E144" s="9">
        <v>3</v>
      </c>
      <c r="F144" s="9" t="s">
        <v>2363</v>
      </c>
      <c r="G144" s="9">
        <v>30</v>
      </c>
      <c r="H144" s="9" t="s">
        <v>2172</v>
      </c>
      <c r="I144" s="9">
        <v>5</v>
      </c>
      <c r="J144" s="10" t="s">
        <v>2364</v>
      </c>
      <c r="K144" s="9">
        <v>1</v>
      </c>
      <c r="L144" s="9" t="s">
        <v>325</v>
      </c>
      <c r="M144" s="9">
        <v>54000</v>
      </c>
      <c r="N144" s="18"/>
      <c r="O144" s="18"/>
      <c r="P144" s="17"/>
      <c r="Q144" s="17"/>
    </row>
    <row r="145" spans="1:17" ht="16.5" x14ac:dyDescent="0.2">
      <c r="A145" s="9">
        <v>12181</v>
      </c>
      <c r="B145" s="9">
        <v>2</v>
      </c>
      <c r="C145" s="9">
        <v>218</v>
      </c>
      <c r="D145" s="9" t="s">
        <v>2168</v>
      </c>
      <c r="E145" s="9">
        <v>1</v>
      </c>
      <c r="F145" s="9" t="s">
        <v>2365</v>
      </c>
      <c r="G145" s="9">
        <v>10</v>
      </c>
      <c r="H145" s="9" t="s">
        <v>2170</v>
      </c>
      <c r="I145" s="9">
        <v>100</v>
      </c>
      <c r="J145" s="10" t="s">
        <v>2366</v>
      </c>
      <c r="K145" s="9">
        <v>1</v>
      </c>
      <c r="L145" s="9" t="s">
        <v>325</v>
      </c>
      <c r="M145" s="9">
        <v>19800</v>
      </c>
      <c r="N145" s="18"/>
      <c r="O145" s="18"/>
      <c r="P145" s="17"/>
      <c r="Q145" s="17"/>
    </row>
    <row r="146" spans="1:17" ht="16.5" x14ac:dyDescent="0.2">
      <c r="A146" s="9">
        <v>12182</v>
      </c>
      <c r="B146" s="9">
        <v>2</v>
      </c>
      <c r="C146" s="9">
        <v>218</v>
      </c>
      <c r="D146" s="9" t="s">
        <v>2168</v>
      </c>
      <c r="E146" s="9">
        <v>2</v>
      </c>
      <c r="F146" s="9" t="s">
        <v>2367</v>
      </c>
      <c r="G146" s="9">
        <v>20</v>
      </c>
      <c r="H146" s="9" t="s">
        <v>2265</v>
      </c>
      <c r="I146" s="9">
        <v>3300</v>
      </c>
      <c r="J146" s="10" t="s">
        <v>2368</v>
      </c>
      <c r="K146" s="9">
        <v>1</v>
      </c>
      <c r="L146" s="9" t="s">
        <v>325</v>
      </c>
      <c r="M146" s="9">
        <v>39600</v>
      </c>
      <c r="N146" s="18"/>
      <c r="O146" s="18"/>
      <c r="P146" s="17"/>
      <c r="Q146" s="17"/>
    </row>
    <row r="147" spans="1:17" ht="16.5" x14ac:dyDescent="0.2">
      <c r="A147" s="9">
        <v>12183</v>
      </c>
      <c r="B147" s="9">
        <v>2</v>
      </c>
      <c r="C147" s="9">
        <v>218</v>
      </c>
      <c r="D147" s="9" t="s">
        <v>2168</v>
      </c>
      <c r="E147" s="9">
        <v>3</v>
      </c>
      <c r="F147" s="9" t="s">
        <v>2369</v>
      </c>
      <c r="G147" s="9">
        <v>30</v>
      </c>
      <c r="H147" s="9" t="s">
        <v>2172</v>
      </c>
      <c r="I147" s="9">
        <v>5</v>
      </c>
      <c r="J147" s="10" t="s">
        <v>2370</v>
      </c>
      <c r="K147" s="9">
        <v>1</v>
      </c>
      <c r="L147" s="9" t="s">
        <v>325</v>
      </c>
      <c r="M147" s="9">
        <v>59400</v>
      </c>
      <c r="N147" s="18"/>
      <c r="O147" s="18"/>
      <c r="P147" s="17"/>
      <c r="Q147" s="17"/>
    </row>
    <row r="148" spans="1:17" ht="16.5" x14ac:dyDescent="0.2">
      <c r="A148" s="9">
        <v>12191</v>
      </c>
      <c r="B148" s="9">
        <v>2</v>
      </c>
      <c r="C148" s="9">
        <v>219</v>
      </c>
      <c r="D148" s="9" t="s">
        <v>2168</v>
      </c>
      <c r="E148" s="9">
        <v>1</v>
      </c>
      <c r="F148" s="9" t="s">
        <v>2371</v>
      </c>
      <c r="G148" s="9">
        <v>10</v>
      </c>
      <c r="H148" s="9" t="s">
        <v>2170</v>
      </c>
      <c r="I148" s="9">
        <v>100</v>
      </c>
      <c r="J148" s="10" t="s">
        <v>2372</v>
      </c>
      <c r="K148" s="9">
        <v>1</v>
      </c>
      <c r="L148" s="9" t="s">
        <v>325</v>
      </c>
      <c r="M148" s="9">
        <v>21600</v>
      </c>
      <c r="N148" s="18"/>
      <c r="O148" s="18"/>
      <c r="P148" s="17"/>
      <c r="Q148" s="17"/>
    </row>
    <row r="149" spans="1:17" ht="16.5" x14ac:dyDescent="0.2">
      <c r="A149" s="9">
        <v>12192</v>
      </c>
      <c r="B149" s="9">
        <v>2</v>
      </c>
      <c r="C149" s="9">
        <v>219</v>
      </c>
      <c r="D149" s="9" t="s">
        <v>2168</v>
      </c>
      <c r="E149" s="9">
        <v>2</v>
      </c>
      <c r="F149" s="9" t="s">
        <v>2373</v>
      </c>
      <c r="G149" s="9">
        <v>20</v>
      </c>
      <c r="H149" s="9" t="s">
        <v>2265</v>
      </c>
      <c r="I149" s="9">
        <v>3600</v>
      </c>
      <c r="J149" s="10" t="s">
        <v>2374</v>
      </c>
      <c r="K149" s="9">
        <v>1</v>
      </c>
      <c r="L149" s="9" t="s">
        <v>325</v>
      </c>
      <c r="M149" s="9">
        <v>43200</v>
      </c>
      <c r="N149" s="18"/>
      <c r="O149" s="18"/>
      <c r="P149" s="17"/>
      <c r="Q149" s="17"/>
    </row>
    <row r="150" spans="1:17" ht="16.5" x14ac:dyDescent="0.2">
      <c r="A150" s="9">
        <v>12193</v>
      </c>
      <c r="B150" s="9">
        <v>2</v>
      </c>
      <c r="C150" s="9">
        <v>219</v>
      </c>
      <c r="D150" s="9" t="s">
        <v>2168</v>
      </c>
      <c r="E150" s="9">
        <v>3</v>
      </c>
      <c r="F150" s="9" t="s">
        <v>2375</v>
      </c>
      <c r="G150" s="9">
        <v>30</v>
      </c>
      <c r="H150" s="9" t="s">
        <v>2172</v>
      </c>
      <c r="I150" s="9">
        <v>5</v>
      </c>
      <c r="J150" s="10" t="s">
        <v>2376</v>
      </c>
      <c r="K150" s="9">
        <v>1</v>
      </c>
      <c r="L150" s="9" t="s">
        <v>325</v>
      </c>
      <c r="M150" s="9">
        <v>64800</v>
      </c>
      <c r="N150" s="18"/>
      <c r="O150" s="18"/>
      <c r="P150" s="17"/>
      <c r="Q150" s="17"/>
    </row>
    <row r="151" spans="1:17" ht="16.5" x14ac:dyDescent="0.2">
      <c r="A151" s="9">
        <v>12201</v>
      </c>
      <c r="B151" s="9">
        <v>2</v>
      </c>
      <c r="C151" s="9">
        <v>220</v>
      </c>
      <c r="D151" s="9" t="s">
        <v>2168</v>
      </c>
      <c r="E151" s="9">
        <v>1</v>
      </c>
      <c r="F151" s="9" t="s">
        <v>2377</v>
      </c>
      <c r="G151" s="9">
        <v>10</v>
      </c>
      <c r="H151" s="9" t="s">
        <v>2170</v>
      </c>
      <c r="I151" s="9">
        <v>100</v>
      </c>
      <c r="J151" s="10" t="s">
        <v>2378</v>
      </c>
      <c r="K151" s="9">
        <v>1</v>
      </c>
      <c r="L151" s="9" t="s">
        <v>325</v>
      </c>
      <c r="M151" s="9">
        <v>23400</v>
      </c>
      <c r="N151" s="18"/>
      <c r="O151" s="18"/>
      <c r="P151" s="17"/>
      <c r="Q151" s="17"/>
    </row>
    <row r="152" spans="1:17" ht="16.5" x14ac:dyDescent="0.2">
      <c r="A152" s="9">
        <v>12202</v>
      </c>
      <c r="B152" s="9">
        <v>2</v>
      </c>
      <c r="C152" s="9">
        <v>220</v>
      </c>
      <c r="D152" s="9" t="s">
        <v>2168</v>
      </c>
      <c r="E152" s="9">
        <v>2</v>
      </c>
      <c r="F152" s="9" t="s">
        <v>2379</v>
      </c>
      <c r="G152" s="9">
        <v>20</v>
      </c>
      <c r="H152" s="9" t="s">
        <v>2265</v>
      </c>
      <c r="I152" s="9">
        <v>4200</v>
      </c>
      <c r="J152" s="10" t="s">
        <v>2380</v>
      </c>
      <c r="K152" s="9">
        <v>1</v>
      </c>
      <c r="L152" s="9" t="s">
        <v>325</v>
      </c>
      <c r="M152" s="9">
        <v>46800</v>
      </c>
      <c r="N152" s="18"/>
      <c r="O152" s="18"/>
      <c r="P152" s="17"/>
      <c r="Q152" s="17"/>
    </row>
    <row r="153" spans="1:17" ht="16.5" x14ac:dyDescent="0.2">
      <c r="A153" s="9">
        <v>12203</v>
      </c>
      <c r="B153" s="9">
        <v>2</v>
      </c>
      <c r="C153" s="9">
        <v>220</v>
      </c>
      <c r="D153" s="9" t="s">
        <v>2168</v>
      </c>
      <c r="E153" s="9">
        <v>3</v>
      </c>
      <c r="F153" s="9" t="s">
        <v>2381</v>
      </c>
      <c r="G153" s="9">
        <v>30</v>
      </c>
      <c r="H153" s="9" t="s">
        <v>2172</v>
      </c>
      <c r="I153" s="9">
        <v>5</v>
      </c>
      <c r="J153" s="10" t="s">
        <v>2382</v>
      </c>
      <c r="K153" s="9">
        <v>1</v>
      </c>
      <c r="L153" s="9" t="s">
        <v>325</v>
      </c>
      <c r="M153" s="9">
        <v>70200</v>
      </c>
      <c r="N153" s="18"/>
      <c r="O153" s="18"/>
      <c r="P153" s="17"/>
      <c r="Q153" s="17"/>
    </row>
    <row r="154" spans="1:17" ht="16.5" x14ac:dyDescent="0.2">
      <c r="A154" s="9">
        <v>12211</v>
      </c>
      <c r="B154" s="9">
        <v>2</v>
      </c>
      <c r="C154" s="9">
        <v>221</v>
      </c>
      <c r="D154" s="9" t="s">
        <v>2168</v>
      </c>
      <c r="E154" s="9">
        <v>1</v>
      </c>
      <c r="F154" s="9" t="s">
        <v>2383</v>
      </c>
      <c r="G154" s="9">
        <v>10</v>
      </c>
      <c r="H154" s="9" t="s">
        <v>2170</v>
      </c>
      <c r="I154" s="9">
        <v>100</v>
      </c>
      <c r="J154" s="10" t="s">
        <v>2384</v>
      </c>
      <c r="K154" s="9">
        <v>1</v>
      </c>
      <c r="L154" s="9" t="s">
        <v>325</v>
      </c>
      <c r="M154" s="9">
        <v>25200</v>
      </c>
      <c r="N154" s="18"/>
      <c r="O154" s="18"/>
      <c r="P154" s="17"/>
      <c r="Q154" s="17"/>
    </row>
    <row r="155" spans="1:17" ht="16.5" x14ac:dyDescent="0.2">
      <c r="A155" s="9">
        <v>12212</v>
      </c>
      <c r="B155" s="9">
        <v>2</v>
      </c>
      <c r="C155" s="9">
        <v>221</v>
      </c>
      <c r="D155" s="9" t="s">
        <v>2168</v>
      </c>
      <c r="E155" s="9">
        <v>2</v>
      </c>
      <c r="F155" s="9" t="s">
        <v>2385</v>
      </c>
      <c r="G155" s="9">
        <v>20</v>
      </c>
      <c r="H155" s="9" t="s">
        <v>2265</v>
      </c>
      <c r="I155" s="9">
        <v>4800</v>
      </c>
      <c r="J155" s="10" t="s">
        <v>2386</v>
      </c>
      <c r="K155" s="9">
        <v>1</v>
      </c>
      <c r="L155" s="9" t="s">
        <v>325</v>
      </c>
      <c r="M155" s="9">
        <v>50400</v>
      </c>
      <c r="N155" s="18"/>
      <c r="O155" s="18"/>
      <c r="P155" s="17"/>
      <c r="Q155" s="17"/>
    </row>
    <row r="156" spans="1:17" ht="16.5" x14ac:dyDescent="0.2">
      <c r="A156" s="9">
        <v>12213</v>
      </c>
      <c r="B156" s="9">
        <v>2</v>
      </c>
      <c r="C156" s="9">
        <v>221</v>
      </c>
      <c r="D156" s="9" t="s">
        <v>2168</v>
      </c>
      <c r="E156" s="9">
        <v>3</v>
      </c>
      <c r="F156" s="9" t="s">
        <v>2387</v>
      </c>
      <c r="G156" s="9">
        <v>30</v>
      </c>
      <c r="H156" s="9" t="s">
        <v>2172</v>
      </c>
      <c r="I156" s="9">
        <v>5</v>
      </c>
      <c r="J156" s="10" t="s">
        <v>2388</v>
      </c>
      <c r="K156" s="9">
        <v>1</v>
      </c>
      <c r="L156" s="9" t="s">
        <v>325</v>
      </c>
      <c r="M156" s="9">
        <v>75600</v>
      </c>
      <c r="N156" s="18"/>
      <c r="O156" s="18"/>
      <c r="P156" s="17"/>
      <c r="Q156" s="17"/>
    </row>
    <row r="157" spans="1:17" ht="16.5" x14ac:dyDescent="0.2">
      <c r="A157" s="9">
        <v>12221</v>
      </c>
      <c r="B157" s="9">
        <v>2</v>
      </c>
      <c r="C157" s="9">
        <v>222</v>
      </c>
      <c r="D157" s="9" t="s">
        <v>2168</v>
      </c>
      <c r="E157" s="9">
        <v>1</v>
      </c>
      <c r="F157" s="9" t="s">
        <v>2389</v>
      </c>
      <c r="G157" s="9">
        <v>10</v>
      </c>
      <c r="H157" s="9" t="s">
        <v>2170</v>
      </c>
      <c r="I157" s="9">
        <v>100</v>
      </c>
      <c r="J157" s="10" t="s">
        <v>2390</v>
      </c>
      <c r="K157" s="9">
        <v>1</v>
      </c>
      <c r="L157" s="9" t="s">
        <v>325</v>
      </c>
      <c r="M157" s="9">
        <v>27000</v>
      </c>
      <c r="N157" s="18"/>
      <c r="O157" s="18"/>
      <c r="P157" s="17"/>
      <c r="Q157" s="17"/>
    </row>
    <row r="158" spans="1:17" ht="16.5" x14ac:dyDescent="0.2">
      <c r="A158" s="9">
        <v>12222</v>
      </c>
      <c r="B158" s="9">
        <v>2</v>
      </c>
      <c r="C158" s="9">
        <v>222</v>
      </c>
      <c r="D158" s="9" t="s">
        <v>2168</v>
      </c>
      <c r="E158" s="9">
        <v>2</v>
      </c>
      <c r="F158" s="9" t="s">
        <v>2391</v>
      </c>
      <c r="G158" s="9">
        <v>20</v>
      </c>
      <c r="H158" s="9" t="s">
        <v>2265</v>
      </c>
      <c r="I158" s="9">
        <v>5400</v>
      </c>
      <c r="J158" s="10" t="s">
        <v>2392</v>
      </c>
      <c r="K158" s="9">
        <v>1</v>
      </c>
      <c r="L158" s="9" t="s">
        <v>325</v>
      </c>
      <c r="M158" s="9">
        <v>54000</v>
      </c>
      <c r="N158" s="18"/>
      <c r="O158" s="18"/>
      <c r="P158" s="17"/>
      <c r="Q158" s="17"/>
    </row>
    <row r="159" spans="1:17" ht="16.5" x14ac:dyDescent="0.2">
      <c r="A159" s="9">
        <v>12223</v>
      </c>
      <c r="B159" s="9">
        <v>2</v>
      </c>
      <c r="C159" s="9">
        <v>222</v>
      </c>
      <c r="D159" s="9" t="s">
        <v>2168</v>
      </c>
      <c r="E159" s="9">
        <v>3</v>
      </c>
      <c r="F159" s="9" t="s">
        <v>2393</v>
      </c>
      <c r="G159" s="9">
        <v>30</v>
      </c>
      <c r="H159" s="9" t="s">
        <v>2172</v>
      </c>
      <c r="I159" s="9">
        <v>5</v>
      </c>
      <c r="J159" s="10" t="s">
        <v>2394</v>
      </c>
      <c r="K159" s="9">
        <v>1</v>
      </c>
      <c r="L159" s="9" t="s">
        <v>325</v>
      </c>
      <c r="M159" s="9">
        <v>81000</v>
      </c>
      <c r="N159" s="18"/>
      <c r="O159" s="18"/>
      <c r="P159" s="17"/>
      <c r="Q159" s="17"/>
    </row>
    <row r="160" spans="1:17" ht="16.5" x14ac:dyDescent="0.2">
      <c r="A160" s="9">
        <v>12231</v>
      </c>
      <c r="B160" s="9">
        <v>2</v>
      </c>
      <c r="C160" s="9">
        <v>223</v>
      </c>
      <c r="D160" s="9" t="s">
        <v>2168</v>
      </c>
      <c r="E160" s="9">
        <v>1</v>
      </c>
      <c r="F160" s="9" t="s">
        <v>2395</v>
      </c>
      <c r="G160" s="9">
        <v>10</v>
      </c>
      <c r="H160" s="9" t="s">
        <v>2170</v>
      </c>
      <c r="I160" s="9">
        <v>100</v>
      </c>
      <c r="J160" s="10" t="s">
        <v>2396</v>
      </c>
      <c r="K160" s="9">
        <v>1</v>
      </c>
      <c r="L160" s="9" t="s">
        <v>325</v>
      </c>
      <c r="M160" s="9">
        <v>28800</v>
      </c>
      <c r="N160" s="18"/>
      <c r="O160" s="18"/>
      <c r="P160" s="17"/>
      <c r="Q160" s="17"/>
    </row>
    <row r="161" spans="1:17" ht="16.5" x14ac:dyDescent="0.2">
      <c r="A161" s="9">
        <v>12232</v>
      </c>
      <c r="B161" s="9">
        <v>2</v>
      </c>
      <c r="C161" s="9">
        <v>223</v>
      </c>
      <c r="D161" s="9" t="s">
        <v>2168</v>
      </c>
      <c r="E161" s="9">
        <v>2</v>
      </c>
      <c r="F161" s="9" t="s">
        <v>2397</v>
      </c>
      <c r="G161" s="9">
        <v>20</v>
      </c>
      <c r="H161" s="9" t="s">
        <v>2265</v>
      </c>
      <c r="I161" s="9">
        <v>6000</v>
      </c>
      <c r="J161" s="10" t="s">
        <v>2398</v>
      </c>
      <c r="K161" s="9">
        <v>1</v>
      </c>
      <c r="L161" s="9" t="s">
        <v>325</v>
      </c>
      <c r="M161" s="9">
        <v>57600</v>
      </c>
      <c r="N161" s="18"/>
      <c r="O161" s="18"/>
      <c r="P161" s="17"/>
      <c r="Q161" s="17"/>
    </row>
    <row r="162" spans="1:17" ht="16.5" x14ac:dyDescent="0.2">
      <c r="A162" s="9">
        <v>12233</v>
      </c>
      <c r="B162" s="9">
        <v>2</v>
      </c>
      <c r="C162" s="9">
        <v>223</v>
      </c>
      <c r="D162" s="9" t="s">
        <v>2168</v>
      </c>
      <c r="E162" s="9">
        <v>3</v>
      </c>
      <c r="F162" s="9" t="s">
        <v>2399</v>
      </c>
      <c r="G162" s="9">
        <v>30</v>
      </c>
      <c r="H162" s="9" t="s">
        <v>2172</v>
      </c>
      <c r="I162" s="9">
        <v>5</v>
      </c>
      <c r="J162" s="10" t="s">
        <v>2400</v>
      </c>
      <c r="K162" s="9">
        <v>1</v>
      </c>
      <c r="L162" s="9" t="s">
        <v>325</v>
      </c>
      <c r="M162" s="9">
        <v>86400</v>
      </c>
      <c r="N162" s="18"/>
      <c r="O162" s="18"/>
      <c r="P162" s="17"/>
      <c r="Q162" s="17"/>
    </row>
    <row r="163" spans="1:17" ht="16.5" x14ac:dyDescent="0.2">
      <c r="A163" s="9">
        <v>12241</v>
      </c>
      <c r="B163" s="9">
        <v>2</v>
      </c>
      <c r="C163" s="9">
        <v>224</v>
      </c>
      <c r="D163" s="9" t="s">
        <v>2168</v>
      </c>
      <c r="E163" s="9">
        <v>1</v>
      </c>
      <c r="F163" s="9" t="s">
        <v>2401</v>
      </c>
      <c r="G163" s="9">
        <v>10</v>
      </c>
      <c r="H163" s="9" t="s">
        <v>2170</v>
      </c>
      <c r="I163" s="9">
        <v>100</v>
      </c>
      <c r="J163" s="10" t="s">
        <v>2402</v>
      </c>
      <c r="K163" s="9">
        <v>1</v>
      </c>
      <c r="L163" s="9" t="s">
        <v>325</v>
      </c>
      <c r="M163" s="9">
        <v>30600</v>
      </c>
      <c r="N163" s="18"/>
      <c r="O163" s="18"/>
      <c r="P163" s="17"/>
      <c r="Q163" s="17"/>
    </row>
    <row r="164" spans="1:17" ht="16.5" x14ac:dyDescent="0.2">
      <c r="A164" s="9">
        <v>12242</v>
      </c>
      <c r="B164" s="9">
        <v>2</v>
      </c>
      <c r="C164" s="9">
        <v>224</v>
      </c>
      <c r="D164" s="9" t="s">
        <v>2168</v>
      </c>
      <c r="E164" s="9">
        <v>2</v>
      </c>
      <c r="F164" s="9" t="s">
        <v>2403</v>
      </c>
      <c r="G164" s="9">
        <v>20</v>
      </c>
      <c r="H164" s="9" t="s">
        <v>2265</v>
      </c>
      <c r="I164" s="9">
        <v>6500</v>
      </c>
      <c r="J164" s="10" t="s">
        <v>2404</v>
      </c>
      <c r="K164" s="9">
        <v>1</v>
      </c>
      <c r="L164" s="9" t="s">
        <v>325</v>
      </c>
      <c r="M164" s="9">
        <v>61200</v>
      </c>
      <c r="N164" s="18"/>
      <c r="O164" s="18"/>
      <c r="P164" s="17"/>
      <c r="Q164" s="17"/>
    </row>
    <row r="165" spans="1:17" ht="16.5" x14ac:dyDescent="0.2">
      <c r="A165" s="9">
        <v>12243</v>
      </c>
      <c r="B165" s="9">
        <v>2</v>
      </c>
      <c r="C165" s="9">
        <v>224</v>
      </c>
      <c r="D165" s="9" t="s">
        <v>2168</v>
      </c>
      <c r="E165" s="9">
        <v>3</v>
      </c>
      <c r="F165" s="9" t="s">
        <v>2405</v>
      </c>
      <c r="G165" s="9">
        <v>30</v>
      </c>
      <c r="H165" s="9" t="s">
        <v>2172</v>
      </c>
      <c r="I165" s="9">
        <v>5</v>
      </c>
      <c r="J165" s="10" t="s">
        <v>2406</v>
      </c>
      <c r="K165" s="9">
        <v>1</v>
      </c>
      <c r="L165" s="9" t="s">
        <v>325</v>
      </c>
      <c r="M165" s="9">
        <v>91800</v>
      </c>
      <c r="N165" s="18"/>
      <c r="O165" s="18"/>
      <c r="P165" s="17"/>
      <c r="Q165" s="17"/>
    </row>
    <row r="166" spans="1:17" ht="16.5" x14ac:dyDescent="0.2">
      <c r="A166" s="9">
        <v>12251</v>
      </c>
      <c r="B166" s="9">
        <v>2</v>
      </c>
      <c r="C166" s="9">
        <v>225</v>
      </c>
      <c r="D166" s="9" t="s">
        <v>2168</v>
      </c>
      <c r="E166" s="9">
        <v>1</v>
      </c>
      <c r="F166" s="9" t="s">
        <v>2407</v>
      </c>
      <c r="G166" s="9">
        <v>10</v>
      </c>
      <c r="H166" s="9" t="s">
        <v>2170</v>
      </c>
      <c r="I166" s="9">
        <v>100</v>
      </c>
      <c r="J166" s="10" t="s">
        <v>2408</v>
      </c>
      <c r="K166" s="9">
        <v>1</v>
      </c>
      <c r="L166" s="9" t="s">
        <v>325</v>
      </c>
      <c r="M166" s="9">
        <v>32400</v>
      </c>
      <c r="N166" s="18"/>
      <c r="O166" s="18"/>
      <c r="P166" s="17"/>
      <c r="Q166" s="17"/>
    </row>
    <row r="167" spans="1:17" ht="16.5" x14ac:dyDescent="0.2">
      <c r="A167" s="9">
        <v>12252</v>
      </c>
      <c r="B167" s="9">
        <v>2</v>
      </c>
      <c r="C167" s="9">
        <v>225</v>
      </c>
      <c r="D167" s="9" t="s">
        <v>2168</v>
      </c>
      <c r="E167" s="9">
        <v>2</v>
      </c>
      <c r="F167" s="9" t="s">
        <v>2409</v>
      </c>
      <c r="G167" s="9">
        <v>20</v>
      </c>
      <c r="H167" s="9" t="s">
        <v>2265</v>
      </c>
      <c r="I167" s="9">
        <v>7000</v>
      </c>
      <c r="J167" s="10" t="s">
        <v>2410</v>
      </c>
      <c r="K167" s="9">
        <v>1</v>
      </c>
      <c r="L167" s="9" t="s">
        <v>325</v>
      </c>
      <c r="M167" s="9">
        <v>64800</v>
      </c>
      <c r="N167" s="18"/>
      <c r="O167" s="18"/>
      <c r="P167" s="17"/>
      <c r="Q167" s="17"/>
    </row>
    <row r="168" spans="1:17" ht="16.5" x14ac:dyDescent="0.2">
      <c r="A168" s="9">
        <v>12253</v>
      </c>
      <c r="B168" s="9">
        <v>2</v>
      </c>
      <c r="C168" s="9">
        <v>225</v>
      </c>
      <c r="D168" s="9" t="s">
        <v>2168</v>
      </c>
      <c r="E168" s="9">
        <v>3</v>
      </c>
      <c r="F168" s="9" t="s">
        <v>2411</v>
      </c>
      <c r="G168" s="9">
        <v>30</v>
      </c>
      <c r="H168" s="9" t="s">
        <v>2172</v>
      </c>
      <c r="I168" s="9">
        <v>5</v>
      </c>
      <c r="J168" s="10" t="s">
        <v>2412</v>
      </c>
      <c r="K168" s="9">
        <v>1</v>
      </c>
      <c r="L168" s="9" t="s">
        <v>325</v>
      </c>
      <c r="M168" s="9">
        <v>97200</v>
      </c>
      <c r="N168" s="18"/>
      <c r="O168" s="18"/>
      <c r="P168" s="17"/>
      <c r="Q168" s="17"/>
    </row>
    <row r="169" spans="1:17" ht="16.5" x14ac:dyDescent="0.2">
      <c r="A169" s="9">
        <v>12261</v>
      </c>
      <c r="B169" s="9">
        <v>2</v>
      </c>
      <c r="C169" s="9">
        <v>226</v>
      </c>
      <c r="D169" s="9" t="s">
        <v>2168</v>
      </c>
      <c r="E169" s="9">
        <v>1</v>
      </c>
      <c r="F169" s="9" t="s">
        <v>2413</v>
      </c>
      <c r="G169" s="9">
        <v>10</v>
      </c>
      <c r="H169" s="9" t="s">
        <v>2170</v>
      </c>
      <c r="I169" s="9">
        <v>100</v>
      </c>
      <c r="J169" s="10" t="s">
        <v>2414</v>
      </c>
      <c r="K169" s="9">
        <v>1</v>
      </c>
      <c r="L169" s="9" t="s">
        <v>325</v>
      </c>
      <c r="M169" s="9">
        <v>34200</v>
      </c>
      <c r="N169" s="18"/>
      <c r="O169" s="18"/>
      <c r="P169" s="17"/>
      <c r="Q169" s="17"/>
    </row>
    <row r="170" spans="1:17" ht="16.5" x14ac:dyDescent="0.2">
      <c r="A170" s="9">
        <v>12262</v>
      </c>
      <c r="B170" s="9">
        <v>2</v>
      </c>
      <c r="C170" s="9">
        <v>226</v>
      </c>
      <c r="D170" s="9" t="s">
        <v>2168</v>
      </c>
      <c r="E170" s="9">
        <v>2</v>
      </c>
      <c r="F170" s="9" t="s">
        <v>2415</v>
      </c>
      <c r="G170" s="9">
        <v>20</v>
      </c>
      <c r="H170" s="9" t="s">
        <v>2265</v>
      </c>
      <c r="I170" s="9">
        <v>7500</v>
      </c>
      <c r="J170" s="10" t="s">
        <v>2416</v>
      </c>
      <c r="K170" s="9">
        <v>1</v>
      </c>
      <c r="L170" s="9" t="s">
        <v>325</v>
      </c>
      <c r="M170" s="9">
        <v>68400</v>
      </c>
      <c r="N170" s="18"/>
      <c r="O170" s="18"/>
      <c r="P170" s="17"/>
      <c r="Q170" s="17"/>
    </row>
    <row r="171" spans="1:17" ht="16.5" x14ac:dyDescent="0.2">
      <c r="A171" s="9">
        <v>12263</v>
      </c>
      <c r="B171" s="9">
        <v>2</v>
      </c>
      <c r="C171" s="9">
        <v>226</v>
      </c>
      <c r="D171" s="9" t="s">
        <v>2168</v>
      </c>
      <c r="E171" s="9">
        <v>3</v>
      </c>
      <c r="F171" s="9" t="s">
        <v>2417</v>
      </c>
      <c r="G171" s="9">
        <v>30</v>
      </c>
      <c r="H171" s="9" t="s">
        <v>2172</v>
      </c>
      <c r="I171" s="9">
        <v>5</v>
      </c>
      <c r="J171" s="10" t="s">
        <v>2418</v>
      </c>
      <c r="K171" s="9">
        <v>1</v>
      </c>
      <c r="L171" s="9" t="s">
        <v>325</v>
      </c>
      <c r="M171" s="9">
        <v>102600</v>
      </c>
      <c r="N171" s="18"/>
      <c r="O171" s="18"/>
      <c r="P171" s="17"/>
      <c r="Q171" s="17"/>
    </row>
    <row r="172" spans="1:17" ht="16.5" x14ac:dyDescent="0.2">
      <c r="A172" s="9">
        <v>12271</v>
      </c>
      <c r="B172" s="9">
        <v>2</v>
      </c>
      <c r="C172" s="9">
        <v>227</v>
      </c>
      <c r="D172" s="9" t="s">
        <v>2168</v>
      </c>
      <c r="E172" s="9">
        <v>1</v>
      </c>
      <c r="F172" s="9" t="s">
        <v>2419</v>
      </c>
      <c r="G172" s="9">
        <v>10</v>
      </c>
      <c r="H172" s="9" t="s">
        <v>2170</v>
      </c>
      <c r="I172" s="9">
        <v>100</v>
      </c>
      <c r="J172" s="10" t="s">
        <v>2420</v>
      </c>
      <c r="K172" s="9">
        <v>1</v>
      </c>
      <c r="L172" s="9" t="s">
        <v>325</v>
      </c>
      <c r="M172" s="9">
        <v>36000</v>
      </c>
      <c r="N172" s="18"/>
      <c r="O172" s="18"/>
      <c r="P172" s="17"/>
      <c r="Q172" s="17"/>
    </row>
    <row r="173" spans="1:17" ht="16.5" x14ac:dyDescent="0.2">
      <c r="A173" s="9">
        <v>12272</v>
      </c>
      <c r="B173" s="9">
        <v>2</v>
      </c>
      <c r="C173" s="9">
        <v>227</v>
      </c>
      <c r="D173" s="9" t="s">
        <v>2168</v>
      </c>
      <c r="E173" s="9">
        <v>2</v>
      </c>
      <c r="F173" s="9" t="s">
        <v>2421</v>
      </c>
      <c r="G173" s="9">
        <v>20</v>
      </c>
      <c r="H173" s="9" t="s">
        <v>2265</v>
      </c>
      <c r="I173" s="9">
        <v>8000</v>
      </c>
      <c r="J173" s="10" t="s">
        <v>2422</v>
      </c>
      <c r="K173" s="9">
        <v>1</v>
      </c>
      <c r="L173" s="9" t="s">
        <v>325</v>
      </c>
      <c r="M173" s="9">
        <v>72000</v>
      </c>
      <c r="N173" s="18"/>
      <c r="O173" s="18"/>
      <c r="P173" s="17"/>
      <c r="Q173" s="17"/>
    </row>
    <row r="174" spans="1:17" ht="16.5" x14ac:dyDescent="0.2">
      <c r="A174" s="9">
        <v>12273</v>
      </c>
      <c r="B174" s="9">
        <v>2</v>
      </c>
      <c r="C174" s="9">
        <v>227</v>
      </c>
      <c r="D174" s="9" t="s">
        <v>2168</v>
      </c>
      <c r="E174" s="9">
        <v>3</v>
      </c>
      <c r="F174" s="9" t="s">
        <v>2423</v>
      </c>
      <c r="G174" s="9">
        <v>30</v>
      </c>
      <c r="H174" s="9" t="s">
        <v>2172</v>
      </c>
      <c r="I174" s="9">
        <v>5</v>
      </c>
      <c r="J174" s="10" t="s">
        <v>2424</v>
      </c>
      <c r="K174" s="9">
        <v>1</v>
      </c>
      <c r="L174" s="9" t="s">
        <v>325</v>
      </c>
      <c r="M174" s="9">
        <v>108000</v>
      </c>
      <c r="N174" s="18"/>
      <c r="O174" s="18"/>
      <c r="P174" s="17"/>
      <c r="Q174" s="17"/>
    </row>
    <row r="175" spans="1:17" ht="16.5" x14ac:dyDescent="0.2">
      <c r="A175" s="9">
        <v>12281</v>
      </c>
      <c r="B175" s="9">
        <v>2</v>
      </c>
      <c r="C175" s="9">
        <v>228</v>
      </c>
      <c r="D175" s="9" t="s">
        <v>2168</v>
      </c>
      <c r="E175" s="9">
        <v>1</v>
      </c>
      <c r="F175" s="9" t="s">
        <v>2425</v>
      </c>
      <c r="G175" s="9">
        <v>10</v>
      </c>
      <c r="H175" s="9" t="s">
        <v>2170</v>
      </c>
      <c r="I175" s="9">
        <v>100</v>
      </c>
      <c r="J175" s="10" t="s">
        <v>2426</v>
      </c>
      <c r="K175" s="9">
        <v>1</v>
      </c>
      <c r="L175" s="9" t="s">
        <v>325</v>
      </c>
      <c r="M175" s="9">
        <v>37800</v>
      </c>
      <c r="N175" s="18"/>
      <c r="O175" s="18"/>
      <c r="P175" s="17"/>
      <c r="Q175" s="17"/>
    </row>
    <row r="176" spans="1:17" ht="16.5" x14ac:dyDescent="0.2">
      <c r="A176" s="9">
        <v>12282</v>
      </c>
      <c r="B176" s="9">
        <v>2</v>
      </c>
      <c r="C176" s="9">
        <v>228</v>
      </c>
      <c r="D176" s="9" t="s">
        <v>2168</v>
      </c>
      <c r="E176" s="9">
        <v>2</v>
      </c>
      <c r="F176" s="9" t="s">
        <v>2427</v>
      </c>
      <c r="G176" s="9">
        <v>20</v>
      </c>
      <c r="H176" s="9" t="s">
        <v>2265</v>
      </c>
      <c r="I176" s="9">
        <v>8500</v>
      </c>
      <c r="J176" s="10" t="s">
        <v>2428</v>
      </c>
      <c r="K176" s="9">
        <v>1</v>
      </c>
      <c r="L176" s="9" t="s">
        <v>325</v>
      </c>
      <c r="M176" s="9">
        <v>75600</v>
      </c>
      <c r="N176" s="18"/>
      <c r="O176" s="18"/>
      <c r="P176" s="17"/>
      <c r="Q176" s="17"/>
    </row>
    <row r="177" spans="1:17" ht="16.5" x14ac:dyDescent="0.2">
      <c r="A177" s="9">
        <v>12283</v>
      </c>
      <c r="B177" s="9">
        <v>2</v>
      </c>
      <c r="C177" s="9">
        <v>228</v>
      </c>
      <c r="D177" s="9" t="s">
        <v>2168</v>
      </c>
      <c r="E177" s="9">
        <v>3</v>
      </c>
      <c r="F177" s="9" t="s">
        <v>2429</v>
      </c>
      <c r="G177" s="9">
        <v>30</v>
      </c>
      <c r="H177" s="9" t="s">
        <v>2172</v>
      </c>
      <c r="I177" s="9">
        <v>5</v>
      </c>
      <c r="J177" s="10" t="s">
        <v>2430</v>
      </c>
      <c r="K177" s="9">
        <v>1</v>
      </c>
      <c r="L177" s="9" t="s">
        <v>325</v>
      </c>
      <c r="M177" s="9">
        <v>113400</v>
      </c>
      <c r="N177" s="18"/>
      <c r="O177" s="18"/>
      <c r="P177" s="17"/>
      <c r="Q177" s="17"/>
    </row>
    <row r="178" spans="1:17" ht="16.5" x14ac:dyDescent="0.2">
      <c r="A178" s="9">
        <v>12291</v>
      </c>
      <c r="B178" s="9">
        <v>2</v>
      </c>
      <c r="C178" s="9">
        <v>229</v>
      </c>
      <c r="D178" s="9" t="s">
        <v>2168</v>
      </c>
      <c r="E178" s="9">
        <v>1</v>
      </c>
      <c r="F178" s="9" t="s">
        <v>2431</v>
      </c>
      <c r="G178" s="9">
        <v>10</v>
      </c>
      <c r="H178" s="9" t="s">
        <v>2170</v>
      </c>
      <c r="I178" s="9">
        <v>100</v>
      </c>
      <c r="J178" s="10" t="s">
        <v>2432</v>
      </c>
      <c r="K178" s="9">
        <v>1</v>
      </c>
      <c r="L178" s="9" t="s">
        <v>325</v>
      </c>
      <c r="M178" s="9">
        <v>39600</v>
      </c>
      <c r="N178" s="18"/>
      <c r="O178" s="18"/>
      <c r="P178" s="17"/>
      <c r="Q178" s="17"/>
    </row>
    <row r="179" spans="1:17" ht="16.5" x14ac:dyDescent="0.2">
      <c r="A179" s="9">
        <v>12292</v>
      </c>
      <c r="B179" s="9">
        <v>2</v>
      </c>
      <c r="C179" s="9">
        <v>229</v>
      </c>
      <c r="D179" s="9" t="s">
        <v>2168</v>
      </c>
      <c r="E179" s="9">
        <v>2</v>
      </c>
      <c r="F179" s="9" t="s">
        <v>2433</v>
      </c>
      <c r="G179" s="9">
        <v>20</v>
      </c>
      <c r="H179" s="9" t="s">
        <v>2265</v>
      </c>
      <c r="I179" s="9">
        <v>9000</v>
      </c>
      <c r="J179" s="10" t="s">
        <v>2434</v>
      </c>
      <c r="K179" s="9">
        <v>1</v>
      </c>
      <c r="L179" s="9" t="s">
        <v>325</v>
      </c>
      <c r="M179" s="9">
        <v>79200</v>
      </c>
      <c r="N179" s="18"/>
      <c r="O179" s="18"/>
      <c r="P179" s="17"/>
      <c r="Q179" s="17"/>
    </row>
    <row r="180" spans="1:17" ht="16.5" x14ac:dyDescent="0.2">
      <c r="A180" s="9">
        <v>12293</v>
      </c>
      <c r="B180" s="9">
        <v>2</v>
      </c>
      <c r="C180" s="9">
        <v>229</v>
      </c>
      <c r="D180" s="9" t="s">
        <v>2168</v>
      </c>
      <c r="E180" s="9">
        <v>3</v>
      </c>
      <c r="F180" s="9" t="s">
        <v>2435</v>
      </c>
      <c r="G180" s="9">
        <v>30</v>
      </c>
      <c r="H180" s="9" t="s">
        <v>2172</v>
      </c>
      <c r="I180" s="9">
        <v>5</v>
      </c>
      <c r="J180" s="10" t="s">
        <v>2436</v>
      </c>
      <c r="K180" s="9">
        <v>1</v>
      </c>
      <c r="L180" s="9" t="s">
        <v>325</v>
      </c>
      <c r="M180" s="9">
        <v>118800</v>
      </c>
      <c r="N180" s="18"/>
      <c r="O180" s="18"/>
      <c r="P180" s="17"/>
      <c r="Q180" s="17"/>
    </row>
    <row r="181" spans="1:17" ht="16.5" x14ac:dyDescent="0.2">
      <c r="A181" s="9">
        <v>12301</v>
      </c>
      <c r="B181" s="9">
        <v>2</v>
      </c>
      <c r="C181" s="9">
        <v>230</v>
      </c>
      <c r="D181" s="9" t="s">
        <v>2168</v>
      </c>
      <c r="E181" s="9">
        <v>1</v>
      </c>
      <c r="F181" s="9" t="s">
        <v>2431</v>
      </c>
      <c r="G181" s="9">
        <v>10</v>
      </c>
      <c r="H181" s="9" t="s">
        <v>2170</v>
      </c>
      <c r="I181" s="9">
        <v>100</v>
      </c>
      <c r="J181" s="10" t="s">
        <v>2437</v>
      </c>
      <c r="K181" s="9">
        <v>1</v>
      </c>
      <c r="L181" s="9" t="s">
        <v>325</v>
      </c>
      <c r="M181" s="9">
        <v>39600</v>
      </c>
      <c r="N181" s="18"/>
      <c r="O181" s="18"/>
      <c r="P181" s="17"/>
      <c r="Q181" s="17"/>
    </row>
    <row r="182" spans="1:17" ht="16.5" x14ac:dyDescent="0.2">
      <c r="A182" s="9">
        <v>12302</v>
      </c>
      <c r="B182" s="9">
        <v>2</v>
      </c>
      <c r="C182" s="9">
        <v>230</v>
      </c>
      <c r="D182" s="9" t="s">
        <v>2168</v>
      </c>
      <c r="E182" s="9">
        <v>2</v>
      </c>
      <c r="F182" s="9" t="s">
        <v>2438</v>
      </c>
      <c r="G182" s="9">
        <v>20</v>
      </c>
      <c r="H182" s="9" t="s">
        <v>2265</v>
      </c>
      <c r="I182" s="9">
        <v>1000</v>
      </c>
      <c r="J182" s="10" t="s">
        <v>2439</v>
      </c>
      <c r="K182" s="9">
        <v>1</v>
      </c>
      <c r="L182" s="9" t="s">
        <v>325</v>
      </c>
      <c r="M182" s="9">
        <v>79200</v>
      </c>
      <c r="N182" s="18"/>
      <c r="O182" s="18"/>
      <c r="P182" s="17"/>
      <c r="Q182" s="17"/>
    </row>
    <row r="183" spans="1:17" ht="16.5" x14ac:dyDescent="0.2">
      <c r="A183" s="9">
        <v>12303</v>
      </c>
      <c r="B183" s="9">
        <v>2</v>
      </c>
      <c r="C183" s="9">
        <v>230</v>
      </c>
      <c r="D183" s="9" t="s">
        <v>2168</v>
      </c>
      <c r="E183" s="9">
        <v>3</v>
      </c>
      <c r="F183" s="9" t="s">
        <v>2435</v>
      </c>
      <c r="G183" s="9">
        <v>30</v>
      </c>
      <c r="H183" s="9" t="s">
        <v>2172</v>
      </c>
      <c r="I183" s="9">
        <v>5</v>
      </c>
      <c r="J183" s="10" t="s">
        <v>2440</v>
      </c>
      <c r="K183" s="9">
        <v>1</v>
      </c>
      <c r="L183" s="9" t="s">
        <v>325</v>
      </c>
      <c r="M183" s="9">
        <v>118800</v>
      </c>
      <c r="N183" s="18"/>
      <c r="O183" s="18"/>
      <c r="P183" s="17"/>
      <c r="Q183" s="17"/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83"/>
  <sheetViews>
    <sheetView workbookViewId="0"/>
  </sheetViews>
  <sheetFormatPr defaultColWidth="9" defaultRowHeight="14.25" x14ac:dyDescent="0.2"/>
  <cols>
    <col min="1" max="1" width="10.625" customWidth="1"/>
    <col min="2" max="2" width="15.875" customWidth="1"/>
    <col min="3" max="3" width="10.625" customWidth="1"/>
    <col min="4" max="4" width="17.875" customWidth="1"/>
    <col min="6" max="6" width="41" customWidth="1"/>
    <col min="7" max="9" width="17.5" customWidth="1"/>
    <col min="10" max="10" width="25.375" customWidth="1"/>
    <col min="11" max="11" width="14.25" customWidth="1"/>
    <col min="12" max="12" width="29.125" customWidth="1"/>
    <col min="13" max="13" width="16" customWidth="1"/>
    <col min="14" max="14" width="14.375" customWidth="1"/>
    <col min="15" max="15" width="16.625" customWidth="1"/>
  </cols>
  <sheetData>
    <row r="1" spans="1:18" ht="15" x14ac:dyDescent="0.2">
      <c r="A1" s="2" t="s">
        <v>16</v>
      </c>
      <c r="B1" s="2" t="s">
        <v>45</v>
      </c>
      <c r="C1" s="2" t="s">
        <v>29</v>
      </c>
      <c r="D1" s="2" t="s">
        <v>177</v>
      </c>
      <c r="E1" s="2" t="s">
        <v>178</v>
      </c>
      <c r="F1" s="2" t="s">
        <v>43</v>
      </c>
      <c r="G1" s="2" t="s">
        <v>2441</v>
      </c>
      <c r="H1" s="13" t="s">
        <v>2442</v>
      </c>
      <c r="I1" s="13" t="s">
        <v>2443</v>
      </c>
      <c r="J1" s="2" t="s">
        <v>2144</v>
      </c>
      <c r="K1" s="2" t="s">
        <v>2145</v>
      </c>
      <c r="L1" s="2" t="s">
        <v>2146</v>
      </c>
      <c r="M1" s="2" t="s">
        <v>2147</v>
      </c>
      <c r="N1" s="2" t="s">
        <v>2148</v>
      </c>
      <c r="O1" s="2" t="s">
        <v>2149</v>
      </c>
    </row>
    <row r="2" spans="1:18" x14ac:dyDescent="0.2">
      <c r="A2" t="s">
        <v>54</v>
      </c>
      <c r="B2" t="s">
        <v>239</v>
      </c>
      <c r="C2" t="s">
        <v>239</v>
      </c>
      <c r="D2" t="s">
        <v>2444</v>
      </c>
      <c r="E2" t="s">
        <v>239</v>
      </c>
      <c r="F2" t="s">
        <v>56</v>
      </c>
      <c r="G2" t="s">
        <v>2445</v>
      </c>
      <c r="H2" t="s">
        <v>2446</v>
      </c>
      <c r="I2" t="s">
        <v>2446</v>
      </c>
      <c r="J2" t="s">
        <v>243</v>
      </c>
      <c r="K2" t="s">
        <v>240</v>
      </c>
      <c r="L2" t="s">
        <v>243</v>
      </c>
      <c r="M2" t="s">
        <v>240</v>
      </c>
      <c r="N2" t="s">
        <v>243</v>
      </c>
      <c r="O2" t="s">
        <v>240</v>
      </c>
    </row>
    <row r="3" spans="1:18" ht="15" x14ac:dyDescent="0.2">
      <c r="A3" s="12" t="s">
        <v>2154</v>
      </c>
      <c r="B3" s="12" t="s">
        <v>2155</v>
      </c>
      <c r="C3" s="12" t="s">
        <v>62</v>
      </c>
      <c r="D3" s="12" t="s">
        <v>2156</v>
      </c>
      <c r="E3" s="12" t="s">
        <v>258</v>
      </c>
      <c r="F3" s="12" t="s">
        <v>63</v>
      </c>
      <c r="G3" s="12" t="s">
        <v>2447</v>
      </c>
      <c r="H3" s="14" t="s">
        <v>2448</v>
      </c>
      <c r="I3" s="14" t="s">
        <v>2449</v>
      </c>
      <c r="J3" s="12" t="s">
        <v>2158</v>
      </c>
      <c r="K3" s="12" t="s">
        <v>2159</v>
      </c>
      <c r="L3" s="12" t="s">
        <v>2160</v>
      </c>
      <c r="M3" s="12" t="s">
        <v>2161</v>
      </c>
      <c r="N3" s="12" t="s">
        <v>2162</v>
      </c>
      <c r="O3" s="12" t="s">
        <v>2163</v>
      </c>
    </row>
    <row r="4" spans="1:18" ht="16.5" x14ac:dyDescent="0.2">
      <c r="A4" s="9">
        <v>21011</v>
      </c>
      <c r="B4" s="9">
        <v>1</v>
      </c>
      <c r="C4" s="9">
        <v>101</v>
      </c>
      <c r="D4" s="9" t="s">
        <v>2450</v>
      </c>
      <c r="E4" s="9">
        <v>1</v>
      </c>
      <c r="F4" s="9" t="s">
        <v>2451</v>
      </c>
      <c r="G4" s="9">
        <v>10103</v>
      </c>
      <c r="H4" s="15">
        <v>-20</v>
      </c>
      <c r="I4" s="15">
        <v>-100</v>
      </c>
      <c r="J4" s="9" t="s">
        <v>2452</v>
      </c>
      <c r="K4" s="9">
        <v>4</v>
      </c>
      <c r="L4" s="9" t="s">
        <v>2453</v>
      </c>
      <c r="M4" s="9">
        <v>30</v>
      </c>
      <c r="N4" s="9" t="s">
        <v>326</v>
      </c>
      <c r="O4" s="9">
        <v>4000</v>
      </c>
      <c r="R4" s="16"/>
    </row>
    <row r="5" spans="1:18" ht="16.5" x14ac:dyDescent="0.2">
      <c r="A5" s="9">
        <v>21012</v>
      </c>
      <c r="B5" s="9">
        <v>1</v>
      </c>
      <c r="C5" s="9">
        <v>101</v>
      </c>
      <c r="D5" s="9" t="s">
        <v>2450</v>
      </c>
      <c r="E5" s="9">
        <v>2</v>
      </c>
      <c r="F5" s="9" t="s">
        <v>2454</v>
      </c>
      <c r="G5" s="9">
        <v>10106</v>
      </c>
      <c r="H5" s="15">
        <v>150</v>
      </c>
      <c r="I5" s="15">
        <v>200</v>
      </c>
      <c r="J5" s="9" t="s">
        <v>2452</v>
      </c>
      <c r="K5" s="9">
        <v>6</v>
      </c>
      <c r="L5" s="9" t="s">
        <v>2453</v>
      </c>
      <c r="M5" s="9">
        <v>70</v>
      </c>
      <c r="N5" s="9" t="s">
        <v>326</v>
      </c>
      <c r="O5" s="9">
        <v>6000</v>
      </c>
      <c r="R5" s="16"/>
    </row>
    <row r="6" spans="1:18" ht="16.5" x14ac:dyDescent="0.2">
      <c r="A6" s="9">
        <v>21013</v>
      </c>
      <c r="B6" s="9">
        <v>1</v>
      </c>
      <c r="C6" s="9">
        <v>101</v>
      </c>
      <c r="D6" s="9" t="s">
        <v>2450</v>
      </c>
      <c r="E6" s="9">
        <v>3</v>
      </c>
      <c r="F6" s="9" t="s">
        <v>2455</v>
      </c>
      <c r="G6" s="9">
        <v>10110</v>
      </c>
      <c r="H6" s="15">
        <v>200</v>
      </c>
      <c r="I6" s="15">
        <v>60</v>
      </c>
      <c r="J6" s="9" t="s">
        <v>2456</v>
      </c>
      <c r="K6" s="9">
        <v>6</v>
      </c>
      <c r="L6" s="9" t="s">
        <v>2453</v>
      </c>
      <c r="M6" s="9">
        <v>100</v>
      </c>
      <c r="N6" s="9" t="s">
        <v>326</v>
      </c>
      <c r="O6" s="9">
        <v>10000</v>
      </c>
      <c r="R6" s="16"/>
    </row>
    <row r="7" spans="1:18" ht="16.5" x14ac:dyDescent="0.2">
      <c r="A7" s="9">
        <v>21021</v>
      </c>
      <c r="B7" s="9">
        <v>1</v>
      </c>
      <c r="C7" s="9">
        <v>102</v>
      </c>
      <c r="D7" s="9" t="s">
        <v>2450</v>
      </c>
      <c r="E7" s="9">
        <v>1</v>
      </c>
      <c r="F7" s="9" t="s">
        <v>2457</v>
      </c>
      <c r="G7" s="9">
        <v>10203</v>
      </c>
      <c r="H7" s="15">
        <v>120</v>
      </c>
      <c r="I7" s="15">
        <v>-50</v>
      </c>
      <c r="J7" s="9" t="s">
        <v>2452</v>
      </c>
      <c r="K7" s="9">
        <v>4</v>
      </c>
      <c r="L7" s="9" t="s">
        <v>2453</v>
      </c>
      <c r="M7" s="9">
        <v>40</v>
      </c>
      <c r="N7" s="9" t="s">
        <v>326</v>
      </c>
      <c r="O7" s="9">
        <v>4000</v>
      </c>
    </row>
    <row r="8" spans="1:18" ht="16.5" x14ac:dyDescent="0.2">
      <c r="A8" s="9">
        <v>21022</v>
      </c>
      <c r="B8" s="9">
        <v>1</v>
      </c>
      <c r="C8" s="9">
        <v>102</v>
      </c>
      <c r="D8" s="9" t="s">
        <v>2450</v>
      </c>
      <c r="E8" s="9">
        <v>2</v>
      </c>
      <c r="F8" s="9" t="s">
        <v>2458</v>
      </c>
      <c r="G8" s="9">
        <v>10206</v>
      </c>
      <c r="H8" s="15">
        <v>220</v>
      </c>
      <c r="I8" s="15">
        <v>50</v>
      </c>
      <c r="J8" s="9" t="s">
        <v>2452</v>
      </c>
      <c r="K8" s="9">
        <v>6</v>
      </c>
      <c r="L8" s="9" t="s">
        <v>2453</v>
      </c>
      <c r="M8" s="9">
        <v>70</v>
      </c>
      <c r="N8" s="9" t="s">
        <v>326</v>
      </c>
      <c r="O8" s="9">
        <v>6000</v>
      </c>
    </row>
    <row r="9" spans="1:18" ht="16.5" x14ac:dyDescent="0.2">
      <c r="A9" s="9">
        <v>21023</v>
      </c>
      <c r="B9" s="9">
        <v>1</v>
      </c>
      <c r="C9" s="9">
        <v>102</v>
      </c>
      <c r="D9" s="9" t="s">
        <v>2450</v>
      </c>
      <c r="E9" s="9">
        <v>3</v>
      </c>
      <c r="F9" s="9" t="s">
        <v>2459</v>
      </c>
      <c r="G9" s="9">
        <v>10210</v>
      </c>
      <c r="H9" s="15">
        <v>200</v>
      </c>
      <c r="I9" s="15">
        <v>10</v>
      </c>
      <c r="J9" s="9" t="s">
        <v>2456</v>
      </c>
      <c r="K9" s="9">
        <v>8</v>
      </c>
      <c r="L9" s="9" t="s">
        <v>2453</v>
      </c>
      <c r="M9" s="9">
        <v>110</v>
      </c>
      <c r="N9" s="9" t="s">
        <v>326</v>
      </c>
      <c r="O9" s="9">
        <v>10000</v>
      </c>
    </row>
    <row r="10" spans="1:18" ht="16.5" x14ac:dyDescent="0.2">
      <c r="A10" s="9">
        <v>21031</v>
      </c>
      <c r="B10" s="9">
        <v>1</v>
      </c>
      <c r="C10" s="9">
        <v>103</v>
      </c>
      <c r="D10" s="9" t="s">
        <v>2450</v>
      </c>
      <c r="E10" s="9">
        <v>1</v>
      </c>
      <c r="F10" s="9" t="s">
        <v>2460</v>
      </c>
      <c r="G10" s="9">
        <v>10303</v>
      </c>
      <c r="H10" s="15">
        <v>-20</v>
      </c>
      <c r="I10" s="15">
        <v>-100</v>
      </c>
      <c r="J10" s="9" t="s">
        <v>2452</v>
      </c>
      <c r="K10" s="9">
        <v>4</v>
      </c>
      <c r="L10" s="9" t="s">
        <v>2453</v>
      </c>
      <c r="M10" s="9">
        <v>50</v>
      </c>
      <c r="N10" s="9" t="s">
        <v>326</v>
      </c>
      <c r="O10" s="9">
        <v>4000</v>
      </c>
    </row>
    <row r="11" spans="1:18" ht="16.5" x14ac:dyDescent="0.2">
      <c r="A11" s="9">
        <v>21032</v>
      </c>
      <c r="B11" s="9">
        <v>1</v>
      </c>
      <c r="C11" s="9">
        <v>103</v>
      </c>
      <c r="D11" s="9" t="s">
        <v>2450</v>
      </c>
      <c r="E11" s="9">
        <v>2</v>
      </c>
      <c r="F11" s="9" t="s">
        <v>2461</v>
      </c>
      <c r="G11" s="9">
        <v>10306</v>
      </c>
      <c r="H11" s="15">
        <v>150</v>
      </c>
      <c r="I11" s="15">
        <v>200</v>
      </c>
      <c r="J11" s="9" t="s">
        <v>2452</v>
      </c>
      <c r="K11" s="9">
        <v>6</v>
      </c>
      <c r="L11" s="9" t="s">
        <v>2453</v>
      </c>
      <c r="M11" s="9">
        <v>80</v>
      </c>
      <c r="N11" s="9" t="s">
        <v>326</v>
      </c>
      <c r="O11" s="9">
        <v>6000</v>
      </c>
    </row>
    <row r="12" spans="1:18" ht="16.5" x14ac:dyDescent="0.2">
      <c r="A12" s="9">
        <v>21033</v>
      </c>
      <c r="B12" s="9">
        <v>1</v>
      </c>
      <c r="C12" s="9">
        <v>103</v>
      </c>
      <c r="D12" s="9" t="s">
        <v>2450</v>
      </c>
      <c r="E12" s="9">
        <v>3</v>
      </c>
      <c r="F12" s="9" t="s">
        <v>2462</v>
      </c>
      <c r="G12" s="9">
        <v>10310</v>
      </c>
      <c r="H12" s="15">
        <v>200</v>
      </c>
      <c r="I12" s="15">
        <v>60</v>
      </c>
      <c r="J12" s="9" t="s">
        <v>2456</v>
      </c>
      <c r="K12" s="9">
        <v>10</v>
      </c>
      <c r="L12" s="9" t="s">
        <v>2453</v>
      </c>
      <c r="M12" s="9">
        <v>120</v>
      </c>
      <c r="N12" s="9" t="s">
        <v>326</v>
      </c>
      <c r="O12" s="9">
        <v>10000</v>
      </c>
    </row>
    <row r="13" spans="1:18" ht="16.5" x14ac:dyDescent="0.2">
      <c r="A13" s="9">
        <v>21041</v>
      </c>
      <c r="B13" s="9">
        <v>1</v>
      </c>
      <c r="C13" s="9">
        <v>104</v>
      </c>
      <c r="D13" s="9" t="s">
        <v>2450</v>
      </c>
      <c r="E13" s="9">
        <v>1</v>
      </c>
      <c r="F13" s="9" t="s">
        <v>2463</v>
      </c>
      <c r="G13" s="9">
        <v>10403</v>
      </c>
      <c r="H13" s="15">
        <v>120</v>
      </c>
      <c r="I13" s="15">
        <v>-50</v>
      </c>
      <c r="J13" s="9" t="s">
        <v>2452</v>
      </c>
      <c r="K13" s="9">
        <v>4</v>
      </c>
      <c r="L13" s="9" t="s">
        <v>2453</v>
      </c>
      <c r="M13" s="9">
        <v>80</v>
      </c>
      <c r="N13" s="9" t="s">
        <v>326</v>
      </c>
      <c r="O13" s="9">
        <v>4000</v>
      </c>
    </row>
    <row r="14" spans="1:18" ht="16.5" x14ac:dyDescent="0.2">
      <c r="A14" s="9">
        <v>21042</v>
      </c>
      <c r="B14" s="9">
        <v>1</v>
      </c>
      <c r="C14" s="9">
        <v>104</v>
      </c>
      <c r="D14" s="9" t="s">
        <v>2450</v>
      </c>
      <c r="E14" s="9">
        <v>2</v>
      </c>
      <c r="F14" s="9" t="s">
        <v>2464</v>
      </c>
      <c r="G14" s="9">
        <v>10406</v>
      </c>
      <c r="H14" s="15">
        <v>220</v>
      </c>
      <c r="I14" s="15">
        <v>50</v>
      </c>
      <c r="J14" s="9" t="s">
        <v>2452</v>
      </c>
      <c r="K14" s="9">
        <v>6</v>
      </c>
      <c r="L14" s="9" t="s">
        <v>2453</v>
      </c>
      <c r="M14" s="9">
        <v>110</v>
      </c>
      <c r="N14" s="9" t="s">
        <v>326</v>
      </c>
      <c r="O14" s="9">
        <v>6000</v>
      </c>
    </row>
    <row r="15" spans="1:18" ht="16.5" x14ac:dyDescent="0.2">
      <c r="A15" s="9">
        <v>21043</v>
      </c>
      <c r="B15" s="9">
        <v>1</v>
      </c>
      <c r="C15" s="9">
        <v>104</v>
      </c>
      <c r="D15" s="9" t="s">
        <v>2450</v>
      </c>
      <c r="E15" s="9">
        <v>3</v>
      </c>
      <c r="F15" s="9" t="s">
        <v>2465</v>
      </c>
      <c r="G15" s="9">
        <v>10410</v>
      </c>
      <c r="H15" s="15">
        <v>200</v>
      </c>
      <c r="I15" s="15">
        <v>10</v>
      </c>
      <c r="J15" s="9" t="s">
        <v>2456</v>
      </c>
      <c r="K15" s="9">
        <v>10</v>
      </c>
      <c r="L15" s="9" t="s">
        <v>2453</v>
      </c>
      <c r="M15" s="9">
        <v>140</v>
      </c>
      <c r="N15" s="9" t="s">
        <v>326</v>
      </c>
      <c r="O15" s="9">
        <v>10000</v>
      </c>
    </row>
    <row r="16" spans="1:18" ht="16.5" x14ac:dyDescent="0.2">
      <c r="A16" s="9">
        <v>21051</v>
      </c>
      <c r="B16" s="9">
        <v>1</v>
      </c>
      <c r="C16" s="9">
        <v>105</v>
      </c>
      <c r="D16" s="9" t="s">
        <v>2450</v>
      </c>
      <c r="E16" s="9">
        <v>1</v>
      </c>
      <c r="F16" s="9" t="s">
        <v>2466</v>
      </c>
      <c r="G16" s="9">
        <v>10503</v>
      </c>
      <c r="H16" s="15">
        <v>-20</v>
      </c>
      <c r="I16" s="15">
        <v>-100</v>
      </c>
      <c r="J16" s="9" t="s">
        <v>2452</v>
      </c>
      <c r="K16" s="9">
        <v>4</v>
      </c>
      <c r="L16" s="9" t="s">
        <v>2467</v>
      </c>
      <c r="M16" s="9">
        <v>16</v>
      </c>
      <c r="N16" s="9" t="s">
        <v>326</v>
      </c>
      <c r="O16" s="9">
        <v>4000</v>
      </c>
    </row>
    <row r="17" spans="1:15" ht="16.5" x14ac:dyDescent="0.2">
      <c r="A17" s="9">
        <v>21052</v>
      </c>
      <c r="B17" s="9">
        <v>1</v>
      </c>
      <c r="C17" s="9">
        <v>105</v>
      </c>
      <c r="D17" s="9" t="s">
        <v>2450</v>
      </c>
      <c r="E17" s="9">
        <v>2</v>
      </c>
      <c r="F17" s="9" t="s">
        <v>2468</v>
      </c>
      <c r="G17" s="9">
        <v>10506</v>
      </c>
      <c r="H17" s="15">
        <v>150</v>
      </c>
      <c r="I17" s="15">
        <v>200</v>
      </c>
      <c r="J17" s="9" t="s">
        <v>2452</v>
      </c>
      <c r="K17" s="9">
        <v>6</v>
      </c>
      <c r="L17" s="9" t="s">
        <v>2467</v>
      </c>
      <c r="M17" s="9">
        <v>32</v>
      </c>
      <c r="N17" s="9" t="s">
        <v>326</v>
      </c>
      <c r="O17" s="9">
        <v>6000</v>
      </c>
    </row>
    <row r="18" spans="1:15" ht="16.5" x14ac:dyDescent="0.2">
      <c r="A18" s="9">
        <v>21053</v>
      </c>
      <c r="B18" s="9">
        <v>1</v>
      </c>
      <c r="C18" s="9">
        <v>105</v>
      </c>
      <c r="D18" s="9" t="s">
        <v>2450</v>
      </c>
      <c r="E18" s="9">
        <v>3</v>
      </c>
      <c r="F18" s="9" t="s">
        <v>2469</v>
      </c>
      <c r="G18" s="9">
        <v>10510</v>
      </c>
      <c r="H18" s="15">
        <v>200</v>
      </c>
      <c r="I18" s="15">
        <v>60</v>
      </c>
      <c r="J18" s="9" t="s">
        <v>2456</v>
      </c>
      <c r="K18" s="9">
        <v>12</v>
      </c>
      <c r="L18" s="9" t="s">
        <v>2467</v>
      </c>
      <c r="M18" s="9">
        <v>48</v>
      </c>
      <c r="N18" s="9" t="s">
        <v>326</v>
      </c>
      <c r="O18" s="9">
        <v>10000</v>
      </c>
    </row>
    <row r="19" spans="1:15" ht="16.5" x14ac:dyDescent="0.2">
      <c r="A19" s="9">
        <v>21061</v>
      </c>
      <c r="B19" s="9">
        <v>1</v>
      </c>
      <c r="C19" s="9">
        <v>106</v>
      </c>
      <c r="D19" s="9" t="s">
        <v>2450</v>
      </c>
      <c r="E19" s="9">
        <v>1</v>
      </c>
      <c r="F19" s="9" t="s">
        <v>2470</v>
      </c>
      <c r="G19" s="9">
        <v>10603</v>
      </c>
      <c r="H19" s="15">
        <v>120</v>
      </c>
      <c r="I19" s="15">
        <v>-50</v>
      </c>
      <c r="J19" s="9" t="s">
        <v>2452</v>
      </c>
      <c r="K19" s="9">
        <v>4</v>
      </c>
      <c r="L19" s="9" t="s">
        <v>2467</v>
      </c>
      <c r="M19" s="9">
        <v>20</v>
      </c>
      <c r="N19" s="9" t="s">
        <v>326</v>
      </c>
      <c r="O19" s="9">
        <v>4500</v>
      </c>
    </row>
    <row r="20" spans="1:15" ht="16.5" x14ac:dyDescent="0.2">
      <c r="A20" s="9">
        <v>21062</v>
      </c>
      <c r="B20" s="9">
        <v>1</v>
      </c>
      <c r="C20" s="9">
        <v>106</v>
      </c>
      <c r="D20" s="9" t="s">
        <v>2450</v>
      </c>
      <c r="E20" s="9">
        <v>2</v>
      </c>
      <c r="F20" s="9" t="s">
        <v>2471</v>
      </c>
      <c r="G20" s="9">
        <v>10606</v>
      </c>
      <c r="H20" s="15">
        <v>220</v>
      </c>
      <c r="I20" s="15">
        <v>50</v>
      </c>
      <c r="J20" s="9" t="s">
        <v>2452</v>
      </c>
      <c r="K20" s="9">
        <v>6</v>
      </c>
      <c r="L20" s="9" t="s">
        <v>2467</v>
      </c>
      <c r="M20" s="9">
        <v>45</v>
      </c>
      <c r="N20" s="9" t="s">
        <v>326</v>
      </c>
      <c r="O20" s="9">
        <v>6000</v>
      </c>
    </row>
    <row r="21" spans="1:15" ht="16.5" x14ac:dyDescent="0.2">
      <c r="A21" s="9">
        <v>21063</v>
      </c>
      <c r="B21" s="9">
        <v>1</v>
      </c>
      <c r="C21" s="9">
        <v>106</v>
      </c>
      <c r="D21" s="9" t="s">
        <v>2450</v>
      </c>
      <c r="E21" s="9">
        <v>3</v>
      </c>
      <c r="F21" s="9" t="s">
        <v>2472</v>
      </c>
      <c r="G21" s="9">
        <v>10610</v>
      </c>
      <c r="H21" s="15">
        <v>200</v>
      </c>
      <c r="I21" s="15">
        <v>10</v>
      </c>
      <c r="J21" s="9" t="s">
        <v>2456</v>
      </c>
      <c r="K21" s="9">
        <v>15</v>
      </c>
      <c r="L21" s="9" t="s">
        <v>2467</v>
      </c>
      <c r="M21" s="9">
        <v>65</v>
      </c>
      <c r="N21" s="9" t="s">
        <v>326</v>
      </c>
      <c r="O21" s="9">
        <v>10000</v>
      </c>
    </row>
    <row r="22" spans="1:15" ht="16.5" x14ac:dyDescent="0.2">
      <c r="A22" s="9">
        <v>21071</v>
      </c>
      <c r="B22" s="9">
        <v>1</v>
      </c>
      <c r="C22" s="9">
        <v>107</v>
      </c>
      <c r="D22" s="9" t="s">
        <v>2450</v>
      </c>
      <c r="E22" s="9">
        <v>1</v>
      </c>
      <c r="F22" s="9" t="s">
        <v>2473</v>
      </c>
      <c r="G22" s="9">
        <v>10703</v>
      </c>
      <c r="H22" s="15">
        <v>-20</v>
      </c>
      <c r="I22" s="15">
        <v>-100</v>
      </c>
      <c r="J22" s="9" t="s">
        <v>2452</v>
      </c>
      <c r="K22" s="9">
        <v>4</v>
      </c>
      <c r="L22" s="9" t="s">
        <v>2467</v>
      </c>
      <c r="M22" s="9">
        <v>30</v>
      </c>
      <c r="N22" s="9" t="s">
        <v>326</v>
      </c>
      <c r="O22" s="9">
        <v>5400</v>
      </c>
    </row>
    <row r="23" spans="1:15" ht="16.5" x14ac:dyDescent="0.2">
      <c r="A23" s="9">
        <v>21072</v>
      </c>
      <c r="B23" s="9">
        <v>1</v>
      </c>
      <c r="C23" s="9">
        <v>107</v>
      </c>
      <c r="D23" s="9" t="s">
        <v>2450</v>
      </c>
      <c r="E23" s="9">
        <v>2</v>
      </c>
      <c r="F23" s="9" t="s">
        <v>2474</v>
      </c>
      <c r="G23" s="9">
        <v>10706</v>
      </c>
      <c r="H23" s="15">
        <v>150</v>
      </c>
      <c r="I23" s="15">
        <v>200</v>
      </c>
      <c r="J23" s="9" t="s">
        <v>2452</v>
      </c>
      <c r="K23" s="9">
        <v>6</v>
      </c>
      <c r="L23" s="9" t="s">
        <v>2467</v>
      </c>
      <c r="M23" s="9">
        <v>50</v>
      </c>
      <c r="N23" s="9" t="s">
        <v>326</v>
      </c>
      <c r="O23" s="9">
        <v>7200</v>
      </c>
    </row>
    <row r="24" spans="1:15" ht="16.5" x14ac:dyDescent="0.2">
      <c r="A24" s="9">
        <v>21073</v>
      </c>
      <c r="B24" s="9">
        <v>1</v>
      </c>
      <c r="C24" s="9">
        <v>107</v>
      </c>
      <c r="D24" s="9" t="s">
        <v>2450</v>
      </c>
      <c r="E24" s="9">
        <v>3</v>
      </c>
      <c r="F24" s="9" t="s">
        <v>2475</v>
      </c>
      <c r="G24" s="9">
        <v>10710</v>
      </c>
      <c r="H24" s="15">
        <v>200</v>
      </c>
      <c r="I24" s="15">
        <v>60</v>
      </c>
      <c r="J24" s="9" t="s">
        <v>2452</v>
      </c>
      <c r="K24" s="9">
        <v>2</v>
      </c>
      <c r="L24" s="9" t="s">
        <v>2467</v>
      </c>
      <c r="M24" s="9">
        <v>85</v>
      </c>
      <c r="N24" s="9" t="s">
        <v>326</v>
      </c>
      <c r="O24" s="9">
        <v>10000</v>
      </c>
    </row>
    <row r="25" spans="1:15" ht="16.5" x14ac:dyDescent="0.2">
      <c r="A25" s="9">
        <v>21081</v>
      </c>
      <c r="B25" s="9">
        <v>1</v>
      </c>
      <c r="C25" s="9">
        <v>108</v>
      </c>
      <c r="D25" s="9" t="s">
        <v>2450</v>
      </c>
      <c r="E25" s="9">
        <v>1</v>
      </c>
      <c r="F25" s="9" t="s">
        <v>2476</v>
      </c>
      <c r="G25" s="9">
        <v>10803</v>
      </c>
      <c r="H25" s="15">
        <v>120</v>
      </c>
      <c r="I25" s="15">
        <v>-50</v>
      </c>
      <c r="J25" s="9" t="s">
        <v>2452</v>
      </c>
      <c r="K25" s="9">
        <v>3</v>
      </c>
      <c r="L25" s="9" t="s">
        <v>2467</v>
      </c>
      <c r="M25" s="9">
        <v>35</v>
      </c>
      <c r="N25" s="9" t="s">
        <v>326</v>
      </c>
      <c r="O25" s="9">
        <v>6300</v>
      </c>
    </row>
    <row r="26" spans="1:15" ht="16.5" x14ac:dyDescent="0.2">
      <c r="A26" s="9">
        <v>21082</v>
      </c>
      <c r="B26" s="9">
        <v>1</v>
      </c>
      <c r="C26" s="9">
        <v>108</v>
      </c>
      <c r="D26" s="9" t="s">
        <v>2450</v>
      </c>
      <c r="E26" s="9">
        <v>2</v>
      </c>
      <c r="F26" s="9" t="s">
        <v>2477</v>
      </c>
      <c r="G26" s="9">
        <v>10806</v>
      </c>
      <c r="H26" s="15">
        <v>220</v>
      </c>
      <c r="I26" s="15">
        <v>50</v>
      </c>
      <c r="J26" s="9" t="s">
        <v>2452</v>
      </c>
      <c r="K26" s="9">
        <v>5</v>
      </c>
      <c r="L26" s="9" t="s">
        <v>2467</v>
      </c>
      <c r="M26" s="9">
        <v>72</v>
      </c>
      <c r="N26" s="9" t="s">
        <v>326</v>
      </c>
      <c r="O26" s="9">
        <v>8400</v>
      </c>
    </row>
    <row r="27" spans="1:15" ht="16.5" x14ac:dyDescent="0.2">
      <c r="A27" s="9">
        <v>21083</v>
      </c>
      <c r="B27" s="9">
        <v>1</v>
      </c>
      <c r="C27" s="9">
        <v>108</v>
      </c>
      <c r="D27" s="9" t="s">
        <v>2450</v>
      </c>
      <c r="E27" s="9">
        <v>3</v>
      </c>
      <c r="F27" s="9" t="s">
        <v>2478</v>
      </c>
      <c r="G27" s="9">
        <v>10810</v>
      </c>
      <c r="H27" s="15">
        <v>200</v>
      </c>
      <c r="I27" s="15">
        <v>10</v>
      </c>
      <c r="J27" s="9" t="s">
        <v>2452</v>
      </c>
      <c r="K27" s="9">
        <v>2</v>
      </c>
      <c r="L27" s="9" t="s">
        <v>2467</v>
      </c>
      <c r="M27" s="9">
        <v>100</v>
      </c>
      <c r="N27" s="9" t="s">
        <v>326</v>
      </c>
      <c r="O27" s="9">
        <v>10500</v>
      </c>
    </row>
    <row r="28" spans="1:15" ht="16.5" x14ac:dyDescent="0.2">
      <c r="A28" s="9">
        <v>21091</v>
      </c>
      <c r="B28" s="9">
        <v>1</v>
      </c>
      <c r="C28" s="9">
        <v>109</v>
      </c>
      <c r="D28" s="9" t="s">
        <v>2450</v>
      </c>
      <c r="E28" s="9">
        <v>1</v>
      </c>
      <c r="F28" s="9" t="s">
        <v>2479</v>
      </c>
      <c r="G28" s="9">
        <v>10903</v>
      </c>
      <c r="H28" s="15">
        <v>-20</v>
      </c>
      <c r="I28" s="15">
        <v>-100</v>
      </c>
      <c r="J28" s="9" t="s">
        <v>2452</v>
      </c>
      <c r="K28" s="9">
        <v>3</v>
      </c>
      <c r="L28" s="9" t="s">
        <v>2467</v>
      </c>
      <c r="M28" s="9">
        <v>45</v>
      </c>
      <c r="N28" s="9" t="s">
        <v>326</v>
      </c>
      <c r="O28" s="9">
        <v>7200</v>
      </c>
    </row>
    <row r="29" spans="1:15" ht="16.5" x14ac:dyDescent="0.2">
      <c r="A29" s="9">
        <v>21092</v>
      </c>
      <c r="B29" s="9">
        <v>1</v>
      </c>
      <c r="C29" s="9">
        <v>109</v>
      </c>
      <c r="D29" s="9" t="s">
        <v>2450</v>
      </c>
      <c r="E29" s="9">
        <v>2</v>
      </c>
      <c r="F29" s="9" t="s">
        <v>2480</v>
      </c>
      <c r="G29" s="9">
        <v>10906</v>
      </c>
      <c r="H29" s="15">
        <v>150</v>
      </c>
      <c r="I29" s="15">
        <v>200</v>
      </c>
      <c r="J29" s="9" t="s">
        <v>2452</v>
      </c>
      <c r="K29" s="9">
        <v>5</v>
      </c>
      <c r="L29" s="9" t="s">
        <v>2467</v>
      </c>
      <c r="M29" s="9">
        <v>90</v>
      </c>
      <c r="N29" s="9" t="s">
        <v>326</v>
      </c>
      <c r="O29" s="9">
        <v>9600</v>
      </c>
    </row>
    <row r="30" spans="1:15" ht="16.5" x14ac:dyDescent="0.2">
      <c r="A30" s="9">
        <v>21093</v>
      </c>
      <c r="B30" s="9">
        <v>1</v>
      </c>
      <c r="C30" s="9">
        <v>109</v>
      </c>
      <c r="D30" s="9" t="s">
        <v>2450</v>
      </c>
      <c r="E30" s="9">
        <v>3</v>
      </c>
      <c r="F30" s="9" t="s">
        <v>2481</v>
      </c>
      <c r="G30" s="9">
        <v>10910</v>
      </c>
      <c r="H30" s="15">
        <v>200</v>
      </c>
      <c r="I30" s="15">
        <v>60</v>
      </c>
      <c r="J30" s="9" t="s">
        <v>2452</v>
      </c>
      <c r="K30" s="9">
        <v>2</v>
      </c>
      <c r="L30" s="9" t="s">
        <v>2467</v>
      </c>
      <c r="M30" s="9">
        <v>130</v>
      </c>
      <c r="N30" s="9" t="s">
        <v>326</v>
      </c>
      <c r="O30" s="9">
        <v>12000</v>
      </c>
    </row>
    <row r="31" spans="1:15" ht="16.5" x14ac:dyDescent="0.2">
      <c r="A31" s="9">
        <v>21101</v>
      </c>
      <c r="B31" s="9">
        <v>1</v>
      </c>
      <c r="C31" s="9">
        <v>110</v>
      </c>
      <c r="D31" s="9" t="s">
        <v>2450</v>
      </c>
      <c r="E31" s="9">
        <v>1</v>
      </c>
      <c r="F31" s="9" t="s">
        <v>2482</v>
      </c>
      <c r="G31" s="9">
        <v>11003</v>
      </c>
      <c r="H31" s="15">
        <v>120</v>
      </c>
      <c r="I31" s="15">
        <v>-50</v>
      </c>
      <c r="J31" s="9" t="s">
        <v>2452</v>
      </c>
      <c r="K31" s="9">
        <v>3</v>
      </c>
      <c r="L31" s="9" t="s">
        <v>2483</v>
      </c>
      <c r="M31" s="9">
        <v>2</v>
      </c>
      <c r="N31" s="9" t="s">
        <v>326</v>
      </c>
      <c r="O31" s="9">
        <v>8100</v>
      </c>
    </row>
    <row r="32" spans="1:15" ht="16.5" x14ac:dyDescent="0.2">
      <c r="A32" s="9">
        <v>21102</v>
      </c>
      <c r="B32" s="9">
        <v>1</v>
      </c>
      <c r="C32" s="9">
        <v>110</v>
      </c>
      <c r="D32" s="9" t="s">
        <v>2450</v>
      </c>
      <c r="E32" s="9">
        <v>2</v>
      </c>
      <c r="F32" s="9" t="s">
        <v>2484</v>
      </c>
      <c r="G32" s="9">
        <v>11006</v>
      </c>
      <c r="H32" s="15">
        <v>220</v>
      </c>
      <c r="I32" s="15">
        <v>50</v>
      </c>
      <c r="J32" s="9" t="s">
        <v>2452</v>
      </c>
      <c r="K32" s="9">
        <v>5</v>
      </c>
      <c r="L32" s="9" t="s">
        <v>2483</v>
      </c>
      <c r="M32" s="9">
        <v>5</v>
      </c>
      <c r="N32" s="9" t="s">
        <v>326</v>
      </c>
      <c r="O32" s="9">
        <v>10800</v>
      </c>
    </row>
    <row r="33" spans="1:15" ht="16.5" x14ac:dyDescent="0.2">
      <c r="A33" s="9">
        <v>21103</v>
      </c>
      <c r="B33" s="9">
        <v>1</v>
      </c>
      <c r="C33" s="9">
        <v>110</v>
      </c>
      <c r="D33" s="9" t="s">
        <v>2450</v>
      </c>
      <c r="E33" s="9">
        <v>3</v>
      </c>
      <c r="F33" s="9" t="s">
        <v>2485</v>
      </c>
      <c r="G33" s="9">
        <v>11010</v>
      </c>
      <c r="H33" s="15">
        <v>200</v>
      </c>
      <c r="I33" s="15">
        <v>10</v>
      </c>
      <c r="J33" s="9" t="s">
        <v>2452</v>
      </c>
      <c r="K33" s="9">
        <v>2</v>
      </c>
      <c r="L33" s="9" t="s">
        <v>2483</v>
      </c>
      <c r="M33" s="9">
        <v>7</v>
      </c>
      <c r="N33" s="9" t="s">
        <v>326</v>
      </c>
      <c r="O33" s="9">
        <v>13500</v>
      </c>
    </row>
    <row r="34" spans="1:15" ht="16.5" x14ac:dyDescent="0.2">
      <c r="A34" s="9">
        <v>21111</v>
      </c>
      <c r="B34" s="9">
        <v>1</v>
      </c>
      <c r="C34" s="9">
        <v>111</v>
      </c>
      <c r="D34" s="9" t="s">
        <v>2450</v>
      </c>
      <c r="E34" s="9">
        <v>1</v>
      </c>
      <c r="F34" s="9" t="s">
        <v>2486</v>
      </c>
      <c r="G34" s="9">
        <v>11103</v>
      </c>
      <c r="H34" s="15">
        <v>-20</v>
      </c>
      <c r="I34" s="15">
        <v>-100</v>
      </c>
      <c r="J34" s="9" t="s">
        <v>2452</v>
      </c>
      <c r="K34" s="9">
        <v>3</v>
      </c>
      <c r="L34" s="9" t="s">
        <v>2483</v>
      </c>
      <c r="M34" s="9">
        <v>4</v>
      </c>
      <c r="N34" s="9" t="s">
        <v>326</v>
      </c>
      <c r="O34" s="9">
        <v>9000</v>
      </c>
    </row>
    <row r="35" spans="1:15" ht="16.5" x14ac:dyDescent="0.2">
      <c r="A35" s="9">
        <v>21112</v>
      </c>
      <c r="B35" s="9">
        <v>1</v>
      </c>
      <c r="C35" s="9">
        <v>111</v>
      </c>
      <c r="D35" s="9" t="s">
        <v>2450</v>
      </c>
      <c r="E35" s="9">
        <v>2</v>
      </c>
      <c r="F35" s="9" t="s">
        <v>2487</v>
      </c>
      <c r="G35" s="9">
        <v>11106</v>
      </c>
      <c r="H35" s="15">
        <v>150</v>
      </c>
      <c r="I35" s="15">
        <v>200</v>
      </c>
      <c r="J35" s="9" t="s">
        <v>2452</v>
      </c>
      <c r="K35" s="9">
        <v>5</v>
      </c>
      <c r="L35" s="9" t="s">
        <v>2483</v>
      </c>
      <c r="M35" s="9">
        <v>8</v>
      </c>
      <c r="N35" s="9" t="s">
        <v>326</v>
      </c>
      <c r="O35" s="9">
        <v>12000</v>
      </c>
    </row>
    <row r="36" spans="1:15" ht="16.5" x14ac:dyDescent="0.2">
      <c r="A36" s="9">
        <v>21113</v>
      </c>
      <c r="B36" s="9">
        <v>1</v>
      </c>
      <c r="C36" s="9">
        <v>111</v>
      </c>
      <c r="D36" s="9" t="s">
        <v>2450</v>
      </c>
      <c r="E36" s="9">
        <v>3</v>
      </c>
      <c r="F36" s="9" t="s">
        <v>2488</v>
      </c>
      <c r="G36" s="9">
        <v>11110</v>
      </c>
      <c r="H36" s="15">
        <v>200</v>
      </c>
      <c r="I36" s="15">
        <v>60</v>
      </c>
      <c r="J36" s="9" t="s">
        <v>2452</v>
      </c>
      <c r="K36" s="9">
        <v>2</v>
      </c>
      <c r="L36" s="9" t="s">
        <v>2483</v>
      </c>
      <c r="M36" s="9">
        <v>13</v>
      </c>
      <c r="N36" s="9" t="s">
        <v>326</v>
      </c>
      <c r="O36" s="9">
        <v>15000</v>
      </c>
    </row>
    <row r="37" spans="1:15" ht="16.5" x14ac:dyDescent="0.2">
      <c r="A37" s="9">
        <v>21121</v>
      </c>
      <c r="B37" s="9">
        <v>1</v>
      </c>
      <c r="C37" s="9">
        <v>112</v>
      </c>
      <c r="D37" s="9" t="s">
        <v>2450</v>
      </c>
      <c r="E37" s="9">
        <v>1</v>
      </c>
      <c r="F37" s="9" t="s">
        <v>2489</v>
      </c>
      <c r="G37" s="9">
        <v>11203</v>
      </c>
      <c r="H37" s="15">
        <v>120</v>
      </c>
      <c r="I37" s="15">
        <v>-50</v>
      </c>
      <c r="J37" s="9" t="s">
        <v>2452</v>
      </c>
      <c r="K37" s="9">
        <v>3</v>
      </c>
      <c r="L37" s="9" t="s">
        <v>2483</v>
      </c>
      <c r="M37" s="9">
        <v>6</v>
      </c>
      <c r="N37" s="9" t="s">
        <v>326</v>
      </c>
      <c r="O37" s="9">
        <v>9900</v>
      </c>
    </row>
    <row r="38" spans="1:15" ht="16.5" x14ac:dyDescent="0.2">
      <c r="A38" s="9">
        <v>21122</v>
      </c>
      <c r="B38" s="9">
        <v>1</v>
      </c>
      <c r="C38" s="9">
        <v>112</v>
      </c>
      <c r="D38" s="9" t="s">
        <v>2450</v>
      </c>
      <c r="E38" s="9">
        <v>2</v>
      </c>
      <c r="F38" s="9" t="s">
        <v>2490</v>
      </c>
      <c r="G38" s="9">
        <v>11206</v>
      </c>
      <c r="H38" s="15">
        <v>220</v>
      </c>
      <c r="I38" s="15">
        <v>50</v>
      </c>
      <c r="J38" s="9" t="s">
        <v>2452</v>
      </c>
      <c r="K38" s="9">
        <v>5</v>
      </c>
      <c r="L38" s="9" t="s">
        <v>2483</v>
      </c>
      <c r="M38" s="9">
        <v>12</v>
      </c>
      <c r="N38" s="9" t="s">
        <v>326</v>
      </c>
      <c r="O38" s="9">
        <v>13200</v>
      </c>
    </row>
    <row r="39" spans="1:15" ht="16.5" x14ac:dyDescent="0.2">
      <c r="A39" s="9">
        <v>21123</v>
      </c>
      <c r="B39" s="9">
        <v>1</v>
      </c>
      <c r="C39" s="9">
        <v>112</v>
      </c>
      <c r="D39" s="9" t="s">
        <v>2450</v>
      </c>
      <c r="E39" s="9">
        <v>3</v>
      </c>
      <c r="F39" s="9" t="s">
        <v>2491</v>
      </c>
      <c r="G39" s="9">
        <v>11210</v>
      </c>
      <c r="H39" s="15">
        <v>200</v>
      </c>
      <c r="I39" s="15">
        <v>10</v>
      </c>
      <c r="J39" s="9" t="s">
        <v>2452</v>
      </c>
      <c r="K39" s="9">
        <v>2</v>
      </c>
      <c r="L39" s="9" t="s">
        <v>2483</v>
      </c>
      <c r="M39" s="9">
        <v>18</v>
      </c>
      <c r="N39" s="9" t="s">
        <v>326</v>
      </c>
      <c r="O39" s="9">
        <v>16500</v>
      </c>
    </row>
    <row r="40" spans="1:15" ht="16.5" x14ac:dyDescent="0.2">
      <c r="A40" s="9">
        <v>21131</v>
      </c>
      <c r="B40" s="9">
        <v>1</v>
      </c>
      <c r="C40" s="9">
        <v>113</v>
      </c>
      <c r="D40" s="9" t="s">
        <v>2450</v>
      </c>
      <c r="E40" s="9">
        <v>1</v>
      </c>
      <c r="F40" s="9" t="s">
        <v>2492</v>
      </c>
      <c r="G40" s="9">
        <v>11303</v>
      </c>
      <c r="H40" s="15">
        <v>-20</v>
      </c>
      <c r="I40" s="15">
        <v>-100</v>
      </c>
      <c r="J40" s="9" t="s">
        <v>2452</v>
      </c>
      <c r="K40" s="9">
        <v>3</v>
      </c>
      <c r="L40" s="9" t="s">
        <v>2483</v>
      </c>
      <c r="M40" s="9">
        <v>8</v>
      </c>
      <c r="N40" s="9" t="s">
        <v>326</v>
      </c>
      <c r="O40" s="9">
        <v>11250</v>
      </c>
    </row>
    <row r="41" spans="1:15" ht="16.5" x14ac:dyDescent="0.2">
      <c r="A41" s="9">
        <v>21132</v>
      </c>
      <c r="B41" s="9">
        <v>1</v>
      </c>
      <c r="C41" s="9">
        <v>113</v>
      </c>
      <c r="D41" s="9" t="s">
        <v>2450</v>
      </c>
      <c r="E41" s="9">
        <v>2</v>
      </c>
      <c r="F41" s="9" t="s">
        <v>2493</v>
      </c>
      <c r="G41" s="9">
        <v>11306</v>
      </c>
      <c r="H41" s="15">
        <v>150</v>
      </c>
      <c r="I41" s="15">
        <v>200</v>
      </c>
      <c r="J41" s="9" t="s">
        <v>2452</v>
      </c>
      <c r="K41" s="9">
        <v>5</v>
      </c>
      <c r="L41" s="9" t="s">
        <v>2483</v>
      </c>
      <c r="M41" s="9">
        <v>16</v>
      </c>
      <c r="N41" s="9" t="s">
        <v>326</v>
      </c>
      <c r="O41" s="9">
        <v>15000</v>
      </c>
    </row>
    <row r="42" spans="1:15" ht="16.5" x14ac:dyDescent="0.2">
      <c r="A42" s="9">
        <v>21133</v>
      </c>
      <c r="B42" s="9">
        <v>1</v>
      </c>
      <c r="C42" s="9">
        <v>113</v>
      </c>
      <c r="D42" s="9" t="s">
        <v>2450</v>
      </c>
      <c r="E42" s="9">
        <v>3</v>
      </c>
      <c r="F42" s="9" t="s">
        <v>2494</v>
      </c>
      <c r="G42" s="9">
        <v>11310</v>
      </c>
      <c r="H42" s="15">
        <v>200</v>
      </c>
      <c r="I42" s="15">
        <v>60</v>
      </c>
      <c r="J42" s="9" t="s">
        <v>2452</v>
      </c>
      <c r="K42" s="9">
        <v>5</v>
      </c>
      <c r="L42" s="9" t="s">
        <v>2483</v>
      </c>
      <c r="M42" s="9">
        <v>23</v>
      </c>
      <c r="N42" s="9" t="s">
        <v>326</v>
      </c>
      <c r="O42" s="9">
        <v>18750</v>
      </c>
    </row>
    <row r="43" spans="1:15" ht="16.5" x14ac:dyDescent="0.2">
      <c r="A43" s="9">
        <v>21141</v>
      </c>
      <c r="B43" s="9">
        <v>1</v>
      </c>
      <c r="C43" s="9">
        <v>114</v>
      </c>
      <c r="D43" s="9" t="s">
        <v>2450</v>
      </c>
      <c r="E43" s="9">
        <v>1</v>
      </c>
      <c r="F43" s="9" t="s">
        <v>2495</v>
      </c>
      <c r="G43" s="9">
        <v>11403</v>
      </c>
      <c r="H43" s="15">
        <v>120</v>
      </c>
      <c r="I43" s="15">
        <v>-50</v>
      </c>
      <c r="J43" s="9" t="s">
        <v>2452</v>
      </c>
      <c r="K43" s="9">
        <v>2</v>
      </c>
      <c r="L43" s="9" t="s">
        <v>2483</v>
      </c>
      <c r="M43" s="9">
        <v>10</v>
      </c>
      <c r="N43" s="9" t="s">
        <v>326</v>
      </c>
      <c r="O43" s="9">
        <v>12150</v>
      </c>
    </row>
    <row r="44" spans="1:15" ht="16.5" x14ac:dyDescent="0.2">
      <c r="A44" s="9">
        <v>21142</v>
      </c>
      <c r="B44" s="9">
        <v>1</v>
      </c>
      <c r="C44" s="9">
        <v>114</v>
      </c>
      <c r="D44" s="9" t="s">
        <v>2450</v>
      </c>
      <c r="E44" s="9">
        <v>2</v>
      </c>
      <c r="F44" s="9" t="s">
        <v>2496</v>
      </c>
      <c r="G44" s="9">
        <v>11406</v>
      </c>
      <c r="H44" s="15">
        <v>220</v>
      </c>
      <c r="I44" s="15">
        <v>50</v>
      </c>
      <c r="J44" s="9" t="s">
        <v>2452</v>
      </c>
      <c r="K44" s="9">
        <v>3</v>
      </c>
      <c r="L44" s="9" t="s">
        <v>2483</v>
      </c>
      <c r="M44" s="9">
        <v>19</v>
      </c>
      <c r="N44" s="9" t="s">
        <v>326</v>
      </c>
      <c r="O44" s="9">
        <v>16200</v>
      </c>
    </row>
    <row r="45" spans="1:15" ht="16.5" x14ac:dyDescent="0.2">
      <c r="A45" s="9">
        <v>21143</v>
      </c>
      <c r="B45" s="9">
        <v>1</v>
      </c>
      <c r="C45" s="9">
        <v>114</v>
      </c>
      <c r="D45" s="9" t="s">
        <v>2450</v>
      </c>
      <c r="E45" s="9">
        <v>3</v>
      </c>
      <c r="F45" s="9" t="s">
        <v>2497</v>
      </c>
      <c r="G45" s="9">
        <v>11410</v>
      </c>
      <c r="H45" s="15">
        <v>200</v>
      </c>
      <c r="I45" s="15">
        <v>10</v>
      </c>
      <c r="J45" s="9" t="s">
        <v>2452</v>
      </c>
      <c r="K45" s="9">
        <v>5</v>
      </c>
      <c r="L45" s="9" t="s">
        <v>2483</v>
      </c>
      <c r="M45" s="9">
        <v>29</v>
      </c>
      <c r="N45" s="9" t="s">
        <v>326</v>
      </c>
      <c r="O45" s="9">
        <v>20250</v>
      </c>
    </row>
    <row r="46" spans="1:15" ht="16.5" x14ac:dyDescent="0.2">
      <c r="A46" s="9">
        <v>21151</v>
      </c>
      <c r="B46" s="9">
        <v>1</v>
      </c>
      <c r="C46" s="9">
        <v>115</v>
      </c>
      <c r="D46" s="9" t="s">
        <v>2450</v>
      </c>
      <c r="E46" s="9">
        <v>1</v>
      </c>
      <c r="F46" s="9" t="s">
        <v>2498</v>
      </c>
      <c r="G46" s="9">
        <v>11503</v>
      </c>
      <c r="H46" s="15">
        <v>-20</v>
      </c>
      <c r="I46" s="15">
        <v>-100</v>
      </c>
      <c r="J46" s="9" t="s">
        <v>2452</v>
      </c>
      <c r="K46" s="9">
        <v>2</v>
      </c>
      <c r="L46" s="9" t="s">
        <v>2483</v>
      </c>
      <c r="M46" s="9">
        <v>12</v>
      </c>
      <c r="N46" s="9" t="s">
        <v>326</v>
      </c>
      <c r="O46" s="9">
        <v>13500</v>
      </c>
    </row>
    <row r="47" spans="1:15" ht="16.5" x14ac:dyDescent="0.2">
      <c r="A47" s="9">
        <v>21152</v>
      </c>
      <c r="B47" s="9">
        <v>1</v>
      </c>
      <c r="C47" s="9">
        <v>115</v>
      </c>
      <c r="D47" s="9" t="s">
        <v>2450</v>
      </c>
      <c r="E47" s="9">
        <v>2</v>
      </c>
      <c r="F47" s="9" t="s">
        <v>2499</v>
      </c>
      <c r="G47" s="9">
        <v>11506</v>
      </c>
      <c r="H47" s="15">
        <v>150</v>
      </c>
      <c r="I47" s="15">
        <v>200</v>
      </c>
      <c r="J47" s="9" t="s">
        <v>2452</v>
      </c>
      <c r="K47" s="9">
        <v>3</v>
      </c>
      <c r="L47" s="9" t="s">
        <v>2483</v>
      </c>
      <c r="M47" s="9">
        <v>24</v>
      </c>
      <c r="N47" s="9" t="s">
        <v>326</v>
      </c>
      <c r="O47" s="9">
        <v>18000</v>
      </c>
    </row>
    <row r="48" spans="1:15" ht="16.5" x14ac:dyDescent="0.2">
      <c r="A48" s="9">
        <v>21153</v>
      </c>
      <c r="B48" s="9">
        <v>1</v>
      </c>
      <c r="C48" s="9">
        <v>115</v>
      </c>
      <c r="D48" s="9" t="s">
        <v>2450</v>
      </c>
      <c r="E48" s="9">
        <v>3</v>
      </c>
      <c r="F48" s="9" t="s">
        <v>2500</v>
      </c>
      <c r="G48" s="9">
        <v>11510</v>
      </c>
      <c r="H48" s="15">
        <v>200</v>
      </c>
      <c r="I48" s="15">
        <v>60</v>
      </c>
      <c r="J48" s="9" t="s">
        <v>2452</v>
      </c>
      <c r="K48" s="9">
        <v>5</v>
      </c>
      <c r="L48" s="9" t="s">
        <v>2483</v>
      </c>
      <c r="M48" s="9">
        <v>36</v>
      </c>
      <c r="N48" s="9" t="s">
        <v>326</v>
      </c>
      <c r="O48" s="9">
        <v>22500</v>
      </c>
    </row>
    <row r="49" spans="1:15" ht="16.5" x14ac:dyDescent="0.2">
      <c r="A49" s="9">
        <v>21161</v>
      </c>
      <c r="B49" s="9">
        <v>1</v>
      </c>
      <c r="C49" s="9">
        <v>116</v>
      </c>
      <c r="D49" s="9" t="s">
        <v>2450</v>
      </c>
      <c r="E49" s="9">
        <v>1</v>
      </c>
      <c r="F49" s="9" t="s">
        <v>2501</v>
      </c>
      <c r="G49" s="9">
        <v>11603</v>
      </c>
      <c r="H49" s="15">
        <v>120</v>
      </c>
      <c r="I49" s="15">
        <v>-50</v>
      </c>
      <c r="J49" s="9" t="s">
        <v>2452</v>
      </c>
      <c r="K49" s="9">
        <v>2</v>
      </c>
      <c r="L49" s="9" t="s">
        <v>2502</v>
      </c>
      <c r="M49" s="9">
        <v>2</v>
      </c>
      <c r="N49" s="9" t="s">
        <v>326</v>
      </c>
      <c r="O49" s="9">
        <v>14400</v>
      </c>
    </row>
    <row r="50" spans="1:15" ht="16.5" x14ac:dyDescent="0.2">
      <c r="A50" s="9">
        <v>21162</v>
      </c>
      <c r="B50" s="9">
        <v>1</v>
      </c>
      <c r="C50" s="9">
        <v>116</v>
      </c>
      <c r="D50" s="9" t="s">
        <v>2450</v>
      </c>
      <c r="E50" s="9">
        <v>2</v>
      </c>
      <c r="F50" s="9" t="s">
        <v>2503</v>
      </c>
      <c r="G50" s="9">
        <v>11606</v>
      </c>
      <c r="H50" s="15">
        <v>220</v>
      </c>
      <c r="I50" s="15">
        <v>50</v>
      </c>
      <c r="J50" s="9" t="s">
        <v>2452</v>
      </c>
      <c r="K50" s="9">
        <v>3</v>
      </c>
      <c r="L50" s="9" t="s">
        <v>2502</v>
      </c>
      <c r="M50" s="9">
        <v>3</v>
      </c>
      <c r="N50" s="9" t="s">
        <v>326</v>
      </c>
      <c r="O50" s="9">
        <v>19200</v>
      </c>
    </row>
    <row r="51" spans="1:15" ht="16.5" x14ac:dyDescent="0.2">
      <c r="A51" s="9">
        <v>21163</v>
      </c>
      <c r="B51" s="9">
        <v>1</v>
      </c>
      <c r="C51" s="9">
        <v>116</v>
      </c>
      <c r="D51" s="9" t="s">
        <v>2450</v>
      </c>
      <c r="E51" s="9">
        <v>3</v>
      </c>
      <c r="F51" s="9" t="s">
        <v>2504</v>
      </c>
      <c r="G51" s="9">
        <v>11610</v>
      </c>
      <c r="H51" s="15">
        <v>200</v>
      </c>
      <c r="I51" s="15">
        <v>10</v>
      </c>
      <c r="J51" s="9" t="s">
        <v>2452</v>
      </c>
      <c r="K51" s="9">
        <v>5</v>
      </c>
      <c r="L51" s="9" t="s">
        <v>2502</v>
      </c>
      <c r="M51" s="9">
        <v>5</v>
      </c>
      <c r="N51" s="9" t="s">
        <v>326</v>
      </c>
      <c r="O51" s="9">
        <v>24000</v>
      </c>
    </row>
    <row r="52" spans="1:15" ht="16.5" x14ac:dyDescent="0.2">
      <c r="A52" s="9">
        <v>21171</v>
      </c>
      <c r="B52" s="9">
        <v>1</v>
      </c>
      <c r="C52" s="9">
        <v>117</v>
      </c>
      <c r="D52" s="9" t="s">
        <v>2450</v>
      </c>
      <c r="E52" s="9">
        <v>1</v>
      </c>
      <c r="F52" s="9" t="s">
        <v>2505</v>
      </c>
      <c r="G52" s="9">
        <v>11703</v>
      </c>
      <c r="H52" s="15">
        <v>-20</v>
      </c>
      <c r="I52" s="15">
        <v>-100</v>
      </c>
      <c r="J52" s="9" t="s">
        <v>2452</v>
      </c>
      <c r="K52" s="9">
        <v>2</v>
      </c>
      <c r="L52" s="9" t="s">
        <v>2502</v>
      </c>
      <c r="M52" s="9">
        <v>3</v>
      </c>
      <c r="N52" s="9" t="s">
        <v>326</v>
      </c>
      <c r="O52" s="9">
        <v>15750</v>
      </c>
    </row>
    <row r="53" spans="1:15" ht="16.5" x14ac:dyDescent="0.2">
      <c r="A53" s="9">
        <v>21172</v>
      </c>
      <c r="B53" s="9">
        <v>1</v>
      </c>
      <c r="C53" s="9">
        <v>117</v>
      </c>
      <c r="D53" s="9" t="s">
        <v>2450</v>
      </c>
      <c r="E53" s="9">
        <v>2</v>
      </c>
      <c r="F53" s="9" t="s">
        <v>2506</v>
      </c>
      <c r="G53" s="9">
        <v>11706</v>
      </c>
      <c r="H53" s="15">
        <v>150</v>
      </c>
      <c r="I53" s="15">
        <v>200</v>
      </c>
      <c r="J53" s="9" t="s">
        <v>2452</v>
      </c>
      <c r="K53" s="9">
        <v>3</v>
      </c>
      <c r="L53" s="9" t="s">
        <v>2502</v>
      </c>
      <c r="M53" s="9">
        <v>5</v>
      </c>
      <c r="N53" s="9" t="s">
        <v>326</v>
      </c>
      <c r="O53" s="9">
        <v>21000</v>
      </c>
    </row>
    <row r="54" spans="1:15" ht="16.5" x14ac:dyDescent="0.2">
      <c r="A54" s="9">
        <v>21173</v>
      </c>
      <c r="B54" s="9">
        <v>1</v>
      </c>
      <c r="C54" s="9">
        <v>117</v>
      </c>
      <c r="D54" s="9" t="s">
        <v>2450</v>
      </c>
      <c r="E54" s="9">
        <v>3</v>
      </c>
      <c r="F54" s="9" t="s">
        <v>2507</v>
      </c>
      <c r="G54" s="9">
        <v>11710</v>
      </c>
      <c r="H54" s="15">
        <v>200</v>
      </c>
      <c r="I54" s="15">
        <v>60</v>
      </c>
      <c r="J54" s="9" t="s">
        <v>2452</v>
      </c>
      <c r="K54" s="9">
        <v>5</v>
      </c>
      <c r="L54" s="9" t="s">
        <v>2502</v>
      </c>
      <c r="M54" s="9">
        <v>8</v>
      </c>
      <c r="N54" s="9" t="s">
        <v>326</v>
      </c>
      <c r="O54" s="9">
        <v>26250</v>
      </c>
    </row>
    <row r="55" spans="1:15" ht="16.5" x14ac:dyDescent="0.2">
      <c r="A55" s="9">
        <v>21181</v>
      </c>
      <c r="B55" s="9">
        <v>1</v>
      </c>
      <c r="C55" s="9">
        <v>118</v>
      </c>
      <c r="D55" s="9" t="s">
        <v>2450</v>
      </c>
      <c r="E55" s="9">
        <v>1</v>
      </c>
      <c r="F55" s="9" t="s">
        <v>2508</v>
      </c>
      <c r="G55" s="9">
        <v>11803</v>
      </c>
      <c r="H55" s="15">
        <v>120</v>
      </c>
      <c r="I55" s="15">
        <v>-50</v>
      </c>
      <c r="J55" s="9" t="s">
        <v>2452</v>
      </c>
      <c r="K55" s="9">
        <v>2</v>
      </c>
      <c r="L55" s="9" t="s">
        <v>2502</v>
      </c>
      <c r="M55" s="9">
        <v>4</v>
      </c>
      <c r="N55" s="9" t="s">
        <v>326</v>
      </c>
      <c r="O55" s="9">
        <v>16650</v>
      </c>
    </row>
    <row r="56" spans="1:15" ht="16.5" x14ac:dyDescent="0.2">
      <c r="A56" s="9">
        <v>21182</v>
      </c>
      <c r="B56" s="9">
        <v>1</v>
      </c>
      <c r="C56" s="9">
        <v>118</v>
      </c>
      <c r="D56" s="9" t="s">
        <v>2450</v>
      </c>
      <c r="E56" s="9">
        <v>2</v>
      </c>
      <c r="F56" s="9" t="s">
        <v>2509</v>
      </c>
      <c r="G56" s="9">
        <v>11806</v>
      </c>
      <c r="H56" s="15">
        <v>220</v>
      </c>
      <c r="I56" s="15">
        <v>50</v>
      </c>
      <c r="J56" s="9" t="s">
        <v>2452</v>
      </c>
      <c r="K56" s="9">
        <v>3</v>
      </c>
      <c r="L56" s="9" t="s">
        <v>2502</v>
      </c>
      <c r="M56" s="9">
        <v>8</v>
      </c>
      <c r="N56" s="9" t="s">
        <v>326</v>
      </c>
      <c r="O56" s="9">
        <v>22200</v>
      </c>
    </row>
    <row r="57" spans="1:15" ht="16.5" x14ac:dyDescent="0.2">
      <c r="A57" s="9">
        <v>21183</v>
      </c>
      <c r="B57" s="9">
        <v>1</v>
      </c>
      <c r="C57" s="9">
        <v>118</v>
      </c>
      <c r="D57" s="9" t="s">
        <v>2450</v>
      </c>
      <c r="E57" s="9">
        <v>3</v>
      </c>
      <c r="F57" s="9" t="s">
        <v>2510</v>
      </c>
      <c r="G57" s="9">
        <v>11810</v>
      </c>
      <c r="H57" s="15">
        <v>200</v>
      </c>
      <c r="I57" s="15">
        <v>10</v>
      </c>
      <c r="J57" s="9" t="s">
        <v>2452</v>
      </c>
      <c r="K57" s="9">
        <v>5</v>
      </c>
      <c r="L57" s="9" t="s">
        <v>2502</v>
      </c>
      <c r="M57" s="9">
        <v>11</v>
      </c>
      <c r="N57" s="9" t="s">
        <v>326</v>
      </c>
      <c r="O57" s="9">
        <v>27750</v>
      </c>
    </row>
    <row r="58" spans="1:15" ht="16.5" x14ac:dyDescent="0.2">
      <c r="A58" s="9">
        <v>21191</v>
      </c>
      <c r="B58" s="9">
        <v>1</v>
      </c>
      <c r="C58" s="9">
        <v>119</v>
      </c>
      <c r="D58" s="9" t="s">
        <v>2450</v>
      </c>
      <c r="E58" s="9">
        <v>1</v>
      </c>
      <c r="F58" s="9" t="s">
        <v>2511</v>
      </c>
      <c r="G58" s="9">
        <v>11903</v>
      </c>
      <c r="H58" s="15">
        <v>-20</v>
      </c>
      <c r="I58" s="15">
        <v>-100</v>
      </c>
      <c r="J58" s="9" t="s">
        <v>2452</v>
      </c>
      <c r="K58" s="9">
        <v>2</v>
      </c>
      <c r="L58" s="9" t="s">
        <v>2502</v>
      </c>
      <c r="M58" s="9">
        <v>5</v>
      </c>
      <c r="N58" s="9" t="s">
        <v>326</v>
      </c>
      <c r="O58" s="9">
        <v>18000</v>
      </c>
    </row>
    <row r="59" spans="1:15" ht="16.5" x14ac:dyDescent="0.2">
      <c r="A59" s="9">
        <v>21192</v>
      </c>
      <c r="B59" s="9">
        <v>1</v>
      </c>
      <c r="C59" s="9">
        <v>119</v>
      </c>
      <c r="D59" s="9" t="s">
        <v>2450</v>
      </c>
      <c r="E59" s="9">
        <v>2</v>
      </c>
      <c r="F59" s="9" t="s">
        <v>2512</v>
      </c>
      <c r="G59" s="9">
        <v>11906</v>
      </c>
      <c r="H59" s="15">
        <v>150</v>
      </c>
      <c r="I59" s="15">
        <v>200</v>
      </c>
      <c r="J59" s="9" t="s">
        <v>2452</v>
      </c>
      <c r="K59" s="9">
        <v>3</v>
      </c>
      <c r="L59" s="9" t="s">
        <v>2502</v>
      </c>
      <c r="M59" s="9">
        <v>10</v>
      </c>
      <c r="N59" s="9" t="s">
        <v>326</v>
      </c>
      <c r="O59" s="9">
        <v>24000</v>
      </c>
    </row>
    <row r="60" spans="1:15" ht="16.5" x14ac:dyDescent="0.2">
      <c r="A60" s="9">
        <v>21193</v>
      </c>
      <c r="B60" s="9">
        <v>1</v>
      </c>
      <c r="C60" s="9">
        <v>119</v>
      </c>
      <c r="D60" s="9" t="s">
        <v>2450</v>
      </c>
      <c r="E60" s="9">
        <v>3</v>
      </c>
      <c r="F60" s="9" t="s">
        <v>2513</v>
      </c>
      <c r="G60" s="9">
        <v>11910</v>
      </c>
      <c r="H60" s="15">
        <v>200</v>
      </c>
      <c r="I60" s="15">
        <v>60</v>
      </c>
      <c r="J60" s="9" t="s">
        <v>2452</v>
      </c>
      <c r="K60" s="9">
        <v>5</v>
      </c>
      <c r="L60" s="9" t="s">
        <v>2502</v>
      </c>
      <c r="M60" s="9">
        <v>15</v>
      </c>
      <c r="N60" s="9" t="s">
        <v>326</v>
      </c>
      <c r="O60" s="9">
        <v>30000</v>
      </c>
    </row>
    <row r="61" spans="1:15" ht="16.5" x14ac:dyDescent="0.2">
      <c r="A61" s="9">
        <v>21201</v>
      </c>
      <c r="B61" s="9">
        <v>1</v>
      </c>
      <c r="C61" s="9">
        <v>120</v>
      </c>
      <c r="D61" s="9" t="s">
        <v>2450</v>
      </c>
      <c r="E61" s="9">
        <v>1</v>
      </c>
      <c r="F61" s="9" t="s">
        <v>2514</v>
      </c>
      <c r="G61" s="9">
        <v>12003</v>
      </c>
      <c r="H61" s="15">
        <v>120</v>
      </c>
      <c r="I61" s="15">
        <v>-50</v>
      </c>
      <c r="J61" s="9" t="s">
        <v>2452</v>
      </c>
      <c r="K61" s="9">
        <v>2</v>
      </c>
      <c r="L61" s="9" t="s">
        <v>2502</v>
      </c>
      <c r="M61" s="9">
        <v>6</v>
      </c>
      <c r="N61" s="9" t="s">
        <v>326</v>
      </c>
      <c r="O61" s="9">
        <v>18900</v>
      </c>
    </row>
    <row r="62" spans="1:15" ht="16.5" x14ac:dyDescent="0.2">
      <c r="A62" s="9">
        <v>21202</v>
      </c>
      <c r="B62" s="9">
        <v>1</v>
      </c>
      <c r="C62" s="9">
        <v>120</v>
      </c>
      <c r="D62" s="9" t="s">
        <v>2450</v>
      </c>
      <c r="E62" s="9">
        <v>2</v>
      </c>
      <c r="F62" s="9" t="s">
        <v>2515</v>
      </c>
      <c r="G62" s="9">
        <v>12006</v>
      </c>
      <c r="H62" s="15">
        <v>220</v>
      </c>
      <c r="I62" s="15">
        <v>50</v>
      </c>
      <c r="J62" s="9" t="s">
        <v>2452</v>
      </c>
      <c r="K62" s="9">
        <v>3</v>
      </c>
      <c r="L62" s="9" t="s">
        <v>2502</v>
      </c>
      <c r="M62" s="9">
        <v>12</v>
      </c>
      <c r="N62" s="9" t="s">
        <v>326</v>
      </c>
      <c r="O62" s="9">
        <v>25200</v>
      </c>
    </row>
    <row r="63" spans="1:15" ht="16.5" x14ac:dyDescent="0.2">
      <c r="A63" s="9">
        <v>21203</v>
      </c>
      <c r="B63" s="9">
        <v>1</v>
      </c>
      <c r="C63" s="9">
        <v>120</v>
      </c>
      <c r="D63" s="9" t="s">
        <v>2450</v>
      </c>
      <c r="E63" s="9">
        <v>3</v>
      </c>
      <c r="F63" s="9" t="s">
        <v>2516</v>
      </c>
      <c r="G63" s="9">
        <v>12010</v>
      </c>
      <c r="H63" s="15">
        <v>200</v>
      </c>
      <c r="I63" s="15">
        <v>10</v>
      </c>
      <c r="J63" s="9" t="s">
        <v>2452</v>
      </c>
      <c r="K63" s="9">
        <v>5</v>
      </c>
      <c r="L63" s="9" t="s">
        <v>2502</v>
      </c>
      <c r="M63" s="9">
        <v>18</v>
      </c>
      <c r="N63" s="9" t="s">
        <v>326</v>
      </c>
      <c r="O63" s="9">
        <v>31500</v>
      </c>
    </row>
    <row r="64" spans="1:15" ht="16.5" x14ac:dyDescent="0.2">
      <c r="A64" s="9">
        <v>21211</v>
      </c>
      <c r="B64" s="9">
        <v>1</v>
      </c>
      <c r="C64" s="9">
        <v>121</v>
      </c>
      <c r="D64" s="9" t="s">
        <v>2450</v>
      </c>
      <c r="E64" s="9">
        <v>1</v>
      </c>
      <c r="F64" s="9" t="s">
        <v>2517</v>
      </c>
      <c r="G64" s="9">
        <v>12103</v>
      </c>
      <c r="H64" s="15">
        <v>-20</v>
      </c>
      <c r="I64" s="15">
        <v>-100</v>
      </c>
      <c r="J64" s="9" t="s">
        <v>2452</v>
      </c>
      <c r="K64" s="9">
        <v>2</v>
      </c>
      <c r="L64" s="9" t="s">
        <v>2502</v>
      </c>
      <c r="M64" s="9">
        <v>8</v>
      </c>
      <c r="N64" s="9" t="s">
        <v>326</v>
      </c>
      <c r="O64" s="9">
        <v>20250</v>
      </c>
    </row>
    <row r="65" spans="1:15" ht="16.5" x14ac:dyDescent="0.2">
      <c r="A65" s="9">
        <v>21212</v>
      </c>
      <c r="B65" s="9">
        <v>1</v>
      </c>
      <c r="C65" s="9">
        <v>121</v>
      </c>
      <c r="D65" s="9" t="s">
        <v>2450</v>
      </c>
      <c r="E65" s="9">
        <v>2</v>
      </c>
      <c r="F65" s="9" t="s">
        <v>2518</v>
      </c>
      <c r="G65" s="9">
        <v>12106</v>
      </c>
      <c r="H65" s="15">
        <v>150</v>
      </c>
      <c r="I65" s="15">
        <v>200</v>
      </c>
      <c r="J65" s="9" t="s">
        <v>2452</v>
      </c>
      <c r="K65" s="9">
        <v>3</v>
      </c>
      <c r="L65" s="9" t="s">
        <v>2502</v>
      </c>
      <c r="M65" s="9">
        <v>15</v>
      </c>
      <c r="N65" s="9" t="s">
        <v>326</v>
      </c>
      <c r="O65" s="9">
        <v>27000</v>
      </c>
    </row>
    <row r="66" spans="1:15" ht="16.5" x14ac:dyDescent="0.2">
      <c r="A66" s="9">
        <v>21213</v>
      </c>
      <c r="B66" s="9">
        <v>1</v>
      </c>
      <c r="C66" s="9">
        <v>121</v>
      </c>
      <c r="D66" s="9" t="s">
        <v>2450</v>
      </c>
      <c r="E66" s="9">
        <v>3</v>
      </c>
      <c r="F66" s="9" t="s">
        <v>2519</v>
      </c>
      <c r="G66" s="9">
        <v>12110</v>
      </c>
      <c r="H66" s="15">
        <v>200</v>
      </c>
      <c r="I66" s="15">
        <v>60</v>
      </c>
      <c r="J66" s="9" t="s">
        <v>2452</v>
      </c>
      <c r="K66" s="9">
        <v>5</v>
      </c>
      <c r="L66" s="9" t="s">
        <v>2502</v>
      </c>
      <c r="M66" s="9">
        <v>23</v>
      </c>
      <c r="N66" s="9" t="s">
        <v>326</v>
      </c>
      <c r="O66" s="9">
        <v>33750</v>
      </c>
    </row>
    <row r="67" spans="1:15" ht="16.5" x14ac:dyDescent="0.2">
      <c r="A67" s="9">
        <v>21221</v>
      </c>
      <c r="B67" s="9">
        <v>1</v>
      </c>
      <c r="C67" s="9">
        <v>122</v>
      </c>
      <c r="D67" s="9" t="s">
        <v>2450</v>
      </c>
      <c r="E67" s="9">
        <v>1</v>
      </c>
      <c r="F67" s="9" t="s">
        <v>2520</v>
      </c>
      <c r="G67" s="9">
        <v>12203</v>
      </c>
      <c r="H67" s="15">
        <v>120</v>
      </c>
      <c r="I67" s="15">
        <v>-50</v>
      </c>
      <c r="J67" s="9" t="s">
        <v>2452</v>
      </c>
      <c r="K67" s="9">
        <v>2</v>
      </c>
      <c r="L67" s="9" t="s">
        <v>2521</v>
      </c>
      <c r="M67" s="9">
        <v>1</v>
      </c>
      <c r="N67" s="9" t="s">
        <v>326</v>
      </c>
      <c r="O67" s="9">
        <v>21150</v>
      </c>
    </row>
    <row r="68" spans="1:15" ht="16.5" x14ac:dyDescent="0.2">
      <c r="A68" s="9">
        <v>21222</v>
      </c>
      <c r="B68" s="9">
        <v>1</v>
      </c>
      <c r="C68" s="9">
        <v>122</v>
      </c>
      <c r="D68" s="9" t="s">
        <v>2450</v>
      </c>
      <c r="E68" s="9">
        <v>2</v>
      </c>
      <c r="F68" s="9" t="s">
        <v>2522</v>
      </c>
      <c r="G68" s="9">
        <v>12206</v>
      </c>
      <c r="H68" s="15">
        <v>220</v>
      </c>
      <c r="I68" s="15">
        <v>50</v>
      </c>
      <c r="J68" s="9" t="s">
        <v>2452</v>
      </c>
      <c r="K68" s="9">
        <v>3</v>
      </c>
      <c r="L68" s="9" t="s">
        <v>2521</v>
      </c>
      <c r="M68" s="9">
        <v>2</v>
      </c>
      <c r="N68" s="9" t="s">
        <v>326</v>
      </c>
      <c r="O68" s="9">
        <v>28200</v>
      </c>
    </row>
    <row r="69" spans="1:15" ht="16.5" x14ac:dyDescent="0.2">
      <c r="A69" s="9">
        <v>21223</v>
      </c>
      <c r="B69" s="9">
        <v>1</v>
      </c>
      <c r="C69" s="9">
        <v>122</v>
      </c>
      <c r="D69" s="9" t="s">
        <v>2450</v>
      </c>
      <c r="E69" s="9">
        <v>3</v>
      </c>
      <c r="F69" s="9" t="s">
        <v>2523</v>
      </c>
      <c r="G69" s="9">
        <v>12210</v>
      </c>
      <c r="H69" s="15">
        <v>200</v>
      </c>
      <c r="I69" s="15">
        <v>10</v>
      </c>
      <c r="J69" s="9" t="s">
        <v>2452</v>
      </c>
      <c r="K69" s="9">
        <v>5</v>
      </c>
      <c r="L69" s="9" t="s">
        <v>2521</v>
      </c>
      <c r="M69" s="9">
        <v>2</v>
      </c>
      <c r="N69" s="9" t="s">
        <v>326</v>
      </c>
      <c r="O69" s="9">
        <v>35250</v>
      </c>
    </row>
    <row r="70" spans="1:15" ht="16.5" x14ac:dyDescent="0.2">
      <c r="A70" s="9">
        <v>21231</v>
      </c>
      <c r="B70" s="9">
        <v>1</v>
      </c>
      <c r="C70" s="9">
        <v>123</v>
      </c>
      <c r="D70" s="9" t="s">
        <v>2450</v>
      </c>
      <c r="E70" s="9">
        <v>1</v>
      </c>
      <c r="F70" s="9" t="s">
        <v>2524</v>
      </c>
      <c r="G70" s="9">
        <v>12303</v>
      </c>
      <c r="H70" s="15">
        <v>-20</v>
      </c>
      <c r="I70" s="15">
        <v>-100</v>
      </c>
      <c r="J70" s="9" t="s">
        <v>2452</v>
      </c>
      <c r="K70" s="9">
        <v>2</v>
      </c>
      <c r="L70" s="9" t="s">
        <v>2521</v>
      </c>
      <c r="M70" s="9">
        <v>1</v>
      </c>
      <c r="N70" s="9" t="s">
        <v>326</v>
      </c>
      <c r="O70" s="9">
        <v>22500</v>
      </c>
    </row>
    <row r="71" spans="1:15" ht="16.5" x14ac:dyDescent="0.2">
      <c r="A71" s="9">
        <v>21232</v>
      </c>
      <c r="B71" s="9">
        <v>1</v>
      </c>
      <c r="C71" s="9">
        <v>123</v>
      </c>
      <c r="D71" s="9" t="s">
        <v>2450</v>
      </c>
      <c r="E71" s="9">
        <v>2</v>
      </c>
      <c r="F71" s="9" t="s">
        <v>2525</v>
      </c>
      <c r="G71" s="9">
        <v>12306</v>
      </c>
      <c r="H71" s="15">
        <v>150</v>
      </c>
      <c r="I71" s="15">
        <v>200</v>
      </c>
      <c r="J71" s="9" t="s">
        <v>2452</v>
      </c>
      <c r="K71" s="9">
        <v>3</v>
      </c>
      <c r="L71" s="9" t="s">
        <v>2521</v>
      </c>
      <c r="M71" s="9">
        <v>3</v>
      </c>
      <c r="N71" s="9" t="s">
        <v>326</v>
      </c>
      <c r="O71" s="9">
        <v>30000</v>
      </c>
    </row>
    <row r="72" spans="1:15" ht="16.5" x14ac:dyDescent="0.2">
      <c r="A72" s="9">
        <v>21233</v>
      </c>
      <c r="B72" s="9">
        <v>1</v>
      </c>
      <c r="C72" s="9">
        <v>123</v>
      </c>
      <c r="D72" s="9" t="s">
        <v>2450</v>
      </c>
      <c r="E72" s="9">
        <v>3</v>
      </c>
      <c r="F72" s="9" t="s">
        <v>2526</v>
      </c>
      <c r="G72" s="9">
        <v>12310</v>
      </c>
      <c r="H72" s="15">
        <v>200</v>
      </c>
      <c r="I72" s="15">
        <v>60</v>
      </c>
      <c r="J72" s="9" t="s">
        <v>2452</v>
      </c>
      <c r="K72" s="9">
        <v>5</v>
      </c>
      <c r="L72" s="9" t="s">
        <v>2521</v>
      </c>
      <c r="M72" s="9">
        <v>4</v>
      </c>
      <c r="N72" s="9" t="s">
        <v>326</v>
      </c>
      <c r="O72" s="9">
        <v>37500</v>
      </c>
    </row>
    <row r="73" spans="1:15" ht="16.5" x14ac:dyDescent="0.2">
      <c r="A73" s="9">
        <v>21241</v>
      </c>
      <c r="B73" s="9">
        <v>1</v>
      </c>
      <c r="C73" s="9">
        <v>124</v>
      </c>
      <c r="D73" s="9" t="s">
        <v>2450</v>
      </c>
      <c r="E73" s="9">
        <v>1</v>
      </c>
      <c r="F73" s="9" t="s">
        <v>2527</v>
      </c>
      <c r="G73" s="9">
        <v>12403</v>
      </c>
      <c r="H73" s="15">
        <v>120</v>
      </c>
      <c r="I73" s="15">
        <v>-50</v>
      </c>
      <c r="J73" s="9" t="s">
        <v>2452</v>
      </c>
      <c r="K73" s="9">
        <v>2</v>
      </c>
      <c r="L73" s="9" t="s">
        <v>2521</v>
      </c>
      <c r="M73" s="9">
        <v>2</v>
      </c>
      <c r="N73" s="9" t="s">
        <v>326</v>
      </c>
      <c r="O73" s="9">
        <v>24750</v>
      </c>
    </row>
    <row r="74" spans="1:15" ht="16.5" x14ac:dyDescent="0.2">
      <c r="A74" s="9">
        <v>21242</v>
      </c>
      <c r="B74" s="9">
        <v>1</v>
      </c>
      <c r="C74" s="9">
        <v>124</v>
      </c>
      <c r="D74" s="9" t="s">
        <v>2450</v>
      </c>
      <c r="E74" s="9">
        <v>2</v>
      </c>
      <c r="F74" s="9" t="s">
        <v>2528</v>
      </c>
      <c r="G74" s="9">
        <v>12406</v>
      </c>
      <c r="H74" s="15">
        <v>220</v>
      </c>
      <c r="I74" s="15">
        <v>50</v>
      </c>
      <c r="J74" s="9" t="s">
        <v>2452</v>
      </c>
      <c r="K74" s="9">
        <v>3</v>
      </c>
      <c r="L74" s="9" t="s">
        <v>2521</v>
      </c>
      <c r="M74" s="9">
        <v>4</v>
      </c>
      <c r="N74" s="9" t="s">
        <v>326</v>
      </c>
      <c r="O74" s="9">
        <v>33000</v>
      </c>
    </row>
    <row r="75" spans="1:15" ht="16.5" x14ac:dyDescent="0.2">
      <c r="A75" s="9">
        <v>21243</v>
      </c>
      <c r="B75" s="9">
        <v>1</v>
      </c>
      <c r="C75" s="9">
        <v>124</v>
      </c>
      <c r="D75" s="9" t="s">
        <v>2450</v>
      </c>
      <c r="E75" s="9">
        <v>3</v>
      </c>
      <c r="F75" s="9" t="s">
        <v>2529</v>
      </c>
      <c r="G75" s="9">
        <v>12410</v>
      </c>
      <c r="H75" s="15">
        <v>200</v>
      </c>
      <c r="I75" s="15">
        <v>10</v>
      </c>
      <c r="J75" s="9" t="s">
        <v>2452</v>
      </c>
      <c r="K75" s="9">
        <v>5</v>
      </c>
      <c r="L75" s="9" t="s">
        <v>2521</v>
      </c>
      <c r="M75" s="9">
        <v>6</v>
      </c>
      <c r="N75" s="9" t="s">
        <v>326</v>
      </c>
      <c r="O75" s="9">
        <v>41250</v>
      </c>
    </row>
    <row r="76" spans="1:15" ht="16.5" x14ac:dyDescent="0.2">
      <c r="A76" s="9">
        <v>21251</v>
      </c>
      <c r="B76" s="9">
        <v>1</v>
      </c>
      <c r="C76" s="9">
        <v>125</v>
      </c>
      <c r="D76" s="9" t="s">
        <v>2450</v>
      </c>
      <c r="E76" s="9">
        <v>1</v>
      </c>
      <c r="F76" s="9" t="s">
        <v>2530</v>
      </c>
      <c r="G76" s="9">
        <v>12503</v>
      </c>
      <c r="H76" s="15">
        <v>-20</v>
      </c>
      <c r="I76" s="15">
        <v>-100</v>
      </c>
      <c r="J76" s="9" t="s">
        <v>2452</v>
      </c>
      <c r="K76" s="9">
        <v>2</v>
      </c>
      <c r="L76" s="9" t="s">
        <v>2521</v>
      </c>
      <c r="M76" s="9">
        <v>2</v>
      </c>
      <c r="N76" s="9" t="s">
        <v>326</v>
      </c>
      <c r="O76" s="9">
        <v>27000</v>
      </c>
    </row>
    <row r="77" spans="1:15" ht="16.5" x14ac:dyDescent="0.2">
      <c r="A77" s="9">
        <v>21252</v>
      </c>
      <c r="B77" s="9">
        <v>1</v>
      </c>
      <c r="C77" s="9">
        <v>125</v>
      </c>
      <c r="D77" s="9" t="s">
        <v>2450</v>
      </c>
      <c r="E77" s="9">
        <v>2</v>
      </c>
      <c r="F77" s="9" t="s">
        <v>2531</v>
      </c>
      <c r="G77" s="9">
        <v>12506</v>
      </c>
      <c r="H77" s="15">
        <v>150</v>
      </c>
      <c r="I77" s="15">
        <v>200</v>
      </c>
      <c r="J77" s="9" t="s">
        <v>2452</v>
      </c>
      <c r="K77" s="9">
        <v>3</v>
      </c>
      <c r="L77" s="9" t="s">
        <v>2521</v>
      </c>
      <c r="M77" s="9">
        <v>5</v>
      </c>
      <c r="N77" s="9" t="s">
        <v>326</v>
      </c>
      <c r="O77" s="9">
        <v>36000</v>
      </c>
    </row>
    <row r="78" spans="1:15" ht="16.5" x14ac:dyDescent="0.2">
      <c r="A78" s="9">
        <v>21253</v>
      </c>
      <c r="B78" s="9">
        <v>1</v>
      </c>
      <c r="C78" s="9">
        <v>125</v>
      </c>
      <c r="D78" s="9" t="s">
        <v>2450</v>
      </c>
      <c r="E78" s="9">
        <v>3</v>
      </c>
      <c r="F78" s="9" t="s">
        <v>2532</v>
      </c>
      <c r="G78" s="9">
        <v>12510</v>
      </c>
      <c r="H78" s="15">
        <v>200</v>
      </c>
      <c r="I78" s="15">
        <v>60</v>
      </c>
      <c r="J78" s="9" t="s">
        <v>2452</v>
      </c>
      <c r="K78" s="9">
        <v>5</v>
      </c>
      <c r="L78" s="9" t="s">
        <v>2521</v>
      </c>
      <c r="M78" s="9">
        <v>7</v>
      </c>
      <c r="N78" s="9" t="s">
        <v>326</v>
      </c>
      <c r="O78" s="9">
        <v>45000</v>
      </c>
    </row>
    <row r="79" spans="1:15" ht="16.5" x14ac:dyDescent="0.2">
      <c r="A79" s="9">
        <v>21261</v>
      </c>
      <c r="B79" s="9">
        <v>1</v>
      </c>
      <c r="C79" s="9">
        <v>126</v>
      </c>
      <c r="D79" s="9" t="s">
        <v>2450</v>
      </c>
      <c r="E79" s="9">
        <v>1</v>
      </c>
      <c r="F79" s="9" t="s">
        <v>2533</v>
      </c>
      <c r="G79" s="9">
        <v>12603</v>
      </c>
      <c r="H79" s="15">
        <v>120</v>
      </c>
      <c r="I79" s="15">
        <v>-50</v>
      </c>
      <c r="J79" s="9" t="s">
        <v>2452</v>
      </c>
      <c r="K79" s="9">
        <v>2</v>
      </c>
      <c r="L79" s="9" t="s">
        <v>2521</v>
      </c>
      <c r="M79" s="9">
        <v>3</v>
      </c>
      <c r="N79" s="9" t="s">
        <v>326</v>
      </c>
      <c r="O79" s="9">
        <v>29250</v>
      </c>
    </row>
    <row r="80" spans="1:15" ht="16.5" x14ac:dyDescent="0.2">
      <c r="A80" s="9">
        <v>21262</v>
      </c>
      <c r="B80" s="9">
        <v>1</v>
      </c>
      <c r="C80" s="9">
        <v>126</v>
      </c>
      <c r="D80" s="9" t="s">
        <v>2450</v>
      </c>
      <c r="E80" s="9">
        <v>2</v>
      </c>
      <c r="F80" s="9" t="s">
        <v>2534</v>
      </c>
      <c r="G80" s="9">
        <v>12606</v>
      </c>
      <c r="H80" s="15">
        <v>220</v>
      </c>
      <c r="I80" s="15">
        <v>50</v>
      </c>
      <c r="J80" s="9" t="s">
        <v>2452</v>
      </c>
      <c r="K80" s="9">
        <v>3</v>
      </c>
      <c r="L80" s="9" t="s">
        <v>2521</v>
      </c>
      <c r="M80" s="9">
        <v>6</v>
      </c>
      <c r="N80" s="9" t="s">
        <v>326</v>
      </c>
      <c r="O80" s="9">
        <v>39000</v>
      </c>
    </row>
    <row r="81" spans="1:15" ht="16.5" x14ac:dyDescent="0.2">
      <c r="A81" s="9">
        <v>21263</v>
      </c>
      <c r="B81" s="9">
        <v>1</v>
      </c>
      <c r="C81" s="9">
        <v>126</v>
      </c>
      <c r="D81" s="9" t="s">
        <v>2450</v>
      </c>
      <c r="E81" s="9">
        <v>3</v>
      </c>
      <c r="F81" s="9" t="s">
        <v>2535</v>
      </c>
      <c r="G81" s="9">
        <v>12610</v>
      </c>
      <c r="H81" s="15">
        <v>200</v>
      </c>
      <c r="I81" s="15">
        <v>10</v>
      </c>
      <c r="J81" s="9" t="s">
        <v>2452</v>
      </c>
      <c r="K81" s="9">
        <v>5</v>
      </c>
      <c r="L81" s="9" t="s">
        <v>2521</v>
      </c>
      <c r="M81" s="9">
        <v>9</v>
      </c>
      <c r="N81" s="9" t="s">
        <v>326</v>
      </c>
      <c r="O81" s="9">
        <v>48750</v>
      </c>
    </row>
    <row r="82" spans="1:15" ht="16.5" x14ac:dyDescent="0.2">
      <c r="A82" s="9">
        <v>21271</v>
      </c>
      <c r="B82" s="9">
        <v>1</v>
      </c>
      <c r="C82" s="9">
        <v>127</v>
      </c>
      <c r="D82" s="9" t="s">
        <v>2450</v>
      </c>
      <c r="E82" s="9">
        <v>1</v>
      </c>
      <c r="F82" s="9" t="s">
        <v>2536</v>
      </c>
      <c r="G82" s="9">
        <v>12703</v>
      </c>
      <c r="H82" s="15">
        <v>-20</v>
      </c>
      <c r="I82" s="15">
        <v>-100</v>
      </c>
      <c r="J82" s="9" t="s">
        <v>2452</v>
      </c>
      <c r="K82" s="9">
        <v>2</v>
      </c>
      <c r="L82" s="9" t="s">
        <v>2521</v>
      </c>
      <c r="M82" s="9">
        <v>4</v>
      </c>
      <c r="N82" s="9" t="s">
        <v>326</v>
      </c>
      <c r="O82" s="9">
        <v>31500</v>
      </c>
    </row>
    <row r="83" spans="1:15" ht="16.5" x14ac:dyDescent="0.2">
      <c r="A83" s="9">
        <v>21272</v>
      </c>
      <c r="B83" s="9">
        <v>1</v>
      </c>
      <c r="C83" s="9">
        <v>127</v>
      </c>
      <c r="D83" s="9" t="s">
        <v>2450</v>
      </c>
      <c r="E83" s="9">
        <v>2</v>
      </c>
      <c r="F83" s="9" t="s">
        <v>2537</v>
      </c>
      <c r="G83" s="9">
        <v>12706</v>
      </c>
      <c r="H83" s="15">
        <v>150</v>
      </c>
      <c r="I83" s="15">
        <v>200</v>
      </c>
      <c r="J83" s="9" t="s">
        <v>2452</v>
      </c>
      <c r="K83" s="9">
        <v>3</v>
      </c>
      <c r="L83" s="9" t="s">
        <v>2521</v>
      </c>
      <c r="M83" s="9">
        <v>8</v>
      </c>
      <c r="N83" s="9" t="s">
        <v>326</v>
      </c>
      <c r="O83" s="9">
        <v>42000</v>
      </c>
    </row>
    <row r="84" spans="1:15" ht="16.5" x14ac:dyDescent="0.2">
      <c r="A84" s="9">
        <v>21273</v>
      </c>
      <c r="B84" s="9">
        <v>1</v>
      </c>
      <c r="C84" s="9">
        <v>127</v>
      </c>
      <c r="D84" s="9" t="s">
        <v>2450</v>
      </c>
      <c r="E84" s="9">
        <v>3</v>
      </c>
      <c r="F84" s="9" t="s">
        <v>2538</v>
      </c>
      <c r="G84" s="9">
        <v>12710</v>
      </c>
      <c r="H84" s="15">
        <v>200</v>
      </c>
      <c r="I84" s="15">
        <v>60</v>
      </c>
      <c r="J84" s="9" t="s">
        <v>2452</v>
      </c>
      <c r="K84" s="9">
        <v>5</v>
      </c>
      <c r="L84" s="9" t="s">
        <v>2521</v>
      </c>
      <c r="M84" s="9">
        <v>11</v>
      </c>
      <c r="N84" s="9" t="s">
        <v>326</v>
      </c>
      <c r="O84" s="9">
        <v>52500</v>
      </c>
    </row>
    <row r="85" spans="1:15" ht="16.5" x14ac:dyDescent="0.2">
      <c r="A85" s="9">
        <v>21281</v>
      </c>
      <c r="B85" s="9">
        <v>1</v>
      </c>
      <c r="C85" s="9">
        <v>128</v>
      </c>
      <c r="D85" s="9" t="s">
        <v>2450</v>
      </c>
      <c r="E85" s="9">
        <v>1</v>
      </c>
      <c r="F85" s="9" t="s">
        <v>2539</v>
      </c>
      <c r="G85" s="9">
        <v>12803</v>
      </c>
      <c r="H85" s="15">
        <v>120</v>
      </c>
      <c r="I85" s="15">
        <v>-50</v>
      </c>
      <c r="J85" s="9" t="s">
        <v>2452</v>
      </c>
      <c r="K85" s="9">
        <v>2</v>
      </c>
      <c r="L85" s="9" t="s">
        <v>2521</v>
      </c>
      <c r="M85" s="9">
        <v>4</v>
      </c>
      <c r="N85" s="9" t="s">
        <v>326</v>
      </c>
      <c r="O85" s="9">
        <v>33750</v>
      </c>
    </row>
    <row r="86" spans="1:15" ht="16.5" x14ac:dyDescent="0.2">
      <c r="A86" s="9">
        <v>21282</v>
      </c>
      <c r="B86" s="9">
        <v>1</v>
      </c>
      <c r="C86" s="9">
        <v>128</v>
      </c>
      <c r="D86" s="9" t="s">
        <v>2450</v>
      </c>
      <c r="E86" s="9">
        <v>2</v>
      </c>
      <c r="F86" s="9" t="s">
        <v>2540</v>
      </c>
      <c r="G86" s="9">
        <v>12806</v>
      </c>
      <c r="H86" s="15">
        <v>220</v>
      </c>
      <c r="I86" s="15">
        <v>50</v>
      </c>
      <c r="J86" s="9" t="s">
        <v>2452</v>
      </c>
      <c r="K86" s="9">
        <v>3</v>
      </c>
      <c r="L86" s="9" t="s">
        <v>2521</v>
      </c>
      <c r="M86" s="9">
        <v>8</v>
      </c>
      <c r="N86" s="9" t="s">
        <v>326</v>
      </c>
      <c r="O86" s="9">
        <v>45000</v>
      </c>
    </row>
    <row r="87" spans="1:15" ht="16.5" x14ac:dyDescent="0.2">
      <c r="A87" s="9">
        <v>21283</v>
      </c>
      <c r="B87" s="9">
        <v>1</v>
      </c>
      <c r="C87" s="9">
        <v>128</v>
      </c>
      <c r="D87" s="9" t="s">
        <v>2450</v>
      </c>
      <c r="E87" s="9">
        <v>3</v>
      </c>
      <c r="F87" s="9" t="s">
        <v>2541</v>
      </c>
      <c r="G87" s="9">
        <v>12810</v>
      </c>
      <c r="H87" s="15">
        <v>200</v>
      </c>
      <c r="I87" s="15">
        <v>10</v>
      </c>
      <c r="J87" s="9" t="s">
        <v>2452</v>
      </c>
      <c r="K87" s="9">
        <v>5</v>
      </c>
      <c r="L87" s="9" t="s">
        <v>2521</v>
      </c>
      <c r="M87" s="9">
        <v>11</v>
      </c>
      <c r="N87" s="9" t="s">
        <v>326</v>
      </c>
      <c r="O87" s="9">
        <v>56250</v>
      </c>
    </row>
    <row r="88" spans="1:15" ht="16.5" x14ac:dyDescent="0.2">
      <c r="A88" s="9">
        <v>21291</v>
      </c>
      <c r="B88" s="9">
        <v>1</v>
      </c>
      <c r="C88" s="9">
        <v>129</v>
      </c>
      <c r="D88" s="9" t="s">
        <v>2450</v>
      </c>
      <c r="E88" s="9">
        <v>1</v>
      </c>
      <c r="F88" s="9" t="s">
        <v>2542</v>
      </c>
      <c r="G88" s="9">
        <v>12903</v>
      </c>
      <c r="H88" s="15">
        <v>-20</v>
      </c>
      <c r="I88" s="15">
        <v>-100</v>
      </c>
      <c r="J88" s="9" t="s">
        <v>2452</v>
      </c>
      <c r="K88" s="9">
        <v>2</v>
      </c>
      <c r="L88" s="9" t="s">
        <v>2521</v>
      </c>
      <c r="M88" s="9">
        <v>4</v>
      </c>
      <c r="N88" s="9" t="s">
        <v>326</v>
      </c>
      <c r="O88" s="9">
        <v>36000</v>
      </c>
    </row>
    <row r="89" spans="1:15" ht="16.5" x14ac:dyDescent="0.2">
      <c r="A89" s="9">
        <v>21292</v>
      </c>
      <c r="B89" s="9">
        <v>1</v>
      </c>
      <c r="C89" s="9">
        <v>129</v>
      </c>
      <c r="D89" s="9" t="s">
        <v>2450</v>
      </c>
      <c r="E89" s="9">
        <v>2</v>
      </c>
      <c r="F89" s="9" t="s">
        <v>2543</v>
      </c>
      <c r="G89" s="9">
        <v>12906</v>
      </c>
      <c r="H89" s="15">
        <v>150</v>
      </c>
      <c r="I89" s="15">
        <v>200</v>
      </c>
      <c r="J89" s="9" t="s">
        <v>2452</v>
      </c>
      <c r="K89" s="9">
        <v>3</v>
      </c>
      <c r="L89" s="9" t="s">
        <v>2521</v>
      </c>
      <c r="M89" s="9">
        <v>8</v>
      </c>
      <c r="N89" s="9" t="s">
        <v>326</v>
      </c>
      <c r="O89" s="9">
        <v>48000</v>
      </c>
    </row>
    <row r="90" spans="1:15" ht="16.5" x14ac:dyDescent="0.2">
      <c r="A90" s="9">
        <v>21293</v>
      </c>
      <c r="B90" s="9">
        <v>1</v>
      </c>
      <c r="C90" s="9">
        <v>129</v>
      </c>
      <c r="D90" s="9" t="s">
        <v>2450</v>
      </c>
      <c r="E90" s="9">
        <v>3</v>
      </c>
      <c r="F90" s="9" t="s">
        <v>2544</v>
      </c>
      <c r="G90" s="9">
        <v>12910</v>
      </c>
      <c r="H90" s="15">
        <v>200</v>
      </c>
      <c r="I90" s="15">
        <v>60</v>
      </c>
      <c r="J90" s="9" t="s">
        <v>2452</v>
      </c>
      <c r="K90" s="9">
        <v>5</v>
      </c>
      <c r="L90" s="9" t="s">
        <v>2521</v>
      </c>
      <c r="M90" s="9">
        <v>11</v>
      </c>
      <c r="N90" s="9" t="s">
        <v>326</v>
      </c>
      <c r="O90" s="9">
        <v>60000</v>
      </c>
    </row>
    <row r="91" spans="1:15" ht="16.5" x14ac:dyDescent="0.2">
      <c r="A91" s="9">
        <v>21301</v>
      </c>
      <c r="B91" s="9">
        <v>1</v>
      </c>
      <c r="C91" s="9">
        <v>130</v>
      </c>
      <c r="D91" s="9" t="s">
        <v>2450</v>
      </c>
      <c r="E91" s="9">
        <v>1</v>
      </c>
      <c r="F91" s="9" t="s">
        <v>2545</v>
      </c>
      <c r="G91" s="9">
        <v>13003</v>
      </c>
      <c r="H91" s="15">
        <v>120</v>
      </c>
      <c r="I91" s="15">
        <v>-50</v>
      </c>
      <c r="J91" s="9" t="s">
        <v>2452</v>
      </c>
      <c r="K91" s="9">
        <v>2</v>
      </c>
      <c r="L91" s="9" t="s">
        <v>2521</v>
      </c>
      <c r="M91" s="9">
        <v>4</v>
      </c>
      <c r="N91" s="9" t="s">
        <v>326</v>
      </c>
      <c r="O91" s="9">
        <v>43200</v>
      </c>
    </row>
    <row r="92" spans="1:15" ht="16.5" x14ac:dyDescent="0.2">
      <c r="A92" s="9">
        <v>21302</v>
      </c>
      <c r="B92" s="9">
        <v>1</v>
      </c>
      <c r="C92" s="9">
        <v>130</v>
      </c>
      <c r="D92" s="9" t="s">
        <v>2450</v>
      </c>
      <c r="E92" s="9">
        <v>2</v>
      </c>
      <c r="F92" s="9" t="s">
        <v>2546</v>
      </c>
      <c r="G92" s="9">
        <v>13006</v>
      </c>
      <c r="H92" s="15">
        <v>220</v>
      </c>
      <c r="I92" s="15">
        <v>50</v>
      </c>
      <c r="J92" s="9" t="s">
        <v>2452</v>
      </c>
      <c r="K92" s="9">
        <v>3</v>
      </c>
      <c r="L92" s="9" t="s">
        <v>2521</v>
      </c>
      <c r="M92" s="9">
        <v>8</v>
      </c>
      <c r="N92" s="9" t="s">
        <v>326</v>
      </c>
      <c r="O92" s="9">
        <v>57600</v>
      </c>
    </row>
    <row r="93" spans="1:15" ht="16.5" x14ac:dyDescent="0.2">
      <c r="A93" s="9">
        <v>21303</v>
      </c>
      <c r="B93" s="9">
        <v>1</v>
      </c>
      <c r="C93" s="9">
        <v>130</v>
      </c>
      <c r="D93" s="9" t="s">
        <v>2450</v>
      </c>
      <c r="E93" s="9">
        <v>3</v>
      </c>
      <c r="F93" s="9" t="s">
        <v>2547</v>
      </c>
      <c r="G93" s="9">
        <v>13010</v>
      </c>
      <c r="H93" s="15">
        <v>200</v>
      </c>
      <c r="I93" s="15">
        <v>10</v>
      </c>
      <c r="J93" s="9" t="s">
        <v>2452</v>
      </c>
      <c r="K93" s="9">
        <v>5</v>
      </c>
      <c r="L93" s="9" t="s">
        <v>2521</v>
      </c>
      <c r="M93" s="9">
        <v>11</v>
      </c>
      <c r="N93" s="9" t="s">
        <v>326</v>
      </c>
      <c r="O93" s="9">
        <v>72000</v>
      </c>
    </row>
    <row r="94" spans="1:15" ht="16.5" x14ac:dyDescent="0.2">
      <c r="A94" s="9">
        <f>A4+1000</f>
        <v>22011</v>
      </c>
      <c r="B94" s="9">
        <v>2</v>
      </c>
      <c r="C94" s="9">
        <v>201</v>
      </c>
      <c r="D94" s="9" t="s">
        <v>2450</v>
      </c>
      <c r="E94" s="9">
        <v>1</v>
      </c>
      <c r="F94" s="9" t="s">
        <v>2451</v>
      </c>
      <c r="G94" s="9">
        <v>20103</v>
      </c>
      <c r="H94" s="15">
        <v>-20</v>
      </c>
      <c r="I94" s="15">
        <v>-100</v>
      </c>
      <c r="J94" s="9" t="s">
        <v>2170</v>
      </c>
      <c r="K94" s="9">
        <v>20</v>
      </c>
      <c r="L94" s="9" t="s">
        <v>2453</v>
      </c>
      <c r="M94" s="9">
        <v>80</v>
      </c>
      <c r="N94" s="9" t="s">
        <v>326</v>
      </c>
      <c r="O94" s="9">
        <v>3150</v>
      </c>
    </row>
    <row r="95" spans="1:15" ht="16.5" x14ac:dyDescent="0.2">
      <c r="A95" s="9">
        <f t="shared" ref="A95:A158" si="0">A5+1000</f>
        <v>22012</v>
      </c>
      <c r="B95" s="9">
        <v>2</v>
      </c>
      <c r="C95" s="9">
        <v>201</v>
      </c>
      <c r="D95" s="9" t="s">
        <v>2450</v>
      </c>
      <c r="E95" s="9">
        <v>2</v>
      </c>
      <c r="F95" s="9" t="s">
        <v>2454</v>
      </c>
      <c r="G95" s="9">
        <v>20106</v>
      </c>
      <c r="H95" s="15">
        <v>150</v>
      </c>
      <c r="I95" s="15">
        <v>200</v>
      </c>
      <c r="J95" s="9" t="s">
        <v>2170</v>
      </c>
      <c r="K95" s="9">
        <v>30</v>
      </c>
      <c r="L95" s="9" t="s">
        <v>2453</v>
      </c>
      <c r="M95" s="9">
        <v>120</v>
      </c>
      <c r="N95" s="9" t="s">
        <v>326</v>
      </c>
      <c r="O95" s="9">
        <v>6300</v>
      </c>
    </row>
    <row r="96" spans="1:15" ht="16.5" x14ac:dyDescent="0.2">
      <c r="A96" s="9">
        <f t="shared" si="0"/>
        <v>22013</v>
      </c>
      <c r="B96" s="9">
        <v>2</v>
      </c>
      <c r="C96" s="9">
        <v>201</v>
      </c>
      <c r="D96" s="9" t="s">
        <v>2450</v>
      </c>
      <c r="E96" s="9">
        <v>3</v>
      </c>
      <c r="F96" s="9" t="s">
        <v>2455</v>
      </c>
      <c r="G96" s="9">
        <v>20110</v>
      </c>
      <c r="H96" s="15">
        <v>200</v>
      </c>
      <c r="I96" s="15">
        <v>60</v>
      </c>
      <c r="J96" s="9" t="s">
        <v>2170</v>
      </c>
      <c r="K96" s="9">
        <v>50</v>
      </c>
      <c r="L96" s="9" t="s">
        <v>2456</v>
      </c>
      <c r="M96" s="9">
        <v>8</v>
      </c>
      <c r="N96" s="9" t="s">
        <v>326</v>
      </c>
      <c r="O96" s="9">
        <v>9450</v>
      </c>
    </row>
    <row r="97" spans="1:15" ht="16.5" x14ac:dyDescent="0.2">
      <c r="A97" s="9">
        <f t="shared" si="0"/>
        <v>22021</v>
      </c>
      <c r="B97" s="9">
        <v>2</v>
      </c>
      <c r="C97" s="9">
        <v>202</v>
      </c>
      <c r="D97" s="9" t="s">
        <v>2450</v>
      </c>
      <c r="E97" s="9">
        <v>1</v>
      </c>
      <c r="F97" s="9" t="s">
        <v>2457</v>
      </c>
      <c r="G97" s="9">
        <v>20203</v>
      </c>
      <c r="H97" s="15">
        <v>120</v>
      </c>
      <c r="I97" s="15">
        <v>-50</v>
      </c>
      <c r="J97" s="9" t="s">
        <v>2170</v>
      </c>
      <c r="K97" s="9">
        <v>20</v>
      </c>
      <c r="L97" s="9" t="s">
        <v>2456</v>
      </c>
      <c r="M97" s="9">
        <v>2</v>
      </c>
      <c r="N97" s="9" t="s">
        <v>326</v>
      </c>
      <c r="O97" s="9">
        <v>3600</v>
      </c>
    </row>
    <row r="98" spans="1:15" ht="16.5" x14ac:dyDescent="0.2">
      <c r="A98" s="9">
        <f t="shared" si="0"/>
        <v>22022</v>
      </c>
      <c r="B98" s="9">
        <v>2</v>
      </c>
      <c r="C98" s="9">
        <v>202</v>
      </c>
      <c r="D98" s="9" t="s">
        <v>2450</v>
      </c>
      <c r="E98" s="9">
        <v>2</v>
      </c>
      <c r="F98" s="9" t="s">
        <v>2458</v>
      </c>
      <c r="G98" s="9">
        <v>20206</v>
      </c>
      <c r="H98" s="15">
        <v>220</v>
      </c>
      <c r="I98" s="15">
        <v>50</v>
      </c>
      <c r="J98" s="9" t="s">
        <v>2170</v>
      </c>
      <c r="K98" s="9">
        <v>30</v>
      </c>
      <c r="L98" s="9" t="s">
        <v>2456</v>
      </c>
      <c r="M98" s="9">
        <v>3</v>
      </c>
      <c r="N98" s="9" t="s">
        <v>326</v>
      </c>
      <c r="O98" s="9">
        <v>7200</v>
      </c>
    </row>
    <row r="99" spans="1:15" ht="16.5" x14ac:dyDescent="0.2">
      <c r="A99" s="9">
        <f t="shared" si="0"/>
        <v>22023</v>
      </c>
      <c r="B99" s="9">
        <v>2</v>
      </c>
      <c r="C99" s="9">
        <v>202</v>
      </c>
      <c r="D99" s="9" t="s">
        <v>2450</v>
      </c>
      <c r="E99" s="9">
        <v>3</v>
      </c>
      <c r="F99" s="9" t="s">
        <v>2459</v>
      </c>
      <c r="G99" s="9">
        <v>20210</v>
      </c>
      <c r="H99" s="15">
        <v>200</v>
      </c>
      <c r="I99" s="15">
        <v>10</v>
      </c>
      <c r="J99" s="9" t="s">
        <v>2170</v>
      </c>
      <c r="K99" s="9">
        <v>50</v>
      </c>
      <c r="L99" s="9" t="s">
        <v>2456</v>
      </c>
      <c r="M99" s="9">
        <v>5</v>
      </c>
      <c r="N99" s="9" t="s">
        <v>326</v>
      </c>
      <c r="O99" s="9">
        <v>10800</v>
      </c>
    </row>
    <row r="100" spans="1:15" ht="16.5" x14ac:dyDescent="0.2">
      <c r="A100" s="9">
        <f t="shared" si="0"/>
        <v>22031</v>
      </c>
      <c r="B100" s="9">
        <v>2</v>
      </c>
      <c r="C100" s="9">
        <v>203</v>
      </c>
      <c r="D100" s="9" t="s">
        <v>2450</v>
      </c>
      <c r="E100" s="9">
        <v>1</v>
      </c>
      <c r="F100" s="9" t="s">
        <v>2460</v>
      </c>
      <c r="G100" s="9">
        <v>20303</v>
      </c>
      <c r="H100" s="15">
        <v>-20</v>
      </c>
      <c r="I100" s="15">
        <v>-100</v>
      </c>
      <c r="J100" s="9" t="s">
        <v>2170</v>
      </c>
      <c r="K100" s="9">
        <v>20</v>
      </c>
      <c r="L100" s="9" t="s">
        <v>2456</v>
      </c>
      <c r="M100" s="9">
        <v>4</v>
      </c>
      <c r="N100" s="9" t="s">
        <v>326</v>
      </c>
      <c r="O100" s="9">
        <v>6075</v>
      </c>
    </row>
    <row r="101" spans="1:15" ht="16.5" x14ac:dyDescent="0.2">
      <c r="A101" s="9">
        <f t="shared" si="0"/>
        <v>22032</v>
      </c>
      <c r="B101" s="9">
        <v>2</v>
      </c>
      <c r="C101" s="9">
        <v>203</v>
      </c>
      <c r="D101" s="9" t="s">
        <v>2450</v>
      </c>
      <c r="E101" s="9">
        <v>2</v>
      </c>
      <c r="F101" s="9" t="s">
        <v>2461</v>
      </c>
      <c r="G101" s="9">
        <v>20306</v>
      </c>
      <c r="H101" s="15">
        <v>150</v>
      </c>
      <c r="I101" s="15">
        <v>200</v>
      </c>
      <c r="J101" s="9" t="s">
        <v>2170</v>
      </c>
      <c r="K101" s="9">
        <v>30</v>
      </c>
      <c r="L101" s="9" t="s">
        <v>2456</v>
      </c>
      <c r="M101" s="9">
        <v>7</v>
      </c>
      <c r="N101" s="9" t="s">
        <v>326</v>
      </c>
      <c r="O101" s="9">
        <v>10125</v>
      </c>
    </row>
    <row r="102" spans="1:15" ht="16.5" x14ac:dyDescent="0.2">
      <c r="A102" s="9">
        <f t="shared" si="0"/>
        <v>22033</v>
      </c>
      <c r="B102" s="9">
        <v>2</v>
      </c>
      <c r="C102" s="9">
        <v>203</v>
      </c>
      <c r="D102" s="9" t="s">
        <v>2450</v>
      </c>
      <c r="E102" s="9">
        <v>3</v>
      </c>
      <c r="F102" s="9" t="s">
        <v>2462</v>
      </c>
      <c r="G102" s="9">
        <v>20310</v>
      </c>
      <c r="H102" s="15">
        <v>200</v>
      </c>
      <c r="I102" s="15">
        <v>60</v>
      </c>
      <c r="J102" s="9" t="s">
        <v>2170</v>
      </c>
      <c r="K102" s="9">
        <v>50</v>
      </c>
      <c r="L102" s="9" t="s">
        <v>2456</v>
      </c>
      <c r="M102" s="9">
        <v>10</v>
      </c>
      <c r="N102" s="9" t="s">
        <v>326</v>
      </c>
      <c r="O102" s="9">
        <v>14175</v>
      </c>
    </row>
    <row r="103" spans="1:15" ht="16.5" x14ac:dyDescent="0.2">
      <c r="A103" s="9">
        <f t="shared" si="0"/>
        <v>22041</v>
      </c>
      <c r="B103" s="9">
        <v>2</v>
      </c>
      <c r="C103" s="9">
        <v>204</v>
      </c>
      <c r="D103" s="9" t="s">
        <v>2450</v>
      </c>
      <c r="E103" s="9">
        <v>1</v>
      </c>
      <c r="F103" s="9" t="s">
        <v>2463</v>
      </c>
      <c r="G103" s="9">
        <v>20403</v>
      </c>
      <c r="H103" s="15">
        <v>120</v>
      </c>
      <c r="I103" s="15">
        <v>-50</v>
      </c>
      <c r="J103" s="9" t="s">
        <v>2170</v>
      </c>
      <c r="K103" s="9">
        <v>20</v>
      </c>
      <c r="L103" s="9" t="s">
        <v>2456</v>
      </c>
      <c r="M103" s="9">
        <v>6</v>
      </c>
      <c r="N103" s="9" t="s">
        <v>326</v>
      </c>
      <c r="O103" s="9">
        <v>6750</v>
      </c>
    </row>
    <row r="104" spans="1:15" ht="16.5" x14ac:dyDescent="0.2">
      <c r="A104" s="9">
        <f t="shared" si="0"/>
        <v>22042</v>
      </c>
      <c r="B104" s="9">
        <v>2</v>
      </c>
      <c r="C104" s="9">
        <v>204</v>
      </c>
      <c r="D104" s="9" t="s">
        <v>2450</v>
      </c>
      <c r="E104" s="9">
        <v>2</v>
      </c>
      <c r="F104" s="9" t="s">
        <v>2464</v>
      </c>
      <c r="G104" s="9">
        <v>20406</v>
      </c>
      <c r="H104" s="15">
        <v>220</v>
      </c>
      <c r="I104" s="15">
        <v>50</v>
      </c>
      <c r="J104" s="9" t="s">
        <v>2170</v>
      </c>
      <c r="K104" s="9">
        <v>30</v>
      </c>
      <c r="L104" s="9" t="s">
        <v>2456</v>
      </c>
      <c r="M104" s="9">
        <v>11</v>
      </c>
      <c r="N104" s="9" t="s">
        <v>326</v>
      </c>
      <c r="O104" s="9">
        <v>11250</v>
      </c>
    </row>
    <row r="105" spans="1:15" ht="16.5" x14ac:dyDescent="0.2">
      <c r="A105" s="9">
        <f t="shared" si="0"/>
        <v>22043</v>
      </c>
      <c r="B105" s="9">
        <v>2</v>
      </c>
      <c r="C105" s="9">
        <v>204</v>
      </c>
      <c r="D105" s="9" t="s">
        <v>2450</v>
      </c>
      <c r="E105" s="9">
        <v>3</v>
      </c>
      <c r="F105" s="9" t="s">
        <v>2465</v>
      </c>
      <c r="G105" s="9">
        <v>20410</v>
      </c>
      <c r="H105" s="15">
        <v>200</v>
      </c>
      <c r="I105" s="15">
        <v>10</v>
      </c>
      <c r="J105" s="9" t="s">
        <v>2170</v>
      </c>
      <c r="K105" s="9">
        <v>50</v>
      </c>
      <c r="L105" s="9" t="s">
        <v>2456</v>
      </c>
      <c r="M105" s="9">
        <v>15</v>
      </c>
      <c r="N105" s="9" t="s">
        <v>326</v>
      </c>
      <c r="O105" s="9">
        <v>15750</v>
      </c>
    </row>
    <row r="106" spans="1:15" ht="16.5" x14ac:dyDescent="0.2">
      <c r="A106" s="9">
        <f t="shared" si="0"/>
        <v>22051</v>
      </c>
      <c r="B106" s="9">
        <v>2</v>
      </c>
      <c r="C106" s="9">
        <v>205</v>
      </c>
      <c r="D106" s="9" t="s">
        <v>2450</v>
      </c>
      <c r="E106" s="9">
        <v>1</v>
      </c>
      <c r="F106" s="9" t="s">
        <v>2466</v>
      </c>
      <c r="G106" s="9">
        <v>20503</v>
      </c>
      <c r="H106" s="15">
        <v>-20</v>
      </c>
      <c r="I106" s="15">
        <v>-100</v>
      </c>
      <c r="J106" s="9" t="s">
        <v>2170</v>
      </c>
      <c r="K106" s="9">
        <v>20</v>
      </c>
      <c r="L106" s="9" t="s">
        <v>2456</v>
      </c>
      <c r="M106" s="9">
        <v>11</v>
      </c>
      <c r="N106" s="9" t="s">
        <v>326</v>
      </c>
      <c r="O106" s="9">
        <v>10800</v>
      </c>
    </row>
    <row r="107" spans="1:15" ht="16.5" x14ac:dyDescent="0.2">
      <c r="A107" s="9">
        <f t="shared" si="0"/>
        <v>22052</v>
      </c>
      <c r="B107" s="9">
        <v>2</v>
      </c>
      <c r="C107" s="9">
        <v>205</v>
      </c>
      <c r="D107" s="9" t="s">
        <v>2450</v>
      </c>
      <c r="E107" s="9">
        <v>2</v>
      </c>
      <c r="F107" s="9" t="s">
        <v>2468</v>
      </c>
      <c r="G107" s="9">
        <v>20506</v>
      </c>
      <c r="H107" s="15">
        <v>150</v>
      </c>
      <c r="I107" s="15">
        <v>200</v>
      </c>
      <c r="J107" s="9" t="s">
        <v>2170</v>
      </c>
      <c r="K107" s="9">
        <v>30</v>
      </c>
      <c r="L107" s="9" t="s">
        <v>2456</v>
      </c>
      <c r="M107" s="9">
        <v>22</v>
      </c>
      <c r="N107" s="9" t="s">
        <v>326</v>
      </c>
      <c r="O107" s="9">
        <v>21600</v>
      </c>
    </row>
    <row r="108" spans="1:15" ht="16.5" x14ac:dyDescent="0.2">
      <c r="A108" s="9">
        <f t="shared" si="0"/>
        <v>22053</v>
      </c>
      <c r="B108" s="9">
        <v>2</v>
      </c>
      <c r="C108" s="9">
        <v>205</v>
      </c>
      <c r="D108" s="9" t="s">
        <v>2450</v>
      </c>
      <c r="E108" s="9">
        <v>3</v>
      </c>
      <c r="F108" s="9" t="s">
        <v>2469</v>
      </c>
      <c r="G108" s="9">
        <v>20510</v>
      </c>
      <c r="H108" s="15">
        <v>200</v>
      </c>
      <c r="I108" s="15">
        <v>60</v>
      </c>
      <c r="J108" s="9" t="s">
        <v>2170</v>
      </c>
      <c r="K108" s="9">
        <v>50</v>
      </c>
      <c r="L108" s="9" t="s">
        <v>2456</v>
      </c>
      <c r="M108" s="9">
        <v>33</v>
      </c>
      <c r="N108" s="9" t="s">
        <v>326</v>
      </c>
      <c r="O108" s="9">
        <v>32400</v>
      </c>
    </row>
    <row r="109" spans="1:15" ht="16.5" x14ac:dyDescent="0.2">
      <c r="A109" s="9">
        <f t="shared" si="0"/>
        <v>22061</v>
      </c>
      <c r="B109" s="9">
        <v>2</v>
      </c>
      <c r="C109" s="9">
        <v>206</v>
      </c>
      <c r="D109" s="9" t="s">
        <v>2450</v>
      </c>
      <c r="E109" s="9">
        <v>1</v>
      </c>
      <c r="F109" s="9" t="s">
        <v>2470</v>
      </c>
      <c r="G109" s="9">
        <v>20603</v>
      </c>
      <c r="H109" s="15">
        <v>120</v>
      </c>
      <c r="I109" s="15">
        <v>-50</v>
      </c>
      <c r="J109" s="9" t="s">
        <v>2170</v>
      </c>
      <c r="K109" s="9">
        <v>20</v>
      </c>
      <c r="L109" s="9" t="s">
        <v>2456</v>
      </c>
      <c r="M109" s="9">
        <v>14</v>
      </c>
      <c r="N109" s="9" t="s">
        <v>326</v>
      </c>
      <c r="O109" s="9">
        <v>12600</v>
      </c>
    </row>
    <row r="110" spans="1:15" ht="16.5" x14ac:dyDescent="0.2">
      <c r="A110" s="9">
        <f t="shared" si="0"/>
        <v>22062</v>
      </c>
      <c r="B110" s="9">
        <v>2</v>
      </c>
      <c r="C110" s="9">
        <v>206</v>
      </c>
      <c r="D110" s="9" t="s">
        <v>2450</v>
      </c>
      <c r="E110" s="9">
        <v>2</v>
      </c>
      <c r="F110" s="9" t="s">
        <v>2471</v>
      </c>
      <c r="G110" s="9">
        <v>20606</v>
      </c>
      <c r="H110" s="15">
        <v>220</v>
      </c>
      <c r="I110" s="15">
        <v>50</v>
      </c>
      <c r="J110" s="9" t="s">
        <v>2170</v>
      </c>
      <c r="K110" s="9">
        <v>30</v>
      </c>
      <c r="L110" s="9" t="s">
        <v>2456</v>
      </c>
      <c r="M110" s="9">
        <v>27</v>
      </c>
      <c r="N110" s="9" t="s">
        <v>326</v>
      </c>
      <c r="O110" s="9">
        <v>25200</v>
      </c>
    </row>
    <row r="111" spans="1:15" ht="16.5" x14ac:dyDescent="0.2">
      <c r="A111" s="9">
        <f t="shared" si="0"/>
        <v>22063</v>
      </c>
      <c r="B111" s="9">
        <v>2</v>
      </c>
      <c r="C111" s="9">
        <v>206</v>
      </c>
      <c r="D111" s="9" t="s">
        <v>2450</v>
      </c>
      <c r="E111" s="9">
        <v>3</v>
      </c>
      <c r="F111" s="9" t="s">
        <v>2472</v>
      </c>
      <c r="G111" s="9">
        <v>20610</v>
      </c>
      <c r="H111" s="15">
        <v>200</v>
      </c>
      <c r="I111" s="15">
        <v>10</v>
      </c>
      <c r="J111" s="9" t="s">
        <v>2170</v>
      </c>
      <c r="K111" s="9">
        <v>50</v>
      </c>
      <c r="L111" s="9" t="s">
        <v>2456</v>
      </c>
      <c r="M111" s="9">
        <v>41</v>
      </c>
      <c r="N111" s="9" t="s">
        <v>326</v>
      </c>
      <c r="O111" s="9">
        <v>37800</v>
      </c>
    </row>
    <row r="112" spans="1:15" ht="16.5" x14ac:dyDescent="0.2">
      <c r="A112" s="9">
        <f t="shared" si="0"/>
        <v>22071</v>
      </c>
      <c r="B112" s="9">
        <v>2</v>
      </c>
      <c r="C112" s="9">
        <v>207</v>
      </c>
      <c r="D112" s="9" t="s">
        <v>2450</v>
      </c>
      <c r="E112" s="9">
        <v>1</v>
      </c>
      <c r="F112" s="9" t="s">
        <v>2473</v>
      </c>
      <c r="G112" s="9">
        <v>20703</v>
      </c>
      <c r="H112" s="15">
        <v>-20</v>
      </c>
      <c r="I112" s="15">
        <v>-100</v>
      </c>
      <c r="J112" s="9" t="s">
        <v>2170</v>
      </c>
      <c r="K112" s="9">
        <v>20</v>
      </c>
      <c r="L112" s="9" t="s">
        <v>2456</v>
      </c>
      <c r="M112" s="9">
        <v>17</v>
      </c>
      <c r="N112" s="9" t="s">
        <v>326</v>
      </c>
      <c r="O112" s="9">
        <v>14400</v>
      </c>
    </row>
    <row r="113" spans="1:15" ht="16.5" x14ac:dyDescent="0.2">
      <c r="A113" s="9">
        <f t="shared" si="0"/>
        <v>22072</v>
      </c>
      <c r="B113" s="9">
        <v>2</v>
      </c>
      <c r="C113" s="9">
        <v>207</v>
      </c>
      <c r="D113" s="9" t="s">
        <v>2450</v>
      </c>
      <c r="E113" s="9">
        <v>2</v>
      </c>
      <c r="F113" s="9" t="s">
        <v>2474</v>
      </c>
      <c r="G113" s="9">
        <v>20706</v>
      </c>
      <c r="H113" s="15">
        <v>150</v>
      </c>
      <c r="I113" s="15">
        <v>200</v>
      </c>
      <c r="J113" s="9" t="s">
        <v>2170</v>
      </c>
      <c r="K113" s="9">
        <v>30</v>
      </c>
      <c r="L113" s="9" t="s">
        <v>2456</v>
      </c>
      <c r="M113" s="9">
        <v>34</v>
      </c>
      <c r="N113" s="9" t="s">
        <v>326</v>
      </c>
      <c r="O113" s="9">
        <v>28800</v>
      </c>
    </row>
    <row r="114" spans="1:15" ht="16.5" x14ac:dyDescent="0.2">
      <c r="A114" s="9">
        <f t="shared" si="0"/>
        <v>22073</v>
      </c>
      <c r="B114" s="9">
        <v>2</v>
      </c>
      <c r="C114" s="9">
        <v>207</v>
      </c>
      <c r="D114" s="9" t="s">
        <v>2450</v>
      </c>
      <c r="E114" s="9">
        <v>3</v>
      </c>
      <c r="F114" s="9" t="s">
        <v>2475</v>
      </c>
      <c r="G114" s="9">
        <v>20710</v>
      </c>
      <c r="H114" s="15">
        <v>200</v>
      </c>
      <c r="I114" s="15">
        <v>60</v>
      </c>
      <c r="J114" s="9" t="s">
        <v>2170</v>
      </c>
      <c r="K114" s="9">
        <v>50</v>
      </c>
      <c r="L114" s="9" t="s">
        <v>2456</v>
      </c>
      <c r="M114" s="9">
        <v>51</v>
      </c>
      <c r="N114" s="9" t="s">
        <v>326</v>
      </c>
      <c r="O114" s="9">
        <v>43200</v>
      </c>
    </row>
    <row r="115" spans="1:15" ht="16.5" x14ac:dyDescent="0.2">
      <c r="A115" s="9">
        <f t="shared" si="0"/>
        <v>22081</v>
      </c>
      <c r="B115" s="9">
        <v>2</v>
      </c>
      <c r="C115" s="9">
        <v>208</v>
      </c>
      <c r="D115" s="9" t="s">
        <v>2450</v>
      </c>
      <c r="E115" s="9">
        <v>1</v>
      </c>
      <c r="F115" s="9" t="s">
        <v>2476</v>
      </c>
      <c r="G115" s="9">
        <v>20803</v>
      </c>
      <c r="H115" s="15">
        <v>120</v>
      </c>
      <c r="I115" s="15">
        <v>-50</v>
      </c>
      <c r="J115" s="9" t="s">
        <v>2170</v>
      </c>
      <c r="K115" s="9">
        <v>20</v>
      </c>
      <c r="L115" s="9" t="s">
        <v>2548</v>
      </c>
      <c r="M115" s="9">
        <v>1</v>
      </c>
      <c r="N115" s="9" t="s">
        <v>326</v>
      </c>
      <c r="O115" s="9">
        <v>16200</v>
      </c>
    </row>
    <row r="116" spans="1:15" ht="16.5" x14ac:dyDescent="0.2">
      <c r="A116" s="9">
        <f t="shared" si="0"/>
        <v>22082</v>
      </c>
      <c r="B116" s="9">
        <v>2</v>
      </c>
      <c r="C116" s="9">
        <v>208</v>
      </c>
      <c r="D116" s="9" t="s">
        <v>2450</v>
      </c>
      <c r="E116" s="9">
        <v>2</v>
      </c>
      <c r="F116" s="9" t="s">
        <v>2477</v>
      </c>
      <c r="G116" s="9">
        <v>20806</v>
      </c>
      <c r="H116" s="15">
        <v>220</v>
      </c>
      <c r="I116" s="15">
        <v>50</v>
      </c>
      <c r="J116" s="9" t="s">
        <v>2170</v>
      </c>
      <c r="K116" s="9">
        <v>30</v>
      </c>
      <c r="L116" s="9" t="s">
        <v>2548</v>
      </c>
      <c r="M116" s="9">
        <v>3</v>
      </c>
      <c r="N116" s="9" t="s">
        <v>326</v>
      </c>
      <c r="O116" s="9">
        <v>32400</v>
      </c>
    </row>
    <row r="117" spans="1:15" ht="16.5" x14ac:dyDescent="0.2">
      <c r="A117" s="9">
        <f t="shared" si="0"/>
        <v>22083</v>
      </c>
      <c r="B117" s="9">
        <v>2</v>
      </c>
      <c r="C117" s="9">
        <v>208</v>
      </c>
      <c r="D117" s="9" t="s">
        <v>2450</v>
      </c>
      <c r="E117" s="9">
        <v>3</v>
      </c>
      <c r="F117" s="9" t="s">
        <v>2478</v>
      </c>
      <c r="G117" s="9">
        <v>20810</v>
      </c>
      <c r="H117" s="15">
        <v>200</v>
      </c>
      <c r="I117" s="15">
        <v>10</v>
      </c>
      <c r="J117" s="9" t="s">
        <v>2170</v>
      </c>
      <c r="K117" s="9">
        <v>50</v>
      </c>
      <c r="L117" s="9" t="s">
        <v>2548</v>
      </c>
      <c r="M117" s="9">
        <v>4</v>
      </c>
      <c r="N117" s="9" t="s">
        <v>326</v>
      </c>
      <c r="O117" s="9">
        <v>48600</v>
      </c>
    </row>
    <row r="118" spans="1:15" ht="16.5" x14ac:dyDescent="0.2">
      <c r="A118" s="9">
        <f t="shared" si="0"/>
        <v>22091</v>
      </c>
      <c r="B118" s="9">
        <v>2</v>
      </c>
      <c r="C118" s="9">
        <v>209</v>
      </c>
      <c r="D118" s="9" t="s">
        <v>2450</v>
      </c>
      <c r="E118" s="9">
        <v>1</v>
      </c>
      <c r="F118" s="9" t="s">
        <v>2479</v>
      </c>
      <c r="G118" s="9">
        <v>20903</v>
      </c>
      <c r="H118" s="15">
        <v>-20</v>
      </c>
      <c r="I118" s="15">
        <v>-100</v>
      </c>
      <c r="J118" s="9" t="s">
        <v>2170</v>
      </c>
      <c r="K118" s="9">
        <v>20</v>
      </c>
      <c r="L118" s="9" t="s">
        <v>2548</v>
      </c>
      <c r="M118" s="9">
        <v>2</v>
      </c>
      <c r="N118" s="9" t="s">
        <v>326</v>
      </c>
      <c r="O118" s="9">
        <v>18000</v>
      </c>
    </row>
    <row r="119" spans="1:15" ht="16.5" x14ac:dyDescent="0.2">
      <c r="A119" s="9">
        <f t="shared" si="0"/>
        <v>22092</v>
      </c>
      <c r="B119" s="9">
        <v>2</v>
      </c>
      <c r="C119" s="9">
        <v>209</v>
      </c>
      <c r="D119" s="9" t="s">
        <v>2450</v>
      </c>
      <c r="E119" s="9">
        <v>2</v>
      </c>
      <c r="F119" s="9" t="s">
        <v>2480</v>
      </c>
      <c r="G119" s="9">
        <v>20906</v>
      </c>
      <c r="H119" s="15">
        <v>150</v>
      </c>
      <c r="I119" s="15">
        <v>200</v>
      </c>
      <c r="J119" s="9" t="s">
        <v>2170</v>
      </c>
      <c r="K119" s="9">
        <v>30</v>
      </c>
      <c r="L119" s="9" t="s">
        <v>2548</v>
      </c>
      <c r="M119" s="9">
        <v>5</v>
      </c>
      <c r="N119" s="9" t="s">
        <v>326</v>
      </c>
      <c r="O119" s="9">
        <v>36000</v>
      </c>
    </row>
    <row r="120" spans="1:15" ht="16.5" x14ac:dyDescent="0.2">
      <c r="A120" s="9">
        <f t="shared" si="0"/>
        <v>22093</v>
      </c>
      <c r="B120" s="9">
        <v>2</v>
      </c>
      <c r="C120" s="9">
        <v>209</v>
      </c>
      <c r="D120" s="9" t="s">
        <v>2450</v>
      </c>
      <c r="E120" s="9">
        <v>3</v>
      </c>
      <c r="F120" s="9" t="s">
        <v>2481</v>
      </c>
      <c r="G120" s="9">
        <v>20910</v>
      </c>
      <c r="H120" s="15">
        <v>200</v>
      </c>
      <c r="I120" s="15">
        <v>60</v>
      </c>
      <c r="J120" s="9" t="s">
        <v>2170</v>
      </c>
      <c r="K120" s="9">
        <v>50</v>
      </c>
      <c r="L120" s="9" t="s">
        <v>2548</v>
      </c>
      <c r="M120" s="9">
        <v>7</v>
      </c>
      <c r="N120" s="9" t="s">
        <v>326</v>
      </c>
      <c r="O120" s="9">
        <v>54000</v>
      </c>
    </row>
    <row r="121" spans="1:15" ht="16.5" x14ac:dyDescent="0.2">
      <c r="A121" s="9">
        <f t="shared" si="0"/>
        <v>22101</v>
      </c>
      <c r="B121" s="9">
        <v>2</v>
      </c>
      <c r="C121" s="9">
        <v>210</v>
      </c>
      <c r="D121" s="9" t="s">
        <v>2450</v>
      </c>
      <c r="E121" s="9">
        <v>1</v>
      </c>
      <c r="F121" s="9" t="s">
        <v>2482</v>
      </c>
      <c r="G121" s="9">
        <v>21003</v>
      </c>
      <c r="H121" s="15">
        <v>120</v>
      </c>
      <c r="I121" s="15">
        <v>-50</v>
      </c>
      <c r="J121" s="9" t="s">
        <v>2170</v>
      </c>
      <c r="K121" s="9">
        <v>20</v>
      </c>
      <c r="L121" s="9" t="s">
        <v>2548</v>
      </c>
      <c r="M121" s="9">
        <v>5</v>
      </c>
      <c r="N121" s="9" t="s">
        <v>326</v>
      </c>
      <c r="O121" s="9">
        <v>19800</v>
      </c>
    </row>
    <row r="122" spans="1:15" ht="16.5" x14ac:dyDescent="0.2">
      <c r="A122" s="9">
        <f t="shared" si="0"/>
        <v>22102</v>
      </c>
      <c r="B122" s="9">
        <v>2</v>
      </c>
      <c r="C122" s="9">
        <v>210</v>
      </c>
      <c r="D122" s="9" t="s">
        <v>2450</v>
      </c>
      <c r="E122" s="9">
        <v>2</v>
      </c>
      <c r="F122" s="9" t="s">
        <v>2484</v>
      </c>
      <c r="G122" s="9">
        <v>21006</v>
      </c>
      <c r="H122" s="15">
        <v>220</v>
      </c>
      <c r="I122" s="15">
        <v>50</v>
      </c>
      <c r="J122" s="9" t="s">
        <v>2170</v>
      </c>
      <c r="K122" s="9">
        <v>30</v>
      </c>
      <c r="L122" s="9" t="s">
        <v>2548</v>
      </c>
      <c r="M122" s="9">
        <v>9</v>
      </c>
      <c r="N122" s="9" t="s">
        <v>326</v>
      </c>
      <c r="O122" s="9">
        <v>39600</v>
      </c>
    </row>
    <row r="123" spans="1:15" ht="16.5" x14ac:dyDescent="0.2">
      <c r="A123" s="9">
        <f t="shared" si="0"/>
        <v>22103</v>
      </c>
      <c r="B123" s="9">
        <v>2</v>
      </c>
      <c r="C123" s="9">
        <v>210</v>
      </c>
      <c r="D123" s="9" t="s">
        <v>2450</v>
      </c>
      <c r="E123" s="9">
        <v>3</v>
      </c>
      <c r="F123" s="9" t="s">
        <v>2485</v>
      </c>
      <c r="G123" s="9">
        <v>21010</v>
      </c>
      <c r="H123" s="15">
        <v>200</v>
      </c>
      <c r="I123" s="15">
        <v>10</v>
      </c>
      <c r="J123" s="9" t="s">
        <v>2170</v>
      </c>
      <c r="K123" s="9">
        <v>50</v>
      </c>
      <c r="L123" s="9" t="s">
        <v>2548</v>
      </c>
      <c r="M123" s="9">
        <v>14</v>
      </c>
      <c r="N123" s="9" t="s">
        <v>326</v>
      </c>
      <c r="O123" s="9">
        <v>59400</v>
      </c>
    </row>
    <row r="124" spans="1:15" ht="16.5" x14ac:dyDescent="0.2">
      <c r="A124" s="9">
        <f t="shared" si="0"/>
        <v>22111</v>
      </c>
      <c r="B124" s="9">
        <v>2</v>
      </c>
      <c r="C124" s="9">
        <v>211</v>
      </c>
      <c r="D124" s="9" t="s">
        <v>2450</v>
      </c>
      <c r="E124" s="9">
        <v>1</v>
      </c>
      <c r="F124" s="9" t="s">
        <v>2486</v>
      </c>
      <c r="G124" s="9">
        <v>21103</v>
      </c>
      <c r="H124" s="15">
        <v>-20</v>
      </c>
      <c r="I124" s="15">
        <v>-100</v>
      </c>
      <c r="J124" s="9" t="s">
        <v>2170</v>
      </c>
      <c r="K124" s="9">
        <v>20</v>
      </c>
      <c r="L124" s="9" t="s">
        <v>2548</v>
      </c>
      <c r="M124" s="9">
        <v>6</v>
      </c>
      <c r="N124" s="9" t="s">
        <v>326</v>
      </c>
      <c r="O124" s="9">
        <v>22500</v>
      </c>
    </row>
    <row r="125" spans="1:15" ht="16.5" x14ac:dyDescent="0.2">
      <c r="A125" s="9">
        <f t="shared" si="0"/>
        <v>22112</v>
      </c>
      <c r="B125" s="9">
        <v>2</v>
      </c>
      <c r="C125" s="9">
        <v>211</v>
      </c>
      <c r="D125" s="9" t="s">
        <v>2450</v>
      </c>
      <c r="E125" s="9">
        <v>2</v>
      </c>
      <c r="F125" s="9" t="s">
        <v>2487</v>
      </c>
      <c r="G125" s="9">
        <v>21106</v>
      </c>
      <c r="H125" s="15">
        <v>150</v>
      </c>
      <c r="I125" s="15">
        <v>200</v>
      </c>
      <c r="J125" s="9" t="s">
        <v>2170</v>
      </c>
      <c r="K125" s="9">
        <v>30</v>
      </c>
      <c r="L125" s="9" t="s">
        <v>2548</v>
      </c>
      <c r="M125" s="9">
        <v>12</v>
      </c>
      <c r="N125" s="9" t="s">
        <v>326</v>
      </c>
      <c r="O125" s="9">
        <v>45000</v>
      </c>
    </row>
    <row r="126" spans="1:15" ht="16.5" x14ac:dyDescent="0.2">
      <c r="A126" s="9">
        <f t="shared" si="0"/>
        <v>22113</v>
      </c>
      <c r="B126" s="9">
        <v>2</v>
      </c>
      <c r="C126" s="9">
        <v>211</v>
      </c>
      <c r="D126" s="9" t="s">
        <v>2450</v>
      </c>
      <c r="E126" s="9">
        <v>3</v>
      </c>
      <c r="F126" s="9" t="s">
        <v>2488</v>
      </c>
      <c r="G126" s="9">
        <v>21110</v>
      </c>
      <c r="H126" s="15">
        <v>200</v>
      </c>
      <c r="I126" s="15">
        <v>60</v>
      </c>
      <c r="J126" s="9" t="s">
        <v>2170</v>
      </c>
      <c r="K126" s="9">
        <v>50</v>
      </c>
      <c r="L126" s="9" t="s">
        <v>2548</v>
      </c>
      <c r="M126" s="9">
        <v>18</v>
      </c>
      <c r="N126" s="9" t="s">
        <v>326</v>
      </c>
      <c r="O126" s="9">
        <v>67500</v>
      </c>
    </row>
    <row r="127" spans="1:15" ht="16.5" x14ac:dyDescent="0.2">
      <c r="A127" s="9">
        <f t="shared" si="0"/>
        <v>22121</v>
      </c>
      <c r="B127" s="9">
        <v>2</v>
      </c>
      <c r="C127" s="9">
        <v>212</v>
      </c>
      <c r="D127" s="9" t="s">
        <v>2450</v>
      </c>
      <c r="E127" s="9">
        <v>1</v>
      </c>
      <c r="F127" s="9" t="s">
        <v>2489</v>
      </c>
      <c r="G127" s="9">
        <v>21203</v>
      </c>
      <c r="H127" s="15">
        <v>120</v>
      </c>
      <c r="I127" s="15">
        <v>-50</v>
      </c>
      <c r="J127" s="9" t="s">
        <v>2170</v>
      </c>
      <c r="K127" s="9">
        <v>20</v>
      </c>
      <c r="L127" s="9" t="s">
        <v>2548</v>
      </c>
      <c r="M127" s="9">
        <v>7</v>
      </c>
      <c r="N127" s="9" t="s">
        <v>326</v>
      </c>
      <c r="O127" s="9">
        <v>24300</v>
      </c>
    </row>
    <row r="128" spans="1:15" ht="16.5" x14ac:dyDescent="0.2">
      <c r="A128" s="9">
        <f t="shared" si="0"/>
        <v>22122</v>
      </c>
      <c r="B128" s="9">
        <v>2</v>
      </c>
      <c r="C128" s="9">
        <v>212</v>
      </c>
      <c r="D128" s="9" t="s">
        <v>2450</v>
      </c>
      <c r="E128" s="9">
        <v>2</v>
      </c>
      <c r="F128" s="9" t="s">
        <v>2490</v>
      </c>
      <c r="G128" s="9">
        <v>21206</v>
      </c>
      <c r="H128" s="15">
        <v>220</v>
      </c>
      <c r="I128" s="15">
        <v>50</v>
      </c>
      <c r="J128" s="9" t="s">
        <v>2170</v>
      </c>
      <c r="K128" s="9">
        <v>30</v>
      </c>
      <c r="L128" s="9" t="s">
        <v>2548</v>
      </c>
      <c r="M128" s="9">
        <v>14</v>
      </c>
      <c r="N128" s="9" t="s">
        <v>326</v>
      </c>
      <c r="O128" s="9">
        <v>48600</v>
      </c>
    </row>
    <row r="129" spans="1:15" ht="16.5" x14ac:dyDescent="0.2">
      <c r="A129" s="9">
        <f t="shared" si="0"/>
        <v>22123</v>
      </c>
      <c r="B129" s="9">
        <v>2</v>
      </c>
      <c r="C129" s="9">
        <v>212</v>
      </c>
      <c r="D129" s="9" t="s">
        <v>2450</v>
      </c>
      <c r="E129" s="9">
        <v>3</v>
      </c>
      <c r="F129" s="9" t="s">
        <v>2491</v>
      </c>
      <c r="G129" s="9">
        <v>21210</v>
      </c>
      <c r="H129" s="15">
        <v>200</v>
      </c>
      <c r="I129" s="15">
        <v>10</v>
      </c>
      <c r="J129" s="9" t="s">
        <v>2170</v>
      </c>
      <c r="K129" s="9">
        <v>50</v>
      </c>
      <c r="L129" s="9" t="s">
        <v>2548</v>
      </c>
      <c r="M129" s="9">
        <v>22</v>
      </c>
      <c r="N129" s="9" t="s">
        <v>326</v>
      </c>
      <c r="O129" s="9">
        <v>72900</v>
      </c>
    </row>
    <row r="130" spans="1:15" ht="16.5" x14ac:dyDescent="0.2">
      <c r="A130" s="9">
        <f t="shared" si="0"/>
        <v>22131</v>
      </c>
      <c r="B130" s="9">
        <v>2</v>
      </c>
      <c r="C130" s="9">
        <v>213</v>
      </c>
      <c r="D130" s="9" t="s">
        <v>2450</v>
      </c>
      <c r="E130" s="9">
        <v>1</v>
      </c>
      <c r="F130" s="9" t="s">
        <v>2492</v>
      </c>
      <c r="G130" s="9">
        <v>21303</v>
      </c>
      <c r="H130" s="15">
        <v>-20</v>
      </c>
      <c r="I130" s="15">
        <v>-100</v>
      </c>
      <c r="J130" s="9" t="s">
        <v>2170</v>
      </c>
      <c r="K130" s="9">
        <v>20</v>
      </c>
      <c r="L130" s="9" t="s">
        <v>2548</v>
      </c>
      <c r="M130" s="9">
        <v>9</v>
      </c>
      <c r="N130" s="9" t="s">
        <v>326</v>
      </c>
      <c r="O130" s="9">
        <v>27000</v>
      </c>
    </row>
    <row r="131" spans="1:15" ht="16.5" x14ac:dyDescent="0.2">
      <c r="A131" s="9">
        <f t="shared" si="0"/>
        <v>22132</v>
      </c>
      <c r="B131" s="9">
        <v>2</v>
      </c>
      <c r="C131" s="9">
        <v>213</v>
      </c>
      <c r="D131" s="9" t="s">
        <v>2450</v>
      </c>
      <c r="E131" s="9">
        <v>2</v>
      </c>
      <c r="F131" s="9" t="s">
        <v>2493</v>
      </c>
      <c r="G131" s="9">
        <v>21306</v>
      </c>
      <c r="H131" s="15">
        <v>150</v>
      </c>
      <c r="I131" s="15">
        <v>200</v>
      </c>
      <c r="J131" s="9" t="s">
        <v>2170</v>
      </c>
      <c r="K131" s="9">
        <v>30</v>
      </c>
      <c r="L131" s="9" t="s">
        <v>2548</v>
      </c>
      <c r="M131" s="9">
        <v>18</v>
      </c>
      <c r="N131" s="9" t="s">
        <v>326</v>
      </c>
      <c r="O131" s="9">
        <v>54000</v>
      </c>
    </row>
    <row r="132" spans="1:15" ht="16.5" x14ac:dyDescent="0.2">
      <c r="A132" s="9">
        <f t="shared" si="0"/>
        <v>22133</v>
      </c>
      <c r="B132" s="9">
        <v>2</v>
      </c>
      <c r="C132" s="9">
        <v>213</v>
      </c>
      <c r="D132" s="9" t="s">
        <v>2450</v>
      </c>
      <c r="E132" s="9">
        <v>3</v>
      </c>
      <c r="F132" s="9" t="s">
        <v>2494</v>
      </c>
      <c r="G132" s="9">
        <v>21310</v>
      </c>
      <c r="H132" s="15">
        <v>200</v>
      </c>
      <c r="I132" s="15">
        <v>60</v>
      </c>
      <c r="J132" s="9" t="s">
        <v>2170</v>
      </c>
      <c r="K132" s="9">
        <v>50</v>
      </c>
      <c r="L132" s="9" t="s">
        <v>2548</v>
      </c>
      <c r="M132" s="9">
        <v>27</v>
      </c>
      <c r="N132" s="9" t="s">
        <v>326</v>
      </c>
      <c r="O132" s="9">
        <v>81000</v>
      </c>
    </row>
    <row r="133" spans="1:15" ht="16.5" x14ac:dyDescent="0.2">
      <c r="A133" s="9">
        <f t="shared" si="0"/>
        <v>22141</v>
      </c>
      <c r="B133" s="9">
        <v>2</v>
      </c>
      <c r="C133" s="9">
        <v>214</v>
      </c>
      <c r="D133" s="9" t="s">
        <v>2450</v>
      </c>
      <c r="E133" s="9">
        <v>1</v>
      </c>
      <c r="F133" s="9" t="s">
        <v>2495</v>
      </c>
      <c r="G133" s="9">
        <v>21403</v>
      </c>
      <c r="H133" s="15">
        <v>120</v>
      </c>
      <c r="I133" s="15">
        <v>-50</v>
      </c>
      <c r="J133" s="9" t="s">
        <v>2170</v>
      </c>
      <c r="K133" s="9">
        <v>20</v>
      </c>
      <c r="L133" s="9" t="s">
        <v>2549</v>
      </c>
      <c r="M133" s="9">
        <v>1</v>
      </c>
      <c r="N133" s="9" t="s">
        <v>326</v>
      </c>
      <c r="O133" s="9">
        <v>28800</v>
      </c>
    </row>
    <row r="134" spans="1:15" ht="16.5" x14ac:dyDescent="0.2">
      <c r="A134" s="9">
        <f t="shared" si="0"/>
        <v>22142</v>
      </c>
      <c r="B134" s="9">
        <v>2</v>
      </c>
      <c r="C134" s="9">
        <v>214</v>
      </c>
      <c r="D134" s="9" t="s">
        <v>2450</v>
      </c>
      <c r="E134" s="9">
        <v>2</v>
      </c>
      <c r="F134" s="9" t="s">
        <v>2496</v>
      </c>
      <c r="G134" s="9">
        <v>21406</v>
      </c>
      <c r="H134" s="15">
        <v>220</v>
      </c>
      <c r="I134" s="15">
        <v>50</v>
      </c>
      <c r="J134" s="9" t="s">
        <v>2170</v>
      </c>
      <c r="K134" s="9">
        <v>30</v>
      </c>
      <c r="L134" s="9" t="s">
        <v>2549</v>
      </c>
      <c r="M134" s="9">
        <v>2</v>
      </c>
      <c r="N134" s="9" t="s">
        <v>326</v>
      </c>
      <c r="O134" s="9">
        <v>57600</v>
      </c>
    </row>
    <row r="135" spans="1:15" ht="16.5" x14ac:dyDescent="0.2">
      <c r="A135" s="9">
        <f t="shared" si="0"/>
        <v>22143</v>
      </c>
      <c r="B135" s="9">
        <v>2</v>
      </c>
      <c r="C135" s="9">
        <v>214</v>
      </c>
      <c r="D135" s="9" t="s">
        <v>2450</v>
      </c>
      <c r="E135" s="9">
        <v>3</v>
      </c>
      <c r="F135" s="9" t="s">
        <v>2497</v>
      </c>
      <c r="G135" s="9">
        <v>21410</v>
      </c>
      <c r="H135" s="15">
        <v>200</v>
      </c>
      <c r="I135" s="15">
        <v>10</v>
      </c>
      <c r="J135" s="9" t="s">
        <v>2170</v>
      </c>
      <c r="K135" s="9">
        <v>50</v>
      </c>
      <c r="L135" s="9" t="s">
        <v>2549</v>
      </c>
      <c r="M135" s="9">
        <v>3</v>
      </c>
      <c r="N135" s="9" t="s">
        <v>326</v>
      </c>
      <c r="O135" s="9">
        <v>86400</v>
      </c>
    </row>
    <row r="136" spans="1:15" ht="16.5" x14ac:dyDescent="0.2">
      <c r="A136" s="9">
        <f t="shared" si="0"/>
        <v>22151</v>
      </c>
      <c r="B136" s="9">
        <v>2</v>
      </c>
      <c r="C136" s="9">
        <v>215</v>
      </c>
      <c r="D136" s="9" t="s">
        <v>2450</v>
      </c>
      <c r="E136" s="9">
        <v>1</v>
      </c>
      <c r="F136" s="9" t="s">
        <v>2498</v>
      </c>
      <c r="G136" s="9">
        <v>21503</v>
      </c>
      <c r="H136" s="15">
        <v>-20</v>
      </c>
      <c r="I136" s="15">
        <v>-100</v>
      </c>
      <c r="J136" s="9" t="s">
        <v>2170</v>
      </c>
      <c r="K136" s="9">
        <v>20</v>
      </c>
      <c r="L136" s="9" t="s">
        <v>2549</v>
      </c>
      <c r="M136" s="9">
        <v>2</v>
      </c>
      <c r="N136" s="9" t="s">
        <v>326</v>
      </c>
      <c r="O136" s="9">
        <v>31500</v>
      </c>
    </row>
    <row r="137" spans="1:15" ht="16.5" x14ac:dyDescent="0.2">
      <c r="A137" s="9">
        <f t="shared" si="0"/>
        <v>22152</v>
      </c>
      <c r="B137" s="9">
        <v>2</v>
      </c>
      <c r="C137" s="9">
        <v>215</v>
      </c>
      <c r="D137" s="9" t="s">
        <v>2450</v>
      </c>
      <c r="E137" s="9">
        <v>2</v>
      </c>
      <c r="F137" s="9" t="s">
        <v>2499</v>
      </c>
      <c r="G137" s="9">
        <v>21506</v>
      </c>
      <c r="H137" s="15">
        <v>150</v>
      </c>
      <c r="I137" s="15">
        <v>200</v>
      </c>
      <c r="J137" s="9" t="s">
        <v>2170</v>
      </c>
      <c r="K137" s="9">
        <v>30</v>
      </c>
      <c r="L137" s="9" t="s">
        <v>2549</v>
      </c>
      <c r="M137" s="9">
        <v>3</v>
      </c>
      <c r="N137" s="9" t="s">
        <v>326</v>
      </c>
      <c r="O137" s="9">
        <v>63000</v>
      </c>
    </row>
    <row r="138" spans="1:15" ht="16.5" x14ac:dyDescent="0.2">
      <c r="A138" s="9">
        <f t="shared" si="0"/>
        <v>22153</v>
      </c>
      <c r="B138" s="9">
        <v>2</v>
      </c>
      <c r="C138" s="9">
        <v>215</v>
      </c>
      <c r="D138" s="9" t="s">
        <v>2450</v>
      </c>
      <c r="E138" s="9">
        <v>3</v>
      </c>
      <c r="F138" s="9" t="s">
        <v>2500</v>
      </c>
      <c r="G138" s="9">
        <v>21510</v>
      </c>
      <c r="H138" s="15">
        <v>200</v>
      </c>
      <c r="I138" s="15">
        <v>60</v>
      </c>
      <c r="J138" s="9" t="s">
        <v>2170</v>
      </c>
      <c r="K138" s="9">
        <v>50</v>
      </c>
      <c r="L138" s="9" t="s">
        <v>2549</v>
      </c>
      <c r="M138" s="9">
        <v>5</v>
      </c>
      <c r="N138" s="9" t="s">
        <v>326</v>
      </c>
      <c r="O138" s="9">
        <v>94500</v>
      </c>
    </row>
    <row r="139" spans="1:15" ht="16.5" x14ac:dyDescent="0.2">
      <c r="A139" s="9">
        <f t="shared" si="0"/>
        <v>22161</v>
      </c>
      <c r="B139" s="9">
        <v>2</v>
      </c>
      <c r="C139" s="9">
        <v>216</v>
      </c>
      <c r="D139" s="9" t="s">
        <v>2450</v>
      </c>
      <c r="E139" s="9">
        <v>1</v>
      </c>
      <c r="F139" s="9" t="s">
        <v>2501</v>
      </c>
      <c r="G139" s="9">
        <v>21603</v>
      </c>
      <c r="H139" s="15">
        <v>120</v>
      </c>
      <c r="I139" s="15">
        <v>-50</v>
      </c>
      <c r="J139" s="9" t="s">
        <v>2170</v>
      </c>
      <c r="K139" s="9">
        <v>20</v>
      </c>
      <c r="L139" s="9" t="s">
        <v>2549</v>
      </c>
      <c r="M139" s="9">
        <v>3</v>
      </c>
      <c r="N139" s="9" t="s">
        <v>326</v>
      </c>
      <c r="O139" s="9">
        <v>33300</v>
      </c>
    </row>
    <row r="140" spans="1:15" ht="16.5" x14ac:dyDescent="0.2">
      <c r="A140" s="9">
        <f t="shared" si="0"/>
        <v>22162</v>
      </c>
      <c r="B140" s="9">
        <v>2</v>
      </c>
      <c r="C140" s="9">
        <v>216</v>
      </c>
      <c r="D140" s="9" t="s">
        <v>2450</v>
      </c>
      <c r="E140" s="9">
        <v>2</v>
      </c>
      <c r="F140" s="9" t="s">
        <v>2503</v>
      </c>
      <c r="G140" s="9">
        <v>21606</v>
      </c>
      <c r="H140" s="15">
        <v>220</v>
      </c>
      <c r="I140" s="15">
        <v>50</v>
      </c>
      <c r="J140" s="9" t="s">
        <v>2170</v>
      </c>
      <c r="K140" s="9">
        <v>30</v>
      </c>
      <c r="L140" s="9" t="s">
        <v>2549</v>
      </c>
      <c r="M140" s="9">
        <v>6</v>
      </c>
      <c r="N140" s="9" t="s">
        <v>326</v>
      </c>
      <c r="O140" s="9">
        <v>66600</v>
      </c>
    </row>
    <row r="141" spans="1:15" ht="16.5" x14ac:dyDescent="0.2">
      <c r="A141" s="9">
        <f t="shared" si="0"/>
        <v>22163</v>
      </c>
      <c r="B141" s="9">
        <v>2</v>
      </c>
      <c r="C141" s="9">
        <v>216</v>
      </c>
      <c r="D141" s="9" t="s">
        <v>2450</v>
      </c>
      <c r="E141" s="9">
        <v>3</v>
      </c>
      <c r="F141" s="9" t="s">
        <v>2504</v>
      </c>
      <c r="G141" s="9">
        <v>21610</v>
      </c>
      <c r="H141" s="15">
        <v>200</v>
      </c>
      <c r="I141" s="15">
        <v>10</v>
      </c>
      <c r="J141" s="9" t="s">
        <v>2170</v>
      </c>
      <c r="K141" s="9">
        <v>50</v>
      </c>
      <c r="L141" s="9" t="s">
        <v>2549</v>
      </c>
      <c r="M141" s="9">
        <v>8</v>
      </c>
      <c r="N141" s="9" t="s">
        <v>326</v>
      </c>
      <c r="O141" s="9">
        <v>99900</v>
      </c>
    </row>
    <row r="142" spans="1:15" ht="16.5" x14ac:dyDescent="0.2">
      <c r="A142" s="9">
        <f t="shared" si="0"/>
        <v>22171</v>
      </c>
      <c r="B142" s="9">
        <v>2</v>
      </c>
      <c r="C142" s="9">
        <v>217</v>
      </c>
      <c r="D142" s="9" t="s">
        <v>2450</v>
      </c>
      <c r="E142" s="9">
        <v>1</v>
      </c>
      <c r="F142" s="9" t="s">
        <v>2505</v>
      </c>
      <c r="G142" s="9">
        <v>21703</v>
      </c>
      <c r="H142" s="15">
        <v>-20</v>
      </c>
      <c r="I142" s="15">
        <v>-100</v>
      </c>
      <c r="J142" s="9" t="s">
        <v>2170</v>
      </c>
      <c r="K142" s="9">
        <v>20</v>
      </c>
      <c r="L142" s="9" t="s">
        <v>2549</v>
      </c>
      <c r="M142" s="9">
        <v>4</v>
      </c>
      <c r="N142" s="9" t="s">
        <v>326</v>
      </c>
      <c r="O142" s="9">
        <v>36000</v>
      </c>
    </row>
    <row r="143" spans="1:15" ht="16.5" x14ac:dyDescent="0.2">
      <c r="A143" s="9">
        <f t="shared" si="0"/>
        <v>22172</v>
      </c>
      <c r="B143" s="9">
        <v>2</v>
      </c>
      <c r="C143" s="9">
        <v>217</v>
      </c>
      <c r="D143" s="9" t="s">
        <v>2450</v>
      </c>
      <c r="E143" s="9">
        <v>2</v>
      </c>
      <c r="F143" s="9" t="s">
        <v>2506</v>
      </c>
      <c r="G143" s="9">
        <v>21706</v>
      </c>
      <c r="H143" s="15">
        <v>150</v>
      </c>
      <c r="I143" s="15">
        <v>200</v>
      </c>
      <c r="J143" s="9" t="s">
        <v>2170</v>
      </c>
      <c r="K143" s="9">
        <v>30</v>
      </c>
      <c r="L143" s="9" t="s">
        <v>2549</v>
      </c>
      <c r="M143" s="9">
        <v>7</v>
      </c>
      <c r="N143" s="9" t="s">
        <v>326</v>
      </c>
      <c r="O143" s="9">
        <v>72000</v>
      </c>
    </row>
    <row r="144" spans="1:15" ht="16.5" x14ac:dyDescent="0.2">
      <c r="A144" s="9">
        <f t="shared" si="0"/>
        <v>22173</v>
      </c>
      <c r="B144" s="9">
        <v>2</v>
      </c>
      <c r="C144" s="9">
        <v>217</v>
      </c>
      <c r="D144" s="9" t="s">
        <v>2450</v>
      </c>
      <c r="E144" s="9">
        <v>3</v>
      </c>
      <c r="F144" s="9" t="s">
        <v>2507</v>
      </c>
      <c r="G144" s="9">
        <v>21710</v>
      </c>
      <c r="H144" s="15">
        <v>200</v>
      </c>
      <c r="I144" s="15">
        <v>60</v>
      </c>
      <c r="J144" s="9" t="s">
        <v>2170</v>
      </c>
      <c r="K144" s="9">
        <v>50</v>
      </c>
      <c r="L144" s="9" t="s">
        <v>2549</v>
      </c>
      <c r="M144" s="9">
        <v>11</v>
      </c>
      <c r="N144" s="9" t="s">
        <v>326</v>
      </c>
      <c r="O144" s="9">
        <v>108000</v>
      </c>
    </row>
    <row r="145" spans="1:15" ht="16.5" x14ac:dyDescent="0.2">
      <c r="A145" s="9">
        <f t="shared" si="0"/>
        <v>22181</v>
      </c>
      <c r="B145" s="9">
        <v>2</v>
      </c>
      <c r="C145" s="9">
        <v>218</v>
      </c>
      <c r="D145" s="9" t="s">
        <v>2450</v>
      </c>
      <c r="E145" s="9">
        <v>1</v>
      </c>
      <c r="F145" s="9" t="s">
        <v>2508</v>
      </c>
      <c r="G145" s="9">
        <v>21803</v>
      </c>
      <c r="H145" s="15">
        <v>120</v>
      </c>
      <c r="I145" s="15">
        <v>-50</v>
      </c>
      <c r="J145" s="9" t="s">
        <v>2170</v>
      </c>
      <c r="K145" s="9">
        <v>20</v>
      </c>
      <c r="L145" s="9" t="s">
        <v>2549</v>
      </c>
      <c r="M145" s="9">
        <v>5</v>
      </c>
      <c r="N145" s="9" t="s">
        <v>326</v>
      </c>
      <c r="O145" s="9">
        <v>37800</v>
      </c>
    </row>
    <row r="146" spans="1:15" ht="16.5" x14ac:dyDescent="0.2">
      <c r="A146" s="9">
        <f t="shared" si="0"/>
        <v>22182</v>
      </c>
      <c r="B146" s="9">
        <v>2</v>
      </c>
      <c r="C146" s="9">
        <v>218</v>
      </c>
      <c r="D146" s="9" t="s">
        <v>2450</v>
      </c>
      <c r="E146" s="9">
        <v>2</v>
      </c>
      <c r="F146" s="9" t="s">
        <v>2509</v>
      </c>
      <c r="G146" s="9">
        <v>21806</v>
      </c>
      <c r="H146" s="15">
        <v>220</v>
      </c>
      <c r="I146" s="15">
        <v>50</v>
      </c>
      <c r="J146" s="9" t="s">
        <v>2170</v>
      </c>
      <c r="K146" s="9">
        <v>30</v>
      </c>
      <c r="L146" s="9" t="s">
        <v>2549</v>
      </c>
      <c r="M146" s="9">
        <v>9</v>
      </c>
      <c r="N146" s="9" t="s">
        <v>326</v>
      </c>
      <c r="O146" s="9">
        <v>75600</v>
      </c>
    </row>
    <row r="147" spans="1:15" ht="16.5" x14ac:dyDescent="0.2">
      <c r="A147" s="9">
        <f t="shared" si="0"/>
        <v>22183</v>
      </c>
      <c r="B147" s="9">
        <v>2</v>
      </c>
      <c r="C147" s="9">
        <v>218</v>
      </c>
      <c r="D147" s="9" t="s">
        <v>2450</v>
      </c>
      <c r="E147" s="9">
        <v>3</v>
      </c>
      <c r="F147" s="9" t="s">
        <v>2510</v>
      </c>
      <c r="G147" s="9">
        <v>21810</v>
      </c>
      <c r="H147" s="15">
        <v>200</v>
      </c>
      <c r="I147" s="15">
        <v>10</v>
      </c>
      <c r="J147" s="9" t="s">
        <v>2170</v>
      </c>
      <c r="K147" s="9">
        <v>50</v>
      </c>
      <c r="L147" s="9" t="s">
        <v>2549</v>
      </c>
      <c r="M147" s="9">
        <v>14</v>
      </c>
      <c r="N147" s="9" t="s">
        <v>326</v>
      </c>
      <c r="O147" s="9">
        <v>113400</v>
      </c>
    </row>
    <row r="148" spans="1:15" ht="16.5" x14ac:dyDescent="0.2">
      <c r="A148" s="9">
        <f t="shared" si="0"/>
        <v>22191</v>
      </c>
      <c r="B148" s="9">
        <v>2</v>
      </c>
      <c r="C148" s="9">
        <v>219</v>
      </c>
      <c r="D148" s="9" t="s">
        <v>2450</v>
      </c>
      <c r="E148" s="9">
        <v>1</v>
      </c>
      <c r="F148" s="9" t="s">
        <v>2511</v>
      </c>
      <c r="G148" s="9">
        <v>21903</v>
      </c>
      <c r="H148" s="15">
        <v>-20</v>
      </c>
      <c r="I148" s="15">
        <v>-100</v>
      </c>
      <c r="J148" s="9" t="s">
        <v>2170</v>
      </c>
      <c r="K148" s="9">
        <v>20</v>
      </c>
      <c r="L148" s="9" t="s">
        <v>2549</v>
      </c>
      <c r="M148" s="9">
        <v>6</v>
      </c>
      <c r="N148" s="9" t="s">
        <v>326</v>
      </c>
      <c r="O148" s="9">
        <v>40500</v>
      </c>
    </row>
    <row r="149" spans="1:15" ht="16.5" x14ac:dyDescent="0.2">
      <c r="A149" s="9">
        <f t="shared" si="0"/>
        <v>22192</v>
      </c>
      <c r="B149" s="9">
        <v>2</v>
      </c>
      <c r="C149" s="9">
        <v>219</v>
      </c>
      <c r="D149" s="9" t="s">
        <v>2450</v>
      </c>
      <c r="E149" s="9">
        <v>2</v>
      </c>
      <c r="F149" s="9" t="s">
        <v>2512</v>
      </c>
      <c r="G149" s="9">
        <v>21906</v>
      </c>
      <c r="H149" s="15">
        <v>150</v>
      </c>
      <c r="I149" s="15">
        <v>200</v>
      </c>
      <c r="J149" s="9" t="s">
        <v>2170</v>
      </c>
      <c r="K149" s="9">
        <v>30</v>
      </c>
      <c r="L149" s="9" t="s">
        <v>2549</v>
      </c>
      <c r="M149" s="9">
        <v>11</v>
      </c>
      <c r="N149" s="9" t="s">
        <v>326</v>
      </c>
      <c r="O149" s="9">
        <v>81000</v>
      </c>
    </row>
    <row r="150" spans="1:15" ht="16.5" x14ac:dyDescent="0.2">
      <c r="A150" s="9">
        <f t="shared" si="0"/>
        <v>22193</v>
      </c>
      <c r="B150" s="9">
        <v>2</v>
      </c>
      <c r="C150" s="9">
        <v>219</v>
      </c>
      <c r="D150" s="9" t="s">
        <v>2450</v>
      </c>
      <c r="E150" s="9">
        <v>3</v>
      </c>
      <c r="F150" s="9" t="s">
        <v>2513</v>
      </c>
      <c r="G150" s="9">
        <v>21910</v>
      </c>
      <c r="H150" s="15">
        <v>200</v>
      </c>
      <c r="I150" s="15">
        <v>60</v>
      </c>
      <c r="J150" s="9" t="s">
        <v>2170</v>
      </c>
      <c r="K150" s="9">
        <v>50</v>
      </c>
      <c r="L150" s="9" t="s">
        <v>2549</v>
      </c>
      <c r="M150" s="9">
        <v>17</v>
      </c>
      <c r="N150" s="9" t="s">
        <v>326</v>
      </c>
      <c r="O150" s="9">
        <v>121500</v>
      </c>
    </row>
    <row r="151" spans="1:15" ht="16.5" x14ac:dyDescent="0.2">
      <c r="A151" s="9">
        <f t="shared" si="0"/>
        <v>22201</v>
      </c>
      <c r="B151" s="9">
        <v>2</v>
      </c>
      <c r="C151" s="9">
        <v>220</v>
      </c>
      <c r="D151" s="9" t="s">
        <v>2450</v>
      </c>
      <c r="E151" s="9">
        <v>1</v>
      </c>
      <c r="F151" s="9" t="s">
        <v>2514</v>
      </c>
      <c r="G151" s="9">
        <v>22003</v>
      </c>
      <c r="H151" s="15">
        <v>120</v>
      </c>
      <c r="I151" s="15">
        <v>-50</v>
      </c>
      <c r="J151" s="9" t="s">
        <v>2170</v>
      </c>
      <c r="K151" s="9">
        <v>20</v>
      </c>
      <c r="L151" s="9" t="s">
        <v>2550</v>
      </c>
      <c r="M151" s="9">
        <v>1</v>
      </c>
      <c r="N151" s="9" t="s">
        <v>326</v>
      </c>
      <c r="O151" s="9">
        <v>42300</v>
      </c>
    </row>
    <row r="152" spans="1:15" ht="16.5" x14ac:dyDescent="0.2">
      <c r="A152" s="9">
        <f t="shared" si="0"/>
        <v>22202</v>
      </c>
      <c r="B152" s="9">
        <v>2</v>
      </c>
      <c r="C152" s="9">
        <v>220</v>
      </c>
      <c r="D152" s="9" t="s">
        <v>2450</v>
      </c>
      <c r="E152" s="9">
        <v>2</v>
      </c>
      <c r="F152" s="9" t="s">
        <v>2515</v>
      </c>
      <c r="G152" s="9">
        <v>22006</v>
      </c>
      <c r="H152" s="15">
        <v>220</v>
      </c>
      <c r="I152" s="15">
        <v>50</v>
      </c>
      <c r="J152" s="9" t="s">
        <v>2170</v>
      </c>
      <c r="K152" s="9">
        <v>30</v>
      </c>
      <c r="L152" s="9" t="s">
        <v>2550</v>
      </c>
      <c r="M152" s="9">
        <v>1</v>
      </c>
      <c r="N152" s="9" t="s">
        <v>326</v>
      </c>
      <c r="O152" s="9">
        <v>84600</v>
      </c>
    </row>
    <row r="153" spans="1:15" ht="16.5" x14ac:dyDescent="0.2">
      <c r="A153" s="9">
        <f t="shared" si="0"/>
        <v>22203</v>
      </c>
      <c r="B153" s="9">
        <v>2</v>
      </c>
      <c r="C153" s="9">
        <v>220</v>
      </c>
      <c r="D153" s="9" t="s">
        <v>2450</v>
      </c>
      <c r="E153" s="9">
        <v>3</v>
      </c>
      <c r="F153" s="9" t="s">
        <v>2516</v>
      </c>
      <c r="G153" s="9">
        <v>22010</v>
      </c>
      <c r="H153" s="15">
        <v>200</v>
      </c>
      <c r="I153" s="15">
        <v>10</v>
      </c>
      <c r="J153" s="9" t="s">
        <v>2170</v>
      </c>
      <c r="K153" s="9">
        <v>50</v>
      </c>
      <c r="L153" s="9" t="s">
        <v>2550</v>
      </c>
      <c r="M153" s="9">
        <v>2</v>
      </c>
      <c r="N153" s="9" t="s">
        <v>326</v>
      </c>
      <c r="O153" s="9">
        <v>126900</v>
      </c>
    </row>
    <row r="154" spans="1:15" ht="16.5" x14ac:dyDescent="0.2">
      <c r="A154" s="9">
        <f t="shared" si="0"/>
        <v>22211</v>
      </c>
      <c r="B154" s="9">
        <v>2</v>
      </c>
      <c r="C154" s="9">
        <v>221</v>
      </c>
      <c r="D154" s="9" t="s">
        <v>2450</v>
      </c>
      <c r="E154" s="9">
        <v>1</v>
      </c>
      <c r="F154" s="9" t="s">
        <v>2517</v>
      </c>
      <c r="G154" s="9">
        <v>22103</v>
      </c>
      <c r="H154" s="15">
        <v>-20</v>
      </c>
      <c r="I154" s="15">
        <v>-100</v>
      </c>
      <c r="J154" s="9" t="s">
        <v>2170</v>
      </c>
      <c r="K154" s="9">
        <v>20</v>
      </c>
      <c r="L154" s="9" t="s">
        <v>2550</v>
      </c>
      <c r="M154" s="9">
        <v>1</v>
      </c>
      <c r="N154" s="9" t="s">
        <v>326</v>
      </c>
      <c r="O154" s="9">
        <v>45000</v>
      </c>
    </row>
    <row r="155" spans="1:15" ht="16.5" x14ac:dyDescent="0.2">
      <c r="A155" s="9">
        <f t="shared" si="0"/>
        <v>22212</v>
      </c>
      <c r="B155" s="9">
        <v>2</v>
      </c>
      <c r="C155" s="9">
        <v>221</v>
      </c>
      <c r="D155" s="9" t="s">
        <v>2450</v>
      </c>
      <c r="E155" s="9">
        <v>2</v>
      </c>
      <c r="F155" s="9" t="s">
        <v>2518</v>
      </c>
      <c r="G155" s="9">
        <v>22106</v>
      </c>
      <c r="H155" s="15">
        <v>150</v>
      </c>
      <c r="I155" s="15">
        <v>200</v>
      </c>
      <c r="J155" s="9" t="s">
        <v>2170</v>
      </c>
      <c r="K155" s="9">
        <v>30</v>
      </c>
      <c r="L155" s="9" t="s">
        <v>2550</v>
      </c>
      <c r="M155" s="9">
        <v>2</v>
      </c>
      <c r="N155" s="9" t="s">
        <v>326</v>
      </c>
      <c r="O155" s="9">
        <v>90000</v>
      </c>
    </row>
    <row r="156" spans="1:15" ht="16.5" x14ac:dyDescent="0.2">
      <c r="A156" s="9">
        <f t="shared" si="0"/>
        <v>22213</v>
      </c>
      <c r="B156" s="9">
        <v>2</v>
      </c>
      <c r="C156" s="9">
        <v>221</v>
      </c>
      <c r="D156" s="9" t="s">
        <v>2450</v>
      </c>
      <c r="E156" s="9">
        <v>3</v>
      </c>
      <c r="F156" s="9" t="s">
        <v>2519</v>
      </c>
      <c r="G156" s="9">
        <v>22110</v>
      </c>
      <c r="H156" s="15">
        <v>200</v>
      </c>
      <c r="I156" s="15">
        <v>60</v>
      </c>
      <c r="J156" s="9" t="s">
        <v>2170</v>
      </c>
      <c r="K156" s="9">
        <v>50</v>
      </c>
      <c r="L156" s="9" t="s">
        <v>2550</v>
      </c>
      <c r="M156" s="9">
        <v>3</v>
      </c>
      <c r="N156" s="9" t="s">
        <v>326</v>
      </c>
      <c r="O156" s="9">
        <v>135000</v>
      </c>
    </row>
    <row r="157" spans="1:15" ht="16.5" x14ac:dyDescent="0.2">
      <c r="A157" s="9">
        <f t="shared" si="0"/>
        <v>22221</v>
      </c>
      <c r="B157" s="9">
        <v>2</v>
      </c>
      <c r="C157" s="9">
        <v>222</v>
      </c>
      <c r="D157" s="9" t="s">
        <v>2450</v>
      </c>
      <c r="E157" s="9">
        <v>1</v>
      </c>
      <c r="F157" s="9" t="s">
        <v>2520</v>
      </c>
      <c r="G157" s="9">
        <v>22203</v>
      </c>
      <c r="H157" s="15">
        <v>120</v>
      </c>
      <c r="I157" s="15">
        <v>-50</v>
      </c>
      <c r="J157" s="9" t="s">
        <v>2170</v>
      </c>
      <c r="K157" s="9">
        <v>20</v>
      </c>
      <c r="L157" s="9" t="s">
        <v>2550</v>
      </c>
      <c r="M157" s="9">
        <v>1</v>
      </c>
      <c r="N157" s="9" t="s">
        <v>326</v>
      </c>
      <c r="O157" s="9">
        <v>49500</v>
      </c>
    </row>
    <row r="158" spans="1:15" ht="16.5" x14ac:dyDescent="0.2">
      <c r="A158" s="9">
        <f t="shared" si="0"/>
        <v>22222</v>
      </c>
      <c r="B158" s="9">
        <v>2</v>
      </c>
      <c r="C158" s="9">
        <v>222</v>
      </c>
      <c r="D158" s="9" t="s">
        <v>2450</v>
      </c>
      <c r="E158" s="9">
        <v>2</v>
      </c>
      <c r="F158" s="9" t="s">
        <v>2522</v>
      </c>
      <c r="G158" s="9">
        <v>22206</v>
      </c>
      <c r="H158" s="15">
        <v>220</v>
      </c>
      <c r="I158" s="15">
        <v>50</v>
      </c>
      <c r="J158" s="9" t="s">
        <v>2170</v>
      </c>
      <c r="K158" s="9">
        <v>30</v>
      </c>
      <c r="L158" s="9" t="s">
        <v>2550</v>
      </c>
      <c r="M158" s="9">
        <v>3</v>
      </c>
      <c r="N158" s="9" t="s">
        <v>326</v>
      </c>
      <c r="O158" s="9">
        <v>99000</v>
      </c>
    </row>
    <row r="159" spans="1:15" ht="16.5" x14ac:dyDescent="0.2">
      <c r="A159" s="9">
        <f t="shared" ref="A159:A183" si="1">A69+1000</f>
        <v>22223</v>
      </c>
      <c r="B159" s="9">
        <v>2</v>
      </c>
      <c r="C159" s="9">
        <v>222</v>
      </c>
      <c r="D159" s="9" t="s">
        <v>2450</v>
      </c>
      <c r="E159" s="9">
        <v>3</v>
      </c>
      <c r="F159" s="9" t="s">
        <v>2523</v>
      </c>
      <c r="G159" s="9">
        <v>22210</v>
      </c>
      <c r="H159" s="15">
        <v>200</v>
      </c>
      <c r="I159" s="15">
        <v>10</v>
      </c>
      <c r="J159" s="9" t="s">
        <v>2170</v>
      </c>
      <c r="K159" s="9">
        <v>50</v>
      </c>
      <c r="L159" s="9" t="s">
        <v>2550</v>
      </c>
      <c r="M159" s="9">
        <v>4</v>
      </c>
      <c r="N159" s="9" t="s">
        <v>326</v>
      </c>
      <c r="O159" s="9">
        <v>148500</v>
      </c>
    </row>
    <row r="160" spans="1:15" ht="16.5" x14ac:dyDescent="0.2">
      <c r="A160" s="9">
        <f t="shared" si="1"/>
        <v>22231</v>
      </c>
      <c r="B160" s="9">
        <v>2</v>
      </c>
      <c r="C160" s="9">
        <v>223</v>
      </c>
      <c r="D160" s="9" t="s">
        <v>2450</v>
      </c>
      <c r="E160" s="9">
        <v>1</v>
      </c>
      <c r="F160" s="9" t="s">
        <v>2524</v>
      </c>
      <c r="G160" s="9">
        <v>22303</v>
      </c>
      <c r="H160" s="15">
        <v>-20</v>
      </c>
      <c r="I160" s="15">
        <v>-100</v>
      </c>
      <c r="J160" s="9" t="s">
        <v>2170</v>
      </c>
      <c r="K160" s="9">
        <v>20</v>
      </c>
      <c r="L160" s="9" t="s">
        <v>2550</v>
      </c>
      <c r="M160" s="9">
        <v>2</v>
      </c>
      <c r="N160" s="9" t="s">
        <v>326</v>
      </c>
      <c r="O160" s="9">
        <v>54000</v>
      </c>
    </row>
    <row r="161" spans="1:15" ht="16.5" x14ac:dyDescent="0.2">
      <c r="A161" s="9">
        <f t="shared" si="1"/>
        <v>22232</v>
      </c>
      <c r="B161" s="9">
        <v>2</v>
      </c>
      <c r="C161" s="9">
        <v>223</v>
      </c>
      <c r="D161" s="9" t="s">
        <v>2450</v>
      </c>
      <c r="E161" s="9">
        <v>2</v>
      </c>
      <c r="F161" s="9" t="s">
        <v>2525</v>
      </c>
      <c r="G161" s="9">
        <v>22306</v>
      </c>
      <c r="H161" s="15">
        <v>150</v>
      </c>
      <c r="I161" s="15">
        <v>200</v>
      </c>
      <c r="J161" s="9" t="s">
        <v>2170</v>
      </c>
      <c r="K161" s="9">
        <v>30</v>
      </c>
      <c r="L161" s="9" t="s">
        <v>2550</v>
      </c>
      <c r="M161" s="9">
        <v>4</v>
      </c>
      <c r="N161" s="9" t="s">
        <v>326</v>
      </c>
      <c r="O161" s="9">
        <v>108000</v>
      </c>
    </row>
    <row r="162" spans="1:15" ht="16.5" x14ac:dyDescent="0.2">
      <c r="A162" s="9">
        <f t="shared" si="1"/>
        <v>22233</v>
      </c>
      <c r="B162" s="9">
        <v>2</v>
      </c>
      <c r="C162" s="9">
        <v>223</v>
      </c>
      <c r="D162" s="9" t="s">
        <v>2450</v>
      </c>
      <c r="E162" s="9">
        <v>3</v>
      </c>
      <c r="F162" s="9" t="s">
        <v>2526</v>
      </c>
      <c r="G162" s="9">
        <v>22310</v>
      </c>
      <c r="H162" s="15">
        <v>200</v>
      </c>
      <c r="I162" s="15">
        <v>60</v>
      </c>
      <c r="J162" s="9" t="s">
        <v>2170</v>
      </c>
      <c r="K162" s="9">
        <v>50</v>
      </c>
      <c r="L162" s="9" t="s">
        <v>2550</v>
      </c>
      <c r="M162" s="9">
        <v>5</v>
      </c>
      <c r="N162" s="9" t="s">
        <v>326</v>
      </c>
      <c r="O162" s="9">
        <v>162000</v>
      </c>
    </row>
    <row r="163" spans="1:15" ht="16.5" x14ac:dyDescent="0.2">
      <c r="A163" s="9">
        <f t="shared" si="1"/>
        <v>22241</v>
      </c>
      <c r="B163" s="9">
        <v>2</v>
      </c>
      <c r="C163" s="9">
        <v>224</v>
      </c>
      <c r="D163" s="9" t="s">
        <v>2450</v>
      </c>
      <c r="E163" s="9">
        <v>1</v>
      </c>
      <c r="F163" s="9" t="s">
        <v>2527</v>
      </c>
      <c r="G163" s="9">
        <v>22403</v>
      </c>
      <c r="H163" s="15">
        <v>120</v>
      </c>
      <c r="I163" s="15">
        <v>-50</v>
      </c>
      <c r="J163" s="9" t="s">
        <v>2170</v>
      </c>
      <c r="K163" s="9">
        <v>20</v>
      </c>
      <c r="L163" s="9" t="s">
        <v>2550</v>
      </c>
      <c r="M163" s="9">
        <v>2</v>
      </c>
      <c r="N163" s="9" t="s">
        <v>326</v>
      </c>
      <c r="O163" s="9">
        <v>58500</v>
      </c>
    </row>
    <row r="164" spans="1:15" ht="16.5" x14ac:dyDescent="0.2">
      <c r="A164" s="9">
        <f t="shared" si="1"/>
        <v>22242</v>
      </c>
      <c r="B164" s="9">
        <v>2</v>
      </c>
      <c r="C164" s="9">
        <v>224</v>
      </c>
      <c r="D164" s="9" t="s">
        <v>2450</v>
      </c>
      <c r="E164" s="9">
        <v>2</v>
      </c>
      <c r="F164" s="9" t="s">
        <v>2528</v>
      </c>
      <c r="G164" s="9">
        <v>22406</v>
      </c>
      <c r="H164" s="15">
        <v>220</v>
      </c>
      <c r="I164" s="15">
        <v>50</v>
      </c>
      <c r="J164" s="9" t="s">
        <v>2170</v>
      </c>
      <c r="K164" s="9">
        <v>30</v>
      </c>
      <c r="L164" s="9" t="s">
        <v>2550</v>
      </c>
      <c r="M164" s="9">
        <v>5</v>
      </c>
      <c r="N164" s="9" t="s">
        <v>326</v>
      </c>
      <c r="O164" s="9">
        <v>117000</v>
      </c>
    </row>
    <row r="165" spans="1:15" ht="16.5" x14ac:dyDescent="0.2">
      <c r="A165" s="9">
        <f t="shared" si="1"/>
        <v>22243</v>
      </c>
      <c r="B165" s="9">
        <v>2</v>
      </c>
      <c r="C165" s="9">
        <v>224</v>
      </c>
      <c r="D165" s="9" t="s">
        <v>2450</v>
      </c>
      <c r="E165" s="9">
        <v>3</v>
      </c>
      <c r="F165" s="9" t="s">
        <v>2529</v>
      </c>
      <c r="G165" s="9">
        <v>22410</v>
      </c>
      <c r="H165" s="15">
        <v>200</v>
      </c>
      <c r="I165" s="15">
        <v>10</v>
      </c>
      <c r="J165" s="9" t="s">
        <v>2170</v>
      </c>
      <c r="K165" s="9">
        <v>50</v>
      </c>
      <c r="L165" s="9" t="s">
        <v>2550</v>
      </c>
      <c r="M165" s="9">
        <v>7</v>
      </c>
      <c r="N165" s="9" t="s">
        <v>326</v>
      </c>
      <c r="O165" s="9">
        <v>175500</v>
      </c>
    </row>
    <row r="166" spans="1:15" ht="16.5" x14ac:dyDescent="0.2">
      <c r="A166" s="9">
        <f t="shared" si="1"/>
        <v>22251</v>
      </c>
      <c r="B166" s="9">
        <v>2</v>
      </c>
      <c r="C166" s="9">
        <v>225</v>
      </c>
      <c r="D166" s="9" t="s">
        <v>2450</v>
      </c>
      <c r="E166" s="9">
        <v>1</v>
      </c>
      <c r="F166" s="9" t="s">
        <v>2530</v>
      </c>
      <c r="G166" s="9">
        <v>22503</v>
      </c>
      <c r="H166" s="15">
        <v>-20</v>
      </c>
      <c r="I166" s="15">
        <v>-100</v>
      </c>
      <c r="J166" s="9" t="s">
        <v>2170</v>
      </c>
      <c r="K166" s="9">
        <v>20</v>
      </c>
      <c r="L166" s="9" t="s">
        <v>2550</v>
      </c>
      <c r="M166" s="9">
        <v>3</v>
      </c>
      <c r="N166" s="9" t="s">
        <v>326</v>
      </c>
      <c r="O166" s="9">
        <v>63000</v>
      </c>
    </row>
    <row r="167" spans="1:15" ht="16.5" x14ac:dyDescent="0.2">
      <c r="A167" s="9">
        <f t="shared" si="1"/>
        <v>22252</v>
      </c>
      <c r="B167" s="9">
        <v>2</v>
      </c>
      <c r="C167" s="9">
        <v>225</v>
      </c>
      <c r="D167" s="9" t="s">
        <v>2450</v>
      </c>
      <c r="E167" s="9">
        <v>2</v>
      </c>
      <c r="F167" s="9" t="s">
        <v>2531</v>
      </c>
      <c r="G167" s="9">
        <v>22506</v>
      </c>
      <c r="H167" s="15">
        <v>150</v>
      </c>
      <c r="I167" s="15">
        <v>200</v>
      </c>
      <c r="J167" s="9" t="s">
        <v>2170</v>
      </c>
      <c r="K167" s="9">
        <v>30</v>
      </c>
      <c r="L167" s="9" t="s">
        <v>2550</v>
      </c>
      <c r="M167" s="9">
        <v>6</v>
      </c>
      <c r="N167" s="9" t="s">
        <v>326</v>
      </c>
      <c r="O167" s="9">
        <v>126000</v>
      </c>
    </row>
    <row r="168" spans="1:15" ht="16.5" x14ac:dyDescent="0.2">
      <c r="A168" s="9">
        <f t="shared" si="1"/>
        <v>22253</v>
      </c>
      <c r="B168" s="9">
        <v>2</v>
      </c>
      <c r="C168" s="9">
        <v>225</v>
      </c>
      <c r="D168" s="9" t="s">
        <v>2450</v>
      </c>
      <c r="E168" s="9">
        <v>3</v>
      </c>
      <c r="F168" s="9" t="s">
        <v>2532</v>
      </c>
      <c r="G168" s="9">
        <v>22510</v>
      </c>
      <c r="H168" s="15">
        <v>200</v>
      </c>
      <c r="I168" s="15">
        <v>60</v>
      </c>
      <c r="J168" s="9" t="s">
        <v>2170</v>
      </c>
      <c r="K168" s="9">
        <v>50</v>
      </c>
      <c r="L168" s="9" t="s">
        <v>2550</v>
      </c>
      <c r="M168" s="9">
        <v>8</v>
      </c>
      <c r="N168" s="9" t="s">
        <v>326</v>
      </c>
      <c r="O168" s="9">
        <v>189000</v>
      </c>
    </row>
    <row r="169" spans="1:15" ht="16.5" x14ac:dyDescent="0.2">
      <c r="A169" s="9">
        <f t="shared" si="1"/>
        <v>22261</v>
      </c>
      <c r="B169" s="9">
        <v>2</v>
      </c>
      <c r="C169" s="9">
        <v>226</v>
      </c>
      <c r="D169" s="9" t="s">
        <v>2450</v>
      </c>
      <c r="E169" s="9">
        <v>1</v>
      </c>
      <c r="F169" s="9" t="s">
        <v>2533</v>
      </c>
      <c r="G169" s="9">
        <v>22603</v>
      </c>
      <c r="H169" s="15">
        <v>120</v>
      </c>
      <c r="I169" s="15">
        <v>-50</v>
      </c>
      <c r="J169" s="9" t="s">
        <v>2170</v>
      </c>
      <c r="K169" s="9">
        <v>20</v>
      </c>
      <c r="L169" s="9" t="s">
        <v>2550</v>
      </c>
      <c r="M169" s="9">
        <v>3</v>
      </c>
      <c r="N169" s="9" t="s">
        <v>326</v>
      </c>
      <c r="O169" s="9">
        <v>67500</v>
      </c>
    </row>
    <row r="170" spans="1:15" ht="16.5" x14ac:dyDescent="0.2">
      <c r="A170" s="9">
        <f t="shared" si="1"/>
        <v>22262</v>
      </c>
      <c r="B170" s="9">
        <v>2</v>
      </c>
      <c r="C170" s="9">
        <v>226</v>
      </c>
      <c r="D170" s="9" t="s">
        <v>2450</v>
      </c>
      <c r="E170" s="9">
        <v>2</v>
      </c>
      <c r="F170" s="9" t="s">
        <v>2534</v>
      </c>
      <c r="G170" s="9">
        <v>22606</v>
      </c>
      <c r="H170" s="15">
        <v>220</v>
      </c>
      <c r="I170" s="15">
        <v>50</v>
      </c>
      <c r="J170" s="9" t="s">
        <v>2170</v>
      </c>
      <c r="K170" s="9">
        <v>30</v>
      </c>
      <c r="L170" s="9" t="s">
        <v>2550</v>
      </c>
      <c r="M170" s="9">
        <v>6</v>
      </c>
      <c r="N170" s="9" t="s">
        <v>326</v>
      </c>
      <c r="O170" s="9">
        <v>135000</v>
      </c>
    </row>
    <row r="171" spans="1:15" ht="16.5" x14ac:dyDescent="0.2">
      <c r="A171" s="9">
        <f t="shared" si="1"/>
        <v>22263</v>
      </c>
      <c r="B171" s="9">
        <v>2</v>
      </c>
      <c r="C171" s="9">
        <v>226</v>
      </c>
      <c r="D171" s="9" t="s">
        <v>2450</v>
      </c>
      <c r="E171" s="9">
        <v>3</v>
      </c>
      <c r="F171" s="9" t="s">
        <v>2535</v>
      </c>
      <c r="G171" s="9">
        <v>22610</v>
      </c>
      <c r="H171" s="15">
        <v>200</v>
      </c>
      <c r="I171" s="15">
        <v>10</v>
      </c>
      <c r="J171" s="9" t="s">
        <v>2170</v>
      </c>
      <c r="K171" s="9">
        <v>50</v>
      </c>
      <c r="L171" s="9" t="s">
        <v>2550</v>
      </c>
      <c r="M171" s="9">
        <v>8</v>
      </c>
      <c r="N171" s="9" t="s">
        <v>326</v>
      </c>
      <c r="O171" s="9">
        <v>202500</v>
      </c>
    </row>
    <row r="172" spans="1:15" ht="16.5" x14ac:dyDescent="0.2">
      <c r="A172" s="9">
        <f t="shared" si="1"/>
        <v>22271</v>
      </c>
      <c r="B172" s="9">
        <v>2</v>
      </c>
      <c r="C172" s="9">
        <v>227</v>
      </c>
      <c r="D172" s="9" t="s">
        <v>2450</v>
      </c>
      <c r="E172" s="9">
        <v>1</v>
      </c>
      <c r="F172" s="9" t="s">
        <v>2536</v>
      </c>
      <c r="G172" s="9">
        <v>22703</v>
      </c>
      <c r="H172" s="15">
        <v>-20</v>
      </c>
      <c r="I172" s="15">
        <v>-100</v>
      </c>
      <c r="J172" s="9" t="s">
        <v>2170</v>
      </c>
      <c r="K172" s="9">
        <v>20</v>
      </c>
      <c r="L172" s="9" t="s">
        <v>2550</v>
      </c>
      <c r="M172" s="9">
        <v>3</v>
      </c>
      <c r="N172" s="9" t="s">
        <v>326</v>
      </c>
      <c r="O172" s="9">
        <v>72000</v>
      </c>
    </row>
    <row r="173" spans="1:15" ht="16.5" x14ac:dyDescent="0.2">
      <c r="A173" s="9">
        <f t="shared" si="1"/>
        <v>22272</v>
      </c>
      <c r="B173" s="9">
        <v>2</v>
      </c>
      <c r="C173" s="9">
        <v>227</v>
      </c>
      <c r="D173" s="9" t="s">
        <v>2450</v>
      </c>
      <c r="E173" s="9">
        <v>2</v>
      </c>
      <c r="F173" s="9" t="s">
        <v>2537</v>
      </c>
      <c r="G173" s="9">
        <v>22706</v>
      </c>
      <c r="H173" s="15">
        <v>150</v>
      </c>
      <c r="I173" s="15">
        <v>200</v>
      </c>
      <c r="J173" s="9" t="s">
        <v>2170</v>
      </c>
      <c r="K173" s="9">
        <v>30</v>
      </c>
      <c r="L173" s="9" t="s">
        <v>2550</v>
      </c>
      <c r="M173" s="9">
        <v>6</v>
      </c>
      <c r="N173" s="9" t="s">
        <v>326</v>
      </c>
      <c r="O173" s="9">
        <v>144000</v>
      </c>
    </row>
    <row r="174" spans="1:15" ht="16.5" x14ac:dyDescent="0.2">
      <c r="A174" s="9">
        <f t="shared" si="1"/>
        <v>22273</v>
      </c>
      <c r="B174" s="9">
        <v>2</v>
      </c>
      <c r="C174" s="9">
        <v>227</v>
      </c>
      <c r="D174" s="9" t="s">
        <v>2450</v>
      </c>
      <c r="E174" s="9">
        <v>3</v>
      </c>
      <c r="F174" s="9" t="s">
        <v>2538</v>
      </c>
      <c r="G174" s="9">
        <v>22710</v>
      </c>
      <c r="H174" s="15">
        <v>200</v>
      </c>
      <c r="I174" s="15">
        <v>60</v>
      </c>
      <c r="J174" s="9" t="s">
        <v>2170</v>
      </c>
      <c r="K174" s="9">
        <v>50</v>
      </c>
      <c r="L174" s="9" t="s">
        <v>2550</v>
      </c>
      <c r="M174" s="9">
        <v>8</v>
      </c>
      <c r="N174" s="9" t="s">
        <v>326</v>
      </c>
      <c r="O174" s="9">
        <v>216000</v>
      </c>
    </row>
    <row r="175" spans="1:15" ht="16.5" x14ac:dyDescent="0.2">
      <c r="A175" s="9">
        <f t="shared" si="1"/>
        <v>22281</v>
      </c>
      <c r="B175" s="9">
        <v>2</v>
      </c>
      <c r="C175" s="9">
        <v>228</v>
      </c>
      <c r="D175" s="9" t="s">
        <v>2450</v>
      </c>
      <c r="E175" s="9">
        <v>1</v>
      </c>
      <c r="F175" s="9" t="s">
        <v>2539</v>
      </c>
      <c r="G175" s="9">
        <v>22803</v>
      </c>
      <c r="H175" s="15">
        <v>120</v>
      </c>
      <c r="I175" s="15">
        <v>-50</v>
      </c>
      <c r="J175" s="9" t="s">
        <v>2170</v>
      </c>
      <c r="K175" s="9">
        <v>20</v>
      </c>
      <c r="L175" s="9" t="s">
        <v>2551</v>
      </c>
      <c r="M175" s="9">
        <v>2</v>
      </c>
      <c r="N175" s="9" t="s">
        <v>326</v>
      </c>
      <c r="O175" s="9">
        <v>86400</v>
      </c>
    </row>
    <row r="176" spans="1:15" ht="16.5" x14ac:dyDescent="0.2">
      <c r="A176" s="9">
        <f t="shared" si="1"/>
        <v>22282</v>
      </c>
      <c r="B176" s="9">
        <v>2</v>
      </c>
      <c r="C176" s="9">
        <v>228</v>
      </c>
      <c r="D176" s="9" t="s">
        <v>2450</v>
      </c>
      <c r="E176" s="9">
        <v>2</v>
      </c>
      <c r="F176" s="9" t="s">
        <v>2540</v>
      </c>
      <c r="G176" s="9">
        <v>22806</v>
      </c>
      <c r="H176" s="15">
        <v>220</v>
      </c>
      <c r="I176" s="15">
        <v>50</v>
      </c>
      <c r="J176" s="9" t="s">
        <v>2170</v>
      </c>
      <c r="K176" s="9">
        <v>30</v>
      </c>
      <c r="L176" s="9" t="s">
        <v>2551</v>
      </c>
      <c r="M176" s="9">
        <v>4</v>
      </c>
      <c r="N176" s="9" t="s">
        <v>326</v>
      </c>
      <c r="O176" s="9">
        <v>172800</v>
      </c>
    </row>
    <row r="177" spans="1:15" ht="16.5" x14ac:dyDescent="0.2">
      <c r="A177" s="9">
        <f t="shared" si="1"/>
        <v>22283</v>
      </c>
      <c r="B177" s="9">
        <v>2</v>
      </c>
      <c r="C177" s="9">
        <v>228</v>
      </c>
      <c r="D177" s="9" t="s">
        <v>2450</v>
      </c>
      <c r="E177" s="9">
        <v>3</v>
      </c>
      <c r="F177" s="9" t="s">
        <v>2541</v>
      </c>
      <c r="G177" s="9">
        <v>22810</v>
      </c>
      <c r="H177" s="15">
        <v>200</v>
      </c>
      <c r="I177" s="15">
        <v>10</v>
      </c>
      <c r="J177" s="9" t="s">
        <v>2170</v>
      </c>
      <c r="K177" s="9">
        <v>50</v>
      </c>
      <c r="L177" s="9" t="s">
        <v>2551</v>
      </c>
      <c r="M177" s="9">
        <v>6</v>
      </c>
      <c r="N177" s="9" t="s">
        <v>326</v>
      </c>
      <c r="O177" s="9">
        <v>259200</v>
      </c>
    </row>
    <row r="178" spans="1:15" ht="16.5" x14ac:dyDescent="0.2">
      <c r="A178" s="9">
        <f t="shared" si="1"/>
        <v>22291</v>
      </c>
      <c r="B178" s="9">
        <v>2</v>
      </c>
      <c r="C178" s="9">
        <v>229</v>
      </c>
      <c r="D178" s="9" t="s">
        <v>2450</v>
      </c>
      <c r="E178" s="9">
        <v>1</v>
      </c>
      <c r="F178" s="9" t="s">
        <v>2542</v>
      </c>
      <c r="G178" s="9">
        <v>22903</v>
      </c>
      <c r="H178" s="15">
        <v>-20</v>
      </c>
      <c r="I178" s="15">
        <v>-100</v>
      </c>
      <c r="J178" s="9" t="s">
        <v>2170</v>
      </c>
      <c r="K178" s="9">
        <v>20</v>
      </c>
      <c r="L178" s="9" t="s">
        <v>2551</v>
      </c>
      <c r="M178" s="9">
        <v>2</v>
      </c>
      <c r="N178" s="9" t="s">
        <v>326</v>
      </c>
      <c r="O178" s="9">
        <v>86400</v>
      </c>
    </row>
    <row r="179" spans="1:15" ht="16.5" x14ac:dyDescent="0.2">
      <c r="A179" s="9">
        <f t="shared" si="1"/>
        <v>22292</v>
      </c>
      <c r="B179" s="9">
        <v>2</v>
      </c>
      <c r="C179" s="9">
        <v>229</v>
      </c>
      <c r="D179" s="9" t="s">
        <v>2450</v>
      </c>
      <c r="E179" s="9">
        <v>2</v>
      </c>
      <c r="F179" s="9" t="s">
        <v>2543</v>
      </c>
      <c r="G179" s="9">
        <v>22906</v>
      </c>
      <c r="H179" s="15">
        <v>150</v>
      </c>
      <c r="I179" s="15">
        <v>200</v>
      </c>
      <c r="J179" s="9" t="s">
        <v>2170</v>
      </c>
      <c r="K179" s="9">
        <v>30</v>
      </c>
      <c r="L179" s="9" t="s">
        <v>2551</v>
      </c>
      <c r="M179" s="9">
        <v>4</v>
      </c>
      <c r="N179" s="9" t="s">
        <v>326</v>
      </c>
      <c r="O179" s="9">
        <v>172800</v>
      </c>
    </row>
    <row r="180" spans="1:15" ht="16.5" x14ac:dyDescent="0.2">
      <c r="A180" s="9">
        <f t="shared" si="1"/>
        <v>22293</v>
      </c>
      <c r="B180" s="9">
        <v>2</v>
      </c>
      <c r="C180" s="9">
        <v>229</v>
      </c>
      <c r="D180" s="9" t="s">
        <v>2450</v>
      </c>
      <c r="E180" s="9">
        <v>3</v>
      </c>
      <c r="F180" s="9" t="s">
        <v>2544</v>
      </c>
      <c r="G180" s="9">
        <v>22910</v>
      </c>
      <c r="H180" s="15">
        <v>200</v>
      </c>
      <c r="I180" s="15">
        <v>60</v>
      </c>
      <c r="J180" s="9" t="s">
        <v>2170</v>
      </c>
      <c r="K180" s="9">
        <v>50</v>
      </c>
      <c r="L180" s="9" t="s">
        <v>2551</v>
      </c>
      <c r="M180" s="9">
        <v>6</v>
      </c>
      <c r="N180" s="9" t="s">
        <v>326</v>
      </c>
      <c r="O180" s="9">
        <v>259200</v>
      </c>
    </row>
    <row r="181" spans="1:15" ht="16.5" x14ac:dyDescent="0.2">
      <c r="A181" s="9">
        <f t="shared" si="1"/>
        <v>22301</v>
      </c>
      <c r="B181" s="9">
        <v>2</v>
      </c>
      <c r="C181" s="9">
        <v>230</v>
      </c>
      <c r="D181" s="9" t="s">
        <v>2450</v>
      </c>
      <c r="E181" s="9">
        <v>1</v>
      </c>
      <c r="F181" s="9" t="s">
        <v>2545</v>
      </c>
      <c r="G181" s="9">
        <v>23003</v>
      </c>
      <c r="H181" s="15">
        <v>120</v>
      </c>
      <c r="I181" s="15">
        <v>-50</v>
      </c>
      <c r="J181" s="9" t="s">
        <v>2170</v>
      </c>
      <c r="K181" s="9">
        <v>20</v>
      </c>
      <c r="L181" s="9" t="s">
        <v>2551</v>
      </c>
      <c r="M181" s="9">
        <v>2</v>
      </c>
      <c r="N181" s="9" t="s">
        <v>326</v>
      </c>
      <c r="O181" s="9">
        <v>86400</v>
      </c>
    </row>
    <row r="182" spans="1:15" ht="16.5" x14ac:dyDescent="0.2">
      <c r="A182" s="9">
        <f t="shared" si="1"/>
        <v>22302</v>
      </c>
      <c r="B182" s="9">
        <v>2</v>
      </c>
      <c r="C182" s="9">
        <v>230</v>
      </c>
      <c r="D182" s="9" t="s">
        <v>2450</v>
      </c>
      <c r="E182" s="9">
        <v>2</v>
      </c>
      <c r="F182" s="9" t="s">
        <v>2546</v>
      </c>
      <c r="G182" s="9">
        <v>23006</v>
      </c>
      <c r="H182" s="15">
        <v>220</v>
      </c>
      <c r="I182" s="15">
        <v>50</v>
      </c>
      <c r="J182" s="9" t="s">
        <v>2170</v>
      </c>
      <c r="K182" s="9">
        <v>30</v>
      </c>
      <c r="L182" s="9" t="s">
        <v>2551</v>
      </c>
      <c r="M182" s="9">
        <v>4</v>
      </c>
      <c r="N182" s="9" t="s">
        <v>326</v>
      </c>
      <c r="O182" s="9">
        <v>172800</v>
      </c>
    </row>
    <row r="183" spans="1:15" ht="16.5" x14ac:dyDescent="0.2">
      <c r="A183" s="9">
        <f t="shared" si="1"/>
        <v>22303</v>
      </c>
      <c r="B183" s="9">
        <v>2</v>
      </c>
      <c r="C183" s="9">
        <v>230</v>
      </c>
      <c r="D183" s="9" t="s">
        <v>2450</v>
      </c>
      <c r="E183" s="9">
        <v>3</v>
      </c>
      <c r="F183" s="9" t="s">
        <v>2547</v>
      </c>
      <c r="G183" s="9">
        <v>23010</v>
      </c>
      <c r="H183" s="15">
        <v>200</v>
      </c>
      <c r="I183" s="15">
        <v>10</v>
      </c>
      <c r="J183" s="9" t="s">
        <v>2170</v>
      </c>
      <c r="K183" s="9">
        <v>50</v>
      </c>
      <c r="L183" s="9" t="s">
        <v>2551</v>
      </c>
      <c r="M183" s="9">
        <v>6</v>
      </c>
      <c r="N183" s="9" t="s">
        <v>326</v>
      </c>
      <c r="O183" s="9">
        <v>259200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"/>
  <sheetViews>
    <sheetView workbookViewId="0">
      <selection activeCell="B38" sqref="B38"/>
    </sheetView>
  </sheetViews>
  <sheetFormatPr defaultColWidth="9"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2" t="s">
        <v>16</v>
      </c>
      <c r="B1" s="2" t="s">
        <v>43</v>
      </c>
      <c r="C1" s="2" t="s">
        <v>2552</v>
      </c>
      <c r="D1" s="2" t="s">
        <v>2553</v>
      </c>
      <c r="E1" s="2" t="s">
        <v>2554</v>
      </c>
      <c r="F1" s="2" t="s">
        <v>2555</v>
      </c>
      <c r="G1" s="2" t="s">
        <v>2556</v>
      </c>
    </row>
    <row r="2" spans="1:7" x14ac:dyDescent="0.2">
      <c r="A2" t="s">
        <v>55</v>
      </c>
      <c r="B2" t="s">
        <v>56</v>
      </c>
      <c r="C2" t="s">
        <v>55</v>
      </c>
      <c r="D2" t="s">
        <v>2557</v>
      </c>
      <c r="E2" t="s">
        <v>2557</v>
      </c>
      <c r="F2" t="s">
        <v>238</v>
      </c>
      <c r="G2" t="s">
        <v>2558</v>
      </c>
    </row>
    <row r="3" spans="1:7" ht="15" x14ac:dyDescent="0.2">
      <c r="A3" s="12" t="s">
        <v>12</v>
      </c>
      <c r="B3" s="12" t="s">
        <v>2559</v>
      </c>
      <c r="C3" s="12" t="s">
        <v>2559</v>
      </c>
      <c r="D3" s="12" t="s">
        <v>2560</v>
      </c>
      <c r="E3" s="12" t="s">
        <v>2561</v>
      </c>
      <c r="F3" s="12" t="s">
        <v>2562</v>
      </c>
      <c r="G3" s="12" t="s">
        <v>2563</v>
      </c>
    </row>
    <row r="4" spans="1:7" ht="16.5" x14ac:dyDescent="0.2">
      <c r="A4" s="9">
        <v>1</v>
      </c>
      <c r="B4" s="9" t="s">
        <v>2564</v>
      </c>
      <c r="C4" s="9">
        <v>101</v>
      </c>
      <c r="D4" s="9">
        <v>1</v>
      </c>
      <c r="E4" s="9"/>
      <c r="F4" s="9" t="s">
        <v>2565</v>
      </c>
      <c r="G4" s="9">
        <v>1</v>
      </c>
    </row>
    <row r="5" spans="1:7" ht="16.5" x14ac:dyDescent="0.2">
      <c r="A5" s="9">
        <v>2</v>
      </c>
      <c r="B5" s="9" t="s">
        <v>2566</v>
      </c>
      <c r="C5" s="9">
        <v>102</v>
      </c>
      <c r="D5" s="9">
        <v>0.5</v>
      </c>
      <c r="E5" s="9"/>
      <c r="F5" s="10" t="s">
        <v>2567</v>
      </c>
      <c r="G5" s="9">
        <v>100</v>
      </c>
    </row>
    <row r="6" spans="1:7" ht="16.5" x14ac:dyDescent="0.2">
      <c r="A6" s="9">
        <v>3</v>
      </c>
      <c r="B6" s="9" t="s">
        <v>2566</v>
      </c>
      <c r="C6" s="9">
        <v>102</v>
      </c>
      <c r="D6" s="9">
        <v>0.35</v>
      </c>
      <c r="E6" s="9"/>
      <c r="F6" s="10" t="s">
        <v>2567</v>
      </c>
      <c r="G6" s="9">
        <v>100</v>
      </c>
    </row>
    <row r="7" spans="1:7" ht="16.5" x14ac:dyDescent="0.2">
      <c r="A7" s="9">
        <v>4</v>
      </c>
      <c r="B7" s="9" t="s">
        <v>2568</v>
      </c>
      <c r="C7" s="9">
        <v>103</v>
      </c>
      <c r="D7" s="9">
        <v>7</v>
      </c>
      <c r="E7" s="9"/>
      <c r="F7" s="9" t="s">
        <v>2569</v>
      </c>
      <c r="G7" s="9">
        <v>1</v>
      </c>
    </row>
    <row r="8" spans="1:7" ht="16.5" x14ac:dyDescent="0.2">
      <c r="A8" s="9">
        <v>5</v>
      </c>
      <c r="B8" s="9" t="s">
        <v>2568</v>
      </c>
      <c r="C8" s="9">
        <v>103</v>
      </c>
      <c r="D8" s="9">
        <v>8</v>
      </c>
      <c r="E8" s="9"/>
      <c r="F8" s="9" t="s">
        <v>2569</v>
      </c>
      <c r="G8" s="9">
        <v>1</v>
      </c>
    </row>
    <row r="9" spans="1:7" ht="16.5" x14ac:dyDescent="0.2">
      <c r="A9" s="9">
        <v>6</v>
      </c>
      <c r="B9" s="9" t="s">
        <v>2570</v>
      </c>
      <c r="C9" s="9">
        <v>104</v>
      </c>
      <c r="D9" s="9">
        <v>1</v>
      </c>
      <c r="E9" s="9"/>
      <c r="F9" s="9" t="s">
        <v>2571</v>
      </c>
      <c r="G9" s="9">
        <v>1</v>
      </c>
    </row>
    <row r="10" spans="1:7" ht="16.5" x14ac:dyDescent="0.2">
      <c r="A10" s="9">
        <v>7</v>
      </c>
      <c r="B10" s="9" t="s">
        <v>2570</v>
      </c>
      <c r="C10" s="9">
        <v>104</v>
      </c>
      <c r="D10" s="9">
        <v>2</v>
      </c>
      <c r="E10" s="9"/>
      <c r="F10" s="10" t="s">
        <v>2572</v>
      </c>
      <c r="G10" s="9">
        <v>1</v>
      </c>
    </row>
    <row r="11" spans="1:7" ht="16.5" x14ac:dyDescent="0.2">
      <c r="A11" s="9">
        <v>8</v>
      </c>
      <c r="B11" s="9" t="s">
        <v>2570</v>
      </c>
      <c r="C11" s="9">
        <v>104</v>
      </c>
      <c r="D11" s="9">
        <v>3</v>
      </c>
      <c r="E11" s="9"/>
      <c r="F11" s="10" t="s">
        <v>2573</v>
      </c>
      <c r="G11" s="9">
        <v>1</v>
      </c>
    </row>
    <row r="12" spans="1:7" ht="16.5" x14ac:dyDescent="0.2">
      <c r="A12" s="9">
        <v>9</v>
      </c>
      <c r="B12" s="9" t="s">
        <v>2574</v>
      </c>
      <c r="C12" s="9">
        <v>103</v>
      </c>
      <c r="D12" s="9">
        <v>1</v>
      </c>
      <c r="E12" s="9"/>
      <c r="F12" s="9" t="s">
        <v>2575</v>
      </c>
      <c r="G12" s="9">
        <v>1</v>
      </c>
    </row>
    <row r="13" spans="1:7" ht="16.5" x14ac:dyDescent="0.2">
      <c r="A13" s="9">
        <v>10</v>
      </c>
      <c r="B13" s="9" t="s">
        <v>2576</v>
      </c>
      <c r="C13" s="9">
        <v>103</v>
      </c>
      <c r="D13" s="9">
        <v>3</v>
      </c>
      <c r="E13" s="9"/>
      <c r="F13" s="9" t="s">
        <v>2575</v>
      </c>
      <c r="G13" s="9">
        <v>1</v>
      </c>
    </row>
    <row r="14" spans="1:7" ht="16.5" x14ac:dyDescent="0.2">
      <c r="A14" s="9">
        <v>11</v>
      </c>
      <c r="B14" s="10" t="s">
        <v>2577</v>
      </c>
      <c r="C14" s="9">
        <v>103</v>
      </c>
      <c r="D14" s="9">
        <v>5</v>
      </c>
      <c r="E14" s="9"/>
      <c r="F14" s="9" t="s">
        <v>2575</v>
      </c>
      <c r="G14" s="9">
        <v>1</v>
      </c>
    </row>
    <row r="15" spans="1:7" ht="16.5" x14ac:dyDescent="0.2">
      <c r="A15" s="9">
        <v>12</v>
      </c>
      <c r="B15" s="9" t="s">
        <v>2578</v>
      </c>
      <c r="C15" s="9">
        <v>106</v>
      </c>
      <c r="D15" s="9">
        <v>0</v>
      </c>
      <c r="E15" s="9"/>
      <c r="F15" s="10" t="s">
        <v>2579</v>
      </c>
      <c r="G15" s="9">
        <v>1</v>
      </c>
    </row>
    <row r="16" spans="1:7" ht="16.5" x14ac:dyDescent="0.2">
      <c r="A16" s="9">
        <v>13</v>
      </c>
      <c r="B16" s="10" t="s">
        <v>2580</v>
      </c>
      <c r="C16" s="9">
        <v>108</v>
      </c>
      <c r="D16" s="9">
        <v>0</v>
      </c>
      <c r="E16" s="9"/>
      <c r="F16" s="10" t="s">
        <v>2581</v>
      </c>
      <c r="G16" s="9">
        <v>1</v>
      </c>
    </row>
    <row r="17" spans="1:7" ht="16.5" x14ac:dyDescent="0.2">
      <c r="A17" s="9">
        <v>14</v>
      </c>
      <c r="B17" s="10" t="s">
        <v>2582</v>
      </c>
      <c r="C17" s="9">
        <v>109</v>
      </c>
      <c r="D17" s="9">
        <v>0</v>
      </c>
      <c r="E17" s="9"/>
      <c r="F17" s="10" t="s">
        <v>2583</v>
      </c>
      <c r="G17" s="9">
        <v>1</v>
      </c>
    </row>
    <row r="18" spans="1:7" ht="16.5" x14ac:dyDescent="0.2">
      <c r="A18" s="9">
        <v>15</v>
      </c>
      <c r="B18" s="9" t="s">
        <v>2584</v>
      </c>
      <c r="C18" s="9">
        <v>105</v>
      </c>
      <c r="D18" s="9">
        <v>2</v>
      </c>
      <c r="E18" s="9"/>
      <c r="F18" s="9" t="s">
        <v>2585</v>
      </c>
      <c r="G18" s="9">
        <v>1</v>
      </c>
    </row>
    <row r="19" spans="1:7" ht="16.5" x14ac:dyDescent="0.2">
      <c r="A19" s="9">
        <v>16</v>
      </c>
      <c r="B19" s="9" t="s">
        <v>2586</v>
      </c>
      <c r="C19" s="9">
        <v>107</v>
      </c>
      <c r="D19" s="9">
        <v>2</v>
      </c>
      <c r="E19" s="9"/>
      <c r="F19" s="9" t="s">
        <v>2587</v>
      </c>
      <c r="G19" s="9">
        <v>1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2"/>
  <sheetViews>
    <sheetView workbookViewId="0">
      <selection activeCell="K11" sqref="K11"/>
    </sheetView>
  </sheetViews>
  <sheetFormatPr defaultColWidth="9" defaultRowHeight="14.25" x14ac:dyDescent="0.2"/>
  <cols>
    <col min="2" max="2" width="9.625" customWidth="1"/>
    <col min="3" max="3" width="15" customWidth="1"/>
    <col min="4" max="4" width="16.875" customWidth="1"/>
  </cols>
  <sheetData>
    <row r="1" spans="1:8" ht="15" x14ac:dyDescent="0.2">
      <c r="A1" s="2" t="s">
        <v>16</v>
      </c>
      <c r="B1" s="2" t="s">
        <v>29</v>
      </c>
      <c r="C1" s="2" t="s">
        <v>44</v>
      </c>
      <c r="D1" s="2" t="s">
        <v>2588</v>
      </c>
      <c r="F1" s="11" t="s">
        <v>2589</v>
      </c>
      <c r="G1" s="11" t="s">
        <v>2590</v>
      </c>
      <c r="H1" s="11" t="s">
        <v>51</v>
      </c>
    </row>
    <row r="2" spans="1:8" x14ac:dyDescent="0.2">
      <c r="A2" t="s">
        <v>54</v>
      </c>
      <c r="B2" t="s">
        <v>237</v>
      </c>
      <c r="C2" t="s">
        <v>2591</v>
      </c>
      <c r="D2" t="s">
        <v>2592</v>
      </c>
    </row>
    <row r="3" spans="1:8" ht="15" x14ac:dyDescent="0.2">
      <c r="A3" s="12" t="s">
        <v>12</v>
      </c>
      <c r="B3" s="12" t="s">
        <v>62</v>
      </c>
      <c r="C3" s="12" t="s">
        <v>64</v>
      </c>
      <c r="D3" s="12" t="s">
        <v>2593</v>
      </c>
      <c r="G3">
        <v>0</v>
      </c>
    </row>
    <row r="4" spans="1:8" ht="16.5" x14ac:dyDescent="0.2">
      <c r="A4" s="9">
        <v>301</v>
      </c>
      <c r="B4" s="9">
        <v>301</v>
      </c>
      <c r="C4" s="10" t="s">
        <v>2594</v>
      </c>
      <c r="D4" s="10" t="s">
        <v>2595</v>
      </c>
      <c r="F4">
        <v>4</v>
      </c>
      <c r="G4">
        <f>SUM(F$4:F4)</f>
        <v>4</v>
      </c>
      <c r="H4">
        <v>6</v>
      </c>
    </row>
    <row r="5" spans="1:8" ht="16.5" x14ac:dyDescent="0.2">
      <c r="A5" s="9">
        <v>302</v>
      </c>
      <c r="B5" s="9">
        <v>302</v>
      </c>
      <c r="C5" s="10" t="s">
        <v>2596</v>
      </c>
      <c r="D5" s="10" t="s">
        <v>2597</v>
      </c>
      <c r="F5">
        <v>4</v>
      </c>
      <c r="G5">
        <f>SUM(F$4:F5)</f>
        <v>8</v>
      </c>
      <c r="H5">
        <v>7</v>
      </c>
    </row>
    <row r="6" spans="1:8" ht="16.5" x14ac:dyDescent="0.2">
      <c r="A6" s="9">
        <v>303</v>
      </c>
      <c r="B6" s="9">
        <v>303</v>
      </c>
      <c r="C6" s="10" t="s">
        <v>2598</v>
      </c>
      <c r="D6" s="10" t="s">
        <v>2599</v>
      </c>
      <c r="F6">
        <v>4</v>
      </c>
      <c r="G6">
        <f>SUM(F$4:F6)</f>
        <v>12</v>
      </c>
      <c r="H6">
        <v>8</v>
      </c>
    </row>
    <row r="7" spans="1:8" ht="16.5" x14ac:dyDescent="0.2">
      <c r="A7" s="9">
        <v>304</v>
      </c>
      <c r="B7" s="9">
        <v>304</v>
      </c>
      <c r="C7" s="10" t="s">
        <v>2600</v>
      </c>
      <c r="D7" s="10" t="s">
        <v>2601</v>
      </c>
      <c r="F7">
        <v>4</v>
      </c>
      <c r="G7">
        <f>SUM(F$4:F7)</f>
        <v>16</v>
      </c>
      <c r="H7">
        <v>9</v>
      </c>
    </row>
    <row r="8" spans="1:8" ht="16.5" x14ac:dyDescent="0.2">
      <c r="A8" s="9">
        <v>305</v>
      </c>
      <c r="B8" s="9">
        <v>305</v>
      </c>
      <c r="C8" s="10" t="s">
        <v>2602</v>
      </c>
      <c r="D8" s="10" t="s">
        <v>2603</v>
      </c>
      <c r="F8">
        <v>4</v>
      </c>
      <c r="G8">
        <f>SUM(F$4:F8)</f>
        <v>20</v>
      </c>
      <c r="H8">
        <v>10</v>
      </c>
    </row>
    <row r="9" spans="1:8" ht="16.5" x14ac:dyDescent="0.2">
      <c r="A9" s="9">
        <v>306</v>
      </c>
      <c r="B9" s="9">
        <v>306</v>
      </c>
      <c r="C9" s="10" t="s">
        <v>2604</v>
      </c>
      <c r="D9" s="10" t="s">
        <v>2605</v>
      </c>
      <c r="F9">
        <v>4</v>
      </c>
      <c r="G9">
        <f>SUM(F$4:F9)</f>
        <v>24</v>
      </c>
      <c r="H9">
        <v>12</v>
      </c>
    </row>
    <row r="10" spans="1:8" ht="16.5" x14ac:dyDescent="0.2">
      <c r="A10" s="9">
        <v>307</v>
      </c>
      <c r="B10" s="9">
        <v>307</v>
      </c>
      <c r="C10" s="10" t="s">
        <v>2606</v>
      </c>
      <c r="D10" s="10" t="s">
        <v>2607</v>
      </c>
      <c r="F10">
        <v>4</v>
      </c>
      <c r="G10">
        <f>SUM(F$4:F10)</f>
        <v>28</v>
      </c>
      <c r="H10">
        <v>14</v>
      </c>
    </row>
    <row r="11" spans="1:8" ht="18.75" customHeight="1" x14ac:dyDescent="0.2">
      <c r="A11" s="9">
        <v>308</v>
      </c>
      <c r="B11" s="9">
        <v>308</v>
      </c>
      <c r="C11" s="10" t="s">
        <v>2608</v>
      </c>
      <c r="D11" s="10" t="s">
        <v>2609</v>
      </c>
      <c r="F11">
        <v>4</v>
      </c>
      <c r="G11">
        <f>SUM(F$4:F11)</f>
        <v>32</v>
      </c>
      <c r="H11">
        <v>16</v>
      </c>
    </row>
    <row r="12" spans="1:8" ht="16.5" x14ac:dyDescent="0.2">
      <c r="A12" s="9">
        <v>309</v>
      </c>
      <c r="B12" s="9">
        <v>309</v>
      </c>
      <c r="C12" s="10" t="s">
        <v>2610</v>
      </c>
      <c r="D12" s="10" t="s">
        <v>2611</v>
      </c>
      <c r="F12">
        <v>4</v>
      </c>
      <c r="G12">
        <f>SUM(F$4:F12)</f>
        <v>36</v>
      </c>
      <c r="H12">
        <v>18</v>
      </c>
    </row>
    <row r="13" spans="1:8" ht="16.5" x14ac:dyDescent="0.2">
      <c r="A13" s="9">
        <v>310</v>
      </c>
      <c r="B13" s="9">
        <v>310</v>
      </c>
      <c r="C13" s="10" t="s">
        <v>2612</v>
      </c>
      <c r="D13" s="10" t="s">
        <v>2613</v>
      </c>
      <c r="F13">
        <v>4</v>
      </c>
      <c r="G13">
        <f>SUM(F$4:F13)</f>
        <v>40</v>
      </c>
      <c r="H13">
        <v>20</v>
      </c>
    </row>
    <row r="14" spans="1:8" ht="16.5" x14ac:dyDescent="0.2">
      <c r="A14" s="9">
        <v>311</v>
      </c>
      <c r="B14" s="9">
        <v>311</v>
      </c>
      <c r="C14" s="10" t="s">
        <v>2614</v>
      </c>
      <c r="D14" s="10" t="s">
        <v>2615</v>
      </c>
      <c r="F14">
        <v>4</v>
      </c>
      <c r="G14">
        <f>SUM(F$4:F14)</f>
        <v>44</v>
      </c>
      <c r="H14">
        <v>22</v>
      </c>
    </row>
    <row r="15" spans="1:8" ht="16.5" x14ac:dyDescent="0.2">
      <c r="A15" s="9">
        <v>312</v>
      </c>
      <c r="B15" s="9">
        <v>312</v>
      </c>
      <c r="C15" s="10" t="s">
        <v>2616</v>
      </c>
      <c r="D15" s="10" t="s">
        <v>2617</v>
      </c>
      <c r="F15">
        <v>4</v>
      </c>
      <c r="G15">
        <f>SUM(F$4:F15)</f>
        <v>48</v>
      </c>
      <c r="H15">
        <v>25</v>
      </c>
    </row>
    <row r="16" spans="1:8" ht="16.5" x14ac:dyDescent="0.2">
      <c r="A16" s="9">
        <v>313</v>
      </c>
      <c r="B16" s="9">
        <v>313</v>
      </c>
      <c r="C16" s="10" t="s">
        <v>2618</v>
      </c>
      <c r="D16" s="10" t="s">
        <v>2619</v>
      </c>
      <c r="F16">
        <v>4</v>
      </c>
      <c r="G16">
        <f>SUM(F$4:F16)</f>
        <v>52</v>
      </c>
      <c r="H16">
        <v>27</v>
      </c>
    </row>
    <row r="17" spans="1:8" ht="16.5" x14ac:dyDescent="0.2">
      <c r="A17" s="9">
        <v>314</v>
      </c>
      <c r="B17" s="9">
        <v>314</v>
      </c>
      <c r="C17" s="10" t="s">
        <v>2620</v>
      </c>
      <c r="D17" s="10" t="s">
        <v>2621</v>
      </c>
      <c r="F17">
        <v>4</v>
      </c>
      <c r="G17">
        <f>SUM(F$4:F17)</f>
        <v>56</v>
      </c>
      <c r="H17">
        <v>30</v>
      </c>
    </row>
    <row r="18" spans="1:8" ht="16.5" x14ac:dyDescent="0.2">
      <c r="A18" s="9">
        <v>315</v>
      </c>
      <c r="B18" s="9">
        <v>315</v>
      </c>
      <c r="C18" s="10" t="s">
        <v>2622</v>
      </c>
      <c r="D18" s="10" t="s">
        <v>2623</v>
      </c>
      <c r="F18">
        <v>4</v>
      </c>
      <c r="G18">
        <f>SUM(F$4:F18)</f>
        <v>60</v>
      </c>
      <c r="H18">
        <v>32</v>
      </c>
    </row>
    <row r="19" spans="1:8" ht="16.5" x14ac:dyDescent="0.2">
      <c r="A19" s="9">
        <v>316</v>
      </c>
      <c r="B19" s="9">
        <v>316</v>
      </c>
      <c r="C19" s="10" t="s">
        <v>2624</v>
      </c>
      <c r="D19" s="10" t="s">
        <v>2625</v>
      </c>
      <c r="F19">
        <v>4</v>
      </c>
      <c r="G19">
        <f>SUM(F$4:F19)</f>
        <v>64</v>
      </c>
      <c r="H19">
        <v>35</v>
      </c>
    </row>
    <row r="20" spans="1:8" ht="16.5" x14ac:dyDescent="0.2">
      <c r="A20" s="9">
        <v>317</v>
      </c>
      <c r="B20" s="9">
        <v>317</v>
      </c>
      <c r="C20" s="10" t="s">
        <v>2626</v>
      </c>
      <c r="D20" s="10" t="s">
        <v>2627</v>
      </c>
      <c r="F20">
        <v>4</v>
      </c>
      <c r="G20">
        <f>SUM(F$4:F20)</f>
        <v>68</v>
      </c>
      <c r="H20">
        <v>37</v>
      </c>
    </row>
    <row r="21" spans="1:8" ht="16.5" x14ac:dyDescent="0.2">
      <c r="A21" s="9">
        <v>318</v>
      </c>
      <c r="B21" s="9">
        <v>318</v>
      </c>
      <c r="C21" s="10" t="s">
        <v>2628</v>
      </c>
      <c r="D21" s="10" t="s">
        <v>2629</v>
      </c>
      <c r="F21">
        <v>4</v>
      </c>
      <c r="G21">
        <f>SUM(F$4:F21)</f>
        <v>72</v>
      </c>
      <c r="H21">
        <v>40</v>
      </c>
    </row>
    <row r="22" spans="1:8" ht="16.5" x14ac:dyDescent="0.2">
      <c r="A22" s="9">
        <v>319</v>
      </c>
      <c r="B22" s="9">
        <v>319</v>
      </c>
      <c r="C22" s="10" t="s">
        <v>2630</v>
      </c>
      <c r="D22" s="10" t="s">
        <v>2631</v>
      </c>
      <c r="F22">
        <v>4</v>
      </c>
      <c r="G22">
        <f>SUM(F$4:F22)</f>
        <v>76</v>
      </c>
      <c r="H22">
        <v>42</v>
      </c>
    </row>
    <row r="23" spans="1:8" ht="16.5" x14ac:dyDescent="0.2">
      <c r="A23" s="9">
        <v>320</v>
      </c>
      <c r="B23" s="9">
        <v>320</v>
      </c>
      <c r="C23" s="10" t="s">
        <v>2632</v>
      </c>
      <c r="D23" s="10" t="s">
        <v>2633</v>
      </c>
      <c r="F23">
        <v>4</v>
      </c>
      <c r="G23">
        <f>SUM(F$4:F23)</f>
        <v>80</v>
      </c>
      <c r="H23">
        <v>45</v>
      </c>
    </row>
    <row r="24" spans="1:8" ht="16.5" x14ac:dyDescent="0.2">
      <c r="A24" s="9">
        <v>321</v>
      </c>
      <c r="B24" s="9">
        <v>321</v>
      </c>
      <c r="C24" s="10" t="s">
        <v>2634</v>
      </c>
      <c r="D24" s="10" t="s">
        <v>2635</v>
      </c>
      <c r="F24">
        <v>4</v>
      </c>
      <c r="G24">
        <f>SUM(F$4:F24)</f>
        <v>84</v>
      </c>
      <c r="H24">
        <v>47</v>
      </c>
    </row>
    <row r="25" spans="1:8" ht="16.5" x14ac:dyDescent="0.2">
      <c r="A25" s="9">
        <v>322</v>
      </c>
      <c r="B25" s="9">
        <v>322</v>
      </c>
      <c r="C25" s="10" t="s">
        <v>2636</v>
      </c>
      <c r="D25" s="10" t="s">
        <v>2637</v>
      </c>
      <c r="F25">
        <v>4</v>
      </c>
      <c r="G25">
        <f>SUM(F$4:F25)</f>
        <v>88</v>
      </c>
      <c r="H25">
        <v>50</v>
      </c>
    </row>
    <row r="26" spans="1:8" ht="16.5" x14ac:dyDescent="0.2">
      <c r="A26" s="9">
        <v>323</v>
      </c>
      <c r="B26" s="9">
        <v>323</v>
      </c>
      <c r="C26" s="10" t="s">
        <v>2638</v>
      </c>
      <c r="D26" s="10" t="s">
        <v>2639</v>
      </c>
      <c r="F26">
        <v>4</v>
      </c>
      <c r="G26">
        <f>SUM(F$4:F26)</f>
        <v>92</v>
      </c>
      <c r="H26">
        <v>55</v>
      </c>
    </row>
    <row r="27" spans="1:8" ht="16.5" x14ac:dyDescent="0.2">
      <c r="A27" s="9">
        <v>324</v>
      </c>
      <c r="B27" s="9">
        <v>324</v>
      </c>
      <c r="C27" s="10" t="s">
        <v>2640</v>
      </c>
      <c r="D27" s="10" t="s">
        <v>2641</v>
      </c>
      <c r="F27">
        <v>4</v>
      </c>
      <c r="G27">
        <f>SUM(F$4:F27)</f>
        <v>96</v>
      </c>
      <c r="H27">
        <v>60</v>
      </c>
    </row>
    <row r="28" spans="1:8" ht="16.5" x14ac:dyDescent="0.2">
      <c r="A28" s="9">
        <v>325</v>
      </c>
      <c r="B28" s="9">
        <v>325</v>
      </c>
      <c r="C28" s="10" t="s">
        <v>2642</v>
      </c>
      <c r="D28" s="10" t="s">
        <v>2643</v>
      </c>
      <c r="F28">
        <v>4</v>
      </c>
      <c r="G28">
        <f>SUM(F$4:F28)</f>
        <v>100</v>
      </c>
      <c r="H28">
        <v>65</v>
      </c>
    </row>
    <row r="29" spans="1:8" ht="16.5" x14ac:dyDescent="0.2">
      <c r="A29" s="9">
        <v>326</v>
      </c>
      <c r="B29" s="9">
        <v>326</v>
      </c>
      <c r="C29" s="10" t="s">
        <v>2644</v>
      </c>
      <c r="D29" s="10" t="s">
        <v>2645</v>
      </c>
      <c r="F29">
        <v>4</v>
      </c>
      <c r="G29">
        <f>SUM(F$4:F29)</f>
        <v>104</v>
      </c>
      <c r="H29">
        <v>70</v>
      </c>
    </row>
    <row r="30" spans="1:8" ht="16.5" x14ac:dyDescent="0.2">
      <c r="A30" s="9">
        <v>327</v>
      </c>
      <c r="B30" s="9">
        <v>327</v>
      </c>
      <c r="C30" s="10" t="s">
        <v>2646</v>
      </c>
      <c r="D30" s="10" t="s">
        <v>2647</v>
      </c>
      <c r="F30">
        <v>4</v>
      </c>
      <c r="G30">
        <f>SUM(F$4:F30)</f>
        <v>108</v>
      </c>
      <c r="H30">
        <v>75</v>
      </c>
    </row>
    <row r="31" spans="1:8" ht="16.5" x14ac:dyDescent="0.2">
      <c r="A31" s="9">
        <v>328</v>
      </c>
      <c r="B31" s="9">
        <v>328</v>
      </c>
      <c r="C31" s="10" t="s">
        <v>2648</v>
      </c>
      <c r="D31" s="10" t="s">
        <v>2649</v>
      </c>
      <c r="F31">
        <v>4</v>
      </c>
      <c r="G31">
        <f>SUM(F$4:F31)</f>
        <v>112</v>
      </c>
      <c r="H31">
        <v>80</v>
      </c>
    </row>
    <row r="32" spans="1:8" ht="16.5" x14ac:dyDescent="0.2">
      <c r="A32" s="9">
        <v>329</v>
      </c>
      <c r="B32" s="9">
        <v>329</v>
      </c>
      <c r="C32" s="10" t="s">
        <v>2650</v>
      </c>
      <c r="D32" s="10" t="s">
        <v>2651</v>
      </c>
      <c r="F32">
        <v>4</v>
      </c>
      <c r="G32">
        <f>SUM(F$4:F32)</f>
        <v>116</v>
      </c>
      <c r="H32">
        <v>80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119"/>
  <sheetViews>
    <sheetView topLeftCell="AC1" workbookViewId="0">
      <selection activeCell="AE8" sqref="AE8"/>
    </sheetView>
  </sheetViews>
  <sheetFormatPr defaultColWidth="9" defaultRowHeight="14.25" x14ac:dyDescent="0.2"/>
  <cols>
    <col min="6" max="6" width="16.875" customWidth="1"/>
    <col min="7" max="8" width="18.625" customWidth="1"/>
    <col min="9" max="9" width="20" customWidth="1"/>
    <col min="10" max="10" width="15.375" customWidth="1"/>
    <col min="11" max="11" width="12.25" customWidth="1"/>
    <col min="12" max="13" width="11.875" customWidth="1"/>
    <col min="14" max="14" width="28.625" customWidth="1"/>
    <col min="15" max="15" width="18.625" customWidth="1"/>
    <col min="16" max="16" width="25.5" customWidth="1"/>
    <col min="17" max="17" width="25.875" customWidth="1"/>
    <col min="18" max="18" width="26.875" customWidth="1"/>
    <col min="19" max="23" width="25.125" customWidth="1"/>
    <col min="24" max="24" width="23.625" customWidth="1"/>
    <col min="25" max="25" width="27.75" customWidth="1"/>
    <col min="26" max="26" width="22.125" customWidth="1"/>
    <col min="27" max="29" width="22.375" customWidth="1"/>
    <col min="30" max="30" width="26.75" customWidth="1"/>
    <col min="31" max="31" width="23.125" customWidth="1"/>
    <col min="32" max="32" width="20" customWidth="1"/>
    <col min="33" max="33" width="24.875" customWidth="1"/>
    <col min="34" max="34" width="27.875" customWidth="1"/>
    <col min="35" max="35" width="28.625" customWidth="1"/>
    <col min="36" max="36" width="24.25" customWidth="1"/>
    <col min="37" max="37" width="28.5" customWidth="1"/>
    <col min="38" max="38" width="24.375" customWidth="1"/>
    <col min="39" max="39" width="27.375" customWidth="1"/>
    <col min="40" max="40" width="20.5" customWidth="1"/>
    <col min="41" max="41" width="22.625" customWidth="1"/>
    <col min="42" max="42" width="21.25" customWidth="1"/>
    <col min="43" max="43" width="25.5" customWidth="1"/>
    <col min="44" max="44" width="21.25" customWidth="1"/>
    <col min="45" max="45" width="25.5" customWidth="1"/>
    <col min="46" max="46" width="21.25" customWidth="1"/>
    <col min="47" max="47" width="25.5" customWidth="1"/>
    <col min="48" max="48" width="21.25" customWidth="1"/>
    <col min="49" max="49" width="25.5" customWidth="1"/>
    <col min="55" max="55" width="9.625" customWidth="1"/>
    <col min="56" max="56" width="9.25" customWidth="1"/>
  </cols>
  <sheetData>
    <row r="1" spans="1:56" ht="15" x14ac:dyDescent="0.2">
      <c r="A1" s="2" t="s">
        <v>16</v>
      </c>
      <c r="B1" s="2" t="s">
        <v>2652</v>
      </c>
      <c r="C1" s="2" t="s">
        <v>29</v>
      </c>
      <c r="D1" s="2" t="s">
        <v>177</v>
      </c>
      <c r="E1" s="2" t="s">
        <v>178</v>
      </c>
      <c r="F1" s="2" t="s">
        <v>44</v>
      </c>
      <c r="G1" s="2" t="s">
        <v>45</v>
      </c>
      <c r="H1" s="2" t="s">
        <v>2588</v>
      </c>
      <c r="I1" s="2" t="s">
        <v>2653</v>
      </c>
      <c r="J1" s="2" t="s">
        <v>2654</v>
      </c>
      <c r="K1" s="2" t="s">
        <v>2655</v>
      </c>
      <c r="L1" s="2" t="s">
        <v>2656</v>
      </c>
      <c r="M1" s="2" t="s">
        <v>51</v>
      </c>
      <c r="N1" s="2" t="s">
        <v>2657</v>
      </c>
      <c r="O1" s="2" t="s">
        <v>2658</v>
      </c>
      <c r="P1" s="2" t="s">
        <v>2659</v>
      </c>
      <c r="Q1" s="2" t="s">
        <v>2660</v>
      </c>
      <c r="R1" s="2" t="s">
        <v>2661</v>
      </c>
      <c r="S1" s="2" t="s">
        <v>2662</v>
      </c>
      <c r="T1" s="2" t="s">
        <v>2663</v>
      </c>
      <c r="U1" s="2" t="s">
        <v>2664</v>
      </c>
      <c r="V1" s="2" t="s">
        <v>2665</v>
      </c>
      <c r="W1" s="2" t="s">
        <v>2666</v>
      </c>
      <c r="X1" s="2" t="s">
        <v>2667</v>
      </c>
      <c r="Y1" s="2" t="s">
        <v>2668</v>
      </c>
      <c r="Z1" s="2" t="s">
        <v>2669</v>
      </c>
      <c r="AA1" s="2" t="s">
        <v>2670</v>
      </c>
      <c r="AB1" s="2" t="s">
        <v>2671</v>
      </c>
      <c r="AC1" s="2" t="s">
        <v>2672</v>
      </c>
      <c r="AD1" s="2" t="s">
        <v>2673</v>
      </c>
      <c r="AE1" s="2" t="s">
        <v>2674</v>
      </c>
      <c r="AF1" s="2" t="s">
        <v>2675</v>
      </c>
      <c r="AG1" s="2" t="s">
        <v>2676</v>
      </c>
      <c r="AH1" s="2" t="s">
        <v>2677</v>
      </c>
      <c r="AI1" s="2" t="s">
        <v>2678</v>
      </c>
      <c r="AJ1" s="2" t="s">
        <v>2679</v>
      </c>
      <c r="AK1" s="2" t="s">
        <v>2680</v>
      </c>
      <c r="AL1" s="2" t="s">
        <v>2681</v>
      </c>
      <c r="AM1" s="2" t="s">
        <v>2682</v>
      </c>
      <c r="AN1" s="2" t="s">
        <v>2683</v>
      </c>
      <c r="AO1" s="2" t="s">
        <v>2684</v>
      </c>
      <c r="AP1" s="2" t="s">
        <v>2685</v>
      </c>
      <c r="AQ1" s="2" t="s">
        <v>2686</v>
      </c>
      <c r="AR1" s="2" t="s">
        <v>2687</v>
      </c>
      <c r="AS1" s="2" t="s">
        <v>2688</v>
      </c>
      <c r="AT1" s="2" t="s">
        <v>2689</v>
      </c>
      <c r="AU1" s="2" t="s">
        <v>2690</v>
      </c>
      <c r="AV1" s="2" t="s">
        <v>2691</v>
      </c>
      <c r="AW1" s="2" t="s">
        <v>2692</v>
      </c>
      <c r="AZ1" s="11" t="s">
        <v>236</v>
      </c>
      <c r="BA1" s="11" t="s">
        <v>178</v>
      </c>
      <c r="BB1" s="11" t="s">
        <v>2693</v>
      </c>
      <c r="BC1" s="2" t="s">
        <v>2694</v>
      </c>
      <c r="BD1" s="2" t="s">
        <v>2695</v>
      </c>
    </row>
    <row r="2" spans="1:56" x14ac:dyDescent="0.2">
      <c r="A2" t="s">
        <v>55</v>
      </c>
      <c r="B2" t="s">
        <v>54</v>
      </c>
      <c r="C2" t="s">
        <v>55</v>
      </c>
      <c r="D2" t="s">
        <v>238</v>
      </c>
      <c r="E2" t="s">
        <v>237</v>
      </c>
      <c r="F2" t="s">
        <v>238</v>
      </c>
      <c r="G2" t="s">
        <v>237</v>
      </c>
      <c r="H2" t="s">
        <v>2592</v>
      </c>
      <c r="I2" t="s">
        <v>55</v>
      </c>
      <c r="J2" t="s">
        <v>55</v>
      </c>
      <c r="K2" t="s">
        <v>55</v>
      </c>
      <c r="L2" t="s">
        <v>55</v>
      </c>
      <c r="M2" t="s">
        <v>55</v>
      </c>
      <c r="N2" t="s">
        <v>2696</v>
      </c>
      <c r="O2" t="s">
        <v>253</v>
      </c>
      <c r="P2" t="s">
        <v>2696</v>
      </c>
      <c r="Q2" t="s">
        <v>253</v>
      </c>
      <c r="R2" t="s">
        <v>2696</v>
      </c>
      <c r="S2" t="s">
        <v>253</v>
      </c>
      <c r="T2" t="s">
        <v>2696</v>
      </c>
      <c r="U2" t="s">
        <v>253</v>
      </c>
      <c r="V2" t="s">
        <v>2696</v>
      </c>
      <c r="W2" t="s">
        <v>253</v>
      </c>
      <c r="X2" t="s">
        <v>244</v>
      </c>
      <c r="Y2" t="s">
        <v>58</v>
      </c>
      <c r="Z2" t="s">
        <v>244</v>
      </c>
      <c r="AA2" t="s">
        <v>58</v>
      </c>
      <c r="AB2" t="s">
        <v>244</v>
      </c>
      <c r="AC2" t="s">
        <v>58</v>
      </c>
      <c r="AD2" t="s">
        <v>244</v>
      </c>
      <c r="AE2" t="s">
        <v>58</v>
      </c>
      <c r="AF2" t="s">
        <v>244</v>
      </c>
      <c r="AG2" t="s">
        <v>58</v>
      </c>
      <c r="AH2" t="s">
        <v>244</v>
      </c>
      <c r="AI2" t="s">
        <v>58</v>
      </c>
      <c r="AJ2" t="s">
        <v>244</v>
      </c>
      <c r="AK2" t="s">
        <v>58</v>
      </c>
      <c r="AL2" t="s">
        <v>244</v>
      </c>
      <c r="AM2" t="s">
        <v>58</v>
      </c>
      <c r="AN2" t="s">
        <v>244</v>
      </c>
      <c r="AO2" t="s">
        <v>58</v>
      </c>
      <c r="AP2" t="s">
        <v>244</v>
      </c>
      <c r="AQ2" t="s">
        <v>58</v>
      </c>
      <c r="AR2" t="s">
        <v>244</v>
      </c>
      <c r="AS2" t="s">
        <v>58</v>
      </c>
      <c r="AT2" t="s">
        <v>244</v>
      </c>
      <c r="AU2" t="s">
        <v>58</v>
      </c>
      <c r="AV2" t="s">
        <v>244</v>
      </c>
      <c r="AW2" t="s">
        <v>58</v>
      </c>
    </row>
    <row r="3" spans="1:56" ht="44.25" customHeight="1" x14ac:dyDescent="0.2">
      <c r="A3" s="8" t="s">
        <v>256</v>
      </c>
      <c r="B3" s="8" t="s">
        <v>2652</v>
      </c>
      <c r="C3" s="8" t="s">
        <v>62</v>
      </c>
      <c r="D3" s="8" t="s">
        <v>2156</v>
      </c>
      <c r="E3" s="8" t="s">
        <v>258</v>
      </c>
      <c r="F3" s="8" t="s">
        <v>2697</v>
      </c>
      <c r="G3" s="8" t="s">
        <v>2698</v>
      </c>
      <c r="H3" s="8" t="s">
        <v>2699</v>
      </c>
      <c r="I3" s="8" t="s">
        <v>2700</v>
      </c>
      <c r="J3" s="8" t="s">
        <v>2701</v>
      </c>
      <c r="K3" s="8" t="s">
        <v>2702</v>
      </c>
      <c r="L3" s="8" t="s">
        <v>2703</v>
      </c>
      <c r="M3" s="8" t="s">
        <v>2704</v>
      </c>
      <c r="N3" s="8" t="s">
        <v>2705</v>
      </c>
      <c r="O3" s="8" t="s">
        <v>2706</v>
      </c>
      <c r="P3" s="8" t="s">
        <v>2707</v>
      </c>
      <c r="Q3" s="8" t="s">
        <v>2708</v>
      </c>
      <c r="R3" s="8" t="s">
        <v>2709</v>
      </c>
      <c r="S3" s="8" t="s">
        <v>2710</v>
      </c>
      <c r="T3" s="8" t="s">
        <v>2711</v>
      </c>
      <c r="U3" s="8" t="s">
        <v>2712</v>
      </c>
      <c r="V3" s="8" t="s">
        <v>2713</v>
      </c>
      <c r="W3" s="8" t="s">
        <v>2714</v>
      </c>
      <c r="X3" s="8" t="s">
        <v>2715</v>
      </c>
      <c r="Y3" s="8" t="s">
        <v>2716</v>
      </c>
      <c r="Z3" s="8" t="s">
        <v>2717</v>
      </c>
      <c r="AA3" s="8" t="s">
        <v>2716</v>
      </c>
      <c r="AB3" s="8" t="s">
        <v>2718</v>
      </c>
      <c r="AC3" s="8" t="s">
        <v>2719</v>
      </c>
      <c r="AD3" s="8" t="s">
        <v>2720</v>
      </c>
      <c r="AE3" s="8" t="s">
        <v>2721</v>
      </c>
      <c r="AF3" s="8" t="s">
        <v>2722</v>
      </c>
      <c r="AG3" s="8" t="s">
        <v>2723</v>
      </c>
      <c r="AH3" s="8" t="s">
        <v>2724</v>
      </c>
      <c r="AI3" s="8" t="s">
        <v>2725</v>
      </c>
      <c r="AJ3" s="8" t="s">
        <v>2726</v>
      </c>
      <c r="AK3" s="8" t="s">
        <v>2727</v>
      </c>
      <c r="AL3" s="8" t="s">
        <v>2728</v>
      </c>
      <c r="AM3" s="8" t="s">
        <v>2729</v>
      </c>
      <c r="AN3" s="8" t="s">
        <v>2730</v>
      </c>
      <c r="AO3" s="8" t="s">
        <v>2731</v>
      </c>
      <c r="AP3" s="8" t="s">
        <v>2732</v>
      </c>
      <c r="AQ3" s="8" t="s">
        <v>2733</v>
      </c>
      <c r="AR3" s="8" t="s">
        <v>2734</v>
      </c>
      <c r="AS3" s="8" t="s">
        <v>2735</v>
      </c>
      <c r="AT3" s="8" t="s">
        <v>2736</v>
      </c>
      <c r="AU3" s="8" t="s">
        <v>2737</v>
      </c>
      <c r="AV3" s="8" t="s">
        <v>2738</v>
      </c>
      <c r="AW3" s="8" t="s">
        <v>2739</v>
      </c>
    </row>
    <row r="4" spans="1:56" ht="16.5" x14ac:dyDescent="0.2">
      <c r="A4" s="9">
        <f t="shared" ref="A4:A64" si="0">C4*100+BB4</f>
        <v>30101</v>
      </c>
      <c r="B4" s="9">
        <v>1</v>
      </c>
      <c r="C4" s="9">
        <f>INDEX(挂机派遣章节!$B$4:$B$32,挂机派遣!BA4)</f>
        <v>301</v>
      </c>
      <c r="D4" s="9" t="s">
        <v>2740</v>
      </c>
      <c r="E4" s="9">
        <v>1</v>
      </c>
      <c r="F4" s="9" t="str">
        <f t="shared" ref="F4:F64" si="1">"探险"&amp;BA4&amp;"-"&amp;BB4</f>
        <v>探险1-1</v>
      </c>
      <c r="G4" s="9">
        <v>1</v>
      </c>
      <c r="H4" s="10" t="str">
        <f>INDEX(挂机派遣章节!$D$4:$D$32,挂机派遣!BA4)</f>
        <v>普通2章9关</v>
      </c>
      <c r="I4" s="9">
        <v>3</v>
      </c>
      <c r="J4" s="9">
        <v>3</v>
      </c>
      <c r="K4" s="9">
        <v>7776</v>
      </c>
      <c r="L4" s="9">
        <v>7776</v>
      </c>
      <c r="M4" s="9">
        <f>INDEX(挂机派遣章节!$H$4:$H$32,挂机派遣!BA4)</f>
        <v>6</v>
      </c>
      <c r="N4" s="10" t="s">
        <v>2741</v>
      </c>
      <c r="O4" s="9">
        <v>60</v>
      </c>
      <c r="P4" s="10" t="s">
        <v>2742</v>
      </c>
      <c r="Q4" s="9">
        <v>360</v>
      </c>
      <c r="R4" s="9"/>
      <c r="S4" s="9"/>
      <c r="T4" s="10"/>
      <c r="U4" s="9"/>
      <c r="V4" s="9" t="str">
        <f>"挂机"&amp;C4-299&amp;"章装备掉落"</f>
        <v>挂机2章装备掉落</v>
      </c>
      <c r="W4" s="9">
        <v>600</v>
      </c>
      <c r="X4" s="9" t="s">
        <v>326</v>
      </c>
      <c r="Y4" s="9" t="s">
        <v>2743</v>
      </c>
      <c r="Z4" s="9" t="s">
        <v>325</v>
      </c>
      <c r="AA4" s="9" t="s">
        <v>2744</v>
      </c>
      <c r="AB4" s="10" t="s">
        <v>2745</v>
      </c>
      <c r="AC4" s="9" t="str">
        <f>M4*60&amp;"/h"</f>
        <v>360/h</v>
      </c>
      <c r="AD4" s="9" t="s">
        <v>2453</v>
      </c>
      <c r="AE4" s="9" t="s">
        <v>2746</v>
      </c>
      <c r="AF4" s="9"/>
      <c r="AG4" s="9"/>
      <c r="AH4" s="9"/>
      <c r="AI4" s="9"/>
      <c r="AJ4" s="10"/>
      <c r="AK4" s="10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Z4">
        <v>1</v>
      </c>
      <c r="BA4">
        <f>MATCH(AZ4-1,挂机派遣章节!$G$3:$G$32,1)</f>
        <v>1</v>
      </c>
      <c r="BB4">
        <f>AZ4-INDEX(挂机派遣章节!$G$3:$G$32,挂机派遣!BA4)</f>
        <v>1</v>
      </c>
      <c r="BC4">
        <v>27</v>
      </c>
      <c r="BD4">
        <v>12</v>
      </c>
    </row>
    <row r="5" spans="1:56" ht="16.5" x14ac:dyDescent="0.2">
      <c r="A5" s="9">
        <f t="shared" si="0"/>
        <v>30102</v>
      </c>
      <c r="B5" s="9">
        <v>2</v>
      </c>
      <c r="C5" s="9">
        <f>INDEX(挂机派遣章节!$B$4:$B$32,挂机派遣!BA5)</f>
        <v>301</v>
      </c>
      <c r="D5" s="9" t="s">
        <v>2740</v>
      </c>
      <c r="E5" s="9">
        <v>2</v>
      </c>
      <c r="F5" s="9" t="str">
        <f t="shared" si="1"/>
        <v>探险1-2</v>
      </c>
      <c r="G5" s="9">
        <v>1</v>
      </c>
      <c r="H5" s="10" t="str">
        <f>INDEX(挂机派遣章节!$D$4:$D$32,挂机派遣!BA5)</f>
        <v>普通2章9关</v>
      </c>
      <c r="I5" s="9">
        <v>3</v>
      </c>
      <c r="J5" s="9">
        <v>3</v>
      </c>
      <c r="K5" s="9">
        <v>8536</v>
      </c>
      <c r="L5" s="9">
        <v>8536</v>
      </c>
      <c r="M5" s="9">
        <f>INDEX(挂机派遣章节!$H$4:$H$32,挂机派遣!BA5)</f>
        <v>6</v>
      </c>
      <c r="N5" s="10" t="s">
        <v>2747</v>
      </c>
      <c r="O5" s="9">
        <v>60</v>
      </c>
      <c r="P5" s="10" t="s">
        <v>2748</v>
      </c>
      <c r="Q5" s="9">
        <v>360</v>
      </c>
      <c r="R5" s="9"/>
      <c r="S5" s="9"/>
      <c r="T5" s="10"/>
      <c r="U5" s="9"/>
      <c r="V5" s="9" t="str">
        <f t="shared" ref="V5:V68" si="2">"挂机"&amp;C5-299&amp;"章装备掉落"</f>
        <v>挂机2章装备掉落</v>
      </c>
      <c r="W5" s="9">
        <v>600</v>
      </c>
      <c r="X5" s="9" t="s">
        <v>326</v>
      </c>
      <c r="Y5" s="9" t="s">
        <v>2749</v>
      </c>
      <c r="Z5" s="9" t="s">
        <v>325</v>
      </c>
      <c r="AA5" s="9" t="s">
        <v>2750</v>
      </c>
      <c r="AB5" s="10" t="s">
        <v>2745</v>
      </c>
      <c r="AC5" s="9" t="str">
        <f t="shared" ref="AC5:AC68" si="3">M5*60&amp;"/h"</f>
        <v>360/h</v>
      </c>
      <c r="AD5" s="9" t="s">
        <v>2453</v>
      </c>
      <c r="AE5" s="9" t="s">
        <v>2751</v>
      </c>
      <c r="AF5" s="9"/>
      <c r="AG5" s="9"/>
      <c r="AH5" s="9"/>
      <c r="AI5" s="9"/>
      <c r="AJ5" s="10"/>
      <c r="AK5" s="10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Z5">
        <v>2</v>
      </c>
      <c r="BA5">
        <f>MATCH(AZ5-1,挂机派遣章节!$G$3:$G$32,1)</f>
        <v>1</v>
      </c>
      <c r="BB5">
        <f>AZ5-INDEX(挂机派遣章节!$G$3:$G$32,挂机派遣!BA5)</f>
        <v>2</v>
      </c>
      <c r="BC5">
        <v>28</v>
      </c>
      <c r="BD5">
        <v>13</v>
      </c>
    </row>
    <row r="6" spans="1:56" ht="16.5" x14ac:dyDescent="0.2">
      <c r="A6" s="9">
        <f t="shared" si="0"/>
        <v>30103</v>
      </c>
      <c r="B6" s="9">
        <v>3</v>
      </c>
      <c r="C6" s="9">
        <f>INDEX(挂机派遣章节!$B$4:$B$32,挂机派遣!BA6)</f>
        <v>301</v>
      </c>
      <c r="D6" s="9" t="s">
        <v>2740</v>
      </c>
      <c r="E6" s="9">
        <v>3</v>
      </c>
      <c r="F6" s="9" t="str">
        <f t="shared" si="1"/>
        <v>探险1-3</v>
      </c>
      <c r="G6" s="9">
        <v>1</v>
      </c>
      <c r="H6" s="10" t="str">
        <f>INDEX(挂机派遣章节!$D$4:$D$32,挂机派遣!BA6)</f>
        <v>普通2章9关</v>
      </c>
      <c r="I6" s="9">
        <v>3</v>
      </c>
      <c r="J6" s="9">
        <v>3</v>
      </c>
      <c r="K6" s="9">
        <v>9296</v>
      </c>
      <c r="L6" s="9">
        <v>9296</v>
      </c>
      <c r="M6" s="9">
        <f>INDEX(挂机派遣章节!$H$4:$H$32,挂机派遣!BA6)</f>
        <v>6</v>
      </c>
      <c r="N6" s="10" t="s">
        <v>2752</v>
      </c>
      <c r="O6" s="9">
        <v>60</v>
      </c>
      <c r="P6" s="10" t="s">
        <v>2753</v>
      </c>
      <c r="Q6" s="9">
        <v>360</v>
      </c>
      <c r="R6" s="9"/>
      <c r="S6" s="9"/>
      <c r="T6" s="10"/>
      <c r="U6" s="9"/>
      <c r="V6" s="9" t="str">
        <f t="shared" si="2"/>
        <v>挂机2章装备掉落</v>
      </c>
      <c r="W6" s="9">
        <v>600</v>
      </c>
      <c r="X6" s="9" t="s">
        <v>326</v>
      </c>
      <c r="Y6" s="9" t="s">
        <v>2754</v>
      </c>
      <c r="Z6" s="9" t="s">
        <v>325</v>
      </c>
      <c r="AA6" s="9" t="s">
        <v>2755</v>
      </c>
      <c r="AB6" s="10" t="s">
        <v>2745</v>
      </c>
      <c r="AC6" s="9" t="str">
        <f t="shared" si="3"/>
        <v>360/h</v>
      </c>
      <c r="AD6" s="9" t="s">
        <v>2453</v>
      </c>
      <c r="AE6" s="9" t="s">
        <v>2756</v>
      </c>
      <c r="AF6" s="9"/>
      <c r="AG6" s="9"/>
      <c r="AH6" s="9"/>
      <c r="AI6" s="9"/>
      <c r="AJ6" s="10"/>
      <c r="AK6" s="10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Z6">
        <v>3</v>
      </c>
      <c r="BA6">
        <f>MATCH(AZ6-1,挂机派遣章节!$G$3:$G$32,1)</f>
        <v>1</v>
      </c>
      <c r="BB6">
        <f>AZ6-INDEX(挂机派遣章节!$G$3:$G$32,挂机派遣!BA6)</f>
        <v>3</v>
      </c>
      <c r="BC6">
        <v>29</v>
      </c>
      <c r="BD6">
        <v>14</v>
      </c>
    </row>
    <row r="7" spans="1:56" ht="16.5" x14ac:dyDescent="0.2">
      <c r="A7" s="9">
        <f t="shared" si="0"/>
        <v>30104</v>
      </c>
      <c r="B7" s="9">
        <v>4</v>
      </c>
      <c r="C7" s="9">
        <f>INDEX(挂机派遣章节!$B$4:$B$32,挂机派遣!BA7)</f>
        <v>301</v>
      </c>
      <c r="D7" s="9" t="s">
        <v>2740</v>
      </c>
      <c r="E7" s="9">
        <v>4</v>
      </c>
      <c r="F7" s="9" t="str">
        <f t="shared" si="1"/>
        <v>探险1-4</v>
      </c>
      <c r="G7" s="9">
        <v>1</v>
      </c>
      <c r="H7" s="10" t="str">
        <f>INDEX(挂机派遣章节!$D$4:$D$32,挂机派遣!BA7)</f>
        <v>普通2章9关</v>
      </c>
      <c r="I7" s="9">
        <v>3</v>
      </c>
      <c r="J7" s="9">
        <v>3</v>
      </c>
      <c r="K7" s="9">
        <v>11256</v>
      </c>
      <c r="L7" s="9">
        <v>11256</v>
      </c>
      <c r="M7" s="9">
        <f>INDEX(挂机派遣章节!$H$4:$H$32,挂机派遣!BA7)</f>
        <v>6</v>
      </c>
      <c r="N7" s="10" t="s">
        <v>2757</v>
      </c>
      <c r="O7" s="9">
        <v>60</v>
      </c>
      <c r="P7" s="10" t="s">
        <v>2758</v>
      </c>
      <c r="Q7" s="9">
        <v>360</v>
      </c>
      <c r="R7" s="9"/>
      <c r="S7" s="9"/>
      <c r="T7" s="10"/>
      <c r="U7" s="9"/>
      <c r="V7" s="9" t="str">
        <f t="shared" si="2"/>
        <v>挂机2章装备掉落</v>
      </c>
      <c r="W7" s="9">
        <v>600</v>
      </c>
      <c r="X7" s="9" t="s">
        <v>326</v>
      </c>
      <c r="Y7" s="9" t="s">
        <v>2759</v>
      </c>
      <c r="Z7" s="9" t="s">
        <v>325</v>
      </c>
      <c r="AA7" s="9" t="s">
        <v>2760</v>
      </c>
      <c r="AB7" s="10" t="s">
        <v>2745</v>
      </c>
      <c r="AC7" s="9" t="str">
        <f t="shared" si="3"/>
        <v>360/h</v>
      </c>
      <c r="AD7" s="9" t="s">
        <v>2453</v>
      </c>
      <c r="AE7" s="9" t="s">
        <v>2761</v>
      </c>
      <c r="AF7" s="9"/>
      <c r="AG7" s="9"/>
      <c r="AH7" s="9"/>
      <c r="AI7" s="9"/>
      <c r="AJ7" s="10"/>
      <c r="AK7" s="10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Z7">
        <v>4</v>
      </c>
      <c r="BA7">
        <f>MATCH(AZ7-1,挂机派遣章节!$G$3:$G$32,1)</f>
        <v>1</v>
      </c>
      <c r="BB7">
        <f>AZ7-INDEX(挂机派遣章节!$G$3:$G$32,挂机派遣!BA7)</f>
        <v>4</v>
      </c>
      <c r="BC7">
        <v>30</v>
      </c>
      <c r="BD7">
        <v>15</v>
      </c>
    </row>
    <row r="8" spans="1:56" ht="16.5" x14ac:dyDescent="0.2">
      <c r="A8" s="9">
        <f t="shared" si="0"/>
        <v>30201</v>
      </c>
      <c r="B8" s="9">
        <v>5</v>
      </c>
      <c r="C8" s="9">
        <f>INDEX(挂机派遣章节!$B$4:$B$32,挂机派遣!BA8)</f>
        <v>302</v>
      </c>
      <c r="D8" s="9" t="s">
        <v>2740</v>
      </c>
      <c r="E8" s="9">
        <v>1</v>
      </c>
      <c r="F8" s="9" t="str">
        <f t="shared" si="1"/>
        <v>探险2-1</v>
      </c>
      <c r="G8" s="9">
        <v>1</v>
      </c>
      <c r="H8" s="10" t="str">
        <f>INDEX(挂机派遣章节!$D$4:$D$32,挂机派遣!BA8)</f>
        <v>普通3章3关</v>
      </c>
      <c r="I8" s="9">
        <v>3</v>
      </c>
      <c r="J8" s="9">
        <v>3</v>
      </c>
      <c r="K8" s="9">
        <v>13000</v>
      </c>
      <c r="L8" s="9">
        <v>13000</v>
      </c>
      <c r="M8" s="9">
        <f>INDEX(挂机派遣章节!$H$4:$H$32,挂机派遣!BA8)</f>
        <v>7</v>
      </c>
      <c r="N8" s="10" t="s">
        <v>2762</v>
      </c>
      <c r="O8" s="9">
        <v>60</v>
      </c>
      <c r="P8" s="10" t="s">
        <v>2763</v>
      </c>
      <c r="Q8" s="9">
        <v>360</v>
      </c>
      <c r="R8" s="9"/>
      <c r="S8" s="9"/>
      <c r="T8" s="10"/>
      <c r="U8" s="9"/>
      <c r="V8" s="9" t="str">
        <f t="shared" si="2"/>
        <v>挂机3章装备掉落</v>
      </c>
      <c r="W8" s="9">
        <v>600</v>
      </c>
      <c r="X8" s="9" t="s">
        <v>326</v>
      </c>
      <c r="Y8" s="9" t="s">
        <v>2764</v>
      </c>
      <c r="Z8" s="9" t="s">
        <v>325</v>
      </c>
      <c r="AA8" s="9" t="s">
        <v>2765</v>
      </c>
      <c r="AB8" s="10" t="s">
        <v>2745</v>
      </c>
      <c r="AC8" s="9" t="str">
        <f t="shared" si="3"/>
        <v>420/h</v>
      </c>
      <c r="AD8" s="9" t="s">
        <v>2453</v>
      </c>
      <c r="AE8" s="9" t="s">
        <v>2766</v>
      </c>
      <c r="AF8" s="9"/>
      <c r="AG8" s="9"/>
      <c r="AH8" s="9"/>
      <c r="AI8" s="9"/>
      <c r="AJ8" s="10"/>
      <c r="AK8" s="10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Z8">
        <v>5</v>
      </c>
      <c r="BA8">
        <f>MATCH(AZ8-1,挂机派遣章节!$G$3:$G$32,1)</f>
        <v>2</v>
      </c>
      <c r="BB8">
        <f>AZ8-INDEX(挂机派遣章节!$G$3:$G$32,挂机派遣!BA8)</f>
        <v>1</v>
      </c>
      <c r="BC8">
        <v>32</v>
      </c>
      <c r="BD8">
        <v>17</v>
      </c>
    </row>
    <row r="9" spans="1:56" ht="16.5" x14ac:dyDescent="0.2">
      <c r="A9" s="9">
        <f t="shared" si="0"/>
        <v>30202</v>
      </c>
      <c r="B9" s="9">
        <v>6</v>
      </c>
      <c r="C9" s="9">
        <f>INDEX(挂机派遣章节!$B$4:$B$32,挂机派遣!BA9)</f>
        <v>302</v>
      </c>
      <c r="D9" s="9" t="s">
        <v>2740</v>
      </c>
      <c r="E9" s="9">
        <v>2</v>
      </c>
      <c r="F9" s="9" t="str">
        <f t="shared" si="1"/>
        <v>探险2-2</v>
      </c>
      <c r="G9" s="9">
        <v>1</v>
      </c>
      <c r="H9" s="10" t="str">
        <f>INDEX(挂机派遣章节!$D$4:$D$32,挂机派遣!BA9)</f>
        <v>普通3章3关</v>
      </c>
      <c r="I9" s="9">
        <v>3</v>
      </c>
      <c r="J9" s="9">
        <v>3</v>
      </c>
      <c r="K9" s="9">
        <v>20000</v>
      </c>
      <c r="L9" s="9">
        <v>20000</v>
      </c>
      <c r="M9" s="9">
        <f>INDEX(挂机派遣章节!$H$4:$H$32,挂机派遣!BA9)</f>
        <v>7</v>
      </c>
      <c r="N9" s="10" t="s">
        <v>2767</v>
      </c>
      <c r="O9" s="9">
        <v>60</v>
      </c>
      <c r="P9" s="10" t="s">
        <v>2768</v>
      </c>
      <c r="Q9" s="9">
        <v>360</v>
      </c>
      <c r="R9" s="9"/>
      <c r="S9" s="9"/>
      <c r="T9" s="10"/>
      <c r="U9" s="9"/>
      <c r="V9" s="9" t="str">
        <f t="shared" si="2"/>
        <v>挂机3章装备掉落</v>
      </c>
      <c r="W9" s="9">
        <v>600</v>
      </c>
      <c r="X9" s="9" t="s">
        <v>326</v>
      </c>
      <c r="Y9" s="9" t="s">
        <v>2769</v>
      </c>
      <c r="Z9" s="9" t="s">
        <v>325</v>
      </c>
      <c r="AA9" s="9" t="s">
        <v>2770</v>
      </c>
      <c r="AB9" s="10" t="s">
        <v>2745</v>
      </c>
      <c r="AC9" s="9" t="str">
        <f t="shared" si="3"/>
        <v>420/h</v>
      </c>
      <c r="AD9" s="9" t="s">
        <v>2453</v>
      </c>
      <c r="AE9" s="9" t="s">
        <v>2771</v>
      </c>
      <c r="AF9" s="9"/>
      <c r="AG9" s="9"/>
      <c r="AH9" s="9"/>
      <c r="AI9" s="9"/>
      <c r="AJ9" s="10"/>
      <c r="AK9" s="10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Z9">
        <v>6</v>
      </c>
      <c r="BA9">
        <f>MATCH(AZ9-1,挂机派遣章节!$G$3:$G$32,1)</f>
        <v>2</v>
      </c>
      <c r="BB9">
        <f>AZ9-INDEX(挂机派遣章节!$G$3:$G$32,挂机派遣!BA9)</f>
        <v>2</v>
      </c>
      <c r="BC9">
        <v>33</v>
      </c>
      <c r="BD9">
        <v>18</v>
      </c>
    </row>
    <row r="10" spans="1:56" ht="16.5" x14ac:dyDescent="0.2">
      <c r="A10" s="9">
        <f t="shared" si="0"/>
        <v>30203</v>
      </c>
      <c r="B10" s="9">
        <v>7</v>
      </c>
      <c r="C10" s="9">
        <f>INDEX(挂机派遣章节!$B$4:$B$32,挂机派遣!BA10)</f>
        <v>302</v>
      </c>
      <c r="D10" s="9" t="s">
        <v>2740</v>
      </c>
      <c r="E10" s="9">
        <v>3</v>
      </c>
      <c r="F10" s="9" t="str">
        <f t="shared" si="1"/>
        <v>探险2-3</v>
      </c>
      <c r="G10" s="9">
        <v>1</v>
      </c>
      <c r="H10" s="10" t="str">
        <f>INDEX(挂机派遣章节!$D$4:$D$32,挂机派遣!BA10)</f>
        <v>普通3章3关</v>
      </c>
      <c r="I10" s="9">
        <v>3</v>
      </c>
      <c r="J10" s="9">
        <v>3</v>
      </c>
      <c r="K10" s="9">
        <v>25307</v>
      </c>
      <c r="L10" s="9">
        <v>25307</v>
      </c>
      <c r="M10" s="9">
        <f>INDEX(挂机派遣章节!$H$4:$H$32,挂机派遣!BA10)</f>
        <v>7</v>
      </c>
      <c r="N10" s="10" t="s">
        <v>2772</v>
      </c>
      <c r="O10" s="9">
        <v>60</v>
      </c>
      <c r="P10" s="10" t="s">
        <v>2773</v>
      </c>
      <c r="Q10" s="9">
        <v>360</v>
      </c>
      <c r="R10" s="9"/>
      <c r="S10" s="9"/>
      <c r="T10" s="10"/>
      <c r="U10" s="9"/>
      <c r="V10" s="9" t="str">
        <f t="shared" si="2"/>
        <v>挂机3章装备掉落</v>
      </c>
      <c r="W10" s="9">
        <v>600</v>
      </c>
      <c r="X10" s="9" t="s">
        <v>326</v>
      </c>
      <c r="Y10" s="9" t="s">
        <v>2774</v>
      </c>
      <c r="Z10" s="9" t="s">
        <v>325</v>
      </c>
      <c r="AA10" s="9" t="s">
        <v>2775</v>
      </c>
      <c r="AB10" s="10" t="s">
        <v>2745</v>
      </c>
      <c r="AC10" s="9" t="str">
        <f t="shared" si="3"/>
        <v>420/h</v>
      </c>
      <c r="AD10" s="9" t="s">
        <v>2453</v>
      </c>
      <c r="AE10" s="9" t="s">
        <v>2776</v>
      </c>
      <c r="AF10" s="9"/>
      <c r="AG10" s="9"/>
      <c r="AH10" s="9"/>
      <c r="AI10" s="9"/>
      <c r="AJ10" s="10"/>
      <c r="AK10" s="10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Z10">
        <v>7</v>
      </c>
      <c r="BA10">
        <f>MATCH(AZ10-1,挂机派遣章节!$G$3:$G$32,1)</f>
        <v>2</v>
      </c>
      <c r="BB10">
        <f>AZ10-INDEX(挂机派遣章节!$G$3:$G$32,挂机派遣!BA10)</f>
        <v>3</v>
      </c>
      <c r="BC10">
        <v>34</v>
      </c>
      <c r="BD10">
        <v>19</v>
      </c>
    </row>
    <row r="11" spans="1:56" ht="16.5" x14ac:dyDescent="0.2">
      <c r="A11" s="9">
        <f t="shared" si="0"/>
        <v>30204</v>
      </c>
      <c r="B11" s="9">
        <v>8</v>
      </c>
      <c r="C11" s="9">
        <f>INDEX(挂机派遣章节!$B$4:$B$32,挂机派遣!BA11)</f>
        <v>302</v>
      </c>
      <c r="D11" s="9" t="s">
        <v>2740</v>
      </c>
      <c r="E11" s="9">
        <v>4</v>
      </c>
      <c r="F11" s="9" t="str">
        <f t="shared" si="1"/>
        <v>探险2-4</v>
      </c>
      <c r="G11" s="9">
        <v>1</v>
      </c>
      <c r="H11" s="10" t="str">
        <f>INDEX(挂机派遣章节!$D$4:$D$32,挂机派遣!BA11)</f>
        <v>普通3章3关</v>
      </c>
      <c r="I11" s="9">
        <v>3</v>
      </c>
      <c r="J11" s="9">
        <v>3</v>
      </c>
      <c r="K11" s="9">
        <v>45067</v>
      </c>
      <c r="L11" s="9">
        <v>45067</v>
      </c>
      <c r="M11" s="9">
        <f>INDEX(挂机派遣章节!$H$4:$H$32,挂机派遣!BA11)</f>
        <v>7</v>
      </c>
      <c r="N11" s="10" t="s">
        <v>2777</v>
      </c>
      <c r="O11" s="9">
        <v>60</v>
      </c>
      <c r="P11" s="10" t="s">
        <v>2778</v>
      </c>
      <c r="Q11" s="9">
        <v>360</v>
      </c>
      <c r="R11" s="9"/>
      <c r="S11" s="9"/>
      <c r="T11" s="10"/>
      <c r="U11" s="9"/>
      <c r="V11" s="9" t="str">
        <f t="shared" si="2"/>
        <v>挂机3章装备掉落</v>
      </c>
      <c r="W11" s="9">
        <v>600</v>
      </c>
      <c r="X11" s="9" t="s">
        <v>326</v>
      </c>
      <c r="Y11" s="9" t="s">
        <v>2779</v>
      </c>
      <c r="Z11" s="9" t="s">
        <v>325</v>
      </c>
      <c r="AA11" s="9" t="s">
        <v>2780</v>
      </c>
      <c r="AB11" s="10" t="s">
        <v>2745</v>
      </c>
      <c r="AC11" s="9" t="str">
        <f t="shared" si="3"/>
        <v>420/h</v>
      </c>
      <c r="AD11" s="9" t="s">
        <v>2453</v>
      </c>
      <c r="AE11" s="9" t="s">
        <v>2781</v>
      </c>
      <c r="AF11" s="9"/>
      <c r="AG11" s="9"/>
      <c r="AH11" s="9"/>
      <c r="AI11" s="9"/>
      <c r="AJ11" s="10"/>
      <c r="AK11" s="10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Z11">
        <v>8</v>
      </c>
      <c r="BA11">
        <f>MATCH(AZ11-1,挂机派遣章节!$G$3:$G$32,1)</f>
        <v>2</v>
      </c>
      <c r="BB11">
        <f>AZ11-INDEX(挂机派遣章节!$G$3:$G$32,挂机派遣!BA11)</f>
        <v>4</v>
      </c>
      <c r="BC11">
        <v>35</v>
      </c>
      <c r="BD11">
        <v>20</v>
      </c>
    </row>
    <row r="12" spans="1:56" ht="16.5" x14ac:dyDescent="0.2">
      <c r="A12" s="9">
        <f t="shared" si="0"/>
        <v>30301</v>
      </c>
      <c r="B12" s="9">
        <v>9</v>
      </c>
      <c r="C12" s="9">
        <f>INDEX(挂机派遣章节!$B$4:$B$32,挂机派遣!BA12)</f>
        <v>303</v>
      </c>
      <c r="D12" s="9" t="s">
        <v>2740</v>
      </c>
      <c r="E12" s="9">
        <v>1</v>
      </c>
      <c r="F12" s="9" t="str">
        <f t="shared" si="1"/>
        <v>探险3-1</v>
      </c>
      <c r="G12" s="9">
        <v>1</v>
      </c>
      <c r="H12" s="10" t="str">
        <f>INDEX(挂机派遣章节!$D$4:$D$32,挂机派遣!BA12)</f>
        <v>普通4章3关</v>
      </c>
      <c r="I12" s="9">
        <v>3</v>
      </c>
      <c r="J12" s="9">
        <v>3</v>
      </c>
      <c r="K12" s="9">
        <v>57483</v>
      </c>
      <c r="L12" s="9">
        <v>57483</v>
      </c>
      <c r="M12" s="9">
        <f>INDEX(挂机派遣章节!$H$4:$H$32,挂机派遣!BA12)</f>
        <v>8</v>
      </c>
      <c r="N12" s="10" t="s">
        <v>2782</v>
      </c>
      <c r="O12" s="9">
        <v>60</v>
      </c>
      <c r="P12" s="10" t="s">
        <v>2783</v>
      </c>
      <c r="Q12" s="9">
        <v>360</v>
      </c>
      <c r="R12" s="9" t="s">
        <v>2784</v>
      </c>
      <c r="S12" s="9">
        <v>1200</v>
      </c>
      <c r="T12" s="10"/>
      <c r="U12" s="9"/>
      <c r="V12" s="9" t="str">
        <f t="shared" si="2"/>
        <v>挂机4章装备掉落</v>
      </c>
      <c r="W12" s="9">
        <v>600</v>
      </c>
      <c r="X12" s="9" t="s">
        <v>326</v>
      </c>
      <c r="Y12" s="9" t="s">
        <v>2785</v>
      </c>
      <c r="Z12" s="9" t="s">
        <v>325</v>
      </c>
      <c r="AA12" s="9" t="s">
        <v>2786</v>
      </c>
      <c r="AB12" s="10" t="s">
        <v>2745</v>
      </c>
      <c r="AC12" s="9" t="str">
        <f t="shared" si="3"/>
        <v>480/h</v>
      </c>
      <c r="AD12" s="9" t="s">
        <v>2453</v>
      </c>
      <c r="AE12" s="9" t="s">
        <v>2787</v>
      </c>
      <c r="AF12" s="9" t="s">
        <v>2456</v>
      </c>
      <c r="AG12" s="9" t="s">
        <v>2788</v>
      </c>
      <c r="AH12" s="9"/>
      <c r="AI12" s="9"/>
      <c r="AJ12" s="10"/>
      <c r="AK12" s="10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Z12">
        <v>9</v>
      </c>
      <c r="BA12">
        <f>MATCH(AZ12-1,挂机派遣章节!$G$3:$G$32,1)</f>
        <v>3</v>
      </c>
      <c r="BB12">
        <f>AZ12-INDEX(挂机派遣章节!$G$3:$G$32,挂机派遣!BA12)</f>
        <v>1</v>
      </c>
      <c r="BC12">
        <v>37</v>
      </c>
      <c r="BD12">
        <v>22</v>
      </c>
    </row>
    <row r="13" spans="1:56" ht="16.5" x14ac:dyDescent="0.2">
      <c r="A13" s="9">
        <f t="shared" si="0"/>
        <v>30302</v>
      </c>
      <c r="B13" s="9">
        <v>10</v>
      </c>
      <c r="C13" s="9">
        <f>INDEX(挂机派遣章节!$B$4:$B$32,挂机派遣!BA13)</f>
        <v>303</v>
      </c>
      <c r="D13" s="9" t="s">
        <v>2740</v>
      </c>
      <c r="E13" s="9">
        <v>2</v>
      </c>
      <c r="F13" s="9" t="str">
        <f t="shared" si="1"/>
        <v>探险3-2</v>
      </c>
      <c r="G13" s="9">
        <v>1</v>
      </c>
      <c r="H13" s="10" t="str">
        <f>INDEX(挂机派遣章节!$D$4:$D$32,挂机派遣!BA13)</f>
        <v>普通4章3关</v>
      </c>
      <c r="I13" s="9">
        <v>3</v>
      </c>
      <c r="J13" s="9">
        <v>3</v>
      </c>
      <c r="K13" s="9">
        <v>58908</v>
      </c>
      <c r="L13" s="9">
        <v>58908</v>
      </c>
      <c r="M13" s="9">
        <f>INDEX(挂机派遣章节!$H$4:$H$32,挂机派遣!BA13)</f>
        <v>8</v>
      </c>
      <c r="N13" s="10" t="s">
        <v>2789</v>
      </c>
      <c r="O13" s="9">
        <v>60</v>
      </c>
      <c r="P13" s="10" t="s">
        <v>2790</v>
      </c>
      <c r="Q13" s="9">
        <v>360</v>
      </c>
      <c r="R13" s="9" t="s">
        <v>2791</v>
      </c>
      <c r="S13" s="9">
        <v>1200</v>
      </c>
      <c r="T13" s="10"/>
      <c r="U13" s="9"/>
      <c r="V13" s="9" t="str">
        <f t="shared" si="2"/>
        <v>挂机4章装备掉落</v>
      </c>
      <c r="W13" s="9">
        <v>600</v>
      </c>
      <c r="X13" s="9" t="s">
        <v>326</v>
      </c>
      <c r="Y13" s="9" t="s">
        <v>2792</v>
      </c>
      <c r="Z13" s="9" t="s">
        <v>325</v>
      </c>
      <c r="AA13" s="9" t="s">
        <v>2793</v>
      </c>
      <c r="AB13" s="10" t="s">
        <v>2745</v>
      </c>
      <c r="AC13" s="9" t="str">
        <f t="shared" si="3"/>
        <v>480/h</v>
      </c>
      <c r="AD13" s="9" t="s">
        <v>2453</v>
      </c>
      <c r="AE13" s="9" t="s">
        <v>2794</v>
      </c>
      <c r="AF13" s="9" t="s">
        <v>2456</v>
      </c>
      <c r="AG13" s="9" t="s">
        <v>2795</v>
      </c>
      <c r="AH13" s="9"/>
      <c r="AI13" s="9"/>
      <c r="AJ13" s="10"/>
      <c r="AK13" s="10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Z13">
        <v>10</v>
      </c>
      <c r="BA13">
        <f>MATCH(AZ13-1,挂机派遣章节!$G$3:$G$32,1)</f>
        <v>3</v>
      </c>
      <c r="BB13">
        <f>AZ13-INDEX(挂机派遣章节!$G$3:$G$32,挂机派遣!BA13)</f>
        <v>2</v>
      </c>
      <c r="BC13">
        <v>38</v>
      </c>
      <c r="BD13">
        <v>23</v>
      </c>
    </row>
    <row r="14" spans="1:56" ht="16.5" x14ac:dyDescent="0.2">
      <c r="A14" s="9">
        <f t="shared" si="0"/>
        <v>30303</v>
      </c>
      <c r="B14" s="9">
        <v>11</v>
      </c>
      <c r="C14" s="9">
        <f>INDEX(挂机派遣章节!$B$4:$B$32,挂机派遣!BA14)</f>
        <v>303</v>
      </c>
      <c r="D14" s="9" t="s">
        <v>2740</v>
      </c>
      <c r="E14" s="9">
        <v>3</v>
      </c>
      <c r="F14" s="9" t="str">
        <f t="shared" si="1"/>
        <v>探险3-3</v>
      </c>
      <c r="G14" s="9">
        <v>1</v>
      </c>
      <c r="H14" s="10" t="str">
        <f>INDEX(挂机派遣章节!$D$4:$D$32,挂机派遣!BA14)</f>
        <v>普通4章3关</v>
      </c>
      <c r="I14" s="9">
        <v>3</v>
      </c>
      <c r="J14" s="9">
        <v>3</v>
      </c>
      <c r="K14" s="9">
        <v>60333</v>
      </c>
      <c r="L14" s="9">
        <v>60333</v>
      </c>
      <c r="M14" s="9">
        <f>INDEX(挂机派遣章节!$H$4:$H$32,挂机派遣!BA14)</f>
        <v>8</v>
      </c>
      <c r="N14" s="10" t="s">
        <v>2796</v>
      </c>
      <c r="O14" s="9">
        <v>60</v>
      </c>
      <c r="P14" s="10" t="s">
        <v>2797</v>
      </c>
      <c r="Q14" s="9">
        <v>360</v>
      </c>
      <c r="R14" s="9" t="s">
        <v>2798</v>
      </c>
      <c r="S14" s="9">
        <v>1200</v>
      </c>
      <c r="T14" s="10"/>
      <c r="U14" s="9"/>
      <c r="V14" s="9" t="str">
        <f t="shared" si="2"/>
        <v>挂机4章装备掉落</v>
      </c>
      <c r="W14" s="9">
        <v>600</v>
      </c>
      <c r="X14" s="9" t="s">
        <v>326</v>
      </c>
      <c r="Y14" s="9" t="s">
        <v>2799</v>
      </c>
      <c r="Z14" s="9" t="s">
        <v>325</v>
      </c>
      <c r="AA14" s="9" t="s">
        <v>2800</v>
      </c>
      <c r="AB14" s="10" t="s">
        <v>2745</v>
      </c>
      <c r="AC14" s="9" t="str">
        <f t="shared" si="3"/>
        <v>480/h</v>
      </c>
      <c r="AD14" s="9" t="s">
        <v>2453</v>
      </c>
      <c r="AE14" s="9" t="s">
        <v>2801</v>
      </c>
      <c r="AF14" s="9" t="s">
        <v>2456</v>
      </c>
      <c r="AG14" s="9" t="s">
        <v>2802</v>
      </c>
      <c r="AH14" s="9"/>
      <c r="AI14" s="9"/>
      <c r="AJ14" s="10"/>
      <c r="AK14" s="10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Z14">
        <v>11</v>
      </c>
      <c r="BA14">
        <f>MATCH(AZ14-1,挂机派遣章节!$G$3:$G$32,1)</f>
        <v>3</v>
      </c>
      <c r="BB14">
        <f>AZ14-INDEX(挂机派遣章节!$G$3:$G$32,挂机派遣!BA14)</f>
        <v>3</v>
      </c>
      <c r="BC14">
        <v>39</v>
      </c>
      <c r="BD14">
        <v>24</v>
      </c>
    </row>
    <row r="15" spans="1:56" ht="16.5" x14ac:dyDescent="0.2">
      <c r="A15" s="9">
        <f t="shared" si="0"/>
        <v>30304</v>
      </c>
      <c r="B15" s="9">
        <v>12</v>
      </c>
      <c r="C15" s="9">
        <f>INDEX(挂机派遣章节!$B$4:$B$32,挂机派遣!BA15)</f>
        <v>303</v>
      </c>
      <c r="D15" s="9" t="s">
        <v>2740</v>
      </c>
      <c r="E15" s="9">
        <v>4</v>
      </c>
      <c r="F15" s="9" t="str">
        <f t="shared" si="1"/>
        <v>探险3-4</v>
      </c>
      <c r="G15" s="9">
        <v>1</v>
      </c>
      <c r="H15" s="10" t="str">
        <f>INDEX(挂机派遣章节!$D$4:$D$32,挂机派遣!BA15)</f>
        <v>普通4章3关</v>
      </c>
      <c r="I15" s="9">
        <v>3</v>
      </c>
      <c r="J15" s="9">
        <v>3</v>
      </c>
      <c r="K15" s="9">
        <v>68495</v>
      </c>
      <c r="L15" s="9">
        <v>68495</v>
      </c>
      <c r="M15" s="9">
        <f>INDEX(挂机派遣章节!$H$4:$H$32,挂机派遣!BA15)</f>
        <v>8</v>
      </c>
      <c r="N15" s="10" t="s">
        <v>2803</v>
      </c>
      <c r="O15" s="9">
        <v>60</v>
      </c>
      <c r="P15" s="10" t="s">
        <v>2804</v>
      </c>
      <c r="Q15" s="9">
        <v>360</v>
      </c>
      <c r="R15" s="9" t="s">
        <v>2805</v>
      </c>
      <c r="S15" s="9">
        <v>1200</v>
      </c>
      <c r="T15" s="10"/>
      <c r="U15" s="9"/>
      <c r="V15" s="9" t="str">
        <f t="shared" si="2"/>
        <v>挂机4章装备掉落</v>
      </c>
      <c r="W15" s="9">
        <v>600</v>
      </c>
      <c r="X15" s="9" t="s">
        <v>326</v>
      </c>
      <c r="Y15" s="9" t="s">
        <v>2806</v>
      </c>
      <c r="Z15" s="9" t="s">
        <v>325</v>
      </c>
      <c r="AA15" s="9" t="s">
        <v>2807</v>
      </c>
      <c r="AB15" s="10" t="s">
        <v>2745</v>
      </c>
      <c r="AC15" s="9" t="str">
        <f t="shared" si="3"/>
        <v>480/h</v>
      </c>
      <c r="AD15" s="9" t="s">
        <v>2453</v>
      </c>
      <c r="AE15" s="9" t="s">
        <v>2808</v>
      </c>
      <c r="AF15" s="9" t="s">
        <v>2456</v>
      </c>
      <c r="AG15" s="9" t="s">
        <v>2809</v>
      </c>
      <c r="AH15" s="9"/>
      <c r="AI15" s="9"/>
      <c r="AJ15" s="10"/>
      <c r="AK15" s="10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Z15">
        <v>12</v>
      </c>
      <c r="BA15">
        <f>MATCH(AZ15-1,挂机派遣章节!$G$3:$G$32,1)</f>
        <v>3</v>
      </c>
      <c r="BB15">
        <f>AZ15-INDEX(挂机派遣章节!$G$3:$G$32,挂机派遣!BA15)</f>
        <v>4</v>
      </c>
      <c r="BC15">
        <v>40</v>
      </c>
      <c r="BD15">
        <v>25</v>
      </c>
    </row>
    <row r="16" spans="1:56" ht="16.5" x14ac:dyDescent="0.2">
      <c r="A16" s="9">
        <f t="shared" si="0"/>
        <v>30401</v>
      </c>
      <c r="B16" s="9">
        <v>13</v>
      </c>
      <c r="C16" s="9">
        <f>INDEX(挂机派遣章节!$B$4:$B$32,挂机派遣!BA16)</f>
        <v>304</v>
      </c>
      <c r="D16" s="9" t="s">
        <v>2740</v>
      </c>
      <c r="E16" s="9">
        <v>1</v>
      </c>
      <c r="F16" s="9" t="str">
        <f t="shared" si="1"/>
        <v>探险4-1</v>
      </c>
      <c r="G16" s="9">
        <v>1</v>
      </c>
      <c r="H16" s="10" t="str">
        <f>INDEX(挂机派遣章节!$D$4:$D$32,挂机派遣!BA16)</f>
        <v>普通5章3关</v>
      </c>
      <c r="I16" s="9">
        <v>3</v>
      </c>
      <c r="J16" s="9">
        <v>3</v>
      </c>
      <c r="K16" s="9">
        <v>72102</v>
      </c>
      <c r="L16" s="9">
        <v>72102</v>
      </c>
      <c r="M16" s="9">
        <f>INDEX(挂机派遣章节!$H$4:$H$32,挂机派遣!BA16)</f>
        <v>9</v>
      </c>
      <c r="N16" s="10" t="s">
        <v>2810</v>
      </c>
      <c r="O16" s="9">
        <v>60</v>
      </c>
      <c r="P16" s="10" t="s">
        <v>2811</v>
      </c>
      <c r="Q16" s="9">
        <v>360</v>
      </c>
      <c r="R16" s="9" t="s">
        <v>2812</v>
      </c>
      <c r="S16" s="9">
        <v>1200</v>
      </c>
      <c r="T16" s="10"/>
      <c r="U16" s="9"/>
      <c r="V16" s="9" t="str">
        <f t="shared" si="2"/>
        <v>挂机5章装备掉落</v>
      </c>
      <c r="W16" s="9">
        <v>600</v>
      </c>
      <c r="X16" s="9" t="s">
        <v>326</v>
      </c>
      <c r="Y16" s="9" t="s">
        <v>2813</v>
      </c>
      <c r="Z16" s="9" t="s">
        <v>325</v>
      </c>
      <c r="AA16" s="9" t="s">
        <v>2814</v>
      </c>
      <c r="AB16" s="10" t="s">
        <v>2745</v>
      </c>
      <c r="AC16" s="9" t="str">
        <f t="shared" si="3"/>
        <v>540/h</v>
      </c>
      <c r="AD16" s="9" t="s">
        <v>2453</v>
      </c>
      <c r="AE16" s="9" t="s">
        <v>2808</v>
      </c>
      <c r="AF16" s="9" t="s">
        <v>2467</v>
      </c>
      <c r="AG16" s="9" t="s">
        <v>2815</v>
      </c>
      <c r="AH16" s="9" t="s">
        <v>2456</v>
      </c>
      <c r="AI16" s="9" t="s">
        <v>2816</v>
      </c>
      <c r="AJ16" s="10"/>
      <c r="AK16" s="10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Z16">
        <v>13</v>
      </c>
      <c r="BA16">
        <f>MATCH(AZ16-1,挂机派遣章节!$G$3:$G$32,1)</f>
        <v>4</v>
      </c>
      <c r="BB16">
        <f>AZ16-INDEX(挂机派遣章节!$G$3:$G$32,挂机派遣!BA16)</f>
        <v>1</v>
      </c>
      <c r="BC16">
        <v>42</v>
      </c>
      <c r="BD16">
        <v>27</v>
      </c>
    </row>
    <row r="17" spans="1:56" ht="16.5" x14ac:dyDescent="0.2">
      <c r="A17" s="9">
        <f t="shared" si="0"/>
        <v>30402</v>
      </c>
      <c r="B17" s="9">
        <v>14</v>
      </c>
      <c r="C17" s="9">
        <f>INDEX(挂机派遣章节!$B$4:$B$32,挂机派遣!BA17)</f>
        <v>304</v>
      </c>
      <c r="D17" s="9" t="s">
        <v>2740</v>
      </c>
      <c r="E17" s="9">
        <v>2</v>
      </c>
      <c r="F17" s="9" t="str">
        <f t="shared" si="1"/>
        <v>探险4-2</v>
      </c>
      <c r="G17" s="9">
        <v>1</v>
      </c>
      <c r="H17" s="10" t="str">
        <f>INDEX(挂机派遣章节!$D$4:$D$32,挂机派遣!BA17)</f>
        <v>普通5章3关</v>
      </c>
      <c r="I17" s="9">
        <v>3</v>
      </c>
      <c r="J17" s="9">
        <v>3</v>
      </c>
      <c r="K17" s="9">
        <v>73704</v>
      </c>
      <c r="L17" s="9">
        <v>73704</v>
      </c>
      <c r="M17" s="9">
        <f>INDEX(挂机派遣章节!$H$4:$H$32,挂机派遣!BA17)</f>
        <v>9</v>
      </c>
      <c r="N17" s="10" t="s">
        <v>2817</v>
      </c>
      <c r="O17" s="9">
        <v>60</v>
      </c>
      <c r="P17" s="10" t="s">
        <v>2818</v>
      </c>
      <c r="Q17" s="9">
        <v>360</v>
      </c>
      <c r="R17" s="10" t="s">
        <v>2819</v>
      </c>
      <c r="S17" s="9">
        <v>1200</v>
      </c>
      <c r="T17" s="10"/>
      <c r="U17" s="9"/>
      <c r="V17" s="9" t="str">
        <f t="shared" si="2"/>
        <v>挂机5章装备掉落</v>
      </c>
      <c r="W17" s="9">
        <v>600</v>
      </c>
      <c r="X17" s="9" t="s">
        <v>326</v>
      </c>
      <c r="Y17" s="9" t="s">
        <v>2820</v>
      </c>
      <c r="Z17" s="9" t="s">
        <v>325</v>
      </c>
      <c r="AA17" s="9" t="s">
        <v>2743</v>
      </c>
      <c r="AB17" s="10" t="s">
        <v>2745</v>
      </c>
      <c r="AC17" s="9" t="str">
        <f t="shared" si="3"/>
        <v>540/h</v>
      </c>
      <c r="AD17" s="9" t="s">
        <v>2453</v>
      </c>
      <c r="AE17" s="9" t="s">
        <v>2808</v>
      </c>
      <c r="AF17" s="9" t="s">
        <v>2467</v>
      </c>
      <c r="AG17" s="9" t="s">
        <v>2821</v>
      </c>
      <c r="AH17" s="9" t="s">
        <v>2456</v>
      </c>
      <c r="AI17" s="9" t="s">
        <v>2822</v>
      </c>
      <c r="AJ17" s="10"/>
      <c r="AK17" s="10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Z17">
        <v>14</v>
      </c>
      <c r="BA17">
        <f>MATCH(AZ17-1,挂机派遣章节!$G$3:$G$32,1)</f>
        <v>4</v>
      </c>
      <c r="BB17">
        <f>AZ17-INDEX(挂机派遣章节!$G$3:$G$32,挂机派遣!BA17)</f>
        <v>2</v>
      </c>
      <c r="BC17">
        <v>43</v>
      </c>
      <c r="BD17">
        <v>28</v>
      </c>
    </row>
    <row r="18" spans="1:56" ht="16.5" x14ac:dyDescent="0.2">
      <c r="A18" s="9">
        <f t="shared" si="0"/>
        <v>30403</v>
      </c>
      <c r="B18" s="9">
        <v>15</v>
      </c>
      <c r="C18" s="9">
        <f>INDEX(挂机派遣章节!$B$4:$B$32,挂机派遣!BA18)</f>
        <v>304</v>
      </c>
      <c r="D18" s="9" t="s">
        <v>2740</v>
      </c>
      <c r="E18" s="9">
        <v>3</v>
      </c>
      <c r="F18" s="9" t="str">
        <f t="shared" si="1"/>
        <v>探险4-3</v>
      </c>
      <c r="G18" s="9">
        <v>1</v>
      </c>
      <c r="H18" s="10" t="str">
        <f>INDEX(挂机派遣章节!$D$4:$D$32,挂机派遣!BA18)</f>
        <v>普通5章3关</v>
      </c>
      <c r="I18" s="9">
        <v>3</v>
      </c>
      <c r="J18" s="9">
        <v>3</v>
      </c>
      <c r="K18" s="9">
        <v>92281</v>
      </c>
      <c r="L18" s="9">
        <v>92281</v>
      </c>
      <c r="M18" s="9">
        <f>INDEX(挂机派遣章节!$H$4:$H$32,挂机派遣!BA18)</f>
        <v>9</v>
      </c>
      <c r="N18" s="10" t="s">
        <v>2823</v>
      </c>
      <c r="O18" s="9">
        <v>60</v>
      </c>
      <c r="P18" s="10" t="s">
        <v>2824</v>
      </c>
      <c r="Q18" s="9">
        <v>360</v>
      </c>
      <c r="R18" s="10" t="s">
        <v>2825</v>
      </c>
      <c r="S18" s="9">
        <v>1200</v>
      </c>
      <c r="T18" s="10"/>
      <c r="U18" s="9"/>
      <c r="V18" s="9" t="str">
        <f t="shared" si="2"/>
        <v>挂机5章装备掉落</v>
      </c>
      <c r="W18" s="9">
        <v>600</v>
      </c>
      <c r="X18" s="9" t="s">
        <v>326</v>
      </c>
      <c r="Y18" s="9" t="s">
        <v>2826</v>
      </c>
      <c r="Z18" s="9" t="s">
        <v>325</v>
      </c>
      <c r="AA18" s="9" t="s">
        <v>2749</v>
      </c>
      <c r="AB18" s="10" t="s">
        <v>2745</v>
      </c>
      <c r="AC18" s="9" t="str">
        <f t="shared" si="3"/>
        <v>540/h</v>
      </c>
      <c r="AD18" s="9" t="s">
        <v>2453</v>
      </c>
      <c r="AE18" s="9" t="s">
        <v>2808</v>
      </c>
      <c r="AF18" s="9" t="s">
        <v>2467</v>
      </c>
      <c r="AG18" s="9" t="s">
        <v>2827</v>
      </c>
      <c r="AH18" s="9" t="s">
        <v>2456</v>
      </c>
      <c r="AI18" s="9" t="s">
        <v>2828</v>
      </c>
      <c r="AJ18" s="10"/>
      <c r="AK18" s="10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Z18">
        <v>15</v>
      </c>
      <c r="BA18">
        <f>MATCH(AZ18-1,挂机派遣章节!$G$3:$G$32,1)</f>
        <v>4</v>
      </c>
      <c r="BB18">
        <f>AZ18-INDEX(挂机派遣章节!$G$3:$G$32,挂机派遣!BA18)</f>
        <v>3</v>
      </c>
      <c r="BC18">
        <v>44</v>
      </c>
      <c r="BD18">
        <v>29</v>
      </c>
    </row>
    <row r="19" spans="1:56" ht="16.5" x14ac:dyDescent="0.2">
      <c r="A19" s="9">
        <f t="shared" si="0"/>
        <v>30404</v>
      </c>
      <c r="B19" s="9">
        <v>16</v>
      </c>
      <c r="C19" s="9">
        <f>INDEX(挂机派遣章节!$B$4:$B$32,挂机派遣!BA19)</f>
        <v>304</v>
      </c>
      <c r="D19" s="9" t="s">
        <v>2740</v>
      </c>
      <c r="E19" s="9">
        <v>4</v>
      </c>
      <c r="F19" s="9" t="str">
        <f t="shared" si="1"/>
        <v>探险4-4</v>
      </c>
      <c r="G19" s="9">
        <v>1</v>
      </c>
      <c r="H19" s="10" t="str">
        <f>INDEX(挂机派遣章节!$D$4:$D$32,挂机派遣!BA19)</f>
        <v>普通5章3关</v>
      </c>
      <c r="I19" s="9">
        <v>3</v>
      </c>
      <c r="J19" s="9">
        <v>3</v>
      </c>
      <c r="K19" s="9">
        <v>103373</v>
      </c>
      <c r="L19" s="9">
        <v>103373</v>
      </c>
      <c r="M19" s="9">
        <f>INDEX(挂机派遣章节!$H$4:$H$32,挂机派遣!BA19)</f>
        <v>9</v>
      </c>
      <c r="N19" s="10" t="s">
        <v>2829</v>
      </c>
      <c r="O19" s="9">
        <v>60</v>
      </c>
      <c r="P19" s="10" t="s">
        <v>2830</v>
      </c>
      <c r="Q19" s="9">
        <v>360</v>
      </c>
      <c r="R19" s="10" t="s">
        <v>2831</v>
      </c>
      <c r="S19" s="9">
        <v>1200</v>
      </c>
      <c r="T19" s="10"/>
      <c r="U19" s="9"/>
      <c r="V19" s="9" t="str">
        <f t="shared" si="2"/>
        <v>挂机5章装备掉落</v>
      </c>
      <c r="W19" s="9">
        <v>600</v>
      </c>
      <c r="X19" s="9" t="s">
        <v>326</v>
      </c>
      <c r="Y19" s="9" t="s">
        <v>2832</v>
      </c>
      <c r="Z19" s="9" t="s">
        <v>325</v>
      </c>
      <c r="AA19" s="9" t="s">
        <v>2759</v>
      </c>
      <c r="AB19" s="10" t="s">
        <v>2745</v>
      </c>
      <c r="AC19" s="9" t="str">
        <f t="shared" si="3"/>
        <v>540/h</v>
      </c>
      <c r="AD19" s="9" t="s">
        <v>2453</v>
      </c>
      <c r="AE19" s="9" t="s">
        <v>2808</v>
      </c>
      <c r="AF19" s="9" t="s">
        <v>2467</v>
      </c>
      <c r="AG19" s="9" t="s">
        <v>2833</v>
      </c>
      <c r="AH19" s="9" t="s">
        <v>2456</v>
      </c>
      <c r="AI19" s="9" t="s">
        <v>2834</v>
      </c>
      <c r="AJ19" s="10"/>
      <c r="AK19" s="10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Z19">
        <v>16</v>
      </c>
      <c r="BA19">
        <f>MATCH(AZ19-1,挂机派遣章节!$G$3:$G$32,1)</f>
        <v>4</v>
      </c>
      <c r="BB19">
        <f>AZ19-INDEX(挂机派遣章节!$G$3:$G$32,挂机派遣!BA19)</f>
        <v>4</v>
      </c>
      <c r="BC19">
        <v>45</v>
      </c>
      <c r="BD19">
        <v>30</v>
      </c>
    </row>
    <row r="20" spans="1:56" ht="16.5" x14ac:dyDescent="0.2">
      <c r="A20" s="9">
        <f t="shared" si="0"/>
        <v>30501</v>
      </c>
      <c r="B20" s="9">
        <v>17</v>
      </c>
      <c r="C20" s="9">
        <f>INDEX(挂机派遣章节!$B$4:$B$32,挂机派遣!BA20)</f>
        <v>305</v>
      </c>
      <c r="D20" s="9" t="s">
        <v>2740</v>
      </c>
      <c r="E20" s="9">
        <v>1</v>
      </c>
      <c r="F20" s="9" t="str">
        <f t="shared" si="1"/>
        <v>探险5-1</v>
      </c>
      <c r="G20" s="9">
        <v>1</v>
      </c>
      <c r="H20" s="10" t="str">
        <f>INDEX(挂机派遣章节!$D$4:$D$32,挂机派遣!BA20)</f>
        <v>普通6章3关</v>
      </c>
      <c r="I20" s="9">
        <v>3</v>
      </c>
      <c r="J20" s="9">
        <v>3</v>
      </c>
      <c r="K20" s="9">
        <v>107102</v>
      </c>
      <c r="L20" s="9">
        <v>107102</v>
      </c>
      <c r="M20" s="9">
        <f>INDEX(挂机派遣章节!$H$4:$H$32,挂机派遣!BA20)</f>
        <v>10</v>
      </c>
      <c r="N20" s="10" t="s">
        <v>2835</v>
      </c>
      <c r="O20" s="9">
        <v>60</v>
      </c>
      <c r="P20" s="10" t="s">
        <v>2836</v>
      </c>
      <c r="Q20" s="9">
        <v>360</v>
      </c>
      <c r="R20" s="10" t="s">
        <v>2837</v>
      </c>
      <c r="S20" s="9">
        <v>1200</v>
      </c>
      <c r="T20" s="10"/>
      <c r="U20" s="9"/>
      <c r="V20" s="9" t="str">
        <f t="shared" si="2"/>
        <v>挂机6章装备掉落</v>
      </c>
      <c r="W20" s="9">
        <v>600</v>
      </c>
      <c r="X20" s="9" t="s">
        <v>326</v>
      </c>
      <c r="Y20" s="9" t="s">
        <v>2838</v>
      </c>
      <c r="Z20" s="9" t="s">
        <v>325</v>
      </c>
      <c r="AA20" s="9" t="s">
        <v>2764</v>
      </c>
      <c r="AB20" s="10" t="s">
        <v>2745</v>
      </c>
      <c r="AC20" s="9" t="str">
        <f t="shared" si="3"/>
        <v>600/h</v>
      </c>
      <c r="AD20" s="9" t="s">
        <v>2453</v>
      </c>
      <c r="AE20" s="9" t="s">
        <v>2808</v>
      </c>
      <c r="AF20" s="9" t="s">
        <v>2467</v>
      </c>
      <c r="AG20" s="9" t="s">
        <v>2839</v>
      </c>
      <c r="AH20" s="9" t="s">
        <v>2456</v>
      </c>
      <c r="AI20" s="9" t="s">
        <v>2840</v>
      </c>
      <c r="AJ20" s="10"/>
      <c r="AK20" s="10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Z20">
        <v>17</v>
      </c>
      <c r="BA20">
        <f>MATCH(AZ20-1,挂机派遣章节!$G$3:$G$32,1)</f>
        <v>5</v>
      </c>
      <c r="BB20">
        <f>AZ20-INDEX(挂机派遣章节!$G$3:$G$32,挂机派遣!BA20)</f>
        <v>1</v>
      </c>
      <c r="BC20">
        <v>47</v>
      </c>
      <c r="BD20">
        <v>32</v>
      </c>
    </row>
    <row r="21" spans="1:56" ht="16.5" x14ac:dyDescent="0.2">
      <c r="A21" s="9">
        <f t="shared" si="0"/>
        <v>30502</v>
      </c>
      <c r="B21" s="9">
        <v>18</v>
      </c>
      <c r="C21" s="9">
        <f>INDEX(挂机派遣章节!$B$4:$B$32,挂机派遣!BA21)</f>
        <v>305</v>
      </c>
      <c r="D21" s="9" t="s">
        <v>2740</v>
      </c>
      <c r="E21" s="9">
        <v>2</v>
      </c>
      <c r="F21" s="9" t="str">
        <f t="shared" si="1"/>
        <v>探险5-2</v>
      </c>
      <c r="G21" s="9">
        <v>1</v>
      </c>
      <c r="H21" s="10" t="str">
        <f>INDEX(挂机派遣章节!$D$4:$D$32,挂机派遣!BA21)</f>
        <v>普通6章3关</v>
      </c>
      <c r="I21" s="9">
        <v>3</v>
      </c>
      <c r="J21" s="9">
        <v>3</v>
      </c>
      <c r="K21" s="9">
        <v>109221</v>
      </c>
      <c r="L21" s="9">
        <v>109221</v>
      </c>
      <c r="M21" s="9">
        <f>INDEX(挂机派遣章节!$H$4:$H$32,挂机派遣!BA21)</f>
        <v>10</v>
      </c>
      <c r="N21" s="10" t="s">
        <v>2841</v>
      </c>
      <c r="O21" s="9">
        <v>60</v>
      </c>
      <c r="P21" s="10" t="s">
        <v>2842</v>
      </c>
      <c r="Q21" s="9">
        <v>360</v>
      </c>
      <c r="R21" s="10" t="s">
        <v>2843</v>
      </c>
      <c r="S21" s="9">
        <v>1200</v>
      </c>
      <c r="T21" s="10"/>
      <c r="U21" s="9"/>
      <c r="V21" s="9" t="str">
        <f t="shared" si="2"/>
        <v>挂机6章装备掉落</v>
      </c>
      <c r="W21" s="9">
        <v>600</v>
      </c>
      <c r="X21" s="9" t="s">
        <v>326</v>
      </c>
      <c r="Y21" s="9" t="s">
        <v>2844</v>
      </c>
      <c r="Z21" s="9" t="s">
        <v>325</v>
      </c>
      <c r="AA21" s="9" t="s">
        <v>2769</v>
      </c>
      <c r="AB21" s="10" t="s">
        <v>2745</v>
      </c>
      <c r="AC21" s="9" t="str">
        <f t="shared" si="3"/>
        <v>600/h</v>
      </c>
      <c r="AD21" s="9" t="s">
        <v>2453</v>
      </c>
      <c r="AE21" s="9" t="s">
        <v>2808</v>
      </c>
      <c r="AF21" s="9" t="s">
        <v>2467</v>
      </c>
      <c r="AG21" s="9" t="s">
        <v>2845</v>
      </c>
      <c r="AH21" s="9" t="s">
        <v>2456</v>
      </c>
      <c r="AI21" s="9" t="s">
        <v>2846</v>
      </c>
      <c r="AJ21" s="9"/>
      <c r="AK21" s="9"/>
      <c r="AL21" s="9"/>
      <c r="AM21" s="9"/>
      <c r="AN21" s="9"/>
      <c r="AO21" s="10"/>
      <c r="AP21" s="10"/>
      <c r="AQ21" s="10"/>
      <c r="AR21" s="10"/>
      <c r="AS21" s="10"/>
      <c r="AT21" s="10"/>
      <c r="AU21" s="10"/>
      <c r="AV21" s="10"/>
      <c r="AW21" s="10"/>
      <c r="AZ21">
        <v>18</v>
      </c>
      <c r="BA21">
        <f>MATCH(AZ21-1,挂机派遣章节!$G$3:$G$32,1)</f>
        <v>5</v>
      </c>
      <c r="BB21">
        <f>AZ21-INDEX(挂机派遣章节!$G$3:$G$32,挂机派遣!BA21)</f>
        <v>2</v>
      </c>
      <c r="BC21">
        <v>48</v>
      </c>
      <c r="BD21">
        <v>33</v>
      </c>
    </row>
    <row r="22" spans="1:56" ht="16.5" x14ac:dyDescent="0.2">
      <c r="A22" s="9">
        <f t="shared" si="0"/>
        <v>30503</v>
      </c>
      <c r="B22" s="9">
        <v>19</v>
      </c>
      <c r="C22" s="9">
        <f>INDEX(挂机派遣章节!$B$4:$B$32,挂机派遣!BA22)</f>
        <v>305</v>
      </c>
      <c r="D22" s="9" t="s">
        <v>2740</v>
      </c>
      <c r="E22" s="9">
        <v>3</v>
      </c>
      <c r="F22" s="9" t="str">
        <f t="shared" si="1"/>
        <v>探险5-3</v>
      </c>
      <c r="G22" s="9">
        <v>1</v>
      </c>
      <c r="H22" s="10" t="str">
        <f>INDEX(挂机派遣章节!$D$4:$D$32,挂机派遣!BA22)</f>
        <v>普通6章3关</v>
      </c>
      <c r="I22" s="9">
        <v>3</v>
      </c>
      <c r="J22" s="9">
        <v>3</v>
      </c>
      <c r="K22" s="9">
        <v>118012</v>
      </c>
      <c r="L22" s="9">
        <v>118012</v>
      </c>
      <c r="M22" s="9">
        <f>INDEX(挂机派遣章节!$H$4:$H$32,挂机派遣!BA22)</f>
        <v>10</v>
      </c>
      <c r="N22" s="10" t="s">
        <v>2847</v>
      </c>
      <c r="O22" s="9">
        <v>60</v>
      </c>
      <c r="P22" s="10" t="s">
        <v>2848</v>
      </c>
      <c r="Q22" s="9">
        <v>360</v>
      </c>
      <c r="R22" s="10" t="s">
        <v>2849</v>
      </c>
      <c r="S22" s="9">
        <v>1200</v>
      </c>
      <c r="T22" s="10"/>
      <c r="U22" s="9"/>
      <c r="V22" s="9" t="str">
        <f t="shared" si="2"/>
        <v>挂机6章装备掉落</v>
      </c>
      <c r="W22" s="9">
        <v>600</v>
      </c>
      <c r="X22" s="9" t="s">
        <v>326</v>
      </c>
      <c r="Y22" s="9" t="s">
        <v>2850</v>
      </c>
      <c r="Z22" s="9" t="s">
        <v>325</v>
      </c>
      <c r="AA22" s="9" t="s">
        <v>2774</v>
      </c>
      <c r="AB22" s="10" t="s">
        <v>2745</v>
      </c>
      <c r="AC22" s="9" t="str">
        <f t="shared" si="3"/>
        <v>600/h</v>
      </c>
      <c r="AD22" s="9" t="s">
        <v>2453</v>
      </c>
      <c r="AE22" s="9" t="s">
        <v>2808</v>
      </c>
      <c r="AF22" s="9" t="s">
        <v>2467</v>
      </c>
      <c r="AG22" s="9" t="s">
        <v>2851</v>
      </c>
      <c r="AH22" s="9" t="s">
        <v>2456</v>
      </c>
      <c r="AI22" s="9" t="s">
        <v>2852</v>
      </c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Z22">
        <v>19</v>
      </c>
      <c r="BA22">
        <f>MATCH(AZ22-1,挂机派遣章节!$G$3:$G$32,1)</f>
        <v>5</v>
      </c>
      <c r="BB22">
        <f>AZ22-INDEX(挂机派遣章节!$G$3:$G$32,挂机派遣!BA22)</f>
        <v>3</v>
      </c>
      <c r="BC22">
        <v>49</v>
      </c>
      <c r="BD22">
        <v>34</v>
      </c>
    </row>
    <row r="23" spans="1:56" ht="16.5" x14ac:dyDescent="0.2">
      <c r="A23" s="9">
        <f t="shared" si="0"/>
        <v>30504</v>
      </c>
      <c r="B23" s="9">
        <v>20</v>
      </c>
      <c r="C23" s="9">
        <f>INDEX(挂机派遣章节!$B$4:$B$32,挂机派遣!BA23)</f>
        <v>305</v>
      </c>
      <c r="D23" s="9" t="s">
        <v>2740</v>
      </c>
      <c r="E23" s="9">
        <v>4</v>
      </c>
      <c r="F23" s="9" t="str">
        <f t="shared" si="1"/>
        <v>探险5-4</v>
      </c>
      <c r="G23" s="9">
        <v>1</v>
      </c>
      <c r="H23" s="10" t="str">
        <f>INDEX(挂机派遣章节!$D$4:$D$32,挂机派遣!BA23)</f>
        <v>普通6章3关</v>
      </c>
      <c r="I23" s="9">
        <v>3</v>
      </c>
      <c r="J23" s="9">
        <v>3</v>
      </c>
      <c r="K23" s="9">
        <v>125490</v>
      </c>
      <c r="L23" s="9">
        <v>125490</v>
      </c>
      <c r="M23" s="9">
        <f>INDEX(挂机派遣章节!$H$4:$H$32,挂机派遣!BA23)</f>
        <v>10</v>
      </c>
      <c r="N23" s="10" t="s">
        <v>2853</v>
      </c>
      <c r="O23" s="9">
        <v>60</v>
      </c>
      <c r="P23" s="10" t="s">
        <v>2854</v>
      </c>
      <c r="Q23" s="9">
        <v>360</v>
      </c>
      <c r="R23" s="10" t="s">
        <v>2855</v>
      </c>
      <c r="S23" s="9">
        <v>1200</v>
      </c>
      <c r="T23" s="10"/>
      <c r="U23" s="9"/>
      <c r="V23" s="9" t="str">
        <f t="shared" si="2"/>
        <v>挂机6章装备掉落</v>
      </c>
      <c r="W23" s="9">
        <v>600</v>
      </c>
      <c r="X23" s="9" t="s">
        <v>326</v>
      </c>
      <c r="Y23" s="9" t="s">
        <v>2856</v>
      </c>
      <c r="Z23" s="9" t="s">
        <v>325</v>
      </c>
      <c r="AA23" s="9" t="s">
        <v>2779</v>
      </c>
      <c r="AB23" s="10" t="s">
        <v>2745</v>
      </c>
      <c r="AC23" s="9" t="str">
        <f t="shared" si="3"/>
        <v>600/h</v>
      </c>
      <c r="AD23" s="9" t="s">
        <v>2453</v>
      </c>
      <c r="AE23" s="9" t="s">
        <v>2808</v>
      </c>
      <c r="AF23" s="9" t="s">
        <v>2467</v>
      </c>
      <c r="AG23" s="9" t="s">
        <v>2857</v>
      </c>
      <c r="AH23" s="9" t="s">
        <v>2456</v>
      </c>
      <c r="AI23" s="9" t="s">
        <v>2827</v>
      </c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Z23">
        <v>20</v>
      </c>
      <c r="BA23">
        <f>MATCH(AZ23-1,挂机派遣章节!$G$3:$G$32,1)</f>
        <v>5</v>
      </c>
      <c r="BB23">
        <f>AZ23-INDEX(挂机派遣章节!$G$3:$G$32,挂机派遣!BA23)</f>
        <v>4</v>
      </c>
      <c r="BC23">
        <v>50</v>
      </c>
      <c r="BD23">
        <v>35</v>
      </c>
    </row>
    <row r="24" spans="1:56" ht="16.5" x14ac:dyDescent="0.2">
      <c r="A24" s="9">
        <f t="shared" si="0"/>
        <v>30601</v>
      </c>
      <c r="B24" s="9">
        <v>21</v>
      </c>
      <c r="C24" s="9">
        <f>INDEX(挂机派遣章节!$B$4:$B$32,挂机派遣!BA24)</f>
        <v>306</v>
      </c>
      <c r="D24" s="9" t="s">
        <v>2740</v>
      </c>
      <c r="E24" s="9">
        <v>1</v>
      </c>
      <c r="F24" s="9" t="str">
        <f t="shared" si="1"/>
        <v>探险6-1</v>
      </c>
      <c r="G24" s="9">
        <v>1</v>
      </c>
      <c r="H24" s="10" t="str">
        <f>INDEX(挂机派遣章节!$D$4:$D$32,挂机派遣!BA24)</f>
        <v>普通7章3关</v>
      </c>
      <c r="I24" s="9">
        <v>3</v>
      </c>
      <c r="J24" s="9">
        <v>3</v>
      </c>
      <c r="K24" s="9">
        <v>137914</v>
      </c>
      <c r="L24" s="9">
        <v>137914</v>
      </c>
      <c r="M24" s="9">
        <f>INDEX(挂机派遣章节!$H$4:$H$32,挂机派遣!BA24)</f>
        <v>12</v>
      </c>
      <c r="N24" s="10" t="s">
        <v>2858</v>
      </c>
      <c r="O24" s="9">
        <v>60</v>
      </c>
      <c r="P24" s="10" t="s">
        <v>2859</v>
      </c>
      <c r="Q24" s="9">
        <v>360</v>
      </c>
      <c r="R24" s="10" t="s">
        <v>2860</v>
      </c>
      <c r="S24" s="9">
        <v>1200</v>
      </c>
      <c r="T24" s="10"/>
      <c r="U24" s="9"/>
      <c r="V24" s="9" t="str">
        <f t="shared" si="2"/>
        <v>挂机7章装备掉落</v>
      </c>
      <c r="W24" s="9">
        <v>600</v>
      </c>
      <c r="X24" s="9" t="s">
        <v>326</v>
      </c>
      <c r="Y24" s="9" t="s">
        <v>2861</v>
      </c>
      <c r="Z24" s="9" t="s">
        <v>325</v>
      </c>
      <c r="AA24" s="9" t="s">
        <v>2785</v>
      </c>
      <c r="AB24" s="10" t="s">
        <v>2745</v>
      </c>
      <c r="AC24" s="9" t="str">
        <f t="shared" si="3"/>
        <v>720/h</v>
      </c>
      <c r="AD24" s="9" t="s">
        <v>2453</v>
      </c>
      <c r="AE24" s="9" t="s">
        <v>2808</v>
      </c>
      <c r="AF24" s="9" t="s">
        <v>2467</v>
      </c>
      <c r="AG24" s="9" t="s">
        <v>2862</v>
      </c>
      <c r="AH24" s="9" t="s">
        <v>2456</v>
      </c>
      <c r="AI24" s="9" t="s">
        <v>2863</v>
      </c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Z24">
        <v>21</v>
      </c>
      <c r="BA24">
        <f>MATCH(AZ24-1,挂机派遣章节!$G$3:$G$32,1)</f>
        <v>6</v>
      </c>
      <c r="BB24">
        <f>AZ24-INDEX(挂机派遣章节!$G$3:$G$32,挂机派遣!BA24)</f>
        <v>1</v>
      </c>
      <c r="BC24">
        <v>55</v>
      </c>
      <c r="BD24">
        <v>37</v>
      </c>
    </row>
    <row r="25" spans="1:56" ht="16.5" x14ac:dyDescent="0.2">
      <c r="A25" s="9">
        <f t="shared" si="0"/>
        <v>30602</v>
      </c>
      <c r="B25" s="9">
        <v>22</v>
      </c>
      <c r="C25" s="9">
        <f>INDEX(挂机派遣章节!$B$4:$B$32,挂机派遣!BA25)</f>
        <v>306</v>
      </c>
      <c r="D25" s="9" t="s">
        <v>2740</v>
      </c>
      <c r="E25" s="9">
        <v>2</v>
      </c>
      <c r="F25" s="9" t="str">
        <f t="shared" si="1"/>
        <v>探险6-2</v>
      </c>
      <c r="G25" s="9">
        <v>1</v>
      </c>
      <c r="H25" s="10" t="str">
        <f>INDEX(挂机派遣章节!$D$4:$D$32,挂机派遣!BA25)</f>
        <v>普通7章3关</v>
      </c>
      <c r="I25" s="9">
        <v>3</v>
      </c>
      <c r="J25" s="9">
        <v>3</v>
      </c>
      <c r="K25" s="9">
        <v>140153</v>
      </c>
      <c r="L25" s="9">
        <v>140153</v>
      </c>
      <c r="M25" s="9">
        <f>INDEX(挂机派遣章节!$H$4:$H$32,挂机派遣!BA25)</f>
        <v>12</v>
      </c>
      <c r="N25" s="10" t="s">
        <v>2864</v>
      </c>
      <c r="O25" s="9">
        <v>60</v>
      </c>
      <c r="P25" s="10" t="s">
        <v>2865</v>
      </c>
      <c r="Q25" s="9">
        <v>360</v>
      </c>
      <c r="R25" s="10" t="s">
        <v>2866</v>
      </c>
      <c r="S25" s="9">
        <v>1200</v>
      </c>
      <c r="T25" s="10"/>
      <c r="U25" s="9"/>
      <c r="V25" s="9" t="str">
        <f t="shared" si="2"/>
        <v>挂机7章装备掉落</v>
      </c>
      <c r="W25" s="9">
        <v>600</v>
      </c>
      <c r="X25" s="9" t="s">
        <v>326</v>
      </c>
      <c r="Y25" s="9" t="s">
        <v>2867</v>
      </c>
      <c r="Z25" s="9" t="s">
        <v>325</v>
      </c>
      <c r="AA25" s="9" t="s">
        <v>2792</v>
      </c>
      <c r="AB25" s="10" t="s">
        <v>2745</v>
      </c>
      <c r="AC25" s="9" t="str">
        <f t="shared" si="3"/>
        <v>720/h</v>
      </c>
      <c r="AD25" s="9" t="s">
        <v>2453</v>
      </c>
      <c r="AE25" s="9" t="s">
        <v>2808</v>
      </c>
      <c r="AF25" s="9" t="s">
        <v>2467</v>
      </c>
      <c r="AG25" s="9" t="s">
        <v>2868</v>
      </c>
      <c r="AH25" s="9" t="s">
        <v>2456</v>
      </c>
      <c r="AI25" s="9" t="s">
        <v>2869</v>
      </c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Z25">
        <v>22</v>
      </c>
      <c r="BA25">
        <f>MATCH(AZ25-1,挂机派遣章节!$G$3:$G$32,1)</f>
        <v>6</v>
      </c>
      <c r="BB25">
        <f>AZ25-INDEX(挂机派遣章节!$G$3:$G$32,挂机派遣!BA25)</f>
        <v>2</v>
      </c>
      <c r="BC25">
        <v>56</v>
      </c>
      <c r="BD25">
        <v>38</v>
      </c>
    </row>
    <row r="26" spans="1:56" ht="16.5" x14ac:dyDescent="0.2">
      <c r="A26" s="9">
        <f t="shared" si="0"/>
        <v>30603</v>
      </c>
      <c r="B26" s="9">
        <v>23</v>
      </c>
      <c r="C26" s="9">
        <f>INDEX(挂机派遣章节!$B$4:$B$32,挂机派遣!BA26)</f>
        <v>306</v>
      </c>
      <c r="D26" s="9" t="s">
        <v>2740</v>
      </c>
      <c r="E26" s="9">
        <v>3</v>
      </c>
      <c r="F26" s="9" t="str">
        <f t="shared" si="1"/>
        <v>探险6-3</v>
      </c>
      <c r="G26" s="9">
        <v>1</v>
      </c>
      <c r="H26" s="10" t="str">
        <f>INDEX(挂机派遣章节!$D$4:$D$32,挂机派遣!BA26)</f>
        <v>普通7章3关</v>
      </c>
      <c r="I26" s="9">
        <v>3</v>
      </c>
      <c r="J26" s="9">
        <v>3</v>
      </c>
      <c r="K26" s="9">
        <v>147795</v>
      </c>
      <c r="L26" s="9">
        <v>147795</v>
      </c>
      <c r="M26" s="9">
        <f>INDEX(挂机派遣章节!$H$4:$H$32,挂机派遣!BA26)</f>
        <v>12</v>
      </c>
      <c r="N26" s="10" t="s">
        <v>2870</v>
      </c>
      <c r="O26" s="9">
        <v>60</v>
      </c>
      <c r="P26" s="10" t="s">
        <v>2871</v>
      </c>
      <c r="Q26" s="9">
        <v>360</v>
      </c>
      <c r="R26" s="10" t="s">
        <v>2872</v>
      </c>
      <c r="S26" s="9">
        <v>1200</v>
      </c>
      <c r="T26" s="10"/>
      <c r="U26" s="9"/>
      <c r="V26" s="9" t="str">
        <f t="shared" si="2"/>
        <v>挂机7章装备掉落</v>
      </c>
      <c r="W26" s="9">
        <v>600</v>
      </c>
      <c r="X26" s="9" t="s">
        <v>326</v>
      </c>
      <c r="Y26" s="9" t="s">
        <v>2873</v>
      </c>
      <c r="Z26" s="9" t="s">
        <v>325</v>
      </c>
      <c r="AA26" s="9" t="s">
        <v>2799</v>
      </c>
      <c r="AB26" s="10" t="s">
        <v>2745</v>
      </c>
      <c r="AC26" s="9" t="str">
        <f t="shared" si="3"/>
        <v>720/h</v>
      </c>
      <c r="AD26" s="9" t="s">
        <v>2453</v>
      </c>
      <c r="AE26" s="9" t="s">
        <v>2808</v>
      </c>
      <c r="AF26" s="9" t="s">
        <v>2467</v>
      </c>
      <c r="AG26" s="9" t="s">
        <v>2874</v>
      </c>
      <c r="AH26" s="9" t="s">
        <v>2456</v>
      </c>
      <c r="AI26" s="9" t="s">
        <v>2875</v>
      </c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Z26">
        <v>23</v>
      </c>
      <c r="BA26">
        <f>MATCH(AZ26-1,挂机派遣章节!$G$3:$G$32,1)</f>
        <v>6</v>
      </c>
      <c r="BB26">
        <f>AZ26-INDEX(挂机派遣章节!$G$3:$G$32,挂机派遣!BA26)</f>
        <v>3</v>
      </c>
      <c r="BC26">
        <v>58</v>
      </c>
      <c r="BD26">
        <v>39</v>
      </c>
    </row>
    <row r="27" spans="1:56" ht="16.5" x14ac:dyDescent="0.2">
      <c r="A27" s="9">
        <f t="shared" si="0"/>
        <v>30604</v>
      </c>
      <c r="B27" s="9">
        <v>24</v>
      </c>
      <c r="C27" s="9">
        <f>INDEX(挂机派遣章节!$B$4:$B$32,挂机派遣!BA27)</f>
        <v>306</v>
      </c>
      <c r="D27" s="9" t="s">
        <v>2740</v>
      </c>
      <c r="E27" s="9">
        <v>4</v>
      </c>
      <c r="F27" s="9" t="str">
        <f t="shared" si="1"/>
        <v>探险6-4</v>
      </c>
      <c r="G27" s="9">
        <v>1</v>
      </c>
      <c r="H27" s="10" t="str">
        <f>INDEX(挂机派遣章节!$D$4:$D$32,挂机派遣!BA27)</f>
        <v>普通7章3关</v>
      </c>
      <c r="I27" s="9">
        <v>3</v>
      </c>
      <c r="J27" s="9">
        <v>3</v>
      </c>
      <c r="K27" s="9">
        <v>173791</v>
      </c>
      <c r="L27" s="9">
        <v>173791</v>
      </c>
      <c r="M27" s="9">
        <f>INDEX(挂机派遣章节!$H$4:$H$32,挂机派遣!BA27)</f>
        <v>12</v>
      </c>
      <c r="N27" s="10" t="s">
        <v>2876</v>
      </c>
      <c r="O27" s="9">
        <v>60</v>
      </c>
      <c r="P27" s="10" t="s">
        <v>2877</v>
      </c>
      <c r="Q27" s="9">
        <v>360</v>
      </c>
      <c r="R27" s="10" t="s">
        <v>2878</v>
      </c>
      <c r="S27" s="9">
        <v>1200</v>
      </c>
      <c r="T27" s="10"/>
      <c r="U27" s="9"/>
      <c r="V27" s="9" t="str">
        <f t="shared" si="2"/>
        <v>挂机7章装备掉落</v>
      </c>
      <c r="W27" s="9">
        <v>600</v>
      </c>
      <c r="X27" s="9" t="s">
        <v>326</v>
      </c>
      <c r="Y27" s="9" t="s">
        <v>2879</v>
      </c>
      <c r="Z27" s="9" t="s">
        <v>325</v>
      </c>
      <c r="AA27" s="9" t="s">
        <v>2806</v>
      </c>
      <c r="AB27" s="10" t="s">
        <v>2745</v>
      </c>
      <c r="AC27" s="9" t="str">
        <f t="shared" si="3"/>
        <v>720/h</v>
      </c>
      <c r="AD27" s="9" t="s">
        <v>2453</v>
      </c>
      <c r="AE27" s="9" t="s">
        <v>2808</v>
      </c>
      <c r="AF27" s="9" t="s">
        <v>2467</v>
      </c>
      <c r="AG27" s="9" t="s">
        <v>2880</v>
      </c>
      <c r="AH27" s="9" t="s">
        <v>2456</v>
      </c>
      <c r="AI27" s="9" t="s">
        <v>2881</v>
      </c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Z27">
        <v>24</v>
      </c>
      <c r="BA27">
        <f>MATCH(AZ27-1,挂机派遣章节!$G$3:$G$32,1)</f>
        <v>6</v>
      </c>
      <c r="BB27">
        <f>AZ27-INDEX(挂机派遣章节!$G$3:$G$32,挂机派遣!BA27)</f>
        <v>4</v>
      </c>
      <c r="BC27">
        <v>60</v>
      </c>
      <c r="BD27">
        <v>40</v>
      </c>
    </row>
    <row r="28" spans="1:56" ht="16.5" x14ac:dyDescent="0.2">
      <c r="A28" s="9">
        <f t="shared" si="0"/>
        <v>30701</v>
      </c>
      <c r="B28" s="9">
        <v>25</v>
      </c>
      <c r="C28" s="9">
        <f>INDEX(挂机派遣章节!$B$4:$B$32,挂机派遣!BA28)</f>
        <v>307</v>
      </c>
      <c r="D28" s="9" t="s">
        <v>2740</v>
      </c>
      <c r="E28" s="9">
        <v>1</v>
      </c>
      <c r="F28" s="9" t="str">
        <f t="shared" si="1"/>
        <v>探险7-1</v>
      </c>
      <c r="G28" s="9">
        <v>1</v>
      </c>
      <c r="H28" s="10" t="str">
        <f>INDEX(挂机派遣章节!$D$4:$D$32,挂机派遣!BA28)</f>
        <v>普通8章3关</v>
      </c>
      <c r="I28" s="9">
        <v>3</v>
      </c>
      <c r="J28" s="9">
        <v>3</v>
      </c>
      <c r="K28" s="9">
        <v>180172</v>
      </c>
      <c r="L28" s="9">
        <v>180172</v>
      </c>
      <c r="M28" s="9">
        <f>INDEX(挂机派遣章节!$H$4:$H$32,挂机派遣!BA28)</f>
        <v>14</v>
      </c>
      <c r="N28" s="10" t="s">
        <v>2882</v>
      </c>
      <c r="O28" s="9">
        <v>60</v>
      </c>
      <c r="P28" s="10" t="s">
        <v>2883</v>
      </c>
      <c r="Q28" s="9">
        <v>360</v>
      </c>
      <c r="R28" s="10" t="s">
        <v>2884</v>
      </c>
      <c r="S28" s="9">
        <v>1200</v>
      </c>
      <c r="T28" s="10"/>
      <c r="U28" s="9"/>
      <c r="V28" s="9" t="str">
        <f t="shared" si="2"/>
        <v>挂机8章装备掉落</v>
      </c>
      <c r="W28" s="9">
        <v>600</v>
      </c>
      <c r="X28" s="9" t="s">
        <v>326</v>
      </c>
      <c r="Y28" s="9" t="s">
        <v>2885</v>
      </c>
      <c r="Z28" s="9" t="s">
        <v>325</v>
      </c>
      <c r="AA28" s="9" t="s">
        <v>2813</v>
      </c>
      <c r="AB28" s="10" t="s">
        <v>2745</v>
      </c>
      <c r="AC28" s="9" t="str">
        <f t="shared" si="3"/>
        <v>840/h</v>
      </c>
      <c r="AD28" s="9" t="s">
        <v>2453</v>
      </c>
      <c r="AE28" s="9" t="s">
        <v>2808</v>
      </c>
      <c r="AF28" s="9" t="s">
        <v>2467</v>
      </c>
      <c r="AG28" s="9" t="s">
        <v>2886</v>
      </c>
      <c r="AH28" s="9" t="s">
        <v>2456</v>
      </c>
      <c r="AI28" s="9" t="s">
        <v>2887</v>
      </c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Z28">
        <v>25</v>
      </c>
      <c r="BA28">
        <f>MATCH(AZ28-1,挂机派遣章节!$G$3:$G$32,1)</f>
        <v>7</v>
      </c>
      <c r="BB28">
        <f>AZ28-INDEX(挂机派遣章节!$G$3:$G$32,挂机派遣!BA28)</f>
        <v>1</v>
      </c>
      <c r="BC28">
        <v>65</v>
      </c>
      <c r="BD28">
        <v>42</v>
      </c>
    </row>
    <row r="29" spans="1:56" ht="16.5" x14ac:dyDescent="0.2">
      <c r="A29" s="9">
        <f t="shared" si="0"/>
        <v>30702</v>
      </c>
      <c r="B29" s="9">
        <v>26</v>
      </c>
      <c r="C29" s="9">
        <f>INDEX(挂机派遣章节!$B$4:$B$32,挂机派遣!BA29)</f>
        <v>307</v>
      </c>
      <c r="D29" s="9" t="s">
        <v>2740</v>
      </c>
      <c r="E29" s="9">
        <v>2</v>
      </c>
      <c r="F29" s="9" t="str">
        <f t="shared" si="1"/>
        <v>探险7-2</v>
      </c>
      <c r="G29" s="9">
        <v>1</v>
      </c>
      <c r="H29" s="10" t="str">
        <f>INDEX(挂机派遣章节!$D$4:$D$32,挂机派遣!BA29)</f>
        <v>普通8章3关</v>
      </c>
      <c r="I29" s="9">
        <v>3</v>
      </c>
      <c r="J29" s="9">
        <v>3</v>
      </c>
      <c r="K29" s="9">
        <v>182767</v>
      </c>
      <c r="L29" s="9">
        <v>182767</v>
      </c>
      <c r="M29" s="9">
        <f>INDEX(挂机派遣章节!$H$4:$H$32,挂机派遣!BA29)</f>
        <v>14</v>
      </c>
      <c r="N29" s="10" t="s">
        <v>2888</v>
      </c>
      <c r="O29" s="9">
        <v>60</v>
      </c>
      <c r="P29" s="10" t="s">
        <v>2889</v>
      </c>
      <c r="Q29" s="9">
        <v>360</v>
      </c>
      <c r="R29" s="10" t="s">
        <v>2890</v>
      </c>
      <c r="S29" s="9">
        <v>1200</v>
      </c>
      <c r="T29" s="10"/>
      <c r="U29" s="9"/>
      <c r="V29" s="9" t="str">
        <f t="shared" si="2"/>
        <v>挂机8章装备掉落</v>
      </c>
      <c r="W29" s="9">
        <v>600</v>
      </c>
      <c r="X29" s="9" t="s">
        <v>326</v>
      </c>
      <c r="Y29" s="9" t="s">
        <v>2891</v>
      </c>
      <c r="Z29" s="9" t="s">
        <v>325</v>
      </c>
      <c r="AA29" s="9" t="s">
        <v>2820</v>
      </c>
      <c r="AB29" s="10" t="s">
        <v>2745</v>
      </c>
      <c r="AC29" s="9" t="str">
        <f t="shared" si="3"/>
        <v>840/h</v>
      </c>
      <c r="AD29" s="9" t="s">
        <v>2453</v>
      </c>
      <c r="AE29" s="9" t="s">
        <v>2808</v>
      </c>
      <c r="AF29" s="9" t="s">
        <v>2467</v>
      </c>
      <c r="AG29" s="9" t="s">
        <v>2892</v>
      </c>
      <c r="AH29" s="9" t="s">
        <v>2456</v>
      </c>
      <c r="AI29" s="9" t="s">
        <v>2893</v>
      </c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Z29">
        <v>26</v>
      </c>
      <c r="BA29">
        <f>MATCH(AZ29-1,挂机派遣章节!$G$3:$G$32,1)</f>
        <v>7</v>
      </c>
      <c r="BB29">
        <f>AZ29-INDEX(挂机派遣章节!$G$3:$G$32,挂机派遣!BA29)</f>
        <v>2</v>
      </c>
      <c r="BC29">
        <v>66</v>
      </c>
      <c r="BD29">
        <v>43</v>
      </c>
    </row>
    <row r="30" spans="1:56" ht="16.5" x14ac:dyDescent="0.2">
      <c r="A30" s="9">
        <f t="shared" si="0"/>
        <v>30703</v>
      </c>
      <c r="B30" s="9">
        <v>27</v>
      </c>
      <c r="C30" s="9">
        <f>INDEX(挂机派遣章节!$B$4:$B$32,挂机派遣!BA30)</f>
        <v>307</v>
      </c>
      <c r="D30" s="9" t="s">
        <v>2740</v>
      </c>
      <c r="E30" s="9">
        <v>3</v>
      </c>
      <c r="F30" s="9" t="str">
        <f t="shared" si="1"/>
        <v>探险7-3</v>
      </c>
      <c r="G30" s="9">
        <v>1</v>
      </c>
      <c r="H30" s="10" t="str">
        <f>INDEX(挂机派遣章节!$D$4:$D$32,挂机派遣!BA30)</f>
        <v>普通8章3关</v>
      </c>
      <c r="I30" s="9">
        <v>3</v>
      </c>
      <c r="J30" s="9">
        <v>3</v>
      </c>
      <c r="K30" s="9">
        <v>191752</v>
      </c>
      <c r="L30" s="9">
        <v>191752</v>
      </c>
      <c r="M30" s="9">
        <f>INDEX(挂机派遣章节!$H$4:$H$32,挂机派遣!BA30)</f>
        <v>14</v>
      </c>
      <c r="N30" s="10" t="s">
        <v>2894</v>
      </c>
      <c r="O30" s="9">
        <v>60</v>
      </c>
      <c r="P30" s="10" t="s">
        <v>2895</v>
      </c>
      <c r="Q30" s="9">
        <v>360</v>
      </c>
      <c r="R30" s="10" t="s">
        <v>2896</v>
      </c>
      <c r="S30" s="9">
        <v>1200</v>
      </c>
      <c r="T30" s="10"/>
      <c r="U30" s="9"/>
      <c r="V30" s="9" t="str">
        <f t="shared" si="2"/>
        <v>挂机8章装备掉落</v>
      </c>
      <c r="W30" s="9">
        <v>600</v>
      </c>
      <c r="X30" s="9" t="s">
        <v>326</v>
      </c>
      <c r="Y30" s="9" t="s">
        <v>2897</v>
      </c>
      <c r="Z30" s="9" t="s">
        <v>325</v>
      </c>
      <c r="AA30" s="9" t="s">
        <v>2826</v>
      </c>
      <c r="AB30" s="10" t="s">
        <v>2745</v>
      </c>
      <c r="AC30" s="9" t="str">
        <f t="shared" si="3"/>
        <v>840/h</v>
      </c>
      <c r="AD30" s="9" t="s">
        <v>2453</v>
      </c>
      <c r="AE30" s="9" t="s">
        <v>2808</v>
      </c>
      <c r="AF30" s="9" t="s">
        <v>2467</v>
      </c>
      <c r="AG30" s="9" t="s">
        <v>2898</v>
      </c>
      <c r="AH30" s="9" t="s">
        <v>2456</v>
      </c>
      <c r="AI30" s="9" t="s">
        <v>2899</v>
      </c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Z30">
        <v>27</v>
      </c>
      <c r="BA30">
        <f>MATCH(AZ30-1,挂机派遣章节!$G$3:$G$32,1)</f>
        <v>7</v>
      </c>
      <c r="BB30">
        <f>AZ30-INDEX(挂机派遣章节!$G$3:$G$32,挂机派遣!BA30)</f>
        <v>3</v>
      </c>
      <c r="BC30">
        <v>68</v>
      </c>
      <c r="BD30">
        <v>44</v>
      </c>
    </row>
    <row r="31" spans="1:56" ht="16.5" x14ac:dyDescent="0.2">
      <c r="A31" s="9">
        <f t="shared" si="0"/>
        <v>30704</v>
      </c>
      <c r="B31" s="9">
        <v>28</v>
      </c>
      <c r="C31" s="9">
        <f>INDEX(挂机派遣章节!$B$4:$B$32,挂机派遣!BA31)</f>
        <v>307</v>
      </c>
      <c r="D31" s="9" t="s">
        <v>2740</v>
      </c>
      <c r="E31" s="9">
        <v>4</v>
      </c>
      <c r="F31" s="9" t="str">
        <f t="shared" si="1"/>
        <v>探险7-4</v>
      </c>
      <c r="G31" s="9">
        <v>1</v>
      </c>
      <c r="H31" s="10" t="str">
        <f>INDEX(挂机派遣章节!$D$4:$D$32,挂机派遣!BA31)</f>
        <v>普通8章3关</v>
      </c>
      <c r="I31" s="9">
        <v>3</v>
      </c>
      <c r="J31" s="9">
        <v>3</v>
      </c>
      <c r="K31" s="9">
        <v>212491</v>
      </c>
      <c r="L31" s="9">
        <v>212491</v>
      </c>
      <c r="M31" s="9">
        <f>INDEX(挂机派遣章节!$H$4:$H$32,挂机派遣!BA31)</f>
        <v>14</v>
      </c>
      <c r="N31" s="10" t="s">
        <v>2900</v>
      </c>
      <c r="O31" s="9">
        <v>60</v>
      </c>
      <c r="P31" s="10" t="s">
        <v>2901</v>
      </c>
      <c r="Q31" s="9">
        <v>360</v>
      </c>
      <c r="R31" s="10" t="s">
        <v>2902</v>
      </c>
      <c r="S31" s="9">
        <v>1200</v>
      </c>
      <c r="T31" s="10"/>
      <c r="U31" s="9"/>
      <c r="V31" s="9" t="str">
        <f t="shared" si="2"/>
        <v>挂机8章装备掉落</v>
      </c>
      <c r="W31" s="9">
        <v>600</v>
      </c>
      <c r="X31" s="9" t="s">
        <v>326</v>
      </c>
      <c r="Y31" s="9" t="s">
        <v>2903</v>
      </c>
      <c r="Z31" s="9" t="s">
        <v>325</v>
      </c>
      <c r="AA31" s="9" t="s">
        <v>2832</v>
      </c>
      <c r="AB31" s="10" t="s">
        <v>2745</v>
      </c>
      <c r="AC31" s="9" t="str">
        <f t="shared" si="3"/>
        <v>840/h</v>
      </c>
      <c r="AD31" s="9" t="s">
        <v>2453</v>
      </c>
      <c r="AE31" s="9" t="s">
        <v>2808</v>
      </c>
      <c r="AF31" s="9" t="s">
        <v>2467</v>
      </c>
      <c r="AG31" s="9" t="s">
        <v>2904</v>
      </c>
      <c r="AH31" s="9" t="s">
        <v>2456</v>
      </c>
      <c r="AI31" s="9" t="s">
        <v>2905</v>
      </c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Z31">
        <v>28</v>
      </c>
      <c r="BA31">
        <f>MATCH(AZ31-1,挂机派遣章节!$G$3:$G$32,1)</f>
        <v>7</v>
      </c>
      <c r="BB31">
        <f>AZ31-INDEX(挂机派遣章节!$G$3:$G$32,挂机派遣!BA31)</f>
        <v>4</v>
      </c>
      <c r="BC31">
        <v>70</v>
      </c>
      <c r="BD31">
        <v>45</v>
      </c>
    </row>
    <row r="32" spans="1:56" ht="16.5" x14ac:dyDescent="0.2">
      <c r="A32" s="9">
        <f t="shared" si="0"/>
        <v>30801</v>
      </c>
      <c r="B32" s="9">
        <v>29</v>
      </c>
      <c r="C32" s="9">
        <f>INDEX(挂机派遣章节!$B$4:$B$32,挂机派遣!BA32)</f>
        <v>308</v>
      </c>
      <c r="D32" s="9" t="s">
        <v>2740</v>
      </c>
      <c r="E32" s="9">
        <v>1</v>
      </c>
      <c r="F32" s="9" t="str">
        <f t="shared" si="1"/>
        <v>探险8-1</v>
      </c>
      <c r="G32" s="9">
        <v>1</v>
      </c>
      <c r="H32" s="10" t="str">
        <f>INDEX(挂机派遣章节!$D$4:$D$32,挂机派遣!BA32)</f>
        <v>普通9章3关</v>
      </c>
      <c r="I32" s="9">
        <v>3</v>
      </c>
      <c r="J32" s="9">
        <v>3</v>
      </c>
      <c r="K32" s="9">
        <v>219279</v>
      </c>
      <c r="L32" s="9">
        <v>219279</v>
      </c>
      <c r="M32" s="9">
        <f>INDEX(挂机派遣章节!$H$4:$H$32,挂机派遣!BA32)</f>
        <v>16</v>
      </c>
      <c r="N32" s="10" t="s">
        <v>2906</v>
      </c>
      <c r="O32" s="9">
        <v>60</v>
      </c>
      <c r="P32" s="10" t="s">
        <v>2907</v>
      </c>
      <c r="Q32" s="9">
        <v>360</v>
      </c>
      <c r="R32" s="10" t="s">
        <v>2908</v>
      </c>
      <c r="S32" s="9">
        <v>1200</v>
      </c>
      <c r="T32" s="10"/>
      <c r="U32" s="9"/>
      <c r="V32" s="9" t="str">
        <f t="shared" si="2"/>
        <v>挂机9章装备掉落</v>
      </c>
      <c r="W32" s="9">
        <v>600</v>
      </c>
      <c r="X32" s="9" t="s">
        <v>326</v>
      </c>
      <c r="Y32" s="9" t="s">
        <v>2909</v>
      </c>
      <c r="Z32" s="9" t="s">
        <v>325</v>
      </c>
      <c r="AA32" s="9" t="s">
        <v>2838</v>
      </c>
      <c r="AB32" s="10" t="s">
        <v>2745</v>
      </c>
      <c r="AC32" s="9" t="str">
        <f t="shared" si="3"/>
        <v>960/h</v>
      </c>
      <c r="AD32" s="9" t="s">
        <v>2453</v>
      </c>
      <c r="AE32" s="9" t="s">
        <v>2808</v>
      </c>
      <c r="AF32" s="9" t="s">
        <v>2467</v>
      </c>
      <c r="AG32" s="9" t="s">
        <v>2910</v>
      </c>
      <c r="AH32" s="9" t="s">
        <v>2456</v>
      </c>
      <c r="AI32" s="9" t="s">
        <v>2911</v>
      </c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Z32">
        <v>29</v>
      </c>
      <c r="BA32">
        <f>MATCH(AZ32-1,挂机派遣章节!$G$3:$G$32,1)</f>
        <v>8</v>
      </c>
      <c r="BB32">
        <f>AZ32-INDEX(挂机派遣章节!$G$3:$G$32,挂机派遣!BA32)</f>
        <v>1</v>
      </c>
      <c r="BC32">
        <v>75</v>
      </c>
      <c r="BD32">
        <v>47</v>
      </c>
    </row>
    <row r="33" spans="1:56" ht="16.5" x14ac:dyDescent="0.2">
      <c r="A33" s="9">
        <f t="shared" si="0"/>
        <v>30802</v>
      </c>
      <c r="B33" s="9">
        <v>30</v>
      </c>
      <c r="C33" s="9">
        <f>INDEX(挂机派遣章节!$B$4:$B$32,挂机派遣!BA33)</f>
        <v>308</v>
      </c>
      <c r="D33" s="9" t="s">
        <v>2740</v>
      </c>
      <c r="E33" s="9">
        <v>2</v>
      </c>
      <c r="F33" s="9" t="str">
        <f t="shared" si="1"/>
        <v>探险8-2</v>
      </c>
      <c r="G33" s="9">
        <v>1</v>
      </c>
      <c r="H33" s="10" t="str">
        <f>INDEX(挂机派遣章节!$D$4:$D$32,挂机派遣!BA33)</f>
        <v>普通9章3关</v>
      </c>
      <c r="I33" s="9">
        <v>3</v>
      </c>
      <c r="J33" s="9">
        <v>3</v>
      </c>
      <c r="K33" s="9">
        <v>264663</v>
      </c>
      <c r="L33" s="9">
        <v>264663</v>
      </c>
      <c r="M33" s="9">
        <f>INDEX(挂机派遣章节!$H$4:$H$32,挂机派遣!BA33)</f>
        <v>16</v>
      </c>
      <c r="N33" s="10" t="s">
        <v>2912</v>
      </c>
      <c r="O33" s="9">
        <v>60</v>
      </c>
      <c r="P33" s="10" t="s">
        <v>2913</v>
      </c>
      <c r="Q33" s="9">
        <v>360</v>
      </c>
      <c r="R33" s="10" t="s">
        <v>2914</v>
      </c>
      <c r="S33" s="9">
        <v>1200</v>
      </c>
      <c r="T33" s="10"/>
      <c r="U33" s="9"/>
      <c r="V33" s="9" t="str">
        <f t="shared" si="2"/>
        <v>挂机9章装备掉落</v>
      </c>
      <c r="W33" s="9">
        <v>600</v>
      </c>
      <c r="X33" s="9" t="s">
        <v>326</v>
      </c>
      <c r="Y33" s="9" t="s">
        <v>2915</v>
      </c>
      <c r="Z33" s="9" t="s">
        <v>325</v>
      </c>
      <c r="AA33" s="9" t="s">
        <v>2844</v>
      </c>
      <c r="AB33" s="10" t="s">
        <v>2745</v>
      </c>
      <c r="AC33" s="9" t="str">
        <f t="shared" si="3"/>
        <v>960/h</v>
      </c>
      <c r="AD33" s="9" t="s">
        <v>2453</v>
      </c>
      <c r="AE33" s="9" t="s">
        <v>2808</v>
      </c>
      <c r="AF33" s="9" t="s">
        <v>2467</v>
      </c>
      <c r="AG33" s="9" t="s">
        <v>2916</v>
      </c>
      <c r="AH33" s="9" t="s">
        <v>2456</v>
      </c>
      <c r="AI33" s="9" t="s">
        <v>2917</v>
      </c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Z33">
        <v>30</v>
      </c>
      <c r="BA33">
        <f>MATCH(AZ33-1,挂机派遣章节!$G$3:$G$32,1)</f>
        <v>8</v>
      </c>
      <c r="BB33">
        <f>AZ33-INDEX(挂机派遣章节!$G$3:$G$32,挂机派遣!BA33)</f>
        <v>2</v>
      </c>
      <c r="BC33">
        <v>76</v>
      </c>
      <c r="BD33">
        <v>48</v>
      </c>
    </row>
    <row r="34" spans="1:56" ht="16.5" x14ac:dyDescent="0.2">
      <c r="A34" s="9">
        <f t="shared" si="0"/>
        <v>30803</v>
      </c>
      <c r="B34" s="9">
        <v>31</v>
      </c>
      <c r="C34" s="9">
        <f>INDEX(挂机派遣章节!$B$4:$B$32,挂机派遣!BA34)</f>
        <v>308</v>
      </c>
      <c r="D34" s="9" t="s">
        <v>2740</v>
      </c>
      <c r="E34" s="9">
        <v>3</v>
      </c>
      <c r="F34" s="9" t="str">
        <f t="shared" si="1"/>
        <v>探险8-3</v>
      </c>
      <c r="G34" s="9">
        <v>1</v>
      </c>
      <c r="H34" s="10" t="str">
        <f>INDEX(挂机派遣章节!$D$4:$D$32,挂机派遣!BA34)</f>
        <v>普通9章3关</v>
      </c>
      <c r="I34" s="9">
        <v>3</v>
      </c>
      <c r="J34" s="9">
        <v>3</v>
      </c>
      <c r="K34" s="9">
        <v>278956</v>
      </c>
      <c r="L34" s="9">
        <v>278956</v>
      </c>
      <c r="M34" s="9">
        <f>INDEX(挂机派遣章节!$H$4:$H$32,挂机派遣!BA34)</f>
        <v>16</v>
      </c>
      <c r="N34" s="10" t="s">
        <v>2918</v>
      </c>
      <c r="O34" s="9">
        <v>60</v>
      </c>
      <c r="P34" s="10" t="s">
        <v>2919</v>
      </c>
      <c r="Q34" s="9">
        <v>360</v>
      </c>
      <c r="R34" s="10" t="s">
        <v>2920</v>
      </c>
      <c r="S34" s="9">
        <v>1200</v>
      </c>
      <c r="T34" s="10"/>
      <c r="U34" s="9"/>
      <c r="V34" s="9" t="str">
        <f t="shared" si="2"/>
        <v>挂机9章装备掉落</v>
      </c>
      <c r="W34" s="9">
        <v>600</v>
      </c>
      <c r="X34" s="9" t="s">
        <v>326</v>
      </c>
      <c r="Y34" s="9" t="s">
        <v>2921</v>
      </c>
      <c r="Z34" s="9" t="s">
        <v>325</v>
      </c>
      <c r="AA34" s="9" t="s">
        <v>2850</v>
      </c>
      <c r="AB34" s="10" t="s">
        <v>2745</v>
      </c>
      <c r="AC34" s="9" t="str">
        <f t="shared" si="3"/>
        <v>960/h</v>
      </c>
      <c r="AD34" s="9" t="s">
        <v>2453</v>
      </c>
      <c r="AE34" s="9" t="s">
        <v>2808</v>
      </c>
      <c r="AF34" s="9" t="s">
        <v>2467</v>
      </c>
      <c r="AG34" s="9" t="s">
        <v>2922</v>
      </c>
      <c r="AH34" s="9" t="s">
        <v>2456</v>
      </c>
      <c r="AI34" s="9" t="s">
        <v>2923</v>
      </c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Z34">
        <v>31</v>
      </c>
      <c r="BA34">
        <f>MATCH(AZ34-1,挂机派遣章节!$G$3:$G$32,1)</f>
        <v>8</v>
      </c>
      <c r="BB34">
        <f>AZ34-INDEX(挂机派遣章节!$G$3:$G$32,挂机派遣!BA34)</f>
        <v>3</v>
      </c>
      <c r="BC34">
        <v>78</v>
      </c>
      <c r="BD34">
        <v>49</v>
      </c>
    </row>
    <row r="35" spans="1:56" ht="16.5" x14ac:dyDescent="0.2">
      <c r="A35" s="9">
        <f t="shared" si="0"/>
        <v>30804</v>
      </c>
      <c r="B35" s="9">
        <v>32</v>
      </c>
      <c r="C35" s="9">
        <f>INDEX(挂机派遣章节!$B$4:$B$32,挂机派遣!BA35)</f>
        <v>308</v>
      </c>
      <c r="D35" s="9" t="s">
        <v>2740</v>
      </c>
      <c r="E35" s="9">
        <v>4</v>
      </c>
      <c r="F35" s="9" t="str">
        <f t="shared" si="1"/>
        <v>探险8-4</v>
      </c>
      <c r="G35" s="9">
        <v>1</v>
      </c>
      <c r="H35" s="10" t="str">
        <f>INDEX(挂机派遣章节!$D$4:$D$32,挂机派遣!BA35)</f>
        <v>普通9章3关</v>
      </c>
      <c r="I35" s="9">
        <v>3</v>
      </c>
      <c r="J35" s="9">
        <v>3</v>
      </c>
      <c r="K35" s="9">
        <v>296434</v>
      </c>
      <c r="L35" s="9">
        <v>296434</v>
      </c>
      <c r="M35" s="9">
        <f>INDEX(挂机派遣章节!$H$4:$H$32,挂机派遣!BA35)</f>
        <v>16</v>
      </c>
      <c r="N35" s="10" t="s">
        <v>2924</v>
      </c>
      <c r="O35" s="9">
        <v>60</v>
      </c>
      <c r="P35" s="10" t="s">
        <v>2925</v>
      </c>
      <c r="Q35" s="9">
        <v>360</v>
      </c>
      <c r="R35" s="10" t="s">
        <v>2926</v>
      </c>
      <c r="S35" s="9">
        <v>1200</v>
      </c>
      <c r="T35" s="10"/>
      <c r="U35" s="9"/>
      <c r="V35" s="9" t="str">
        <f t="shared" si="2"/>
        <v>挂机9章装备掉落</v>
      </c>
      <c r="W35" s="9">
        <v>600</v>
      </c>
      <c r="X35" s="9" t="s">
        <v>326</v>
      </c>
      <c r="Y35" s="9" t="s">
        <v>2927</v>
      </c>
      <c r="Z35" s="9" t="s">
        <v>325</v>
      </c>
      <c r="AA35" s="9" t="s">
        <v>2856</v>
      </c>
      <c r="AB35" s="10" t="s">
        <v>2745</v>
      </c>
      <c r="AC35" s="9" t="str">
        <f t="shared" si="3"/>
        <v>960/h</v>
      </c>
      <c r="AD35" s="9" t="s">
        <v>2453</v>
      </c>
      <c r="AE35" s="9" t="s">
        <v>2808</v>
      </c>
      <c r="AF35" s="9" t="s">
        <v>2467</v>
      </c>
      <c r="AG35" s="9" t="s">
        <v>2928</v>
      </c>
      <c r="AH35" s="9" t="s">
        <v>2456</v>
      </c>
      <c r="AI35" s="9" t="s">
        <v>2929</v>
      </c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Z35">
        <v>32</v>
      </c>
      <c r="BA35">
        <f>MATCH(AZ35-1,挂机派遣章节!$G$3:$G$32,1)</f>
        <v>8</v>
      </c>
      <c r="BB35">
        <f>AZ35-INDEX(挂机派遣章节!$G$3:$G$32,挂机派遣!BA35)</f>
        <v>4</v>
      </c>
      <c r="BC35">
        <v>80</v>
      </c>
      <c r="BD35">
        <v>50</v>
      </c>
    </row>
    <row r="36" spans="1:56" ht="16.5" x14ac:dyDescent="0.2">
      <c r="A36" s="9">
        <f t="shared" si="0"/>
        <v>30901</v>
      </c>
      <c r="B36" s="9">
        <v>33</v>
      </c>
      <c r="C36" s="9">
        <f>INDEX(挂机派遣章节!$B$4:$B$32,挂机派遣!BA36)</f>
        <v>309</v>
      </c>
      <c r="D36" s="9" t="s">
        <v>2740</v>
      </c>
      <c r="E36" s="9">
        <v>1</v>
      </c>
      <c r="F36" s="9" t="str">
        <f t="shared" si="1"/>
        <v>探险9-1</v>
      </c>
      <c r="G36" s="9">
        <v>1</v>
      </c>
      <c r="H36" s="10" t="str">
        <f>INDEX(挂机派遣章节!$D$4:$D$32,挂机派遣!BA36)</f>
        <v>普通10章3关</v>
      </c>
      <c r="I36" s="9">
        <v>3</v>
      </c>
      <c r="J36" s="9">
        <v>3</v>
      </c>
      <c r="K36" s="9">
        <v>313436</v>
      </c>
      <c r="L36" s="9">
        <v>313436</v>
      </c>
      <c r="M36" s="9">
        <f>INDEX(挂机派遣章节!$H$4:$H$32,挂机派遣!BA36)</f>
        <v>18</v>
      </c>
      <c r="N36" s="10" t="s">
        <v>2930</v>
      </c>
      <c r="O36" s="9">
        <v>60</v>
      </c>
      <c r="P36" s="10" t="s">
        <v>2931</v>
      </c>
      <c r="Q36" s="9">
        <v>360</v>
      </c>
      <c r="R36" s="10" t="s">
        <v>2932</v>
      </c>
      <c r="S36" s="9">
        <v>1200</v>
      </c>
      <c r="T36" s="10"/>
      <c r="U36" s="9"/>
      <c r="V36" s="9" t="str">
        <f t="shared" si="2"/>
        <v>挂机10章装备掉落</v>
      </c>
      <c r="W36" s="9">
        <v>600</v>
      </c>
      <c r="X36" s="9" t="s">
        <v>326</v>
      </c>
      <c r="Y36" s="9" t="s">
        <v>2933</v>
      </c>
      <c r="Z36" s="9" t="s">
        <v>325</v>
      </c>
      <c r="AA36" s="9" t="s">
        <v>2934</v>
      </c>
      <c r="AB36" s="10" t="s">
        <v>2745</v>
      </c>
      <c r="AC36" s="9" t="str">
        <f t="shared" si="3"/>
        <v>1080/h</v>
      </c>
      <c r="AD36" s="9" t="s">
        <v>2453</v>
      </c>
      <c r="AE36" s="9" t="s">
        <v>2808</v>
      </c>
      <c r="AF36" s="9" t="s">
        <v>2467</v>
      </c>
      <c r="AG36" s="9" t="s">
        <v>2935</v>
      </c>
      <c r="AH36" s="9" t="s">
        <v>2456</v>
      </c>
      <c r="AI36" s="9" t="s">
        <v>2923</v>
      </c>
      <c r="AJ36" s="9" t="s">
        <v>2548</v>
      </c>
      <c r="AK36" s="9" t="s">
        <v>2936</v>
      </c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Z36">
        <v>33</v>
      </c>
      <c r="BA36">
        <f>MATCH(AZ36-1,挂机派遣章节!$G$3:$G$32,1)</f>
        <v>9</v>
      </c>
      <c r="BB36">
        <f>AZ36-INDEX(挂机派遣章节!$G$3:$G$32,挂机派遣!BA36)</f>
        <v>1</v>
      </c>
      <c r="BC36">
        <v>85</v>
      </c>
      <c r="BD36">
        <v>52</v>
      </c>
    </row>
    <row r="37" spans="1:56" ht="16.5" x14ac:dyDescent="0.2">
      <c r="A37" s="9">
        <f t="shared" si="0"/>
        <v>30902</v>
      </c>
      <c r="B37" s="9">
        <v>34</v>
      </c>
      <c r="C37" s="9">
        <f>INDEX(挂机派遣章节!$B$4:$B$32,挂机派遣!BA37)</f>
        <v>309</v>
      </c>
      <c r="D37" s="9" t="s">
        <v>2740</v>
      </c>
      <c r="E37" s="9">
        <v>2</v>
      </c>
      <c r="F37" s="9" t="str">
        <f t="shared" si="1"/>
        <v>探险9-2</v>
      </c>
      <c r="G37" s="9">
        <v>1</v>
      </c>
      <c r="H37" s="10" t="str">
        <f>INDEX(挂机派遣章节!$D$4:$D$32,挂机派遣!BA37)</f>
        <v>普通10章3关</v>
      </c>
      <c r="I37" s="9">
        <v>3</v>
      </c>
      <c r="J37" s="9">
        <v>3</v>
      </c>
      <c r="K37" s="9">
        <v>327518</v>
      </c>
      <c r="L37" s="9">
        <v>327518</v>
      </c>
      <c r="M37" s="9">
        <f>INDEX(挂机派遣章节!$H$4:$H$32,挂机派遣!BA37)</f>
        <v>18</v>
      </c>
      <c r="N37" s="10" t="s">
        <v>2937</v>
      </c>
      <c r="O37" s="9">
        <v>60</v>
      </c>
      <c r="P37" s="10" t="s">
        <v>2938</v>
      </c>
      <c r="Q37" s="9">
        <v>360</v>
      </c>
      <c r="R37" s="10" t="s">
        <v>2939</v>
      </c>
      <c r="S37" s="9">
        <v>1200</v>
      </c>
      <c r="T37" s="10"/>
      <c r="U37" s="9"/>
      <c r="V37" s="9" t="str">
        <f t="shared" si="2"/>
        <v>挂机10章装备掉落</v>
      </c>
      <c r="W37" s="9">
        <v>600</v>
      </c>
      <c r="X37" s="9" t="s">
        <v>326</v>
      </c>
      <c r="Y37" s="9" t="s">
        <v>2940</v>
      </c>
      <c r="Z37" s="9" t="s">
        <v>325</v>
      </c>
      <c r="AA37" s="9" t="s">
        <v>2861</v>
      </c>
      <c r="AB37" s="10" t="s">
        <v>2745</v>
      </c>
      <c r="AC37" s="9" t="str">
        <f t="shared" si="3"/>
        <v>1080/h</v>
      </c>
      <c r="AD37" s="9" t="s">
        <v>2453</v>
      </c>
      <c r="AE37" s="9" t="s">
        <v>2808</v>
      </c>
      <c r="AF37" s="9" t="s">
        <v>2467</v>
      </c>
      <c r="AG37" s="9" t="s">
        <v>2941</v>
      </c>
      <c r="AH37" s="9" t="s">
        <v>2456</v>
      </c>
      <c r="AI37" s="9" t="s">
        <v>2917</v>
      </c>
      <c r="AJ37" s="9" t="s">
        <v>2548</v>
      </c>
      <c r="AK37" s="9" t="s">
        <v>2942</v>
      </c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Z37">
        <v>34</v>
      </c>
      <c r="BA37">
        <f>MATCH(AZ37-1,挂机派遣章节!$G$3:$G$32,1)</f>
        <v>9</v>
      </c>
      <c r="BB37">
        <f>AZ37-INDEX(挂机派遣章节!$G$3:$G$32,挂机派遣!BA37)</f>
        <v>2</v>
      </c>
      <c r="BC37">
        <v>86</v>
      </c>
      <c r="BD37">
        <v>53</v>
      </c>
    </row>
    <row r="38" spans="1:56" ht="16.5" x14ac:dyDescent="0.2">
      <c r="A38" s="9">
        <f t="shared" si="0"/>
        <v>30903</v>
      </c>
      <c r="B38" s="9">
        <v>35</v>
      </c>
      <c r="C38" s="9">
        <f>INDEX(挂机派遣章节!$B$4:$B$32,挂机派遣!BA38)</f>
        <v>309</v>
      </c>
      <c r="D38" s="9" t="s">
        <v>2740</v>
      </c>
      <c r="E38" s="9">
        <v>3</v>
      </c>
      <c r="F38" s="9" t="str">
        <f t="shared" si="1"/>
        <v>探险9-3</v>
      </c>
      <c r="G38" s="9">
        <v>1</v>
      </c>
      <c r="H38" s="10" t="str">
        <f>INDEX(挂机派遣章节!$D$4:$D$32,挂机派遣!BA38)</f>
        <v>普通10章3关</v>
      </c>
      <c r="I38" s="9">
        <v>3</v>
      </c>
      <c r="J38" s="9">
        <v>3</v>
      </c>
      <c r="K38" s="9">
        <v>343492</v>
      </c>
      <c r="L38" s="9">
        <v>343492</v>
      </c>
      <c r="M38" s="9">
        <f>INDEX(挂机派遣章节!$H$4:$H$32,挂机派遣!BA38)</f>
        <v>18</v>
      </c>
      <c r="N38" s="10" t="s">
        <v>2943</v>
      </c>
      <c r="O38" s="9">
        <v>60</v>
      </c>
      <c r="P38" s="10" t="s">
        <v>2944</v>
      </c>
      <c r="Q38" s="9">
        <v>360</v>
      </c>
      <c r="R38" s="10" t="s">
        <v>2945</v>
      </c>
      <c r="S38" s="9">
        <v>1200</v>
      </c>
      <c r="T38" s="10"/>
      <c r="U38" s="9"/>
      <c r="V38" s="9" t="str">
        <f t="shared" si="2"/>
        <v>挂机10章装备掉落</v>
      </c>
      <c r="W38" s="9">
        <v>600</v>
      </c>
      <c r="X38" s="9" t="s">
        <v>326</v>
      </c>
      <c r="Y38" s="9" t="s">
        <v>2946</v>
      </c>
      <c r="Z38" s="9" t="s">
        <v>325</v>
      </c>
      <c r="AA38" s="9" t="s">
        <v>2947</v>
      </c>
      <c r="AB38" s="10" t="s">
        <v>2745</v>
      </c>
      <c r="AC38" s="9" t="str">
        <f t="shared" si="3"/>
        <v>1080/h</v>
      </c>
      <c r="AD38" s="9" t="s">
        <v>2453</v>
      </c>
      <c r="AE38" s="9" t="s">
        <v>2808</v>
      </c>
      <c r="AF38" s="9" t="s">
        <v>2467</v>
      </c>
      <c r="AG38" s="9" t="s">
        <v>2948</v>
      </c>
      <c r="AH38" s="9" t="s">
        <v>2456</v>
      </c>
      <c r="AI38" s="9" t="s">
        <v>2911</v>
      </c>
      <c r="AJ38" s="9" t="s">
        <v>2548</v>
      </c>
      <c r="AK38" s="9" t="s">
        <v>2949</v>
      </c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Z38">
        <v>35</v>
      </c>
      <c r="BA38">
        <f>MATCH(AZ38-1,挂机派遣章节!$G$3:$G$32,1)</f>
        <v>9</v>
      </c>
      <c r="BB38">
        <f>AZ38-INDEX(挂机派遣章节!$G$3:$G$32,挂机派遣!BA38)</f>
        <v>3</v>
      </c>
      <c r="BC38">
        <v>88</v>
      </c>
      <c r="BD38">
        <v>54</v>
      </c>
    </row>
    <row r="39" spans="1:56" ht="16.5" x14ac:dyDescent="0.2">
      <c r="A39" s="9">
        <f t="shared" si="0"/>
        <v>30904</v>
      </c>
      <c r="B39" s="9">
        <v>36</v>
      </c>
      <c r="C39" s="9">
        <f>INDEX(挂机派遣章节!$B$4:$B$32,挂机派遣!BA39)</f>
        <v>309</v>
      </c>
      <c r="D39" s="9" t="s">
        <v>2740</v>
      </c>
      <c r="E39" s="9">
        <v>4</v>
      </c>
      <c r="F39" s="9" t="str">
        <f t="shared" si="1"/>
        <v>探险9-4</v>
      </c>
      <c r="G39" s="9">
        <v>1</v>
      </c>
      <c r="H39" s="10" t="str">
        <f>INDEX(挂机派遣章节!$D$4:$D$32,挂机派遣!BA39)</f>
        <v>普通10章3关</v>
      </c>
      <c r="I39" s="9">
        <v>3</v>
      </c>
      <c r="J39" s="9">
        <v>3</v>
      </c>
      <c r="K39" s="9">
        <v>380156</v>
      </c>
      <c r="L39" s="9">
        <v>380156</v>
      </c>
      <c r="M39" s="9">
        <f>INDEX(挂机派遣章节!$H$4:$H$32,挂机派遣!BA39)</f>
        <v>18</v>
      </c>
      <c r="N39" s="10" t="s">
        <v>2950</v>
      </c>
      <c r="O39" s="9">
        <v>60</v>
      </c>
      <c r="P39" s="10" t="s">
        <v>2951</v>
      </c>
      <c r="Q39" s="9">
        <v>360</v>
      </c>
      <c r="R39" s="10" t="s">
        <v>2952</v>
      </c>
      <c r="S39" s="9">
        <v>1200</v>
      </c>
      <c r="T39" s="10"/>
      <c r="U39" s="9"/>
      <c r="V39" s="9" t="str">
        <f t="shared" si="2"/>
        <v>挂机10章装备掉落</v>
      </c>
      <c r="W39" s="9">
        <v>600</v>
      </c>
      <c r="X39" s="9" t="s">
        <v>326</v>
      </c>
      <c r="Y39" s="9" t="s">
        <v>2953</v>
      </c>
      <c r="Z39" s="9" t="s">
        <v>325</v>
      </c>
      <c r="AA39" s="9" t="s">
        <v>2867</v>
      </c>
      <c r="AB39" s="10" t="s">
        <v>2745</v>
      </c>
      <c r="AC39" s="9" t="str">
        <f t="shared" si="3"/>
        <v>1080/h</v>
      </c>
      <c r="AD39" s="9" t="s">
        <v>2453</v>
      </c>
      <c r="AE39" s="9" t="s">
        <v>2808</v>
      </c>
      <c r="AF39" s="9" t="s">
        <v>2467</v>
      </c>
      <c r="AG39" s="9" t="s">
        <v>2746</v>
      </c>
      <c r="AH39" s="9" t="s">
        <v>2456</v>
      </c>
      <c r="AI39" s="9" t="s">
        <v>2905</v>
      </c>
      <c r="AJ39" s="9" t="s">
        <v>2548</v>
      </c>
      <c r="AK39" s="9" t="s">
        <v>2954</v>
      </c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Z39">
        <v>36</v>
      </c>
      <c r="BA39">
        <f>MATCH(AZ39-1,挂机派遣章节!$G$3:$G$32,1)</f>
        <v>9</v>
      </c>
      <c r="BB39">
        <f>AZ39-INDEX(挂机派遣章节!$G$3:$G$32,挂机派遣!BA39)</f>
        <v>4</v>
      </c>
      <c r="BC39">
        <v>90</v>
      </c>
      <c r="BD39">
        <v>55</v>
      </c>
    </row>
    <row r="40" spans="1:56" ht="16.5" x14ac:dyDescent="0.2">
      <c r="A40" s="9">
        <f t="shared" si="0"/>
        <v>31001</v>
      </c>
      <c r="B40" s="9">
        <v>37</v>
      </c>
      <c r="C40" s="9">
        <f>INDEX(挂机派遣章节!$B$4:$B$32,挂机派遣!BA40)</f>
        <v>310</v>
      </c>
      <c r="D40" s="9" t="s">
        <v>2740</v>
      </c>
      <c r="E40" s="9">
        <v>1</v>
      </c>
      <c r="F40" s="9" t="str">
        <f t="shared" si="1"/>
        <v>探险10-1</v>
      </c>
      <c r="G40" s="9">
        <v>1</v>
      </c>
      <c r="H40" s="10" t="str">
        <f>INDEX(挂机派遣章节!$D$4:$D$32,挂机派遣!BA40)</f>
        <v>普通11章3关</v>
      </c>
      <c r="I40" s="9">
        <v>3</v>
      </c>
      <c r="J40" s="9">
        <v>3</v>
      </c>
      <c r="K40" s="9">
        <v>403744</v>
      </c>
      <c r="L40" s="9">
        <v>403744</v>
      </c>
      <c r="M40" s="9">
        <f>INDEX(挂机派遣章节!$H$4:$H$32,挂机派遣!BA40)</f>
        <v>20</v>
      </c>
      <c r="N40" s="10" t="s">
        <v>2955</v>
      </c>
      <c r="O40" s="9">
        <v>60</v>
      </c>
      <c r="P40" s="10" t="s">
        <v>2956</v>
      </c>
      <c r="Q40" s="9">
        <v>360</v>
      </c>
      <c r="R40" s="10" t="s">
        <v>2957</v>
      </c>
      <c r="S40" s="9">
        <v>1200</v>
      </c>
      <c r="T40" s="10"/>
      <c r="U40" s="9"/>
      <c r="V40" s="9" t="str">
        <f t="shared" si="2"/>
        <v>挂机11章装备掉落</v>
      </c>
      <c r="W40" s="9">
        <v>600</v>
      </c>
      <c r="X40" s="9" t="s">
        <v>326</v>
      </c>
      <c r="Y40" s="9" t="s">
        <v>2958</v>
      </c>
      <c r="Z40" s="9" t="s">
        <v>325</v>
      </c>
      <c r="AA40" s="9" t="s">
        <v>2959</v>
      </c>
      <c r="AB40" s="10" t="s">
        <v>2745</v>
      </c>
      <c r="AC40" s="9" t="str">
        <f t="shared" si="3"/>
        <v>1200/h</v>
      </c>
      <c r="AD40" s="9" t="s">
        <v>2453</v>
      </c>
      <c r="AE40" s="9" t="s">
        <v>2808</v>
      </c>
      <c r="AF40" s="9" t="s">
        <v>2467</v>
      </c>
      <c r="AG40" s="9" t="s">
        <v>2746</v>
      </c>
      <c r="AH40" s="9" t="s">
        <v>2483</v>
      </c>
      <c r="AI40" s="9" t="s">
        <v>2949</v>
      </c>
      <c r="AJ40" s="9" t="s">
        <v>2456</v>
      </c>
      <c r="AK40" s="9" t="s">
        <v>2899</v>
      </c>
      <c r="AL40" s="9" t="s">
        <v>2548</v>
      </c>
      <c r="AM40" s="9" t="s">
        <v>2960</v>
      </c>
      <c r="AN40" s="9"/>
      <c r="AO40" s="9"/>
      <c r="AP40" s="9"/>
      <c r="AQ40" s="9"/>
      <c r="AR40" s="9"/>
      <c r="AS40" s="9"/>
      <c r="AT40" s="9"/>
      <c r="AU40" s="9"/>
      <c r="AV40" s="9"/>
      <c r="AW40" s="9"/>
      <c r="AZ40">
        <v>37</v>
      </c>
      <c r="BA40">
        <f>MATCH(AZ40-1,挂机派遣章节!$G$3:$G$32,1)</f>
        <v>10</v>
      </c>
      <c r="BB40">
        <f>AZ40-INDEX(挂机派遣章节!$G$3:$G$32,挂机派遣!BA40)</f>
        <v>1</v>
      </c>
      <c r="BC40">
        <v>95</v>
      </c>
      <c r="BD40">
        <v>57</v>
      </c>
    </row>
    <row r="41" spans="1:56" ht="16.5" x14ac:dyDescent="0.2">
      <c r="A41" s="9">
        <f t="shared" si="0"/>
        <v>31002</v>
      </c>
      <c r="B41" s="9">
        <v>38</v>
      </c>
      <c r="C41" s="9">
        <f>INDEX(挂机派遣章节!$B$4:$B$32,挂机派遣!BA41)</f>
        <v>310</v>
      </c>
      <c r="D41" s="9" t="s">
        <v>2740</v>
      </c>
      <c r="E41" s="9">
        <v>2</v>
      </c>
      <c r="F41" s="9" t="str">
        <f t="shared" si="1"/>
        <v>探险10-2</v>
      </c>
      <c r="G41" s="9">
        <v>1</v>
      </c>
      <c r="H41" s="10" t="str">
        <f>INDEX(挂机派遣章节!$D$4:$D$32,挂机派遣!BA41)</f>
        <v>普通11章3关</v>
      </c>
      <c r="I41" s="9">
        <v>3</v>
      </c>
      <c r="J41" s="9">
        <v>3</v>
      </c>
      <c r="K41" s="9">
        <v>412330</v>
      </c>
      <c r="L41" s="9">
        <v>412330</v>
      </c>
      <c r="M41" s="9">
        <f>INDEX(挂机派遣章节!$H$4:$H$32,挂机派遣!BA41)</f>
        <v>20</v>
      </c>
      <c r="N41" s="10" t="s">
        <v>2961</v>
      </c>
      <c r="O41" s="9">
        <v>60</v>
      </c>
      <c r="P41" s="10" t="s">
        <v>2962</v>
      </c>
      <c r="Q41" s="9">
        <v>360</v>
      </c>
      <c r="R41" s="10" t="s">
        <v>2963</v>
      </c>
      <c r="S41" s="9">
        <v>1200</v>
      </c>
      <c r="T41" s="10"/>
      <c r="U41" s="9"/>
      <c r="V41" s="9" t="str">
        <f t="shared" si="2"/>
        <v>挂机11章装备掉落</v>
      </c>
      <c r="W41" s="9">
        <v>600</v>
      </c>
      <c r="X41" s="9" t="s">
        <v>326</v>
      </c>
      <c r="Y41" s="9" t="s">
        <v>2964</v>
      </c>
      <c r="Z41" s="9" t="s">
        <v>325</v>
      </c>
      <c r="AA41" s="9" t="s">
        <v>2873</v>
      </c>
      <c r="AB41" s="10" t="s">
        <v>2745</v>
      </c>
      <c r="AC41" s="9" t="str">
        <f t="shared" si="3"/>
        <v>1200/h</v>
      </c>
      <c r="AD41" s="9" t="s">
        <v>2453</v>
      </c>
      <c r="AE41" s="9" t="s">
        <v>2808</v>
      </c>
      <c r="AF41" s="9" t="s">
        <v>2467</v>
      </c>
      <c r="AG41" s="9" t="s">
        <v>2746</v>
      </c>
      <c r="AH41" s="9" t="s">
        <v>2483</v>
      </c>
      <c r="AI41" s="9" t="s">
        <v>2965</v>
      </c>
      <c r="AJ41" s="9" t="s">
        <v>2456</v>
      </c>
      <c r="AK41" s="9" t="s">
        <v>2893</v>
      </c>
      <c r="AL41" s="9" t="s">
        <v>2548</v>
      </c>
      <c r="AM41" s="9" t="s">
        <v>2795</v>
      </c>
      <c r="AN41" s="9"/>
      <c r="AO41" s="9"/>
      <c r="AP41" s="9"/>
      <c r="AQ41" s="9"/>
      <c r="AR41" s="9"/>
      <c r="AS41" s="9"/>
      <c r="AT41" s="9"/>
      <c r="AU41" s="9"/>
      <c r="AV41" s="9"/>
      <c r="AW41" s="9"/>
      <c r="AZ41">
        <v>38</v>
      </c>
      <c r="BA41">
        <f>MATCH(AZ41-1,挂机派遣章节!$G$3:$G$32,1)</f>
        <v>10</v>
      </c>
      <c r="BB41">
        <f>AZ41-INDEX(挂机派遣章节!$G$3:$G$32,挂机派遣!BA41)</f>
        <v>2</v>
      </c>
      <c r="BC41">
        <v>96</v>
      </c>
      <c r="BD41">
        <v>58</v>
      </c>
    </row>
    <row r="42" spans="1:56" ht="16.5" x14ac:dyDescent="0.2">
      <c r="A42" s="9">
        <f t="shared" si="0"/>
        <v>31003</v>
      </c>
      <c r="B42" s="9">
        <v>39</v>
      </c>
      <c r="C42" s="9">
        <f>INDEX(挂机派遣章节!$B$4:$B$32,挂机派遣!BA42)</f>
        <v>310</v>
      </c>
      <c r="D42" s="9" t="s">
        <v>2740</v>
      </c>
      <c r="E42" s="9">
        <v>3</v>
      </c>
      <c r="F42" s="9" t="str">
        <f t="shared" si="1"/>
        <v>探险10-3</v>
      </c>
      <c r="G42" s="9">
        <v>1</v>
      </c>
      <c r="H42" s="10" t="str">
        <f>INDEX(挂机派遣章节!$D$4:$D$32,挂机派遣!BA42)</f>
        <v>普通11章3关</v>
      </c>
      <c r="I42" s="9">
        <v>3</v>
      </c>
      <c r="J42" s="9">
        <v>3</v>
      </c>
      <c r="K42" s="9">
        <v>423397</v>
      </c>
      <c r="L42" s="9">
        <v>423397</v>
      </c>
      <c r="M42" s="9">
        <f>INDEX(挂机派遣章节!$H$4:$H$32,挂机派遣!BA42)</f>
        <v>20</v>
      </c>
      <c r="N42" s="10" t="s">
        <v>2966</v>
      </c>
      <c r="O42" s="9">
        <v>60</v>
      </c>
      <c r="P42" s="10" t="s">
        <v>2967</v>
      </c>
      <c r="Q42" s="9">
        <v>360</v>
      </c>
      <c r="R42" s="10" t="s">
        <v>2968</v>
      </c>
      <c r="S42" s="9">
        <v>1200</v>
      </c>
      <c r="T42" s="10"/>
      <c r="U42" s="9"/>
      <c r="V42" s="9" t="str">
        <f t="shared" si="2"/>
        <v>挂机11章装备掉落</v>
      </c>
      <c r="W42" s="9">
        <v>600</v>
      </c>
      <c r="X42" s="9" t="s">
        <v>326</v>
      </c>
      <c r="Y42" s="9" t="s">
        <v>2969</v>
      </c>
      <c r="Z42" s="9" t="s">
        <v>325</v>
      </c>
      <c r="AA42" s="9" t="s">
        <v>2970</v>
      </c>
      <c r="AB42" s="10" t="s">
        <v>2745</v>
      </c>
      <c r="AC42" s="9" t="str">
        <f t="shared" si="3"/>
        <v>1200/h</v>
      </c>
      <c r="AD42" s="9" t="s">
        <v>2453</v>
      </c>
      <c r="AE42" s="9" t="s">
        <v>2808</v>
      </c>
      <c r="AF42" s="9" t="s">
        <v>2467</v>
      </c>
      <c r="AG42" s="9" t="s">
        <v>2746</v>
      </c>
      <c r="AH42" s="9" t="s">
        <v>2483</v>
      </c>
      <c r="AI42" s="9" t="s">
        <v>2809</v>
      </c>
      <c r="AJ42" s="9" t="s">
        <v>2456</v>
      </c>
      <c r="AK42" s="9" t="s">
        <v>2887</v>
      </c>
      <c r="AL42" s="9" t="s">
        <v>2548</v>
      </c>
      <c r="AM42" s="9" t="s">
        <v>2971</v>
      </c>
      <c r="AN42" s="9"/>
      <c r="AO42" s="9"/>
      <c r="AP42" s="9"/>
      <c r="AQ42" s="9"/>
      <c r="AR42" s="9"/>
      <c r="AS42" s="9"/>
      <c r="AT42" s="9"/>
      <c r="AU42" s="9"/>
      <c r="AV42" s="9"/>
      <c r="AW42" s="9"/>
      <c r="AZ42">
        <v>39</v>
      </c>
      <c r="BA42">
        <f>MATCH(AZ42-1,挂机派遣章节!$G$3:$G$32,1)</f>
        <v>10</v>
      </c>
      <c r="BB42">
        <f>AZ42-INDEX(挂机派遣章节!$G$3:$G$32,挂机派遣!BA42)</f>
        <v>3</v>
      </c>
      <c r="BC42">
        <v>98</v>
      </c>
      <c r="BD42">
        <v>59</v>
      </c>
    </row>
    <row r="43" spans="1:56" ht="16.5" x14ac:dyDescent="0.2">
      <c r="A43" s="9">
        <f t="shared" si="0"/>
        <v>31004</v>
      </c>
      <c r="B43" s="9">
        <v>40</v>
      </c>
      <c r="C43" s="9">
        <f>INDEX(挂机派遣章节!$B$4:$B$32,挂机派遣!BA43)</f>
        <v>310</v>
      </c>
      <c r="D43" s="9" t="s">
        <v>2740</v>
      </c>
      <c r="E43" s="9">
        <v>4</v>
      </c>
      <c r="F43" s="9" t="str">
        <f t="shared" si="1"/>
        <v>探险10-4</v>
      </c>
      <c r="G43" s="9">
        <v>1</v>
      </c>
      <c r="H43" s="10" t="str">
        <f>INDEX(挂机派遣章节!$D$4:$D$32,挂机派遣!BA43)</f>
        <v>普通11章3关</v>
      </c>
      <c r="I43" s="9">
        <v>3</v>
      </c>
      <c r="J43" s="9">
        <v>3</v>
      </c>
      <c r="K43" s="9">
        <v>476466</v>
      </c>
      <c r="L43" s="9">
        <v>476466</v>
      </c>
      <c r="M43" s="9">
        <f>INDEX(挂机派遣章节!$H$4:$H$32,挂机派遣!BA43)</f>
        <v>20</v>
      </c>
      <c r="N43" s="10" t="s">
        <v>2972</v>
      </c>
      <c r="O43" s="9">
        <v>60</v>
      </c>
      <c r="P43" s="10" t="s">
        <v>2973</v>
      </c>
      <c r="Q43" s="9">
        <v>360</v>
      </c>
      <c r="R43" s="10" t="s">
        <v>2974</v>
      </c>
      <c r="S43" s="9">
        <v>1200</v>
      </c>
      <c r="T43" s="10"/>
      <c r="U43" s="9"/>
      <c r="V43" s="9" t="str">
        <f t="shared" si="2"/>
        <v>挂机11章装备掉落</v>
      </c>
      <c r="W43" s="9">
        <v>600</v>
      </c>
      <c r="X43" s="9" t="s">
        <v>326</v>
      </c>
      <c r="Y43" s="9" t="s">
        <v>2975</v>
      </c>
      <c r="Z43" s="9" t="s">
        <v>325</v>
      </c>
      <c r="AA43" s="9" t="s">
        <v>2879</v>
      </c>
      <c r="AB43" s="10" t="s">
        <v>2745</v>
      </c>
      <c r="AC43" s="9" t="str">
        <f t="shared" si="3"/>
        <v>1200/h</v>
      </c>
      <c r="AD43" s="9" t="s">
        <v>2453</v>
      </c>
      <c r="AE43" s="9" t="s">
        <v>2808</v>
      </c>
      <c r="AF43" s="9" t="s">
        <v>2467</v>
      </c>
      <c r="AG43" s="9" t="s">
        <v>2746</v>
      </c>
      <c r="AH43" s="9" t="s">
        <v>2483</v>
      </c>
      <c r="AI43" s="9" t="s">
        <v>2976</v>
      </c>
      <c r="AJ43" s="9" t="s">
        <v>2456</v>
      </c>
      <c r="AK43" s="9" t="s">
        <v>2881</v>
      </c>
      <c r="AL43" s="9" t="s">
        <v>2548</v>
      </c>
      <c r="AM43" s="9" t="s">
        <v>2965</v>
      </c>
      <c r="AN43" s="9"/>
      <c r="AO43" s="9"/>
      <c r="AP43" s="9"/>
      <c r="AQ43" s="9"/>
      <c r="AR43" s="9"/>
      <c r="AS43" s="9"/>
      <c r="AT43" s="9"/>
      <c r="AU43" s="9"/>
      <c r="AV43" s="9"/>
      <c r="AW43" s="9"/>
      <c r="AZ43">
        <v>40</v>
      </c>
      <c r="BA43">
        <f>MATCH(AZ43-1,挂机派遣章节!$G$3:$G$32,1)</f>
        <v>10</v>
      </c>
      <c r="BB43">
        <f>AZ43-INDEX(挂机派遣章节!$G$3:$G$32,挂机派遣!BA43)</f>
        <v>4</v>
      </c>
      <c r="BC43">
        <v>100</v>
      </c>
      <c r="BD43">
        <v>60</v>
      </c>
    </row>
    <row r="44" spans="1:56" ht="16.5" x14ac:dyDescent="0.2">
      <c r="A44" s="9">
        <f t="shared" si="0"/>
        <v>31101</v>
      </c>
      <c r="B44" s="9">
        <v>41</v>
      </c>
      <c r="C44" s="9">
        <f>INDEX(挂机派遣章节!$B$4:$B$32,挂机派遣!BA44)</f>
        <v>311</v>
      </c>
      <c r="D44" s="9" t="s">
        <v>2740</v>
      </c>
      <c r="E44" s="9">
        <v>1</v>
      </c>
      <c r="F44" s="9" t="str">
        <f t="shared" si="1"/>
        <v>探险11-1</v>
      </c>
      <c r="G44" s="9">
        <v>1</v>
      </c>
      <c r="H44" s="10" t="str">
        <f>INDEX(挂机派遣章节!$D$4:$D$32,挂机派遣!BA44)</f>
        <v>普通12章3关</v>
      </c>
      <c r="I44" s="9">
        <v>3</v>
      </c>
      <c r="J44" s="9">
        <v>3</v>
      </c>
      <c r="K44" s="9">
        <v>481924</v>
      </c>
      <c r="L44" s="9">
        <v>481924</v>
      </c>
      <c r="M44" s="9">
        <f>INDEX(挂机派遣章节!$H$4:$H$32,挂机派遣!BA44)</f>
        <v>22</v>
      </c>
      <c r="N44" s="10" t="s">
        <v>2977</v>
      </c>
      <c r="O44" s="9">
        <v>60</v>
      </c>
      <c r="P44" s="10" t="s">
        <v>2978</v>
      </c>
      <c r="Q44" s="9">
        <v>360</v>
      </c>
      <c r="R44" s="10" t="s">
        <v>2979</v>
      </c>
      <c r="S44" s="9">
        <v>1200</v>
      </c>
      <c r="T44" s="10"/>
      <c r="U44" s="9"/>
      <c r="V44" s="9" t="str">
        <f t="shared" si="2"/>
        <v>挂机12章装备掉落</v>
      </c>
      <c r="W44" s="9">
        <v>600</v>
      </c>
      <c r="X44" s="9" t="s">
        <v>326</v>
      </c>
      <c r="Y44" s="9" t="s">
        <v>2980</v>
      </c>
      <c r="Z44" s="9" t="s">
        <v>325</v>
      </c>
      <c r="AA44" s="9" t="s">
        <v>2981</v>
      </c>
      <c r="AB44" s="10" t="s">
        <v>2745</v>
      </c>
      <c r="AC44" s="9" t="str">
        <f t="shared" si="3"/>
        <v>1320/h</v>
      </c>
      <c r="AD44" s="9" t="s">
        <v>2453</v>
      </c>
      <c r="AE44" s="9" t="s">
        <v>2808</v>
      </c>
      <c r="AF44" s="9" t="s">
        <v>2467</v>
      </c>
      <c r="AG44" s="9" t="s">
        <v>2746</v>
      </c>
      <c r="AH44" s="9" t="s">
        <v>2483</v>
      </c>
      <c r="AI44" s="9" t="s">
        <v>2982</v>
      </c>
      <c r="AJ44" s="9" t="s">
        <v>2456</v>
      </c>
      <c r="AK44" s="9" t="s">
        <v>2875</v>
      </c>
      <c r="AL44" s="9" t="s">
        <v>2548</v>
      </c>
      <c r="AM44" s="9" t="s">
        <v>2815</v>
      </c>
      <c r="AN44" s="9"/>
      <c r="AO44" s="9"/>
      <c r="AP44" s="9"/>
      <c r="AQ44" s="9"/>
      <c r="AR44" s="9"/>
      <c r="AS44" s="9"/>
      <c r="AT44" s="9"/>
      <c r="AU44" s="9"/>
      <c r="AV44" s="9"/>
      <c r="AW44" s="9"/>
      <c r="AZ44">
        <v>41</v>
      </c>
      <c r="BA44">
        <f>MATCH(AZ44-1,挂机派遣章节!$G$3:$G$32,1)</f>
        <v>11</v>
      </c>
      <c r="BB44">
        <f>AZ44-INDEX(挂机派遣章节!$G$3:$G$32,挂机派遣!BA44)</f>
        <v>1</v>
      </c>
      <c r="BC44">
        <v>105</v>
      </c>
      <c r="BD44">
        <v>62</v>
      </c>
    </row>
    <row r="45" spans="1:56" ht="16.5" x14ac:dyDescent="0.2">
      <c r="A45" s="9">
        <f t="shared" si="0"/>
        <v>31102</v>
      </c>
      <c r="B45" s="9">
        <v>42</v>
      </c>
      <c r="C45" s="9">
        <f>INDEX(挂机派遣章节!$B$4:$B$32,挂机派遣!BA45)</f>
        <v>311</v>
      </c>
      <c r="D45" s="9" t="s">
        <v>2740</v>
      </c>
      <c r="E45" s="9">
        <v>2</v>
      </c>
      <c r="F45" s="9" t="str">
        <f t="shared" si="1"/>
        <v>探险11-2</v>
      </c>
      <c r="G45" s="9">
        <v>1</v>
      </c>
      <c r="H45" s="10" t="str">
        <f>INDEX(挂机派遣章节!$D$4:$D$32,挂机派遣!BA45)</f>
        <v>普通12章3关</v>
      </c>
      <c r="I45" s="9">
        <v>3</v>
      </c>
      <c r="J45" s="9">
        <v>3</v>
      </c>
      <c r="K45" s="9">
        <v>492508</v>
      </c>
      <c r="L45" s="9">
        <v>492508</v>
      </c>
      <c r="M45" s="9">
        <f>INDEX(挂机派遣章节!$H$4:$H$32,挂机派遣!BA45)</f>
        <v>22</v>
      </c>
      <c r="N45" s="10" t="s">
        <v>2983</v>
      </c>
      <c r="O45" s="9">
        <v>60</v>
      </c>
      <c r="P45" s="10" t="s">
        <v>2984</v>
      </c>
      <c r="Q45" s="9">
        <v>360</v>
      </c>
      <c r="R45" s="10" t="s">
        <v>2985</v>
      </c>
      <c r="S45" s="9">
        <v>1200</v>
      </c>
      <c r="T45" s="10"/>
      <c r="U45" s="9"/>
      <c r="V45" s="9" t="str">
        <f t="shared" si="2"/>
        <v>挂机12章装备掉落</v>
      </c>
      <c r="W45" s="9">
        <v>600</v>
      </c>
      <c r="X45" s="9" t="s">
        <v>326</v>
      </c>
      <c r="Y45" s="9" t="s">
        <v>2986</v>
      </c>
      <c r="Z45" s="9" t="s">
        <v>325</v>
      </c>
      <c r="AA45" s="9" t="s">
        <v>2885</v>
      </c>
      <c r="AB45" s="10" t="s">
        <v>2745</v>
      </c>
      <c r="AC45" s="9" t="str">
        <f t="shared" si="3"/>
        <v>1320/h</v>
      </c>
      <c r="AD45" s="9" t="s">
        <v>2453</v>
      </c>
      <c r="AE45" s="9" t="s">
        <v>2808</v>
      </c>
      <c r="AF45" s="9" t="s">
        <v>2467</v>
      </c>
      <c r="AG45" s="9" t="s">
        <v>2746</v>
      </c>
      <c r="AH45" s="9" t="s">
        <v>2483</v>
      </c>
      <c r="AI45" s="9" t="s">
        <v>2987</v>
      </c>
      <c r="AJ45" s="9" t="s">
        <v>2456</v>
      </c>
      <c r="AK45" s="9" t="s">
        <v>2869</v>
      </c>
      <c r="AL45" s="9" t="s">
        <v>2548</v>
      </c>
      <c r="AM45" s="9" t="s">
        <v>2988</v>
      </c>
      <c r="AN45" s="9"/>
      <c r="AO45" s="9"/>
      <c r="AP45" s="9"/>
      <c r="AQ45" s="9"/>
      <c r="AR45" s="9"/>
      <c r="AS45" s="9"/>
      <c r="AT45" s="9"/>
      <c r="AU45" s="9"/>
      <c r="AV45" s="9"/>
      <c r="AW45" s="9"/>
      <c r="AZ45">
        <v>42</v>
      </c>
      <c r="BA45">
        <f>MATCH(AZ45-1,挂机派遣章节!$G$3:$G$32,1)</f>
        <v>11</v>
      </c>
      <c r="BB45">
        <f>AZ45-INDEX(挂机派遣章节!$G$3:$G$32,挂机派遣!BA45)</f>
        <v>2</v>
      </c>
      <c r="BC45">
        <v>106</v>
      </c>
      <c r="BD45">
        <v>63</v>
      </c>
    </row>
    <row r="46" spans="1:56" ht="16.5" x14ac:dyDescent="0.2">
      <c r="A46" s="9">
        <f t="shared" si="0"/>
        <v>31103</v>
      </c>
      <c r="B46" s="9">
        <v>43</v>
      </c>
      <c r="C46" s="9">
        <f>INDEX(挂机派遣章节!$B$4:$B$32,挂机派遣!BA46)</f>
        <v>311</v>
      </c>
      <c r="D46" s="9" t="s">
        <v>2740</v>
      </c>
      <c r="E46" s="9">
        <v>3</v>
      </c>
      <c r="F46" s="9" t="str">
        <f t="shared" si="1"/>
        <v>探险11-3</v>
      </c>
      <c r="G46" s="9">
        <v>1</v>
      </c>
      <c r="H46" s="10" t="str">
        <f>INDEX(挂机派遣章节!$D$4:$D$32,挂机派遣!BA46)</f>
        <v>普通12章3关</v>
      </c>
      <c r="I46" s="9">
        <v>3</v>
      </c>
      <c r="J46" s="9">
        <v>3</v>
      </c>
      <c r="K46" s="9">
        <v>568600</v>
      </c>
      <c r="L46" s="9">
        <v>568600</v>
      </c>
      <c r="M46" s="9">
        <f>INDEX(挂机派遣章节!$H$4:$H$32,挂机派遣!BA46)</f>
        <v>22</v>
      </c>
      <c r="N46" s="10" t="s">
        <v>2989</v>
      </c>
      <c r="O46" s="9">
        <v>60</v>
      </c>
      <c r="P46" s="10" t="s">
        <v>2990</v>
      </c>
      <c r="Q46" s="9">
        <v>360</v>
      </c>
      <c r="R46" s="10" t="s">
        <v>2991</v>
      </c>
      <c r="S46" s="9">
        <v>1200</v>
      </c>
      <c r="T46" s="10"/>
      <c r="U46" s="9"/>
      <c r="V46" s="9" t="str">
        <f t="shared" si="2"/>
        <v>挂机12章装备掉落</v>
      </c>
      <c r="W46" s="9">
        <v>600</v>
      </c>
      <c r="X46" s="9" t="s">
        <v>326</v>
      </c>
      <c r="Y46" s="9" t="s">
        <v>2992</v>
      </c>
      <c r="Z46" s="9" t="s">
        <v>325</v>
      </c>
      <c r="AA46" s="9" t="s">
        <v>2993</v>
      </c>
      <c r="AB46" s="10" t="s">
        <v>2745</v>
      </c>
      <c r="AC46" s="9" t="str">
        <f t="shared" si="3"/>
        <v>1320/h</v>
      </c>
      <c r="AD46" s="9" t="s">
        <v>2453</v>
      </c>
      <c r="AE46" s="9" t="s">
        <v>2808</v>
      </c>
      <c r="AF46" s="9" t="s">
        <v>2467</v>
      </c>
      <c r="AG46" s="9" t="s">
        <v>2746</v>
      </c>
      <c r="AH46" s="9" t="s">
        <v>2483</v>
      </c>
      <c r="AI46" s="9" t="s">
        <v>2994</v>
      </c>
      <c r="AJ46" s="9" t="s">
        <v>2456</v>
      </c>
      <c r="AK46" s="9" t="s">
        <v>2863</v>
      </c>
      <c r="AL46" s="9" t="s">
        <v>2548</v>
      </c>
      <c r="AM46" s="9" t="s">
        <v>2995</v>
      </c>
      <c r="AN46" s="9"/>
      <c r="AO46" s="9"/>
      <c r="AP46" s="9"/>
      <c r="AQ46" s="9"/>
      <c r="AR46" s="9"/>
      <c r="AS46" s="9"/>
      <c r="AT46" s="9"/>
      <c r="AU46" s="9"/>
      <c r="AV46" s="9"/>
      <c r="AW46" s="9"/>
      <c r="AZ46">
        <v>43</v>
      </c>
      <c r="BA46">
        <f>MATCH(AZ46-1,挂机派遣章节!$G$3:$G$32,1)</f>
        <v>11</v>
      </c>
      <c r="BB46">
        <f>AZ46-INDEX(挂机派遣章节!$G$3:$G$32,挂机派遣!BA46)</f>
        <v>3</v>
      </c>
      <c r="BC46">
        <v>108</v>
      </c>
      <c r="BD46">
        <v>64</v>
      </c>
    </row>
    <row r="47" spans="1:56" ht="16.5" x14ac:dyDescent="0.2">
      <c r="A47" s="9">
        <f t="shared" si="0"/>
        <v>31104</v>
      </c>
      <c r="B47" s="9">
        <v>44</v>
      </c>
      <c r="C47" s="9">
        <f>INDEX(挂机派遣章节!$B$4:$B$32,挂机派遣!BA47)</f>
        <v>311</v>
      </c>
      <c r="D47" s="9" t="s">
        <v>2740</v>
      </c>
      <c r="E47" s="9">
        <v>4</v>
      </c>
      <c r="F47" s="9" t="str">
        <f t="shared" si="1"/>
        <v>探险11-4</v>
      </c>
      <c r="G47" s="9">
        <v>1</v>
      </c>
      <c r="H47" s="10" t="str">
        <f>INDEX(挂机派遣章节!$D$4:$D$32,挂机派遣!BA47)</f>
        <v>普通12章3关</v>
      </c>
      <c r="I47" s="9">
        <v>3</v>
      </c>
      <c r="J47" s="9">
        <v>3</v>
      </c>
      <c r="K47" s="9">
        <v>585238</v>
      </c>
      <c r="L47" s="9">
        <v>585238</v>
      </c>
      <c r="M47" s="9">
        <f>INDEX(挂机派遣章节!$H$4:$H$32,挂机派遣!BA47)</f>
        <v>22</v>
      </c>
      <c r="N47" s="10" t="s">
        <v>2996</v>
      </c>
      <c r="O47" s="9">
        <v>60</v>
      </c>
      <c r="P47" s="10" t="s">
        <v>2997</v>
      </c>
      <c r="Q47" s="9">
        <v>360</v>
      </c>
      <c r="R47" s="10" t="s">
        <v>2998</v>
      </c>
      <c r="S47" s="9">
        <v>1200</v>
      </c>
      <c r="T47" s="10"/>
      <c r="U47" s="9"/>
      <c r="V47" s="9" t="str">
        <f t="shared" si="2"/>
        <v>挂机12章装备掉落</v>
      </c>
      <c r="W47" s="9">
        <v>600</v>
      </c>
      <c r="X47" s="9" t="s">
        <v>326</v>
      </c>
      <c r="Y47" s="9" t="s">
        <v>2999</v>
      </c>
      <c r="Z47" s="9" t="s">
        <v>325</v>
      </c>
      <c r="AA47" s="9" t="s">
        <v>2891</v>
      </c>
      <c r="AB47" s="10" t="s">
        <v>2745</v>
      </c>
      <c r="AC47" s="9" t="str">
        <f t="shared" si="3"/>
        <v>1320/h</v>
      </c>
      <c r="AD47" s="9" t="s">
        <v>2453</v>
      </c>
      <c r="AE47" s="9" t="s">
        <v>2808</v>
      </c>
      <c r="AF47" s="9" t="s">
        <v>2467</v>
      </c>
      <c r="AG47" s="9" t="s">
        <v>2746</v>
      </c>
      <c r="AH47" s="9" t="s">
        <v>2483</v>
      </c>
      <c r="AI47" s="9" t="s">
        <v>2852</v>
      </c>
      <c r="AJ47" s="9" t="s">
        <v>2456</v>
      </c>
      <c r="AK47" s="9" t="s">
        <v>2827</v>
      </c>
      <c r="AL47" s="9" t="s">
        <v>2548</v>
      </c>
      <c r="AM47" s="9" t="s">
        <v>2809</v>
      </c>
      <c r="AN47" s="9"/>
      <c r="AO47" s="9"/>
      <c r="AP47" s="9"/>
      <c r="AQ47" s="9"/>
      <c r="AR47" s="9"/>
      <c r="AS47" s="9"/>
      <c r="AT47" s="9"/>
      <c r="AU47" s="9"/>
      <c r="AV47" s="9"/>
      <c r="AW47" s="9"/>
      <c r="AZ47">
        <v>44</v>
      </c>
      <c r="BA47">
        <f>MATCH(AZ47-1,挂机派遣章节!$G$3:$G$32,1)</f>
        <v>11</v>
      </c>
      <c r="BB47">
        <f>AZ47-INDEX(挂机派遣章节!$G$3:$G$32,挂机派遣!BA47)</f>
        <v>4</v>
      </c>
      <c r="BC47">
        <v>110</v>
      </c>
      <c r="BD47">
        <v>65</v>
      </c>
    </row>
    <row r="48" spans="1:56" ht="16.5" x14ac:dyDescent="0.2">
      <c r="A48" s="9">
        <f t="shared" si="0"/>
        <v>31201</v>
      </c>
      <c r="B48" s="9">
        <v>45</v>
      </c>
      <c r="C48" s="9">
        <f>INDEX(挂机派遣章节!$B$4:$B$32,挂机派遣!BA48)</f>
        <v>312</v>
      </c>
      <c r="D48" s="9" t="s">
        <v>2740</v>
      </c>
      <c r="E48" s="9">
        <v>1</v>
      </c>
      <c r="F48" s="9" t="str">
        <f t="shared" si="1"/>
        <v>探险12-1</v>
      </c>
      <c r="G48" s="9">
        <v>1</v>
      </c>
      <c r="H48" s="10" t="str">
        <f>INDEX(挂机派遣章节!$D$4:$D$32,挂机派遣!BA48)</f>
        <v>普通13章3关</v>
      </c>
      <c r="I48" s="9">
        <v>3</v>
      </c>
      <c r="J48" s="9">
        <v>3</v>
      </c>
      <c r="K48" s="9">
        <v>597784</v>
      </c>
      <c r="L48" s="9">
        <v>597784</v>
      </c>
      <c r="M48" s="9">
        <f>INDEX(挂机派遣章节!$H$4:$H$32,挂机派遣!BA48)</f>
        <v>25</v>
      </c>
      <c r="N48" s="10" t="s">
        <v>3000</v>
      </c>
      <c r="O48" s="9">
        <v>60</v>
      </c>
      <c r="P48" s="10" t="s">
        <v>3001</v>
      </c>
      <c r="Q48" s="9">
        <v>360</v>
      </c>
      <c r="R48" s="10" t="s">
        <v>3002</v>
      </c>
      <c r="S48" s="9">
        <v>1200</v>
      </c>
      <c r="T48" s="10"/>
      <c r="U48" s="9"/>
      <c r="V48" s="9" t="str">
        <f t="shared" si="2"/>
        <v>挂机13章装备掉落</v>
      </c>
      <c r="W48" s="9">
        <v>600</v>
      </c>
      <c r="X48" s="9" t="s">
        <v>326</v>
      </c>
      <c r="Y48" s="9" t="s">
        <v>3003</v>
      </c>
      <c r="Z48" s="9" t="s">
        <v>325</v>
      </c>
      <c r="AA48" s="9" t="s">
        <v>3004</v>
      </c>
      <c r="AB48" s="10" t="s">
        <v>2745</v>
      </c>
      <c r="AC48" s="9" t="str">
        <f t="shared" si="3"/>
        <v>1500/h</v>
      </c>
      <c r="AD48" s="9" t="s">
        <v>2453</v>
      </c>
      <c r="AE48" s="9" t="s">
        <v>2808</v>
      </c>
      <c r="AF48" s="9" t="s">
        <v>2467</v>
      </c>
      <c r="AG48" s="9" t="s">
        <v>2746</v>
      </c>
      <c r="AH48" s="9" t="s">
        <v>2483</v>
      </c>
      <c r="AI48" s="9" t="s">
        <v>3005</v>
      </c>
      <c r="AJ48" s="9" t="s">
        <v>2456</v>
      </c>
      <c r="AK48" s="9" t="s">
        <v>2827</v>
      </c>
      <c r="AL48" s="9" t="s">
        <v>2548</v>
      </c>
      <c r="AM48" s="9" t="s">
        <v>3006</v>
      </c>
      <c r="AN48" s="9"/>
      <c r="AO48" s="9"/>
      <c r="AP48" s="9"/>
      <c r="AQ48" s="9"/>
      <c r="AR48" s="9"/>
      <c r="AS48" s="9"/>
      <c r="AT48" s="9"/>
      <c r="AU48" s="9"/>
      <c r="AV48" s="9"/>
      <c r="AW48" s="9"/>
      <c r="AZ48">
        <v>45</v>
      </c>
      <c r="BA48">
        <f>MATCH(AZ48-1,挂机派遣章节!$G$3:$G$32,1)</f>
        <v>12</v>
      </c>
      <c r="BB48">
        <f>AZ48-INDEX(挂机派遣章节!$G$3:$G$32,挂机派遣!BA48)</f>
        <v>1</v>
      </c>
      <c r="BC48">
        <v>117</v>
      </c>
      <c r="BD48">
        <v>67</v>
      </c>
    </row>
    <row r="49" spans="1:56" ht="16.5" x14ac:dyDescent="0.2">
      <c r="A49" s="9">
        <f t="shared" si="0"/>
        <v>31202</v>
      </c>
      <c r="B49" s="9">
        <v>46</v>
      </c>
      <c r="C49" s="9">
        <f>INDEX(挂机派遣章节!$B$4:$B$32,挂机派遣!BA49)</f>
        <v>312</v>
      </c>
      <c r="D49" s="9" t="s">
        <v>2740</v>
      </c>
      <c r="E49" s="9">
        <v>2</v>
      </c>
      <c r="F49" s="9" t="str">
        <f t="shared" si="1"/>
        <v>探险12-2</v>
      </c>
      <c r="G49" s="9">
        <v>1</v>
      </c>
      <c r="H49" s="10" t="str">
        <f>INDEX(挂机派遣章节!$D$4:$D$32,挂机派遣!BA49)</f>
        <v>普通13章3关</v>
      </c>
      <c r="I49" s="9">
        <v>3</v>
      </c>
      <c r="J49" s="9">
        <v>3</v>
      </c>
      <c r="K49" s="9">
        <v>613696</v>
      </c>
      <c r="L49" s="9">
        <v>613696</v>
      </c>
      <c r="M49" s="9">
        <f>INDEX(挂机派遣章节!$H$4:$H$32,挂机派遣!BA49)</f>
        <v>25</v>
      </c>
      <c r="N49" s="10" t="s">
        <v>3007</v>
      </c>
      <c r="O49" s="9">
        <v>60</v>
      </c>
      <c r="P49" s="10" t="s">
        <v>3008</v>
      </c>
      <c r="Q49" s="9">
        <v>360</v>
      </c>
      <c r="R49" s="10" t="s">
        <v>3009</v>
      </c>
      <c r="S49" s="9">
        <v>1200</v>
      </c>
      <c r="T49" s="10"/>
      <c r="U49" s="9"/>
      <c r="V49" s="9" t="str">
        <f t="shared" si="2"/>
        <v>挂机13章装备掉落</v>
      </c>
      <c r="W49" s="9">
        <v>600</v>
      </c>
      <c r="X49" s="9" t="s">
        <v>326</v>
      </c>
      <c r="Y49" s="9" t="s">
        <v>3010</v>
      </c>
      <c r="Z49" s="9" t="s">
        <v>325</v>
      </c>
      <c r="AA49" s="9" t="s">
        <v>2897</v>
      </c>
      <c r="AB49" s="10" t="s">
        <v>2745</v>
      </c>
      <c r="AC49" s="9" t="str">
        <f t="shared" si="3"/>
        <v>1500/h</v>
      </c>
      <c r="AD49" s="9" t="s">
        <v>2453</v>
      </c>
      <c r="AE49" s="9" t="s">
        <v>2808</v>
      </c>
      <c r="AF49" s="9" t="s">
        <v>2467</v>
      </c>
      <c r="AG49" s="9" t="s">
        <v>2746</v>
      </c>
      <c r="AH49" s="9" t="s">
        <v>2483</v>
      </c>
      <c r="AI49" s="9" t="s">
        <v>2869</v>
      </c>
      <c r="AJ49" s="9" t="s">
        <v>2456</v>
      </c>
      <c r="AK49" s="9" t="s">
        <v>2827</v>
      </c>
      <c r="AL49" s="9" t="s">
        <v>2548</v>
      </c>
      <c r="AM49" s="9" t="s">
        <v>3011</v>
      </c>
      <c r="AN49" s="9"/>
      <c r="AO49" s="9"/>
      <c r="AP49" s="9"/>
      <c r="AQ49" s="9"/>
      <c r="AR49" s="9"/>
      <c r="AS49" s="9"/>
      <c r="AT49" s="9"/>
      <c r="AU49" s="9"/>
      <c r="AV49" s="9"/>
      <c r="AW49" s="9"/>
      <c r="AZ49">
        <v>46</v>
      </c>
      <c r="BA49">
        <f>MATCH(AZ49-1,挂机派遣章节!$G$3:$G$32,1)</f>
        <v>12</v>
      </c>
      <c r="BB49">
        <f>AZ49-INDEX(挂机派遣章节!$G$3:$G$32,挂机派遣!BA49)</f>
        <v>2</v>
      </c>
      <c r="BC49">
        <v>119</v>
      </c>
      <c r="BD49">
        <v>68</v>
      </c>
    </row>
    <row r="50" spans="1:56" ht="16.5" x14ac:dyDescent="0.2">
      <c r="A50" s="9">
        <f t="shared" si="0"/>
        <v>31203</v>
      </c>
      <c r="B50" s="9">
        <v>47</v>
      </c>
      <c r="C50" s="9">
        <f>INDEX(挂机派遣章节!$B$4:$B$32,挂机派遣!BA50)</f>
        <v>312</v>
      </c>
      <c r="D50" s="9" t="s">
        <v>2740</v>
      </c>
      <c r="E50" s="9">
        <v>3</v>
      </c>
      <c r="F50" s="9" t="str">
        <f t="shared" si="1"/>
        <v>探险12-3</v>
      </c>
      <c r="G50" s="9">
        <v>1</v>
      </c>
      <c r="H50" s="10" t="str">
        <f>INDEX(挂机派遣章节!$D$4:$D$32,挂机派遣!BA50)</f>
        <v>普通13章3关</v>
      </c>
      <c r="I50" s="9">
        <v>3</v>
      </c>
      <c r="J50" s="9">
        <v>3</v>
      </c>
      <c r="K50" s="9">
        <v>658192</v>
      </c>
      <c r="L50" s="9">
        <v>658192</v>
      </c>
      <c r="M50" s="9">
        <f>INDEX(挂机派遣章节!$H$4:$H$32,挂机派遣!BA50)</f>
        <v>25</v>
      </c>
      <c r="N50" s="10" t="s">
        <v>3012</v>
      </c>
      <c r="O50" s="9">
        <v>60</v>
      </c>
      <c r="P50" s="10" t="s">
        <v>3013</v>
      </c>
      <c r="Q50" s="9">
        <v>360</v>
      </c>
      <c r="R50" s="10" t="s">
        <v>3014</v>
      </c>
      <c r="S50" s="9">
        <v>1200</v>
      </c>
      <c r="T50" s="10"/>
      <c r="U50" s="9"/>
      <c r="V50" s="9" t="str">
        <f t="shared" si="2"/>
        <v>挂机13章装备掉落</v>
      </c>
      <c r="W50" s="9">
        <v>600</v>
      </c>
      <c r="X50" s="9" t="s">
        <v>326</v>
      </c>
      <c r="Y50" s="9" t="s">
        <v>3015</v>
      </c>
      <c r="Z50" s="9" t="s">
        <v>325</v>
      </c>
      <c r="AA50" s="9" t="s">
        <v>3016</v>
      </c>
      <c r="AB50" s="10" t="s">
        <v>2745</v>
      </c>
      <c r="AC50" s="9" t="str">
        <f t="shared" si="3"/>
        <v>1500/h</v>
      </c>
      <c r="AD50" s="9" t="s">
        <v>2453</v>
      </c>
      <c r="AE50" s="9" t="s">
        <v>2808</v>
      </c>
      <c r="AF50" s="9" t="s">
        <v>2467</v>
      </c>
      <c r="AG50" s="9" t="s">
        <v>2746</v>
      </c>
      <c r="AH50" s="9" t="s">
        <v>2483</v>
      </c>
      <c r="AI50" s="9" t="s">
        <v>2875</v>
      </c>
      <c r="AJ50" s="9" t="s">
        <v>2456</v>
      </c>
      <c r="AK50" s="9" t="s">
        <v>2827</v>
      </c>
      <c r="AL50" s="9" t="s">
        <v>2548</v>
      </c>
      <c r="AM50" s="9" t="s">
        <v>2816</v>
      </c>
      <c r="AN50" s="9"/>
      <c r="AO50" s="9"/>
      <c r="AP50" s="9"/>
      <c r="AQ50" s="9"/>
      <c r="AR50" s="9"/>
      <c r="AS50" s="9"/>
      <c r="AT50" s="9"/>
      <c r="AU50" s="9"/>
      <c r="AV50" s="9"/>
      <c r="AW50" s="9"/>
      <c r="AZ50">
        <v>47</v>
      </c>
      <c r="BA50">
        <f>MATCH(AZ50-1,挂机派遣章节!$G$3:$G$32,1)</f>
        <v>12</v>
      </c>
      <c r="BB50">
        <f>AZ50-INDEX(挂机派遣章节!$G$3:$G$32,挂机派遣!BA50)</f>
        <v>3</v>
      </c>
      <c r="BC50">
        <v>122</v>
      </c>
      <c r="BD50">
        <v>69</v>
      </c>
    </row>
    <row r="51" spans="1:56" ht="16.5" x14ac:dyDescent="0.2">
      <c r="A51" s="9">
        <f t="shared" si="0"/>
        <v>31204</v>
      </c>
      <c r="B51" s="9">
        <v>48</v>
      </c>
      <c r="C51" s="9">
        <f>INDEX(挂机派遣章节!$B$4:$B$32,挂机派遣!BA51)</f>
        <v>312</v>
      </c>
      <c r="D51" s="9" t="s">
        <v>2740</v>
      </c>
      <c r="E51" s="9">
        <v>4</v>
      </c>
      <c r="F51" s="9" t="str">
        <f t="shared" si="1"/>
        <v>探险12-4</v>
      </c>
      <c r="G51" s="9">
        <v>1</v>
      </c>
      <c r="H51" s="10" t="str">
        <f>INDEX(挂机派遣章节!$D$4:$D$32,挂机派遣!BA51)</f>
        <v>普通13章3关</v>
      </c>
      <c r="I51" s="9">
        <v>3</v>
      </c>
      <c r="J51" s="9">
        <v>3</v>
      </c>
      <c r="K51" s="9">
        <v>697331</v>
      </c>
      <c r="L51" s="9">
        <v>697331</v>
      </c>
      <c r="M51" s="9">
        <f>INDEX(挂机派遣章节!$H$4:$H$32,挂机派遣!BA51)</f>
        <v>25</v>
      </c>
      <c r="N51" s="10" t="s">
        <v>3017</v>
      </c>
      <c r="O51" s="9">
        <v>60</v>
      </c>
      <c r="P51" s="10" t="s">
        <v>3018</v>
      </c>
      <c r="Q51" s="9">
        <v>360</v>
      </c>
      <c r="R51" s="10" t="s">
        <v>3019</v>
      </c>
      <c r="S51" s="9">
        <v>1200</v>
      </c>
      <c r="T51" s="10"/>
      <c r="U51" s="9"/>
      <c r="V51" s="9" t="str">
        <f t="shared" si="2"/>
        <v>挂机13章装备掉落</v>
      </c>
      <c r="W51" s="9">
        <v>600</v>
      </c>
      <c r="X51" s="9" t="s">
        <v>326</v>
      </c>
      <c r="Y51" s="9" t="s">
        <v>3020</v>
      </c>
      <c r="Z51" s="9" t="s">
        <v>325</v>
      </c>
      <c r="AA51" s="9" t="s">
        <v>2903</v>
      </c>
      <c r="AB51" s="10" t="s">
        <v>2745</v>
      </c>
      <c r="AC51" s="9" t="str">
        <f t="shared" si="3"/>
        <v>1500/h</v>
      </c>
      <c r="AD51" s="9" t="s">
        <v>2453</v>
      </c>
      <c r="AE51" s="9" t="s">
        <v>2808</v>
      </c>
      <c r="AF51" s="9" t="s">
        <v>2467</v>
      </c>
      <c r="AG51" s="9" t="s">
        <v>2746</v>
      </c>
      <c r="AH51" s="9" t="s">
        <v>2483</v>
      </c>
      <c r="AI51" s="9" t="s">
        <v>2833</v>
      </c>
      <c r="AJ51" s="9" t="s">
        <v>2456</v>
      </c>
      <c r="AK51" s="9" t="s">
        <v>2827</v>
      </c>
      <c r="AL51" s="9" t="s">
        <v>2548</v>
      </c>
      <c r="AM51" s="9" t="s">
        <v>3021</v>
      </c>
      <c r="AN51" s="9"/>
      <c r="AO51" s="9"/>
      <c r="AP51" s="9"/>
      <c r="AQ51" s="9"/>
      <c r="AR51" s="9"/>
      <c r="AS51" s="9"/>
      <c r="AT51" s="9"/>
      <c r="AU51" s="9"/>
      <c r="AV51" s="9"/>
      <c r="AW51" s="9"/>
      <c r="AZ51">
        <v>48</v>
      </c>
      <c r="BA51">
        <f>MATCH(AZ51-1,挂机派遣章节!$G$3:$G$32,1)</f>
        <v>12</v>
      </c>
      <c r="BB51">
        <f>AZ51-INDEX(挂机派遣章节!$G$3:$G$32,挂机派遣!BA51)</f>
        <v>4</v>
      </c>
      <c r="BC51">
        <v>125</v>
      </c>
      <c r="BD51">
        <v>70</v>
      </c>
    </row>
    <row r="52" spans="1:56" ht="16.5" x14ac:dyDescent="0.2">
      <c r="A52" s="9">
        <f t="shared" si="0"/>
        <v>31301</v>
      </c>
      <c r="B52" s="9">
        <v>49</v>
      </c>
      <c r="C52" s="9">
        <f>INDEX(挂机派遣章节!$B$4:$B$32,挂机派遣!BA52)</f>
        <v>313</v>
      </c>
      <c r="D52" s="9" t="s">
        <v>2740</v>
      </c>
      <c r="E52" s="9">
        <v>1</v>
      </c>
      <c r="F52" s="9" t="str">
        <f t="shared" si="1"/>
        <v>探险13-1</v>
      </c>
      <c r="G52" s="9">
        <v>1</v>
      </c>
      <c r="H52" s="10" t="str">
        <f>INDEX(挂机派遣章节!$D$4:$D$32,挂机派遣!BA52)</f>
        <v>普通14章3关</v>
      </c>
      <c r="I52" s="9">
        <v>3</v>
      </c>
      <c r="J52" s="9">
        <v>3</v>
      </c>
      <c r="K52" s="9">
        <v>714164</v>
      </c>
      <c r="L52" s="9">
        <v>714164</v>
      </c>
      <c r="M52" s="9">
        <f>INDEX(挂机派遣章节!$H$4:$H$32,挂机派遣!BA52)</f>
        <v>27</v>
      </c>
      <c r="N52" s="10" t="s">
        <v>3022</v>
      </c>
      <c r="O52" s="9">
        <v>60</v>
      </c>
      <c r="P52" s="10" t="s">
        <v>3023</v>
      </c>
      <c r="Q52" s="9">
        <v>360</v>
      </c>
      <c r="R52" s="10" t="s">
        <v>3024</v>
      </c>
      <c r="S52" s="9">
        <v>1200</v>
      </c>
      <c r="T52" s="10"/>
      <c r="U52" s="9"/>
      <c r="V52" s="9" t="str">
        <f t="shared" si="2"/>
        <v>挂机14章装备掉落</v>
      </c>
      <c r="W52" s="9">
        <v>600</v>
      </c>
      <c r="X52" s="9" t="s">
        <v>326</v>
      </c>
      <c r="Y52" s="9" t="s">
        <v>3025</v>
      </c>
      <c r="Z52" s="9" t="s">
        <v>325</v>
      </c>
      <c r="AA52" s="9" t="s">
        <v>3026</v>
      </c>
      <c r="AB52" s="10" t="s">
        <v>2745</v>
      </c>
      <c r="AC52" s="9" t="str">
        <f t="shared" si="3"/>
        <v>1620/h</v>
      </c>
      <c r="AD52" s="9" t="s">
        <v>2453</v>
      </c>
      <c r="AE52" s="9" t="s">
        <v>2808</v>
      </c>
      <c r="AF52" s="9" t="s">
        <v>2467</v>
      </c>
      <c r="AG52" s="9" t="s">
        <v>2746</v>
      </c>
      <c r="AH52" s="9" t="s">
        <v>2483</v>
      </c>
      <c r="AI52" s="9" t="s">
        <v>2893</v>
      </c>
      <c r="AJ52" s="9" t="s">
        <v>2456</v>
      </c>
      <c r="AK52" s="9" t="s">
        <v>2827</v>
      </c>
      <c r="AL52" s="9" t="s">
        <v>2548</v>
      </c>
      <c r="AM52" s="9" t="s">
        <v>2822</v>
      </c>
      <c r="AN52" s="9"/>
      <c r="AO52" s="9"/>
      <c r="AP52" s="9"/>
      <c r="AQ52" s="9"/>
      <c r="AR52" s="9"/>
      <c r="AS52" s="9"/>
      <c r="AT52" s="9"/>
      <c r="AU52" s="9"/>
      <c r="AV52" s="9"/>
      <c r="AW52" s="9"/>
      <c r="AZ52">
        <v>49</v>
      </c>
      <c r="BA52">
        <f>MATCH(AZ52-1,挂机派遣章节!$G$3:$G$32,1)</f>
        <v>13</v>
      </c>
      <c r="BB52">
        <f>AZ52-INDEX(挂机派遣章节!$G$3:$G$32,挂机派遣!BA52)</f>
        <v>1</v>
      </c>
      <c r="BC52">
        <v>130</v>
      </c>
      <c r="BD52">
        <v>72</v>
      </c>
    </row>
    <row r="53" spans="1:56" ht="16.5" x14ac:dyDescent="0.2">
      <c r="A53" s="9">
        <f t="shared" si="0"/>
        <v>31302</v>
      </c>
      <c r="B53" s="9">
        <v>50</v>
      </c>
      <c r="C53" s="9">
        <f>INDEX(挂机派遣章节!$B$4:$B$32,挂机派遣!BA53)</f>
        <v>313</v>
      </c>
      <c r="D53" s="9" t="s">
        <v>2740</v>
      </c>
      <c r="E53" s="9">
        <v>2</v>
      </c>
      <c r="F53" s="9" t="str">
        <f t="shared" si="1"/>
        <v>探险13-2</v>
      </c>
      <c r="G53" s="9">
        <v>1</v>
      </c>
      <c r="H53" s="10" t="str">
        <f>INDEX(挂机派遣章节!$D$4:$D$32,挂机派遣!BA53)</f>
        <v>普通14章3关</v>
      </c>
      <c r="I53" s="9">
        <v>3</v>
      </c>
      <c r="J53" s="9">
        <v>3</v>
      </c>
      <c r="K53" s="9">
        <v>726914</v>
      </c>
      <c r="L53" s="9">
        <v>726914</v>
      </c>
      <c r="M53" s="9">
        <f>INDEX(挂机派遣章节!$H$4:$H$32,挂机派遣!BA53)</f>
        <v>27</v>
      </c>
      <c r="N53" s="10" t="s">
        <v>3027</v>
      </c>
      <c r="O53" s="9">
        <v>60</v>
      </c>
      <c r="P53" s="10" t="s">
        <v>3028</v>
      </c>
      <c r="Q53" s="9">
        <v>360</v>
      </c>
      <c r="R53" s="10" t="s">
        <v>3029</v>
      </c>
      <c r="S53" s="9">
        <v>1200</v>
      </c>
      <c r="T53" s="10"/>
      <c r="U53" s="9"/>
      <c r="V53" s="9" t="str">
        <f t="shared" si="2"/>
        <v>挂机14章装备掉落</v>
      </c>
      <c r="W53" s="9">
        <v>600</v>
      </c>
      <c r="X53" s="9" t="s">
        <v>326</v>
      </c>
      <c r="Y53" s="9" t="s">
        <v>3030</v>
      </c>
      <c r="Z53" s="9" t="s">
        <v>325</v>
      </c>
      <c r="AA53" s="9" t="s">
        <v>2909</v>
      </c>
      <c r="AB53" s="10" t="s">
        <v>2745</v>
      </c>
      <c r="AC53" s="9" t="str">
        <f t="shared" si="3"/>
        <v>1620/h</v>
      </c>
      <c r="AD53" s="9" t="s">
        <v>2453</v>
      </c>
      <c r="AE53" s="9" t="s">
        <v>2808</v>
      </c>
      <c r="AF53" s="9" t="s">
        <v>2467</v>
      </c>
      <c r="AG53" s="9" t="s">
        <v>2746</v>
      </c>
      <c r="AH53" s="9" t="s">
        <v>2483</v>
      </c>
      <c r="AI53" s="9" t="s">
        <v>2899</v>
      </c>
      <c r="AJ53" s="9" t="s">
        <v>2456</v>
      </c>
      <c r="AK53" s="9" t="s">
        <v>2827</v>
      </c>
      <c r="AL53" s="9" t="s">
        <v>2548</v>
      </c>
      <c r="AM53" s="9" t="s">
        <v>3031</v>
      </c>
      <c r="AN53" s="9"/>
      <c r="AO53" s="9"/>
      <c r="AP53" s="9"/>
      <c r="AQ53" s="9"/>
      <c r="AR53" s="9"/>
      <c r="AS53" s="9"/>
      <c r="AT53" s="9"/>
      <c r="AU53" s="9"/>
      <c r="AV53" s="9"/>
      <c r="AW53" s="9"/>
      <c r="AZ53">
        <v>50</v>
      </c>
      <c r="BA53">
        <f>MATCH(AZ53-1,挂机派遣章节!$G$3:$G$32,1)</f>
        <v>13</v>
      </c>
      <c r="BB53">
        <f>AZ53-INDEX(挂机派遣章节!$G$3:$G$32,挂机派遣!BA53)</f>
        <v>2</v>
      </c>
      <c r="BC53">
        <v>131</v>
      </c>
      <c r="BD53">
        <v>73</v>
      </c>
    </row>
    <row r="54" spans="1:56" ht="16.5" x14ac:dyDescent="0.2">
      <c r="A54" s="9">
        <f t="shared" si="0"/>
        <v>31303</v>
      </c>
      <c r="B54" s="9">
        <v>51</v>
      </c>
      <c r="C54" s="9">
        <f>INDEX(挂机派遣章节!$B$4:$B$32,挂机派遣!BA54)</f>
        <v>313</v>
      </c>
      <c r="D54" s="9" t="s">
        <v>2740</v>
      </c>
      <c r="E54" s="9">
        <v>3</v>
      </c>
      <c r="F54" s="9" t="str">
        <f t="shared" si="1"/>
        <v>探险13-3</v>
      </c>
      <c r="G54" s="9">
        <v>1</v>
      </c>
      <c r="H54" s="10" t="str">
        <f>INDEX(挂机派遣章节!$D$4:$D$32,挂机派遣!BA54)</f>
        <v>普通14章3关</v>
      </c>
      <c r="I54" s="9">
        <v>3</v>
      </c>
      <c r="J54" s="9">
        <v>3</v>
      </c>
      <c r="K54" s="9">
        <v>842525</v>
      </c>
      <c r="L54" s="9">
        <v>842525</v>
      </c>
      <c r="M54" s="9">
        <f>INDEX(挂机派遣章节!$H$4:$H$32,挂机派遣!BA54)</f>
        <v>27</v>
      </c>
      <c r="N54" s="10" t="s">
        <v>3032</v>
      </c>
      <c r="O54" s="9">
        <v>60</v>
      </c>
      <c r="P54" s="10" t="s">
        <v>3033</v>
      </c>
      <c r="Q54" s="9">
        <v>360</v>
      </c>
      <c r="R54" s="10" t="s">
        <v>3034</v>
      </c>
      <c r="S54" s="9">
        <v>1200</v>
      </c>
      <c r="T54" s="10"/>
      <c r="U54" s="9"/>
      <c r="V54" s="9" t="str">
        <f t="shared" si="2"/>
        <v>挂机14章装备掉落</v>
      </c>
      <c r="W54" s="9">
        <v>600</v>
      </c>
      <c r="X54" s="9" t="s">
        <v>326</v>
      </c>
      <c r="Y54" s="9" t="s">
        <v>3035</v>
      </c>
      <c r="Z54" s="9" t="s">
        <v>325</v>
      </c>
      <c r="AA54" s="9" t="s">
        <v>3036</v>
      </c>
      <c r="AB54" s="10" t="s">
        <v>2745</v>
      </c>
      <c r="AC54" s="9" t="str">
        <f t="shared" si="3"/>
        <v>1620/h</v>
      </c>
      <c r="AD54" s="9" t="s">
        <v>2453</v>
      </c>
      <c r="AE54" s="9" t="s">
        <v>2808</v>
      </c>
      <c r="AF54" s="9" t="s">
        <v>2467</v>
      </c>
      <c r="AG54" s="9" t="s">
        <v>2746</v>
      </c>
      <c r="AH54" s="9" t="s">
        <v>2483</v>
      </c>
      <c r="AI54" s="9" t="s">
        <v>3037</v>
      </c>
      <c r="AJ54" s="9" t="s">
        <v>2456</v>
      </c>
      <c r="AK54" s="9" t="s">
        <v>2827</v>
      </c>
      <c r="AL54" s="9" t="s">
        <v>2548</v>
      </c>
      <c r="AM54" s="9" t="s">
        <v>2828</v>
      </c>
      <c r="AN54" s="9"/>
      <c r="AO54" s="9"/>
      <c r="AP54" s="9"/>
      <c r="AQ54" s="9"/>
      <c r="AR54" s="9"/>
      <c r="AS54" s="9"/>
      <c r="AT54" s="9"/>
      <c r="AU54" s="9"/>
      <c r="AV54" s="9"/>
      <c r="AW54" s="9"/>
      <c r="AZ54">
        <v>51</v>
      </c>
      <c r="BA54">
        <f>MATCH(AZ54-1,挂机派遣章节!$G$3:$G$32,1)</f>
        <v>13</v>
      </c>
      <c r="BB54">
        <f>AZ54-INDEX(挂机派遣章节!$G$3:$G$32,挂机派遣!BA54)</f>
        <v>3</v>
      </c>
      <c r="BC54">
        <v>133</v>
      </c>
      <c r="BD54">
        <v>74</v>
      </c>
    </row>
    <row r="55" spans="1:56" ht="16.5" x14ac:dyDescent="0.2">
      <c r="A55" s="9">
        <f t="shared" si="0"/>
        <v>31304</v>
      </c>
      <c r="B55" s="9">
        <v>52</v>
      </c>
      <c r="C55" s="9">
        <f>INDEX(挂机派遣章节!$B$4:$B$32,挂机派遣!BA55)</f>
        <v>313</v>
      </c>
      <c r="D55" s="9" t="s">
        <v>2740</v>
      </c>
      <c r="E55" s="9">
        <v>4</v>
      </c>
      <c r="F55" s="9" t="str">
        <f t="shared" si="1"/>
        <v>探险13-4</v>
      </c>
      <c r="G55" s="9">
        <v>1</v>
      </c>
      <c r="H55" s="10" t="str">
        <f>INDEX(挂机派遣章节!$D$4:$D$32,挂机派遣!BA55)</f>
        <v>普通14章3关</v>
      </c>
      <c r="I55" s="9">
        <v>3</v>
      </c>
      <c r="J55" s="9">
        <v>3</v>
      </c>
      <c r="K55" s="9">
        <v>878922</v>
      </c>
      <c r="L55" s="9">
        <v>878922</v>
      </c>
      <c r="M55" s="9">
        <f>INDEX(挂机派遣章节!$H$4:$H$32,挂机派遣!BA55)</f>
        <v>27</v>
      </c>
      <c r="N55" s="10" t="s">
        <v>3038</v>
      </c>
      <c r="O55" s="9">
        <v>60</v>
      </c>
      <c r="P55" s="10" t="s">
        <v>3039</v>
      </c>
      <c r="Q55" s="9">
        <v>360</v>
      </c>
      <c r="R55" s="10" t="s">
        <v>3040</v>
      </c>
      <c r="S55" s="9">
        <v>1200</v>
      </c>
      <c r="T55" s="10"/>
      <c r="U55" s="9"/>
      <c r="V55" s="9" t="str">
        <f t="shared" si="2"/>
        <v>挂机14章装备掉落</v>
      </c>
      <c r="W55" s="9">
        <v>600</v>
      </c>
      <c r="X55" s="9" t="s">
        <v>326</v>
      </c>
      <c r="Y55" s="9" t="s">
        <v>3041</v>
      </c>
      <c r="Z55" s="9" t="s">
        <v>325</v>
      </c>
      <c r="AA55" s="9" t="s">
        <v>2915</v>
      </c>
      <c r="AB55" s="10" t="s">
        <v>2745</v>
      </c>
      <c r="AC55" s="9" t="str">
        <f t="shared" si="3"/>
        <v>1620/h</v>
      </c>
      <c r="AD55" s="9" t="s">
        <v>2453</v>
      </c>
      <c r="AE55" s="9" t="s">
        <v>2808</v>
      </c>
      <c r="AF55" s="9" t="s">
        <v>2467</v>
      </c>
      <c r="AG55" s="9" t="s">
        <v>2746</v>
      </c>
      <c r="AH55" s="9" t="s">
        <v>2483</v>
      </c>
      <c r="AI55" s="9" t="s">
        <v>3042</v>
      </c>
      <c r="AJ55" s="9" t="s">
        <v>2456</v>
      </c>
      <c r="AK55" s="9" t="s">
        <v>2827</v>
      </c>
      <c r="AL55" s="9" t="s">
        <v>2548</v>
      </c>
      <c r="AM55" s="9" t="s">
        <v>2982</v>
      </c>
      <c r="AN55" s="9"/>
      <c r="AO55" s="9"/>
      <c r="AP55" s="9"/>
      <c r="AQ55" s="9"/>
      <c r="AR55" s="9"/>
      <c r="AS55" s="9"/>
      <c r="AT55" s="9"/>
      <c r="AU55" s="9"/>
      <c r="AV55" s="9"/>
      <c r="AW55" s="9"/>
      <c r="AZ55">
        <v>52</v>
      </c>
      <c r="BA55">
        <f>MATCH(AZ55-1,挂机派遣章节!$G$3:$G$32,1)</f>
        <v>13</v>
      </c>
      <c r="BB55">
        <f>AZ55-INDEX(挂机派遣章节!$G$3:$G$32,挂机派遣!BA55)</f>
        <v>4</v>
      </c>
      <c r="BC55">
        <v>135</v>
      </c>
      <c r="BD55">
        <v>75</v>
      </c>
    </row>
    <row r="56" spans="1:56" ht="16.5" x14ac:dyDescent="0.2">
      <c r="A56" s="9">
        <f t="shared" si="0"/>
        <v>31401</v>
      </c>
      <c r="B56" s="9">
        <v>53</v>
      </c>
      <c r="C56" s="9">
        <f>INDEX(挂机派遣章节!$B$4:$B$32,挂机派遣!BA56)</f>
        <v>314</v>
      </c>
      <c r="D56" s="9" t="s">
        <v>2740</v>
      </c>
      <c r="E56" s="9">
        <v>1</v>
      </c>
      <c r="F56" s="9" t="str">
        <f t="shared" si="1"/>
        <v>探险14-1</v>
      </c>
      <c r="G56" s="9">
        <v>1</v>
      </c>
      <c r="H56" s="10" t="str">
        <f>INDEX(挂机派遣章节!$D$4:$D$32,挂机派遣!BA56)</f>
        <v>普通15章3关</v>
      </c>
      <c r="I56" s="9">
        <v>3</v>
      </c>
      <c r="J56" s="9">
        <v>3</v>
      </c>
      <c r="K56" s="9">
        <v>914167</v>
      </c>
      <c r="L56" s="9">
        <v>914167</v>
      </c>
      <c r="M56" s="9">
        <f>INDEX(挂机派遣章节!$H$4:$H$32,挂机派遣!BA56)</f>
        <v>30</v>
      </c>
      <c r="N56" s="10" t="s">
        <v>3043</v>
      </c>
      <c r="O56" s="9">
        <v>60</v>
      </c>
      <c r="P56" s="10" t="s">
        <v>3044</v>
      </c>
      <c r="Q56" s="9">
        <v>360</v>
      </c>
      <c r="R56" s="10" t="s">
        <v>3045</v>
      </c>
      <c r="S56" s="9">
        <v>1200</v>
      </c>
      <c r="T56" s="10"/>
      <c r="U56" s="9"/>
      <c r="V56" s="9" t="str">
        <f t="shared" si="2"/>
        <v>挂机15章装备掉落</v>
      </c>
      <c r="W56" s="9">
        <v>600</v>
      </c>
      <c r="X56" s="9" t="s">
        <v>326</v>
      </c>
      <c r="Y56" s="9" t="s">
        <v>3046</v>
      </c>
      <c r="Z56" s="9" t="s">
        <v>325</v>
      </c>
      <c r="AA56" s="9" t="s">
        <v>3047</v>
      </c>
      <c r="AB56" s="10" t="s">
        <v>2745</v>
      </c>
      <c r="AC56" s="9" t="str">
        <f t="shared" si="3"/>
        <v>1800/h</v>
      </c>
      <c r="AD56" s="9" t="s">
        <v>2453</v>
      </c>
      <c r="AE56" s="9" t="s">
        <v>2808</v>
      </c>
      <c r="AF56" s="9" t="s">
        <v>2467</v>
      </c>
      <c r="AG56" s="9" t="s">
        <v>2746</v>
      </c>
      <c r="AH56" s="9" t="s">
        <v>2483</v>
      </c>
      <c r="AI56" s="9" t="s">
        <v>2845</v>
      </c>
      <c r="AJ56" s="9" t="s">
        <v>2456</v>
      </c>
      <c r="AK56" s="9" t="s">
        <v>2827</v>
      </c>
      <c r="AL56" s="9" t="s">
        <v>2548</v>
      </c>
      <c r="AM56" s="9" t="s">
        <v>2821</v>
      </c>
      <c r="AN56" s="9"/>
      <c r="AO56" s="9"/>
      <c r="AP56" s="9"/>
      <c r="AQ56" s="9"/>
      <c r="AR56" s="9"/>
      <c r="AS56" s="9"/>
      <c r="AT56" s="9"/>
      <c r="AU56" s="9"/>
      <c r="AV56" s="9"/>
      <c r="AW56" s="9"/>
      <c r="AZ56">
        <v>53</v>
      </c>
      <c r="BA56">
        <f>MATCH(AZ56-1,挂机派遣章节!$G$3:$G$32,1)</f>
        <v>14</v>
      </c>
      <c r="BB56">
        <f>AZ56-INDEX(挂机派遣章节!$G$3:$G$32,挂机派遣!BA56)</f>
        <v>1</v>
      </c>
      <c r="BC56">
        <v>142</v>
      </c>
      <c r="BD56">
        <v>77</v>
      </c>
    </row>
    <row r="57" spans="1:56" ht="16.5" x14ac:dyDescent="0.2">
      <c r="A57" s="9">
        <f t="shared" si="0"/>
        <v>31402</v>
      </c>
      <c r="B57" s="9">
        <v>54</v>
      </c>
      <c r="C57" s="9">
        <f>INDEX(挂机派遣章节!$B$4:$B$32,挂机派遣!BA57)</f>
        <v>314</v>
      </c>
      <c r="D57" s="9" t="s">
        <v>2740</v>
      </c>
      <c r="E57" s="9">
        <v>2</v>
      </c>
      <c r="F57" s="9" t="str">
        <f t="shared" si="1"/>
        <v>探险14-2</v>
      </c>
      <c r="G57" s="9">
        <v>1</v>
      </c>
      <c r="H57" s="10" t="str">
        <f>INDEX(挂机派遣章节!$D$4:$D$32,挂机派遣!BA57)</f>
        <v>普通15章3关</v>
      </c>
      <c r="I57" s="9">
        <v>3</v>
      </c>
      <c r="J57" s="9">
        <v>3</v>
      </c>
      <c r="K57" s="9">
        <v>930338</v>
      </c>
      <c r="L57" s="9">
        <v>930338</v>
      </c>
      <c r="M57" s="9">
        <f>INDEX(挂机派遣章节!$H$4:$H$32,挂机派遣!BA57)</f>
        <v>30</v>
      </c>
      <c r="N57" s="10" t="s">
        <v>3048</v>
      </c>
      <c r="O57" s="9">
        <v>60</v>
      </c>
      <c r="P57" s="10" t="s">
        <v>3049</v>
      </c>
      <c r="Q57" s="9">
        <v>360</v>
      </c>
      <c r="R57" s="10" t="s">
        <v>3050</v>
      </c>
      <c r="S57" s="9">
        <v>1200</v>
      </c>
      <c r="T57" s="10"/>
      <c r="U57" s="9"/>
      <c r="V57" s="9" t="str">
        <f t="shared" si="2"/>
        <v>挂机15章装备掉落</v>
      </c>
      <c r="W57" s="9">
        <v>600</v>
      </c>
      <c r="X57" s="9" t="s">
        <v>326</v>
      </c>
      <c r="Y57" s="9" t="s">
        <v>3051</v>
      </c>
      <c r="Z57" s="9" t="s">
        <v>325</v>
      </c>
      <c r="AA57" s="9" t="s">
        <v>2921</v>
      </c>
      <c r="AB57" s="10" t="s">
        <v>2745</v>
      </c>
      <c r="AC57" s="9" t="str">
        <f t="shared" si="3"/>
        <v>1800/h</v>
      </c>
      <c r="AD57" s="9" t="s">
        <v>2453</v>
      </c>
      <c r="AE57" s="9" t="s">
        <v>2808</v>
      </c>
      <c r="AF57" s="9" t="s">
        <v>2467</v>
      </c>
      <c r="AG57" s="9" t="s">
        <v>2746</v>
      </c>
      <c r="AH57" s="9" t="s">
        <v>2483</v>
      </c>
      <c r="AI57" s="9" t="s">
        <v>3052</v>
      </c>
      <c r="AJ57" s="9" t="s">
        <v>2456</v>
      </c>
      <c r="AK57" s="9" t="s">
        <v>2827</v>
      </c>
      <c r="AL57" s="9" t="s">
        <v>2548</v>
      </c>
      <c r="AM57" s="9" t="s">
        <v>3053</v>
      </c>
      <c r="AN57" s="9"/>
      <c r="AO57" s="9"/>
      <c r="AP57" s="9"/>
      <c r="AQ57" s="9"/>
      <c r="AR57" s="9"/>
      <c r="AS57" s="9"/>
      <c r="AT57" s="9"/>
      <c r="AU57" s="9"/>
      <c r="AV57" s="9"/>
      <c r="AW57" s="9"/>
      <c r="AZ57">
        <v>54</v>
      </c>
      <c r="BA57">
        <f>MATCH(AZ57-1,挂机派遣章节!$G$3:$G$32,1)</f>
        <v>14</v>
      </c>
      <c r="BB57">
        <f>AZ57-INDEX(挂机派遣章节!$G$3:$G$32,挂机派遣!BA57)</f>
        <v>2</v>
      </c>
      <c r="BC57">
        <v>144</v>
      </c>
      <c r="BD57">
        <v>78</v>
      </c>
    </row>
    <row r="58" spans="1:56" ht="16.5" x14ac:dyDescent="0.2">
      <c r="A58" s="9">
        <f t="shared" si="0"/>
        <v>31403</v>
      </c>
      <c r="B58" s="9">
        <v>55</v>
      </c>
      <c r="C58" s="9">
        <f>INDEX(挂机派遣章节!$B$4:$B$32,挂机派遣!BA58)</f>
        <v>314</v>
      </c>
      <c r="D58" s="9" t="s">
        <v>2740</v>
      </c>
      <c r="E58" s="9">
        <v>3</v>
      </c>
      <c r="F58" s="9" t="str">
        <f t="shared" si="1"/>
        <v>探险14-3</v>
      </c>
      <c r="G58" s="9">
        <v>1</v>
      </c>
      <c r="H58" s="10" t="str">
        <f>INDEX(挂机派遣章节!$D$4:$D$32,挂机派遣!BA58)</f>
        <v>普通15章3关</v>
      </c>
      <c r="I58" s="9">
        <v>3</v>
      </c>
      <c r="J58" s="9">
        <v>3</v>
      </c>
      <c r="K58" s="9">
        <v>974262</v>
      </c>
      <c r="L58" s="9">
        <v>974262</v>
      </c>
      <c r="M58" s="9">
        <f>INDEX(挂机派遣章节!$H$4:$H$32,挂机派遣!BA58)</f>
        <v>30</v>
      </c>
      <c r="N58" s="10" t="s">
        <v>3054</v>
      </c>
      <c r="O58" s="9">
        <v>60</v>
      </c>
      <c r="P58" s="10" t="s">
        <v>3055</v>
      </c>
      <c r="Q58" s="9">
        <v>360</v>
      </c>
      <c r="R58" s="10" t="s">
        <v>3056</v>
      </c>
      <c r="S58" s="9">
        <v>1200</v>
      </c>
      <c r="T58" s="10"/>
      <c r="U58" s="9"/>
      <c r="V58" s="9" t="str">
        <f t="shared" si="2"/>
        <v>挂机15章装备掉落</v>
      </c>
      <c r="W58" s="9">
        <v>600</v>
      </c>
      <c r="X58" s="9" t="s">
        <v>326</v>
      </c>
      <c r="Y58" s="9" t="s">
        <v>3057</v>
      </c>
      <c r="Z58" s="9" t="s">
        <v>325</v>
      </c>
      <c r="AA58" s="9" t="s">
        <v>3058</v>
      </c>
      <c r="AB58" s="10" t="s">
        <v>2745</v>
      </c>
      <c r="AC58" s="9" t="str">
        <f t="shared" si="3"/>
        <v>1800/h</v>
      </c>
      <c r="AD58" s="9" t="s">
        <v>2453</v>
      </c>
      <c r="AE58" s="9" t="s">
        <v>2808</v>
      </c>
      <c r="AF58" s="9" t="s">
        <v>2467</v>
      </c>
      <c r="AG58" s="9" t="s">
        <v>2746</v>
      </c>
      <c r="AH58" s="9" t="s">
        <v>2483</v>
      </c>
      <c r="AI58" s="9" t="s">
        <v>3059</v>
      </c>
      <c r="AJ58" s="9" t="s">
        <v>2456</v>
      </c>
      <c r="AK58" s="9" t="s">
        <v>2827</v>
      </c>
      <c r="AL58" s="9" t="s">
        <v>2548</v>
      </c>
      <c r="AM58" s="9" t="s">
        <v>2987</v>
      </c>
      <c r="AN58" s="9"/>
      <c r="AO58" s="9"/>
      <c r="AP58" s="9"/>
      <c r="AQ58" s="9"/>
      <c r="AR58" s="9"/>
      <c r="AS58" s="9"/>
      <c r="AT58" s="9"/>
      <c r="AU58" s="9"/>
      <c r="AV58" s="9"/>
      <c r="AW58" s="9"/>
      <c r="AZ58">
        <v>55</v>
      </c>
      <c r="BA58">
        <f>MATCH(AZ58-1,挂机派遣章节!$G$3:$G$32,1)</f>
        <v>14</v>
      </c>
      <c r="BB58">
        <f>AZ58-INDEX(挂机派遣章节!$G$3:$G$32,挂机派遣!BA58)</f>
        <v>3</v>
      </c>
      <c r="BC58">
        <v>147</v>
      </c>
      <c r="BD58">
        <v>79</v>
      </c>
    </row>
    <row r="59" spans="1:56" ht="16.5" x14ac:dyDescent="0.2">
      <c r="A59" s="9">
        <f t="shared" si="0"/>
        <v>31404</v>
      </c>
      <c r="B59" s="9">
        <v>56</v>
      </c>
      <c r="C59" s="9">
        <f>INDEX(挂机派遣章节!$B$4:$B$32,挂机派遣!BA59)</f>
        <v>314</v>
      </c>
      <c r="D59" s="9" t="s">
        <v>2740</v>
      </c>
      <c r="E59" s="9">
        <v>4</v>
      </c>
      <c r="F59" s="9" t="str">
        <f t="shared" si="1"/>
        <v>探险14-4</v>
      </c>
      <c r="G59" s="9">
        <v>1</v>
      </c>
      <c r="H59" s="10" t="str">
        <f>INDEX(挂机派遣章节!$D$4:$D$32,挂机派遣!BA59)</f>
        <v>普通15章3关</v>
      </c>
      <c r="I59" s="9">
        <v>3</v>
      </c>
      <c r="J59" s="9">
        <v>3</v>
      </c>
      <c r="K59" s="9">
        <v>1041993</v>
      </c>
      <c r="L59" s="9">
        <v>1041993</v>
      </c>
      <c r="M59" s="9">
        <f>INDEX(挂机派遣章节!$H$4:$H$32,挂机派遣!BA59)</f>
        <v>30</v>
      </c>
      <c r="N59" s="10" t="s">
        <v>3060</v>
      </c>
      <c r="O59" s="9">
        <v>60</v>
      </c>
      <c r="P59" s="10" t="s">
        <v>3061</v>
      </c>
      <c r="Q59" s="9">
        <v>360</v>
      </c>
      <c r="R59" s="10" t="s">
        <v>3062</v>
      </c>
      <c r="S59" s="9">
        <v>1200</v>
      </c>
      <c r="T59" s="10"/>
      <c r="U59" s="9"/>
      <c r="V59" s="9" t="str">
        <f t="shared" si="2"/>
        <v>挂机15章装备掉落</v>
      </c>
      <c r="W59" s="9">
        <v>600</v>
      </c>
      <c r="X59" s="9" t="s">
        <v>326</v>
      </c>
      <c r="Y59" s="9" t="s">
        <v>3063</v>
      </c>
      <c r="Z59" s="9" t="s">
        <v>325</v>
      </c>
      <c r="AA59" s="9" t="s">
        <v>2927</v>
      </c>
      <c r="AB59" s="10" t="s">
        <v>2745</v>
      </c>
      <c r="AC59" s="9" t="str">
        <f t="shared" si="3"/>
        <v>1800/h</v>
      </c>
      <c r="AD59" s="9" t="s">
        <v>2453</v>
      </c>
      <c r="AE59" s="9" t="s">
        <v>2808</v>
      </c>
      <c r="AF59" s="9" t="s">
        <v>2467</v>
      </c>
      <c r="AG59" s="9" t="s">
        <v>2746</v>
      </c>
      <c r="AH59" s="9" t="s">
        <v>2483</v>
      </c>
      <c r="AI59" s="9" t="s">
        <v>3064</v>
      </c>
      <c r="AJ59" s="9" t="s">
        <v>2456</v>
      </c>
      <c r="AK59" s="9" t="s">
        <v>2827</v>
      </c>
      <c r="AL59" s="9" t="s">
        <v>2548</v>
      </c>
      <c r="AM59" s="9" t="s">
        <v>3065</v>
      </c>
      <c r="AN59" s="9"/>
      <c r="AO59" s="9"/>
      <c r="AP59" s="9"/>
      <c r="AQ59" s="9"/>
      <c r="AR59" s="9"/>
      <c r="AS59" s="9"/>
      <c r="AT59" s="9"/>
      <c r="AU59" s="9"/>
      <c r="AV59" s="9"/>
      <c r="AW59" s="9"/>
      <c r="AZ59">
        <v>56</v>
      </c>
      <c r="BA59">
        <f>MATCH(AZ59-1,挂机派遣章节!$G$3:$G$32,1)</f>
        <v>14</v>
      </c>
      <c r="BB59">
        <f>AZ59-INDEX(挂机派遣章节!$G$3:$G$32,挂机派遣!BA59)</f>
        <v>4</v>
      </c>
      <c r="BC59">
        <v>150</v>
      </c>
      <c r="BD59">
        <v>80</v>
      </c>
    </row>
    <row r="60" spans="1:56" ht="16.5" x14ac:dyDescent="0.2">
      <c r="A60" s="9">
        <f t="shared" si="0"/>
        <v>31501</v>
      </c>
      <c r="B60" s="9">
        <v>57</v>
      </c>
      <c r="C60" s="9">
        <f>INDEX(挂机派遣章节!$B$4:$B$32,挂机派遣!BA60)</f>
        <v>315</v>
      </c>
      <c r="D60" s="9" t="s">
        <v>2740</v>
      </c>
      <c r="E60" s="9">
        <v>1</v>
      </c>
      <c r="F60" s="9" t="str">
        <f t="shared" si="1"/>
        <v>探险15-1</v>
      </c>
      <c r="G60" s="9">
        <v>1</v>
      </c>
      <c r="H60" s="10" t="str">
        <f>INDEX(挂机派遣章节!$D$4:$D$32,挂机派遣!BA60)</f>
        <v>普通16章3关</v>
      </c>
      <c r="I60" s="9">
        <v>3</v>
      </c>
      <c r="J60" s="9">
        <v>3</v>
      </c>
      <c r="K60" s="9">
        <v>1068950</v>
      </c>
      <c r="L60" s="9">
        <v>1068950</v>
      </c>
      <c r="M60" s="9">
        <f>INDEX(挂机派遣章节!$H$4:$H$32,挂机派遣!BA60)</f>
        <v>32</v>
      </c>
      <c r="N60" s="10" t="s">
        <v>3066</v>
      </c>
      <c r="O60" s="9">
        <v>60</v>
      </c>
      <c r="P60" s="10" t="s">
        <v>3067</v>
      </c>
      <c r="Q60" s="9">
        <v>360</v>
      </c>
      <c r="R60" s="10" t="s">
        <v>3068</v>
      </c>
      <c r="S60" s="9">
        <v>1200</v>
      </c>
      <c r="T60" s="10"/>
      <c r="U60" s="9"/>
      <c r="V60" s="9" t="str">
        <f t="shared" si="2"/>
        <v>挂机16章装备掉落</v>
      </c>
      <c r="W60" s="9">
        <v>600</v>
      </c>
      <c r="X60" s="9" t="s">
        <v>326</v>
      </c>
      <c r="Y60" s="9" t="s">
        <v>3069</v>
      </c>
      <c r="Z60" s="9" t="s">
        <v>325</v>
      </c>
      <c r="AA60" s="9" t="s">
        <v>2933</v>
      </c>
      <c r="AB60" s="10" t="s">
        <v>2745</v>
      </c>
      <c r="AC60" s="9" t="str">
        <f t="shared" si="3"/>
        <v>1920/h</v>
      </c>
      <c r="AD60" s="9" t="s">
        <v>2453</v>
      </c>
      <c r="AE60" s="9" t="s">
        <v>2808</v>
      </c>
      <c r="AF60" s="9" t="s">
        <v>2467</v>
      </c>
      <c r="AG60" s="9" t="s">
        <v>2746</v>
      </c>
      <c r="AH60" s="9" t="s">
        <v>2483</v>
      </c>
      <c r="AI60" s="9" t="s">
        <v>3070</v>
      </c>
      <c r="AJ60" s="9" t="s">
        <v>2456</v>
      </c>
      <c r="AK60" s="9" t="s">
        <v>2827</v>
      </c>
      <c r="AL60" s="9" t="s">
        <v>2548</v>
      </c>
      <c r="AM60" s="9" t="s">
        <v>2987</v>
      </c>
      <c r="AN60" s="9" t="s">
        <v>2549</v>
      </c>
      <c r="AO60" s="9" t="s">
        <v>2936</v>
      </c>
      <c r="AP60" s="9"/>
      <c r="AQ60" s="9"/>
      <c r="AR60" s="9"/>
      <c r="AS60" s="9"/>
      <c r="AT60" s="9"/>
      <c r="AU60" s="9"/>
      <c r="AV60" s="9"/>
      <c r="AW60" s="9"/>
      <c r="AZ60">
        <v>57</v>
      </c>
      <c r="BA60">
        <f>MATCH(AZ60-1,挂机派遣章节!$G$3:$G$32,1)</f>
        <v>15</v>
      </c>
      <c r="BB60">
        <f>AZ60-INDEX(挂机派遣章节!$G$3:$G$32,挂机派遣!BA60)</f>
        <v>1</v>
      </c>
      <c r="BC60">
        <v>155</v>
      </c>
      <c r="BD60">
        <v>85</v>
      </c>
    </row>
    <row r="61" spans="1:56" ht="16.5" x14ac:dyDescent="0.2">
      <c r="A61" s="9">
        <f t="shared" si="0"/>
        <v>31502</v>
      </c>
      <c r="B61" s="9">
        <v>58</v>
      </c>
      <c r="C61" s="9">
        <f>INDEX(挂机派遣章节!$B$4:$B$32,挂机派遣!BA61)</f>
        <v>315</v>
      </c>
      <c r="D61" s="9" t="s">
        <v>2740</v>
      </c>
      <c r="E61" s="9">
        <v>2</v>
      </c>
      <c r="F61" s="9" t="str">
        <f t="shared" si="1"/>
        <v>探险15-2</v>
      </c>
      <c r="G61" s="9">
        <v>1</v>
      </c>
      <c r="H61" s="10" t="str">
        <f>INDEX(挂机派遣章节!$D$4:$D$32,挂机派遣!BA61)</f>
        <v>普通16章3关</v>
      </c>
      <c r="I61" s="9">
        <v>3</v>
      </c>
      <c r="J61" s="9">
        <v>3</v>
      </c>
      <c r="K61" s="9">
        <v>1208714</v>
      </c>
      <c r="L61" s="9">
        <v>1208714</v>
      </c>
      <c r="M61" s="9">
        <f>INDEX(挂机派遣章节!$H$4:$H$32,挂机派遣!BA61)</f>
        <v>32</v>
      </c>
      <c r="N61" s="10" t="s">
        <v>3071</v>
      </c>
      <c r="O61" s="9">
        <v>60</v>
      </c>
      <c r="P61" s="10" t="s">
        <v>3072</v>
      </c>
      <c r="Q61" s="9">
        <v>360</v>
      </c>
      <c r="R61" s="10" t="s">
        <v>3073</v>
      </c>
      <c r="S61" s="9">
        <v>1200</v>
      </c>
      <c r="T61" s="10"/>
      <c r="U61" s="9"/>
      <c r="V61" s="9" t="str">
        <f t="shared" si="2"/>
        <v>挂机16章装备掉落</v>
      </c>
      <c r="W61" s="9">
        <v>600</v>
      </c>
      <c r="X61" s="9" t="s">
        <v>326</v>
      </c>
      <c r="Y61" s="9" t="s">
        <v>3074</v>
      </c>
      <c r="Z61" s="9" t="s">
        <v>325</v>
      </c>
      <c r="AA61" s="9" t="s">
        <v>2940</v>
      </c>
      <c r="AB61" s="10" t="s">
        <v>2745</v>
      </c>
      <c r="AC61" s="9" t="str">
        <f t="shared" si="3"/>
        <v>1920/h</v>
      </c>
      <c r="AD61" s="9" t="s">
        <v>2453</v>
      </c>
      <c r="AE61" s="9" t="s">
        <v>2808</v>
      </c>
      <c r="AF61" s="9" t="s">
        <v>2467</v>
      </c>
      <c r="AG61" s="9" t="s">
        <v>2746</v>
      </c>
      <c r="AH61" s="9" t="s">
        <v>2483</v>
      </c>
      <c r="AI61" s="9" t="s">
        <v>3075</v>
      </c>
      <c r="AJ61" s="9" t="s">
        <v>2456</v>
      </c>
      <c r="AK61" s="9" t="s">
        <v>2827</v>
      </c>
      <c r="AL61" s="9" t="s">
        <v>2548</v>
      </c>
      <c r="AM61" s="9" t="s">
        <v>3053</v>
      </c>
      <c r="AN61" s="9" t="s">
        <v>2549</v>
      </c>
      <c r="AO61" s="9" t="s">
        <v>2936</v>
      </c>
      <c r="AP61" s="9"/>
      <c r="AQ61" s="9"/>
      <c r="AR61" s="9"/>
      <c r="AS61" s="9"/>
      <c r="AT61" s="9"/>
      <c r="AU61" s="9"/>
      <c r="AV61" s="9"/>
      <c r="AW61" s="9"/>
      <c r="AZ61">
        <v>58</v>
      </c>
      <c r="BA61">
        <f>MATCH(AZ61-1,挂机派遣章节!$G$3:$G$32,1)</f>
        <v>15</v>
      </c>
      <c r="BB61">
        <f>AZ61-INDEX(挂机派遣章节!$G$3:$G$32,挂机派遣!BA61)</f>
        <v>2</v>
      </c>
      <c r="BC61">
        <v>156</v>
      </c>
      <c r="BD61">
        <v>86</v>
      </c>
    </row>
    <row r="62" spans="1:56" ht="16.5" x14ac:dyDescent="0.2">
      <c r="A62" s="9">
        <f t="shared" si="0"/>
        <v>31503</v>
      </c>
      <c r="B62" s="9">
        <v>59</v>
      </c>
      <c r="C62" s="9">
        <f>INDEX(挂机派遣章节!$B$4:$B$32,挂机派遣!BA62)</f>
        <v>315</v>
      </c>
      <c r="D62" s="9" t="s">
        <v>2740</v>
      </c>
      <c r="E62" s="9">
        <v>3</v>
      </c>
      <c r="F62" s="9" t="str">
        <f t="shared" si="1"/>
        <v>探险15-3</v>
      </c>
      <c r="G62" s="9">
        <v>1</v>
      </c>
      <c r="H62" s="10" t="str">
        <f>INDEX(挂机派遣章节!$D$4:$D$32,挂机派遣!BA62)</f>
        <v>普通16章3关</v>
      </c>
      <c r="I62" s="9">
        <v>3</v>
      </c>
      <c r="J62" s="9">
        <v>3</v>
      </c>
      <c r="K62" s="9">
        <v>1256734</v>
      </c>
      <c r="L62" s="9">
        <v>1256734</v>
      </c>
      <c r="M62" s="9">
        <f>INDEX(挂机派遣章节!$H$4:$H$32,挂机派遣!BA62)</f>
        <v>32</v>
      </c>
      <c r="N62" s="10" t="s">
        <v>3076</v>
      </c>
      <c r="O62" s="9">
        <v>60</v>
      </c>
      <c r="P62" s="10" t="s">
        <v>3077</v>
      </c>
      <c r="Q62" s="9">
        <v>360</v>
      </c>
      <c r="R62" s="10" t="s">
        <v>3078</v>
      </c>
      <c r="S62" s="9">
        <v>1200</v>
      </c>
      <c r="T62" s="10"/>
      <c r="U62" s="9"/>
      <c r="V62" s="9" t="str">
        <f t="shared" si="2"/>
        <v>挂机16章装备掉落</v>
      </c>
      <c r="W62" s="9">
        <v>600</v>
      </c>
      <c r="X62" s="9" t="s">
        <v>326</v>
      </c>
      <c r="Y62" s="9" t="s">
        <v>3079</v>
      </c>
      <c r="Z62" s="9" t="s">
        <v>325</v>
      </c>
      <c r="AA62" s="9" t="s">
        <v>2946</v>
      </c>
      <c r="AB62" s="10" t="s">
        <v>2745</v>
      </c>
      <c r="AC62" s="9" t="str">
        <f t="shared" si="3"/>
        <v>1920/h</v>
      </c>
      <c r="AD62" s="9" t="s">
        <v>2453</v>
      </c>
      <c r="AE62" s="9" t="s">
        <v>2808</v>
      </c>
      <c r="AF62" s="9" t="s">
        <v>2467</v>
      </c>
      <c r="AG62" s="9" t="s">
        <v>2746</v>
      </c>
      <c r="AH62" s="9" t="s">
        <v>2483</v>
      </c>
      <c r="AI62" s="9" t="s">
        <v>3080</v>
      </c>
      <c r="AJ62" s="9" t="s">
        <v>2456</v>
      </c>
      <c r="AK62" s="9" t="s">
        <v>2827</v>
      </c>
      <c r="AL62" s="9" t="s">
        <v>2548</v>
      </c>
      <c r="AM62" s="9" t="s">
        <v>2821</v>
      </c>
      <c r="AN62" s="9" t="s">
        <v>2549</v>
      </c>
      <c r="AO62" s="9" t="s">
        <v>3081</v>
      </c>
      <c r="AP62" s="9"/>
      <c r="AQ62" s="9"/>
      <c r="AR62" s="9"/>
      <c r="AS62" s="9"/>
      <c r="AT62" s="9"/>
      <c r="AU62" s="9"/>
      <c r="AV62" s="9"/>
      <c r="AW62" s="9"/>
      <c r="AZ62">
        <v>59</v>
      </c>
      <c r="BA62">
        <f>MATCH(AZ62-1,挂机派遣章节!$G$3:$G$32,1)</f>
        <v>15</v>
      </c>
      <c r="BB62">
        <f>AZ62-INDEX(挂机派遣章节!$G$3:$G$32,挂机派遣!BA62)</f>
        <v>3</v>
      </c>
      <c r="BC62">
        <v>158</v>
      </c>
      <c r="BD62">
        <v>88</v>
      </c>
    </row>
    <row r="63" spans="1:56" ht="16.5" x14ac:dyDescent="0.2">
      <c r="A63" s="9">
        <f t="shared" si="0"/>
        <v>31504</v>
      </c>
      <c r="B63" s="9">
        <v>60</v>
      </c>
      <c r="C63" s="9">
        <f>INDEX(挂机派遣章节!$B$4:$B$32,挂机派遣!BA63)</f>
        <v>315</v>
      </c>
      <c r="D63" s="9" t="s">
        <v>2740</v>
      </c>
      <c r="E63" s="9">
        <v>4</v>
      </c>
      <c r="F63" s="9" t="str">
        <f t="shared" si="1"/>
        <v>探险15-4</v>
      </c>
      <c r="G63" s="9">
        <v>1</v>
      </c>
      <c r="H63" s="10" t="str">
        <f>INDEX(挂机派遣章节!$D$4:$D$32,挂机派遣!BA63)</f>
        <v>普通16章3关</v>
      </c>
      <c r="I63" s="9">
        <v>3</v>
      </c>
      <c r="J63" s="9">
        <v>3</v>
      </c>
      <c r="K63" s="9">
        <v>1376197</v>
      </c>
      <c r="L63" s="9">
        <v>1376197</v>
      </c>
      <c r="M63" s="9">
        <f>INDEX(挂机派遣章节!$H$4:$H$32,挂机派遣!BA63)</f>
        <v>32</v>
      </c>
      <c r="N63" s="10" t="s">
        <v>3082</v>
      </c>
      <c r="O63" s="9">
        <v>60</v>
      </c>
      <c r="P63" s="10" t="s">
        <v>3083</v>
      </c>
      <c r="Q63" s="9">
        <v>360</v>
      </c>
      <c r="R63" s="10" t="s">
        <v>3084</v>
      </c>
      <c r="S63" s="9">
        <v>1200</v>
      </c>
      <c r="T63" s="10"/>
      <c r="U63" s="9"/>
      <c r="V63" s="9" t="str">
        <f t="shared" si="2"/>
        <v>挂机16章装备掉落</v>
      </c>
      <c r="W63" s="9">
        <v>600</v>
      </c>
      <c r="X63" s="9" t="s">
        <v>326</v>
      </c>
      <c r="Y63" s="9" t="s">
        <v>3085</v>
      </c>
      <c r="Z63" s="9" t="s">
        <v>325</v>
      </c>
      <c r="AA63" s="9" t="s">
        <v>2953</v>
      </c>
      <c r="AB63" s="10" t="s">
        <v>2745</v>
      </c>
      <c r="AC63" s="9" t="str">
        <f t="shared" si="3"/>
        <v>1920/h</v>
      </c>
      <c r="AD63" s="9" t="s">
        <v>2453</v>
      </c>
      <c r="AE63" s="9" t="s">
        <v>2808</v>
      </c>
      <c r="AF63" s="9" t="s">
        <v>2467</v>
      </c>
      <c r="AG63" s="9" t="s">
        <v>2746</v>
      </c>
      <c r="AH63" s="9" t="s">
        <v>2483</v>
      </c>
      <c r="AI63" s="9" t="s">
        <v>3086</v>
      </c>
      <c r="AJ63" s="9" t="s">
        <v>2456</v>
      </c>
      <c r="AK63" s="9" t="s">
        <v>2827</v>
      </c>
      <c r="AL63" s="9" t="s">
        <v>2548</v>
      </c>
      <c r="AM63" s="9" t="s">
        <v>2982</v>
      </c>
      <c r="AN63" s="9" t="s">
        <v>2549</v>
      </c>
      <c r="AO63" s="9" t="s">
        <v>2942</v>
      </c>
      <c r="AP63" s="9"/>
      <c r="AQ63" s="9"/>
      <c r="AR63" s="9"/>
      <c r="AS63" s="9"/>
      <c r="AT63" s="9"/>
      <c r="AU63" s="9"/>
      <c r="AV63" s="9"/>
      <c r="AW63" s="9"/>
      <c r="AZ63">
        <v>60</v>
      </c>
      <c r="BA63">
        <f>MATCH(AZ63-1,挂机派遣章节!$G$3:$G$32,1)</f>
        <v>15</v>
      </c>
      <c r="BB63">
        <f>AZ63-INDEX(挂机派遣章节!$G$3:$G$32,挂机派遣!BA63)</f>
        <v>4</v>
      </c>
      <c r="BC63">
        <v>160</v>
      </c>
      <c r="BD63">
        <v>90</v>
      </c>
    </row>
    <row r="64" spans="1:56" ht="16.5" x14ac:dyDescent="0.2">
      <c r="A64" s="9">
        <f t="shared" si="0"/>
        <v>31601</v>
      </c>
      <c r="B64" s="9">
        <v>61</v>
      </c>
      <c r="C64" s="9">
        <f>INDEX(挂机派遣章节!$B$4:$B$32,挂机派遣!BA64)</f>
        <v>316</v>
      </c>
      <c r="D64" s="9" t="s">
        <v>2740</v>
      </c>
      <c r="E64" s="9">
        <v>1</v>
      </c>
      <c r="F64" s="9" t="str">
        <f t="shared" si="1"/>
        <v>探险16-1</v>
      </c>
      <c r="G64" s="9">
        <v>1</v>
      </c>
      <c r="H64" s="10" t="str">
        <f>INDEX(挂机派遣章节!$D$4:$D$32,挂机派遣!BA64)</f>
        <v>普通17章3关</v>
      </c>
      <c r="I64" s="9">
        <v>3</v>
      </c>
      <c r="J64" s="9">
        <v>3</v>
      </c>
      <c r="K64" s="9">
        <v>1448029</v>
      </c>
      <c r="L64" s="9">
        <v>1448029</v>
      </c>
      <c r="M64" s="9">
        <f>INDEX(挂机派遣章节!$H$4:$H$32,挂机派遣!BA64)</f>
        <v>35</v>
      </c>
      <c r="N64" s="10" t="s">
        <v>3087</v>
      </c>
      <c r="O64" s="9">
        <v>60</v>
      </c>
      <c r="P64" s="10" t="s">
        <v>3088</v>
      </c>
      <c r="Q64" s="9">
        <v>360</v>
      </c>
      <c r="R64" s="10" t="s">
        <v>3089</v>
      </c>
      <c r="S64" s="9">
        <v>1200</v>
      </c>
      <c r="T64" s="10"/>
      <c r="U64" s="9"/>
      <c r="V64" s="9" t="str">
        <f t="shared" si="2"/>
        <v>挂机17章装备掉落</v>
      </c>
      <c r="W64" s="9">
        <v>600</v>
      </c>
      <c r="X64" s="9" t="s">
        <v>326</v>
      </c>
      <c r="Y64" s="9" t="s">
        <v>3090</v>
      </c>
      <c r="Z64" s="9" t="s">
        <v>325</v>
      </c>
      <c r="AA64" s="9" t="s">
        <v>2958</v>
      </c>
      <c r="AB64" s="10" t="s">
        <v>2745</v>
      </c>
      <c r="AC64" s="9" t="str">
        <f t="shared" si="3"/>
        <v>2100/h</v>
      </c>
      <c r="AD64" s="9" t="s">
        <v>2453</v>
      </c>
      <c r="AE64" s="9" t="s">
        <v>2808</v>
      </c>
      <c r="AF64" s="9" t="s">
        <v>2467</v>
      </c>
      <c r="AG64" s="9" t="s">
        <v>2746</v>
      </c>
      <c r="AH64" s="9" t="s">
        <v>2483</v>
      </c>
      <c r="AI64" s="9" t="s">
        <v>3086</v>
      </c>
      <c r="AJ64" s="9" t="s">
        <v>2502</v>
      </c>
      <c r="AK64" s="9" t="s">
        <v>2942</v>
      </c>
      <c r="AL64" s="9" t="s">
        <v>2456</v>
      </c>
      <c r="AM64" s="9" t="s">
        <v>2827</v>
      </c>
      <c r="AN64" s="9" t="s">
        <v>2548</v>
      </c>
      <c r="AO64" s="9" t="s">
        <v>2828</v>
      </c>
      <c r="AP64" s="9" t="s">
        <v>2549</v>
      </c>
      <c r="AQ64" s="9" t="s">
        <v>2788</v>
      </c>
      <c r="AR64" s="9"/>
      <c r="AS64" s="9"/>
      <c r="AT64" s="9"/>
      <c r="AU64" s="9"/>
      <c r="AV64" s="9"/>
      <c r="AW64" s="9"/>
      <c r="AZ64">
        <v>61</v>
      </c>
      <c r="BA64">
        <f>MATCH(AZ64-1,挂机派遣章节!$G$3:$G$32,1)</f>
        <v>16</v>
      </c>
      <c r="BB64">
        <f>AZ64-INDEX(挂机派遣章节!$G$3:$G$32,挂机派遣!BA64)</f>
        <v>1</v>
      </c>
      <c r="BC64">
        <v>167</v>
      </c>
      <c r="BD64">
        <v>95</v>
      </c>
    </row>
    <row r="65" spans="1:56" ht="16.5" x14ac:dyDescent="0.2">
      <c r="A65" s="9">
        <f t="shared" ref="A65:A119" si="4">C65*100+BB65</f>
        <v>31602</v>
      </c>
      <c r="B65" s="9">
        <v>62</v>
      </c>
      <c r="C65" s="9">
        <f>INDEX(挂机派遣章节!$B$4:$B$32,挂机派遣!BA65)</f>
        <v>316</v>
      </c>
      <c r="D65" s="9" t="s">
        <v>2740</v>
      </c>
      <c r="E65" s="9">
        <v>2</v>
      </c>
      <c r="F65" s="9" t="str">
        <f t="shared" ref="F65:F119" si="5">"探险"&amp;BA65&amp;"-"&amp;BB65</f>
        <v>探险16-2</v>
      </c>
      <c r="G65" s="9">
        <v>1</v>
      </c>
      <c r="H65" s="10" t="str">
        <f>INDEX(挂机派遣章节!$D$4:$D$32,挂机派遣!BA65)</f>
        <v>普通17章3关</v>
      </c>
      <c r="I65" s="9">
        <v>3</v>
      </c>
      <c r="J65" s="9">
        <v>3</v>
      </c>
      <c r="K65" s="9">
        <v>1491873</v>
      </c>
      <c r="L65" s="9">
        <v>1491873</v>
      </c>
      <c r="M65" s="9">
        <f>INDEX(挂机派遣章节!$H$4:$H$32,挂机派遣!BA65)</f>
        <v>35</v>
      </c>
      <c r="N65" s="10" t="s">
        <v>3091</v>
      </c>
      <c r="O65" s="9">
        <v>60</v>
      </c>
      <c r="P65" s="10" t="s">
        <v>3092</v>
      </c>
      <c r="Q65" s="9">
        <v>360</v>
      </c>
      <c r="R65" s="10" t="s">
        <v>3093</v>
      </c>
      <c r="S65" s="9">
        <v>1200</v>
      </c>
      <c r="T65" s="10"/>
      <c r="U65" s="9"/>
      <c r="V65" s="9" t="str">
        <f t="shared" si="2"/>
        <v>挂机17章装备掉落</v>
      </c>
      <c r="W65" s="9">
        <v>600</v>
      </c>
      <c r="X65" s="9" t="s">
        <v>326</v>
      </c>
      <c r="Y65" s="9" t="s">
        <v>3094</v>
      </c>
      <c r="Z65" s="9" t="s">
        <v>325</v>
      </c>
      <c r="AA65" s="9" t="s">
        <v>2964</v>
      </c>
      <c r="AB65" s="10" t="s">
        <v>2745</v>
      </c>
      <c r="AC65" s="9" t="str">
        <f t="shared" si="3"/>
        <v>2100/h</v>
      </c>
      <c r="AD65" s="9" t="s">
        <v>2453</v>
      </c>
      <c r="AE65" s="9" t="s">
        <v>2808</v>
      </c>
      <c r="AF65" s="9" t="s">
        <v>2467</v>
      </c>
      <c r="AG65" s="9" t="s">
        <v>2746</v>
      </c>
      <c r="AH65" s="9" t="s">
        <v>2483</v>
      </c>
      <c r="AI65" s="9" t="s">
        <v>3086</v>
      </c>
      <c r="AJ65" s="9" t="s">
        <v>2502</v>
      </c>
      <c r="AK65" s="9" t="s">
        <v>2949</v>
      </c>
      <c r="AL65" s="9" t="s">
        <v>2456</v>
      </c>
      <c r="AM65" s="9" t="s">
        <v>2827</v>
      </c>
      <c r="AN65" s="9" t="s">
        <v>2548</v>
      </c>
      <c r="AO65" s="9" t="s">
        <v>3031</v>
      </c>
      <c r="AP65" s="9" t="s">
        <v>2549</v>
      </c>
      <c r="AQ65" s="9" t="s">
        <v>2788</v>
      </c>
      <c r="AR65" s="9"/>
      <c r="AS65" s="9"/>
      <c r="AT65" s="9"/>
      <c r="AU65" s="9"/>
      <c r="AV65" s="9"/>
      <c r="AW65" s="9"/>
      <c r="AZ65">
        <v>62</v>
      </c>
      <c r="BA65">
        <f>MATCH(AZ65-1,挂机派遣章节!$G$3:$G$32,1)</f>
        <v>16</v>
      </c>
      <c r="BB65">
        <f>AZ65-INDEX(挂机派遣章节!$G$3:$G$32,挂机派遣!BA65)</f>
        <v>2</v>
      </c>
      <c r="BC65">
        <v>169</v>
      </c>
      <c r="BD65">
        <v>96</v>
      </c>
    </row>
    <row r="66" spans="1:56" ht="16.5" x14ac:dyDescent="0.2">
      <c r="A66" s="9">
        <f t="shared" si="4"/>
        <v>31603</v>
      </c>
      <c r="B66" s="9">
        <v>63</v>
      </c>
      <c r="C66" s="9">
        <f>INDEX(挂机派遣章节!$B$4:$B$32,挂机派遣!BA66)</f>
        <v>316</v>
      </c>
      <c r="D66" s="9" t="s">
        <v>2740</v>
      </c>
      <c r="E66" s="9">
        <v>3</v>
      </c>
      <c r="F66" s="9" t="str">
        <f t="shared" si="5"/>
        <v>探险16-3</v>
      </c>
      <c r="G66" s="9">
        <v>1</v>
      </c>
      <c r="H66" s="10" t="str">
        <f>INDEX(挂机派遣章节!$D$4:$D$32,挂机派遣!BA66)</f>
        <v>普通17章3关</v>
      </c>
      <c r="I66" s="9">
        <v>3</v>
      </c>
      <c r="J66" s="9">
        <v>3</v>
      </c>
      <c r="K66" s="9">
        <v>1572380</v>
      </c>
      <c r="L66" s="9">
        <v>1572380</v>
      </c>
      <c r="M66" s="9">
        <f>INDEX(挂机派遣章节!$H$4:$H$32,挂机派遣!BA66)</f>
        <v>35</v>
      </c>
      <c r="N66" s="10" t="s">
        <v>3095</v>
      </c>
      <c r="O66" s="9">
        <v>60</v>
      </c>
      <c r="P66" s="10" t="s">
        <v>3096</v>
      </c>
      <c r="Q66" s="9">
        <v>360</v>
      </c>
      <c r="R66" s="10" t="s">
        <v>3097</v>
      </c>
      <c r="S66" s="9">
        <v>1200</v>
      </c>
      <c r="T66" s="10"/>
      <c r="U66" s="9"/>
      <c r="V66" s="9" t="str">
        <f t="shared" si="2"/>
        <v>挂机17章装备掉落</v>
      </c>
      <c r="W66" s="9">
        <v>600</v>
      </c>
      <c r="X66" s="9" t="s">
        <v>326</v>
      </c>
      <c r="Y66" s="9" t="s">
        <v>3098</v>
      </c>
      <c r="Z66" s="9" t="s">
        <v>325</v>
      </c>
      <c r="AA66" s="9" t="s">
        <v>2969</v>
      </c>
      <c r="AB66" s="10" t="s">
        <v>2745</v>
      </c>
      <c r="AC66" s="9" t="str">
        <f t="shared" si="3"/>
        <v>2100/h</v>
      </c>
      <c r="AD66" s="9" t="s">
        <v>2453</v>
      </c>
      <c r="AE66" s="9" t="s">
        <v>2808</v>
      </c>
      <c r="AF66" s="9" t="s">
        <v>2467</v>
      </c>
      <c r="AG66" s="9" t="s">
        <v>2746</v>
      </c>
      <c r="AH66" s="9" t="s">
        <v>2483</v>
      </c>
      <c r="AI66" s="9" t="s">
        <v>3086</v>
      </c>
      <c r="AJ66" s="9" t="s">
        <v>2502</v>
      </c>
      <c r="AK66" s="9" t="s">
        <v>2795</v>
      </c>
      <c r="AL66" s="9" t="s">
        <v>2456</v>
      </c>
      <c r="AM66" s="9" t="s">
        <v>2827</v>
      </c>
      <c r="AN66" s="9" t="s">
        <v>2548</v>
      </c>
      <c r="AO66" s="9" t="s">
        <v>2822</v>
      </c>
      <c r="AP66" s="9" t="s">
        <v>2549</v>
      </c>
      <c r="AQ66" s="9" t="s">
        <v>2949</v>
      </c>
      <c r="AR66" s="9"/>
      <c r="AS66" s="9"/>
      <c r="AT66" s="9"/>
      <c r="AU66" s="9"/>
      <c r="AV66" s="9"/>
      <c r="AW66" s="9"/>
      <c r="AZ66">
        <v>63</v>
      </c>
      <c r="BA66">
        <f>MATCH(AZ66-1,挂机派遣章节!$G$3:$G$32,1)</f>
        <v>16</v>
      </c>
      <c r="BB66">
        <f>AZ66-INDEX(挂机派遣章节!$G$3:$G$32,挂机派遣!BA66)</f>
        <v>3</v>
      </c>
      <c r="BC66">
        <v>172</v>
      </c>
      <c r="BD66">
        <v>98</v>
      </c>
    </row>
    <row r="67" spans="1:56" ht="16.5" x14ac:dyDescent="0.2">
      <c r="A67" s="9">
        <f t="shared" si="4"/>
        <v>31604</v>
      </c>
      <c r="B67" s="9">
        <v>64</v>
      </c>
      <c r="C67" s="9">
        <f>INDEX(挂机派遣章节!$B$4:$B$32,挂机派遣!BA67)</f>
        <v>316</v>
      </c>
      <c r="D67" s="9" t="s">
        <v>2740</v>
      </c>
      <c r="E67" s="9">
        <v>4</v>
      </c>
      <c r="F67" s="9" t="str">
        <f t="shared" si="5"/>
        <v>探险16-4</v>
      </c>
      <c r="G67" s="9">
        <v>1</v>
      </c>
      <c r="H67" s="10" t="str">
        <f>INDEX(挂机派遣章节!$D$4:$D$32,挂机派遣!BA67)</f>
        <v>普通17章3关</v>
      </c>
      <c r="I67" s="9">
        <v>3</v>
      </c>
      <c r="J67" s="9">
        <v>3</v>
      </c>
      <c r="K67" s="9">
        <v>1687320</v>
      </c>
      <c r="L67" s="9">
        <v>1687320</v>
      </c>
      <c r="M67" s="9">
        <f>INDEX(挂机派遣章节!$H$4:$H$32,挂机派遣!BA67)</f>
        <v>35</v>
      </c>
      <c r="N67" s="10" t="s">
        <v>3099</v>
      </c>
      <c r="O67" s="9">
        <v>60</v>
      </c>
      <c r="P67" s="10" t="s">
        <v>3100</v>
      </c>
      <c r="Q67" s="9">
        <v>360</v>
      </c>
      <c r="R67" s="10" t="s">
        <v>3101</v>
      </c>
      <c r="S67" s="9">
        <v>1200</v>
      </c>
      <c r="T67" s="10"/>
      <c r="U67" s="9"/>
      <c r="V67" s="9" t="str">
        <f t="shared" si="2"/>
        <v>挂机17章装备掉落</v>
      </c>
      <c r="W67" s="9">
        <v>600</v>
      </c>
      <c r="X67" s="9" t="s">
        <v>326</v>
      </c>
      <c r="Y67" s="9" t="s">
        <v>3102</v>
      </c>
      <c r="Z67" s="9" t="s">
        <v>325</v>
      </c>
      <c r="AA67" s="9" t="s">
        <v>2975</v>
      </c>
      <c r="AB67" s="10" t="s">
        <v>2745</v>
      </c>
      <c r="AC67" s="9" t="str">
        <f t="shared" si="3"/>
        <v>2100/h</v>
      </c>
      <c r="AD67" s="9" t="s">
        <v>2453</v>
      </c>
      <c r="AE67" s="9" t="s">
        <v>2808</v>
      </c>
      <c r="AF67" s="9" t="s">
        <v>2467</v>
      </c>
      <c r="AG67" s="9" t="s">
        <v>2746</v>
      </c>
      <c r="AH67" s="9" t="s">
        <v>2483</v>
      </c>
      <c r="AI67" s="9" t="s">
        <v>3086</v>
      </c>
      <c r="AJ67" s="9" t="s">
        <v>2502</v>
      </c>
      <c r="AK67" s="9" t="s">
        <v>2965</v>
      </c>
      <c r="AL67" s="9" t="s">
        <v>2456</v>
      </c>
      <c r="AM67" s="9" t="s">
        <v>2827</v>
      </c>
      <c r="AN67" s="9" t="s">
        <v>2548</v>
      </c>
      <c r="AO67" s="9" t="s">
        <v>3021</v>
      </c>
      <c r="AP67" s="9" t="s">
        <v>2549</v>
      </c>
      <c r="AQ67" s="9" t="s">
        <v>2949</v>
      </c>
      <c r="AR67" s="9"/>
      <c r="AS67" s="9"/>
      <c r="AT67" s="9"/>
      <c r="AU67" s="9"/>
      <c r="AV67" s="9"/>
      <c r="AW67" s="9"/>
      <c r="AZ67">
        <v>64</v>
      </c>
      <c r="BA67">
        <f>MATCH(AZ67-1,挂机派遣章节!$G$3:$G$32,1)</f>
        <v>16</v>
      </c>
      <c r="BB67">
        <f>AZ67-INDEX(挂机派遣章节!$G$3:$G$32,挂机派遣!BA67)</f>
        <v>4</v>
      </c>
      <c r="BC67">
        <v>175</v>
      </c>
      <c r="BD67">
        <v>100</v>
      </c>
    </row>
    <row r="68" spans="1:56" ht="16.5" x14ac:dyDescent="0.2">
      <c r="A68" s="9">
        <f t="shared" si="4"/>
        <v>31701</v>
      </c>
      <c r="B68" s="9">
        <v>65</v>
      </c>
      <c r="C68" s="9">
        <f>INDEX(挂机派遣章节!$B$4:$B$32,挂机派遣!BA68)</f>
        <v>317</v>
      </c>
      <c r="D68" s="9" t="s">
        <v>2740</v>
      </c>
      <c r="E68" s="9">
        <v>1</v>
      </c>
      <c r="F68" s="9" t="str">
        <f t="shared" si="5"/>
        <v>探险17-1</v>
      </c>
      <c r="G68" s="9">
        <v>1</v>
      </c>
      <c r="H68" s="10" t="str">
        <f>INDEX(挂机派遣章节!$D$4:$D$32,挂机派遣!BA68)</f>
        <v>普通18章3关</v>
      </c>
      <c r="I68" s="9">
        <v>3</v>
      </c>
      <c r="J68" s="9">
        <v>3</v>
      </c>
      <c r="K68" s="9">
        <v>1728583</v>
      </c>
      <c r="L68" s="9">
        <v>1728583</v>
      </c>
      <c r="M68" s="9">
        <f>INDEX(挂机派遣章节!$H$4:$H$32,挂机派遣!BA68)</f>
        <v>37</v>
      </c>
      <c r="N68" s="10" t="s">
        <v>3103</v>
      </c>
      <c r="O68" s="9">
        <v>60</v>
      </c>
      <c r="P68" s="10" t="s">
        <v>3104</v>
      </c>
      <c r="Q68" s="9">
        <v>360</v>
      </c>
      <c r="R68" s="10" t="s">
        <v>3105</v>
      </c>
      <c r="S68" s="9">
        <v>1200</v>
      </c>
      <c r="T68" s="10"/>
      <c r="U68" s="9"/>
      <c r="V68" s="9" t="str">
        <f t="shared" si="2"/>
        <v>挂机18章装备掉落</v>
      </c>
      <c r="W68" s="9">
        <v>600</v>
      </c>
      <c r="X68" s="9" t="s">
        <v>326</v>
      </c>
      <c r="Y68" s="9" t="s">
        <v>3106</v>
      </c>
      <c r="Z68" s="9" t="s">
        <v>325</v>
      </c>
      <c r="AA68" s="9" t="s">
        <v>2980</v>
      </c>
      <c r="AB68" s="10" t="s">
        <v>2745</v>
      </c>
      <c r="AC68" s="9" t="str">
        <f t="shared" si="3"/>
        <v>2220/h</v>
      </c>
      <c r="AD68" s="9" t="s">
        <v>2453</v>
      </c>
      <c r="AE68" s="9" t="s">
        <v>2808</v>
      </c>
      <c r="AF68" s="9" t="s">
        <v>2467</v>
      </c>
      <c r="AG68" s="9" t="s">
        <v>2746</v>
      </c>
      <c r="AH68" s="9" t="s">
        <v>2483</v>
      </c>
      <c r="AI68" s="9" t="s">
        <v>3086</v>
      </c>
      <c r="AJ68" s="9" t="s">
        <v>2502</v>
      </c>
      <c r="AK68" s="9" t="s">
        <v>2815</v>
      </c>
      <c r="AL68" s="9" t="s">
        <v>2456</v>
      </c>
      <c r="AM68" s="9" t="s">
        <v>2827</v>
      </c>
      <c r="AN68" s="9" t="s">
        <v>2548</v>
      </c>
      <c r="AO68" s="9" t="s">
        <v>2816</v>
      </c>
      <c r="AP68" s="9" t="s">
        <v>2549</v>
      </c>
      <c r="AQ68" s="9" t="s">
        <v>2954</v>
      </c>
      <c r="AR68" s="9"/>
      <c r="AS68" s="9"/>
      <c r="AT68" s="9"/>
      <c r="AU68" s="9"/>
      <c r="AV68" s="9"/>
      <c r="AW68" s="9"/>
      <c r="AZ68">
        <v>65</v>
      </c>
      <c r="BA68">
        <f>MATCH(AZ68-1,挂机派遣章节!$G$3:$G$32,1)</f>
        <v>17</v>
      </c>
      <c r="BB68">
        <f>AZ68-INDEX(挂机派遣章节!$G$3:$G$32,挂机派遣!BA68)</f>
        <v>1</v>
      </c>
      <c r="BC68">
        <v>180</v>
      </c>
      <c r="BD68">
        <v>105</v>
      </c>
    </row>
    <row r="69" spans="1:56" ht="16.5" x14ac:dyDescent="0.2">
      <c r="A69" s="9">
        <f t="shared" si="4"/>
        <v>31702</v>
      </c>
      <c r="B69" s="9">
        <v>66</v>
      </c>
      <c r="C69" s="9">
        <f>INDEX(挂机派遣章节!$B$4:$B$32,挂机派遣!BA69)</f>
        <v>317</v>
      </c>
      <c r="D69" s="9" t="s">
        <v>2740</v>
      </c>
      <c r="E69" s="9">
        <v>2</v>
      </c>
      <c r="F69" s="9" t="str">
        <f t="shared" si="5"/>
        <v>探险17-2</v>
      </c>
      <c r="G69" s="9">
        <v>1</v>
      </c>
      <c r="H69" s="10" t="str">
        <f>INDEX(挂机派遣章节!$D$4:$D$32,挂机派遣!BA69)</f>
        <v>普通18章3关</v>
      </c>
      <c r="I69" s="9">
        <v>3</v>
      </c>
      <c r="J69" s="9">
        <v>3</v>
      </c>
      <c r="K69" s="9">
        <v>1793549</v>
      </c>
      <c r="L69" s="9">
        <v>1793549</v>
      </c>
      <c r="M69" s="9">
        <f>INDEX(挂机派遣章节!$H$4:$H$32,挂机派遣!BA69)</f>
        <v>37</v>
      </c>
      <c r="N69" s="10" t="s">
        <v>3107</v>
      </c>
      <c r="O69" s="9">
        <v>60</v>
      </c>
      <c r="P69" s="10" t="s">
        <v>3108</v>
      </c>
      <c r="Q69" s="9">
        <v>360</v>
      </c>
      <c r="R69" s="10" t="s">
        <v>3109</v>
      </c>
      <c r="S69" s="9">
        <v>1200</v>
      </c>
      <c r="T69" s="10"/>
      <c r="U69" s="9"/>
      <c r="V69" s="9" t="str">
        <f t="shared" ref="V69:V119" si="6">"挂机"&amp;C69-299&amp;"章装备掉落"</f>
        <v>挂机18章装备掉落</v>
      </c>
      <c r="W69" s="9">
        <v>600</v>
      </c>
      <c r="X69" s="9" t="s">
        <v>326</v>
      </c>
      <c r="Y69" s="9" t="s">
        <v>3110</v>
      </c>
      <c r="Z69" s="9" t="s">
        <v>325</v>
      </c>
      <c r="AA69" s="9" t="s">
        <v>2986</v>
      </c>
      <c r="AB69" s="10" t="s">
        <v>2745</v>
      </c>
      <c r="AC69" s="9" t="str">
        <f t="shared" ref="AC69:AC119" si="7">M69*60&amp;"/h"</f>
        <v>2220/h</v>
      </c>
      <c r="AD69" s="9" t="s">
        <v>2453</v>
      </c>
      <c r="AE69" s="9" t="s">
        <v>2808</v>
      </c>
      <c r="AF69" s="9" t="s">
        <v>2467</v>
      </c>
      <c r="AG69" s="9" t="s">
        <v>2746</v>
      </c>
      <c r="AH69" s="9" t="s">
        <v>2483</v>
      </c>
      <c r="AI69" s="9" t="s">
        <v>3086</v>
      </c>
      <c r="AJ69" s="9" t="s">
        <v>2502</v>
      </c>
      <c r="AK69" s="9" t="s">
        <v>2995</v>
      </c>
      <c r="AL69" s="9" t="s">
        <v>2456</v>
      </c>
      <c r="AM69" s="9" t="s">
        <v>2827</v>
      </c>
      <c r="AN69" s="9" t="s">
        <v>2548</v>
      </c>
      <c r="AO69" s="9" t="s">
        <v>3011</v>
      </c>
      <c r="AP69" s="9" t="s">
        <v>2549</v>
      </c>
      <c r="AQ69" s="9" t="s">
        <v>2954</v>
      </c>
      <c r="AR69" s="9"/>
      <c r="AS69" s="9"/>
      <c r="AT69" s="9"/>
      <c r="AU69" s="9"/>
      <c r="AV69" s="9"/>
      <c r="AW69" s="9"/>
      <c r="AZ69">
        <v>66</v>
      </c>
      <c r="BA69">
        <f>MATCH(AZ69-1,挂机派遣章节!$G$3:$G$32,1)</f>
        <v>17</v>
      </c>
      <c r="BB69">
        <f>AZ69-INDEX(挂机派遣章节!$G$3:$G$32,挂机派遣!BA69)</f>
        <v>2</v>
      </c>
      <c r="BC69">
        <v>181</v>
      </c>
      <c r="BD69">
        <v>106</v>
      </c>
    </row>
    <row r="70" spans="1:56" ht="16.5" x14ac:dyDescent="0.2">
      <c r="A70" s="9">
        <f t="shared" si="4"/>
        <v>31703</v>
      </c>
      <c r="B70" s="9">
        <v>67</v>
      </c>
      <c r="C70" s="9">
        <f>INDEX(挂机派遣章节!$B$4:$B$32,挂机派遣!BA70)</f>
        <v>317</v>
      </c>
      <c r="D70" s="9" t="s">
        <v>2740</v>
      </c>
      <c r="E70" s="9">
        <v>3</v>
      </c>
      <c r="F70" s="9" t="str">
        <f t="shared" si="5"/>
        <v>探险17-3</v>
      </c>
      <c r="G70" s="9">
        <v>1</v>
      </c>
      <c r="H70" s="10" t="str">
        <f>INDEX(挂机派遣章节!$D$4:$D$32,挂机派遣!BA70)</f>
        <v>普通18章3关</v>
      </c>
      <c r="I70" s="9">
        <v>3</v>
      </c>
      <c r="J70" s="9">
        <v>3</v>
      </c>
      <c r="K70" s="9">
        <v>1978139</v>
      </c>
      <c r="L70" s="9">
        <v>1978139</v>
      </c>
      <c r="M70" s="9">
        <f>INDEX(挂机派遣章节!$H$4:$H$32,挂机派遣!BA70)</f>
        <v>37</v>
      </c>
      <c r="N70" s="10" t="s">
        <v>3111</v>
      </c>
      <c r="O70" s="9">
        <v>60</v>
      </c>
      <c r="P70" s="10" t="s">
        <v>3112</v>
      </c>
      <c r="Q70" s="9">
        <v>360</v>
      </c>
      <c r="R70" s="10" t="s">
        <v>3113</v>
      </c>
      <c r="S70" s="9">
        <v>1200</v>
      </c>
      <c r="T70" s="10"/>
      <c r="U70" s="9"/>
      <c r="V70" s="9" t="str">
        <f t="shared" si="6"/>
        <v>挂机18章装备掉落</v>
      </c>
      <c r="W70" s="9">
        <v>600</v>
      </c>
      <c r="X70" s="9" t="s">
        <v>326</v>
      </c>
      <c r="Y70" s="9" t="s">
        <v>3114</v>
      </c>
      <c r="Z70" s="9" t="s">
        <v>325</v>
      </c>
      <c r="AA70" s="9" t="s">
        <v>2992</v>
      </c>
      <c r="AB70" s="10" t="s">
        <v>2745</v>
      </c>
      <c r="AC70" s="9" t="str">
        <f t="shared" si="7"/>
        <v>2220/h</v>
      </c>
      <c r="AD70" s="9" t="s">
        <v>2453</v>
      </c>
      <c r="AE70" s="9" t="s">
        <v>2808</v>
      </c>
      <c r="AF70" s="9" t="s">
        <v>2467</v>
      </c>
      <c r="AG70" s="9" t="s">
        <v>2746</v>
      </c>
      <c r="AH70" s="9" t="s">
        <v>2483</v>
      </c>
      <c r="AI70" s="9" t="s">
        <v>3086</v>
      </c>
      <c r="AJ70" s="9" t="s">
        <v>2502</v>
      </c>
      <c r="AK70" s="9" t="s">
        <v>3006</v>
      </c>
      <c r="AL70" s="9" t="s">
        <v>2456</v>
      </c>
      <c r="AM70" s="9" t="s">
        <v>2827</v>
      </c>
      <c r="AN70" s="9" t="s">
        <v>2548</v>
      </c>
      <c r="AO70" s="9" t="s">
        <v>3006</v>
      </c>
      <c r="AP70" s="9" t="s">
        <v>2549</v>
      </c>
      <c r="AQ70" s="9" t="s">
        <v>2960</v>
      </c>
      <c r="AR70" s="9"/>
      <c r="AS70" s="9"/>
      <c r="AT70" s="9"/>
      <c r="AU70" s="9"/>
      <c r="AV70" s="9"/>
      <c r="AW70" s="9"/>
      <c r="AZ70">
        <v>67</v>
      </c>
      <c r="BA70">
        <f>MATCH(AZ70-1,挂机派遣章节!$G$3:$G$32,1)</f>
        <v>17</v>
      </c>
      <c r="BB70">
        <f>AZ70-INDEX(挂机派遣章节!$G$3:$G$32,挂机派遣!BA70)</f>
        <v>3</v>
      </c>
      <c r="BC70">
        <v>183</v>
      </c>
      <c r="BD70">
        <v>108</v>
      </c>
    </row>
    <row r="71" spans="1:56" ht="16.5" x14ac:dyDescent="0.2">
      <c r="A71" s="9">
        <f t="shared" si="4"/>
        <v>31704</v>
      </c>
      <c r="B71" s="9">
        <v>68</v>
      </c>
      <c r="C71" s="9">
        <f>INDEX(挂机派遣章节!$B$4:$B$32,挂机派遣!BA71)</f>
        <v>317</v>
      </c>
      <c r="D71" s="9" t="s">
        <v>2740</v>
      </c>
      <c r="E71" s="9">
        <v>4</v>
      </c>
      <c r="F71" s="9" t="str">
        <f t="shared" si="5"/>
        <v>探险17-4</v>
      </c>
      <c r="G71" s="9">
        <v>1</v>
      </c>
      <c r="H71" s="10" t="str">
        <f>INDEX(挂机派遣章节!$D$4:$D$32,挂机派遣!BA71)</f>
        <v>普通18章3关</v>
      </c>
      <c r="I71" s="9">
        <v>3</v>
      </c>
      <c r="J71" s="9">
        <v>3</v>
      </c>
      <c r="K71" s="9">
        <v>2022617</v>
      </c>
      <c r="L71" s="9">
        <v>2022617</v>
      </c>
      <c r="M71" s="9">
        <f>INDEX(挂机派遣章节!$H$4:$H$32,挂机派遣!BA71)</f>
        <v>37</v>
      </c>
      <c r="N71" s="10" t="s">
        <v>3115</v>
      </c>
      <c r="O71" s="9">
        <v>60</v>
      </c>
      <c r="P71" s="10" t="s">
        <v>3116</v>
      </c>
      <c r="Q71" s="9">
        <v>360</v>
      </c>
      <c r="R71" s="10" t="s">
        <v>3117</v>
      </c>
      <c r="S71" s="9">
        <v>1200</v>
      </c>
      <c r="T71" s="10"/>
      <c r="U71" s="9"/>
      <c r="V71" s="9" t="str">
        <f t="shared" si="6"/>
        <v>挂机18章装备掉落</v>
      </c>
      <c r="W71" s="9">
        <v>600</v>
      </c>
      <c r="X71" s="9" t="s">
        <v>326</v>
      </c>
      <c r="Y71" s="9" t="s">
        <v>3118</v>
      </c>
      <c r="Z71" s="9" t="s">
        <v>325</v>
      </c>
      <c r="AA71" s="9" t="s">
        <v>2999</v>
      </c>
      <c r="AB71" s="10" t="s">
        <v>2745</v>
      </c>
      <c r="AC71" s="9" t="str">
        <f t="shared" si="7"/>
        <v>2220/h</v>
      </c>
      <c r="AD71" s="9" t="s">
        <v>2453</v>
      </c>
      <c r="AE71" s="9" t="s">
        <v>2808</v>
      </c>
      <c r="AF71" s="9" t="s">
        <v>2467</v>
      </c>
      <c r="AG71" s="9" t="s">
        <v>2746</v>
      </c>
      <c r="AH71" s="9" t="s">
        <v>2483</v>
      </c>
      <c r="AI71" s="9" t="s">
        <v>3086</v>
      </c>
      <c r="AJ71" s="9" t="s">
        <v>2502</v>
      </c>
      <c r="AK71" s="9" t="s">
        <v>3011</v>
      </c>
      <c r="AL71" s="9" t="s">
        <v>2456</v>
      </c>
      <c r="AM71" s="9" t="s">
        <v>2827</v>
      </c>
      <c r="AN71" s="9" t="s">
        <v>2548</v>
      </c>
      <c r="AO71" s="9" t="s">
        <v>2809</v>
      </c>
      <c r="AP71" s="9" t="s">
        <v>2549</v>
      </c>
      <c r="AQ71" s="9" t="s">
        <v>2795</v>
      </c>
      <c r="AR71" s="9"/>
      <c r="AS71" s="9"/>
      <c r="AT71" s="9"/>
      <c r="AU71" s="9"/>
      <c r="AV71" s="9"/>
      <c r="AW71" s="9"/>
      <c r="AZ71">
        <v>68</v>
      </c>
      <c r="BA71">
        <f>MATCH(AZ71-1,挂机派遣章节!$G$3:$G$32,1)</f>
        <v>17</v>
      </c>
      <c r="BB71">
        <f>AZ71-INDEX(挂机派遣章节!$G$3:$G$32,挂机派遣!BA71)</f>
        <v>4</v>
      </c>
      <c r="BC71">
        <v>185</v>
      </c>
      <c r="BD71">
        <v>110</v>
      </c>
    </row>
    <row r="72" spans="1:56" ht="16.5" x14ac:dyDescent="0.2">
      <c r="A72" s="9">
        <f t="shared" si="4"/>
        <v>31801</v>
      </c>
      <c r="B72" s="9">
        <v>69</v>
      </c>
      <c r="C72" s="9">
        <f>INDEX(挂机派遣章节!$B$4:$B$32,挂机派遣!BA72)</f>
        <v>318</v>
      </c>
      <c r="D72" s="9" t="s">
        <v>2740</v>
      </c>
      <c r="E72" s="9">
        <v>1</v>
      </c>
      <c r="F72" s="9" t="str">
        <f t="shared" si="5"/>
        <v>探险18-1</v>
      </c>
      <c r="G72" s="9">
        <v>1</v>
      </c>
      <c r="H72" s="10" t="str">
        <f>INDEX(挂机派遣章节!$D$4:$D$32,挂机派遣!BA72)</f>
        <v>普通19章3关</v>
      </c>
      <c r="I72" s="9">
        <v>3</v>
      </c>
      <c r="J72" s="9">
        <v>3</v>
      </c>
      <c r="K72" s="9">
        <v>2079455</v>
      </c>
      <c r="L72" s="9">
        <v>2079455</v>
      </c>
      <c r="M72" s="9">
        <f>INDEX(挂机派遣章节!$H$4:$H$32,挂机派遣!BA72)</f>
        <v>40</v>
      </c>
      <c r="N72" s="10" t="s">
        <v>3119</v>
      </c>
      <c r="O72" s="9">
        <v>60</v>
      </c>
      <c r="P72" s="10" t="s">
        <v>3120</v>
      </c>
      <c r="Q72" s="9">
        <v>360</v>
      </c>
      <c r="R72" s="10" t="s">
        <v>3121</v>
      </c>
      <c r="S72" s="9">
        <v>1200</v>
      </c>
      <c r="T72" s="10" t="s">
        <v>3122</v>
      </c>
      <c r="U72" s="9">
        <v>3600</v>
      </c>
      <c r="V72" s="9" t="str">
        <f t="shared" si="6"/>
        <v>挂机19章装备掉落</v>
      </c>
      <c r="W72" s="9">
        <v>600</v>
      </c>
      <c r="X72" s="9" t="s">
        <v>326</v>
      </c>
      <c r="Y72" s="9" t="s">
        <v>3123</v>
      </c>
      <c r="Z72" s="9" t="s">
        <v>325</v>
      </c>
      <c r="AA72" s="9" t="s">
        <v>3124</v>
      </c>
      <c r="AB72" s="10" t="s">
        <v>2745</v>
      </c>
      <c r="AC72" s="9" t="str">
        <f t="shared" si="7"/>
        <v>2400/h</v>
      </c>
      <c r="AD72" s="9" t="s">
        <v>2453</v>
      </c>
      <c r="AE72" s="9" t="s">
        <v>2808</v>
      </c>
      <c r="AF72" s="9" t="s">
        <v>2467</v>
      </c>
      <c r="AG72" s="9" t="s">
        <v>2746</v>
      </c>
      <c r="AH72" s="9" t="s">
        <v>2483</v>
      </c>
      <c r="AI72" s="9" t="s">
        <v>3086</v>
      </c>
      <c r="AJ72" s="9" t="s">
        <v>2502</v>
      </c>
      <c r="AK72" s="9" t="s">
        <v>3021</v>
      </c>
      <c r="AL72" s="9" t="s">
        <v>2456</v>
      </c>
      <c r="AM72" s="9" t="s">
        <v>2827</v>
      </c>
      <c r="AN72" s="9" t="s">
        <v>2548</v>
      </c>
      <c r="AO72" s="9" t="s">
        <v>2809</v>
      </c>
      <c r="AP72" s="9" t="s">
        <v>2549</v>
      </c>
      <c r="AQ72" s="9" t="s">
        <v>2795</v>
      </c>
      <c r="AR72" s="9" t="s">
        <v>2551</v>
      </c>
      <c r="AS72" s="9" t="s">
        <v>3125</v>
      </c>
      <c r="AT72" s="9"/>
      <c r="AU72" s="9"/>
      <c r="AV72" s="9"/>
      <c r="AW72" s="9"/>
      <c r="AZ72">
        <v>69</v>
      </c>
      <c r="BA72">
        <f>MATCH(AZ72-1,挂机派遣章节!$G$3:$G$32,1)</f>
        <v>18</v>
      </c>
      <c r="BB72">
        <f>AZ72-INDEX(挂机派遣章节!$G$3:$G$32,挂机派遣!BA72)</f>
        <v>1</v>
      </c>
      <c r="BC72">
        <v>192</v>
      </c>
      <c r="BD72">
        <v>115</v>
      </c>
    </row>
    <row r="73" spans="1:56" ht="16.5" x14ac:dyDescent="0.2">
      <c r="A73" s="9">
        <f t="shared" si="4"/>
        <v>31802</v>
      </c>
      <c r="B73" s="9">
        <v>70</v>
      </c>
      <c r="C73" s="9">
        <f>INDEX(挂机派遣章节!$B$4:$B$32,挂机派遣!BA73)</f>
        <v>318</v>
      </c>
      <c r="D73" s="9" t="s">
        <v>2740</v>
      </c>
      <c r="E73" s="9">
        <v>2</v>
      </c>
      <c r="F73" s="9" t="str">
        <f t="shared" si="5"/>
        <v>探险18-2</v>
      </c>
      <c r="G73" s="9">
        <v>1</v>
      </c>
      <c r="H73" s="10" t="str">
        <f>INDEX(挂机派遣章节!$D$4:$D$32,挂机派遣!BA73)</f>
        <v>普通19章3关</v>
      </c>
      <c r="I73" s="9">
        <v>3</v>
      </c>
      <c r="J73" s="9">
        <v>3</v>
      </c>
      <c r="K73" s="9">
        <v>2150494</v>
      </c>
      <c r="L73" s="9">
        <v>2150494</v>
      </c>
      <c r="M73" s="9">
        <f>INDEX(挂机派遣章节!$H$4:$H$32,挂机派遣!BA73)</f>
        <v>40</v>
      </c>
      <c r="N73" s="10" t="s">
        <v>3126</v>
      </c>
      <c r="O73" s="9">
        <v>60</v>
      </c>
      <c r="P73" s="10" t="s">
        <v>3127</v>
      </c>
      <c r="Q73" s="9">
        <v>360</v>
      </c>
      <c r="R73" s="10" t="s">
        <v>3128</v>
      </c>
      <c r="S73" s="9">
        <v>1200</v>
      </c>
      <c r="T73" s="10" t="s">
        <v>3129</v>
      </c>
      <c r="U73" s="9">
        <v>3600</v>
      </c>
      <c r="V73" s="9" t="str">
        <f t="shared" si="6"/>
        <v>挂机19章装备掉落</v>
      </c>
      <c r="W73" s="9">
        <v>600</v>
      </c>
      <c r="X73" s="9" t="s">
        <v>326</v>
      </c>
      <c r="Y73" s="9" t="s">
        <v>3130</v>
      </c>
      <c r="Z73" s="9" t="s">
        <v>325</v>
      </c>
      <c r="AA73" s="9" t="s">
        <v>3131</v>
      </c>
      <c r="AB73" s="10" t="s">
        <v>2745</v>
      </c>
      <c r="AC73" s="9" t="str">
        <f t="shared" si="7"/>
        <v>2400/h</v>
      </c>
      <c r="AD73" s="9" t="s">
        <v>2453</v>
      </c>
      <c r="AE73" s="9" t="s">
        <v>2808</v>
      </c>
      <c r="AF73" s="9" t="s">
        <v>2467</v>
      </c>
      <c r="AG73" s="9" t="s">
        <v>2746</v>
      </c>
      <c r="AH73" s="9" t="s">
        <v>2483</v>
      </c>
      <c r="AI73" s="9" t="s">
        <v>3086</v>
      </c>
      <c r="AJ73" s="9" t="s">
        <v>2502</v>
      </c>
      <c r="AK73" s="9" t="s">
        <v>2822</v>
      </c>
      <c r="AL73" s="9" t="s">
        <v>2456</v>
      </c>
      <c r="AM73" s="9" t="s">
        <v>2827</v>
      </c>
      <c r="AN73" s="9" t="s">
        <v>2548</v>
      </c>
      <c r="AO73" s="9" t="s">
        <v>2809</v>
      </c>
      <c r="AP73" s="9" t="s">
        <v>2549</v>
      </c>
      <c r="AQ73" s="9" t="s">
        <v>2971</v>
      </c>
      <c r="AR73" s="9" t="s">
        <v>2551</v>
      </c>
      <c r="AS73" s="9" t="s">
        <v>3125</v>
      </c>
      <c r="AT73" s="9"/>
      <c r="AU73" s="9"/>
      <c r="AV73" s="9"/>
      <c r="AW73" s="9"/>
      <c r="AZ73">
        <v>70</v>
      </c>
      <c r="BA73">
        <f>MATCH(AZ73-1,挂机派遣章节!$G$3:$G$32,1)</f>
        <v>18</v>
      </c>
      <c r="BB73">
        <f>AZ73-INDEX(挂机派遣章节!$G$3:$G$32,挂机派遣!BA73)</f>
        <v>2</v>
      </c>
      <c r="BC73">
        <v>194</v>
      </c>
      <c r="BD73">
        <v>116</v>
      </c>
    </row>
    <row r="74" spans="1:56" ht="16.5" x14ac:dyDescent="0.2">
      <c r="A74" s="9">
        <f t="shared" si="4"/>
        <v>31803</v>
      </c>
      <c r="B74" s="9">
        <v>71</v>
      </c>
      <c r="C74" s="9">
        <f>INDEX(挂机派遣章节!$B$4:$B$32,挂机派遣!BA74)</f>
        <v>318</v>
      </c>
      <c r="D74" s="9" t="s">
        <v>2740</v>
      </c>
      <c r="E74" s="9">
        <v>3</v>
      </c>
      <c r="F74" s="9" t="str">
        <f t="shared" si="5"/>
        <v>探险18-3</v>
      </c>
      <c r="G74" s="9">
        <v>1</v>
      </c>
      <c r="H74" s="10" t="str">
        <f>INDEX(挂机派遣章节!$D$4:$D$32,挂机派遣!BA74)</f>
        <v>普通19章3关</v>
      </c>
      <c r="I74" s="9">
        <v>3</v>
      </c>
      <c r="J74" s="9">
        <v>3</v>
      </c>
      <c r="K74" s="9">
        <v>2278043</v>
      </c>
      <c r="L74" s="9">
        <v>2278043</v>
      </c>
      <c r="M74" s="9">
        <f>INDEX(挂机派遣章节!$H$4:$H$32,挂机派遣!BA74)</f>
        <v>40</v>
      </c>
      <c r="N74" s="10" t="s">
        <v>3132</v>
      </c>
      <c r="O74" s="9">
        <v>60</v>
      </c>
      <c r="P74" s="10" t="s">
        <v>3133</v>
      </c>
      <c r="Q74" s="9">
        <v>360</v>
      </c>
      <c r="R74" s="10" t="s">
        <v>3134</v>
      </c>
      <c r="S74" s="9">
        <v>1200</v>
      </c>
      <c r="T74" s="10" t="s">
        <v>3135</v>
      </c>
      <c r="U74" s="9">
        <v>3600</v>
      </c>
      <c r="V74" s="9" t="str">
        <f t="shared" si="6"/>
        <v>挂机19章装备掉落</v>
      </c>
      <c r="W74" s="9">
        <v>600</v>
      </c>
      <c r="X74" s="9" t="s">
        <v>326</v>
      </c>
      <c r="Y74" s="9" t="s">
        <v>3136</v>
      </c>
      <c r="Z74" s="9" t="s">
        <v>325</v>
      </c>
      <c r="AA74" s="9" t="s">
        <v>3010</v>
      </c>
      <c r="AB74" s="10" t="s">
        <v>2745</v>
      </c>
      <c r="AC74" s="9" t="str">
        <f t="shared" si="7"/>
        <v>2400/h</v>
      </c>
      <c r="AD74" s="9" t="s">
        <v>2453</v>
      </c>
      <c r="AE74" s="9" t="s">
        <v>2808</v>
      </c>
      <c r="AF74" s="9" t="s">
        <v>2467</v>
      </c>
      <c r="AG74" s="9" t="s">
        <v>2746</v>
      </c>
      <c r="AH74" s="9" t="s">
        <v>2483</v>
      </c>
      <c r="AI74" s="9" t="s">
        <v>3086</v>
      </c>
      <c r="AJ74" s="9" t="s">
        <v>2502</v>
      </c>
      <c r="AK74" s="9" t="s">
        <v>2828</v>
      </c>
      <c r="AL74" s="9" t="s">
        <v>2456</v>
      </c>
      <c r="AM74" s="9" t="s">
        <v>2827</v>
      </c>
      <c r="AN74" s="9" t="s">
        <v>2548</v>
      </c>
      <c r="AO74" s="9" t="s">
        <v>2809</v>
      </c>
      <c r="AP74" s="9" t="s">
        <v>2549</v>
      </c>
      <c r="AQ74" s="9" t="s">
        <v>2971</v>
      </c>
      <c r="AR74" s="9" t="s">
        <v>2551</v>
      </c>
      <c r="AS74" s="9" t="s">
        <v>3125</v>
      </c>
      <c r="AT74" s="9"/>
      <c r="AU74" s="9"/>
      <c r="AV74" s="9"/>
      <c r="AW74" s="9"/>
      <c r="AZ74">
        <v>71</v>
      </c>
      <c r="BA74">
        <f>MATCH(AZ74-1,挂机派遣章节!$G$3:$G$32,1)</f>
        <v>18</v>
      </c>
      <c r="BB74">
        <f>AZ74-INDEX(挂机派遣章节!$G$3:$G$32,挂机派遣!BA74)</f>
        <v>3</v>
      </c>
      <c r="BC74">
        <v>197</v>
      </c>
      <c r="BD74">
        <v>118</v>
      </c>
    </row>
    <row r="75" spans="1:56" ht="16.5" x14ac:dyDescent="0.2">
      <c r="A75" s="9">
        <f t="shared" si="4"/>
        <v>31804</v>
      </c>
      <c r="B75" s="9">
        <v>72</v>
      </c>
      <c r="C75" s="9">
        <f>INDEX(挂机派遣章节!$B$4:$B$32,挂机派遣!BA75)</f>
        <v>318</v>
      </c>
      <c r="D75" s="9" t="s">
        <v>2740</v>
      </c>
      <c r="E75" s="9">
        <v>4</v>
      </c>
      <c r="F75" s="9" t="str">
        <f t="shared" si="5"/>
        <v>探险18-4</v>
      </c>
      <c r="G75" s="9">
        <v>1</v>
      </c>
      <c r="H75" s="10" t="str">
        <f>INDEX(挂机派遣章节!$D$4:$D$32,挂机派遣!BA75)</f>
        <v>普通19章3关</v>
      </c>
      <c r="I75" s="9">
        <v>3</v>
      </c>
      <c r="J75" s="9">
        <v>3</v>
      </c>
      <c r="K75" s="9">
        <v>2426597</v>
      </c>
      <c r="L75" s="9">
        <v>2426597</v>
      </c>
      <c r="M75" s="9">
        <f>INDEX(挂机派遣章节!$H$4:$H$32,挂机派遣!BA75)</f>
        <v>40</v>
      </c>
      <c r="N75" s="10" t="s">
        <v>3137</v>
      </c>
      <c r="O75" s="9">
        <v>60</v>
      </c>
      <c r="P75" s="10" t="s">
        <v>3138</v>
      </c>
      <c r="Q75" s="9">
        <v>360</v>
      </c>
      <c r="R75" s="10" t="s">
        <v>3139</v>
      </c>
      <c r="S75" s="9">
        <v>1200</v>
      </c>
      <c r="T75" s="10" t="s">
        <v>3140</v>
      </c>
      <c r="U75" s="9">
        <v>3600</v>
      </c>
      <c r="V75" s="9" t="str">
        <f t="shared" si="6"/>
        <v>挂机19章装备掉落</v>
      </c>
      <c r="W75" s="9">
        <v>600</v>
      </c>
      <c r="X75" s="9" t="s">
        <v>326</v>
      </c>
      <c r="Y75" s="9" t="s">
        <v>3141</v>
      </c>
      <c r="Z75" s="9" t="s">
        <v>325</v>
      </c>
      <c r="AA75" s="9" t="s">
        <v>3142</v>
      </c>
      <c r="AB75" s="10" t="s">
        <v>2745</v>
      </c>
      <c r="AC75" s="9" t="str">
        <f t="shared" si="7"/>
        <v>2400/h</v>
      </c>
      <c r="AD75" s="9" t="s">
        <v>2453</v>
      </c>
      <c r="AE75" s="9" t="s">
        <v>2808</v>
      </c>
      <c r="AF75" s="9" t="s">
        <v>2467</v>
      </c>
      <c r="AG75" s="9" t="s">
        <v>2746</v>
      </c>
      <c r="AH75" s="9" t="s">
        <v>2483</v>
      </c>
      <c r="AI75" s="9" t="s">
        <v>3086</v>
      </c>
      <c r="AJ75" s="9" t="s">
        <v>2502</v>
      </c>
      <c r="AK75" s="9" t="s">
        <v>2821</v>
      </c>
      <c r="AL75" s="9" t="s">
        <v>2456</v>
      </c>
      <c r="AM75" s="9" t="s">
        <v>2827</v>
      </c>
      <c r="AN75" s="9" t="s">
        <v>2548</v>
      </c>
      <c r="AO75" s="9" t="s">
        <v>2809</v>
      </c>
      <c r="AP75" s="9" t="s">
        <v>2549</v>
      </c>
      <c r="AQ75" s="9" t="s">
        <v>2965</v>
      </c>
      <c r="AR75" s="9" t="s">
        <v>2551</v>
      </c>
      <c r="AS75" s="9" t="s">
        <v>3125</v>
      </c>
      <c r="AT75" s="9"/>
      <c r="AU75" s="9"/>
      <c r="AV75" s="9"/>
      <c r="AW75" s="9"/>
      <c r="AZ75">
        <v>72</v>
      </c>
      <c r="BA75">
        <f>MATCH(AZ75-1,挂机派遣章节!$G$3:$G$32,1)</f>
        <v>18</v>
      </c>
      <c r="BB75">
        <f>AZ75-INDEX(挂机派遣章节!$G$3:$G$32,挂机派遣!BA75)</f>
        <v>4</v>
      </c>
      <c r="BC75">
        <v>200</v>
      </c>
      <c r="BD75">
        <v>120</v>
      </c>
    </row>
    <row r="76" spans="1:56" ht="16.5" x14ac:dyDescent="0.2">
      <c r="A76" s="9">
        <f t="shared" si="4"/>
        <v>31901</v>
      </c>
      <c r="B76" s="9">
        <v>73</v>
      </c>
      <c r="C76" s="9">
        <f>INDEX(挂机派遣章节!$B$4:$B$32,挂机派遣!BA76)</f>
        <v>319</v>
      </c>
      <c r="D76" s="9" t="s">
        <v>2740</v>
      </c>
      <c r="E76" s="9">
        <v>1</v>
      </c>
      <c r="F76" s="9" t="str">
        <f t="shared" si="5"/>
        <v>探险19-1</v>
      </c>
      <c r="G76" s="9">
        <v>1</v>
      </c>
      <c r="H76" s="10" t="str">
        <f>INDEX(挂机派遣章节!$D$4:$D$32,挂机派遣!BA76)</f>
        <v>普通20章3关</v>
      </c>
      <c r="I76" s="9">
        <v>3</v>
      </c>
      <c r="J76" s="9">
        <v>3</v>
      </c>
      <c r="K76" s="9">
        <v>2477522</v>
      </c>
      <c r="L76" s="9">
        <v>2477522</v>
      </c>
      <c r="M76" s="9">
        <f>INDEX(挂机派遣章节!$H$4:$H$32,挂机派遣!BA76)</f>
        <v>42</v>
      </c>
      <c r="N76" s="10" t="s">
        <v>3143</v>
      </c>
      <c r="O76" s="9">
        <v>60</v>
      </c>
      <c r="P76" s="10" t="s">
        <v>3144</v>
      </c>
      <c r="Q76" s="9">
        <v>360</v>
      </c>
      <c r="R76" s="10" t="s">
        <v>3145</v>
      </c>
      <c r="S76" s="9">
        <v>1200</v>
      </c>
      <c r="T76" s="10" t="s">
        <v>3146</v>
      </c>
      <c r="U76" s="9">
        <v>3600</v>
      </c>
      <c r="V76" s="9" t="str">
        <f t="shared" si="6"/>
        <v>挂机20章装备掉落</v>
      </c>
      <c r="W76" s="9">
        <v>600</v>
      </c>
      <c r="X76" s="9" t="s">
        <v>326</v>
      </c>
      <c r="Y76" s="9" t="s">
        <v>3147</v>
      </c>
      <c r="Z76" s="9" t="s">
        <v>325</v>
      </c>
      <c r="AA76" s="9" t="s">
        <v>3148</v>
      </c>
      <c r="AB76" s="10" t="s">
        <v>2745</v>
      </c>
      <c r="AC76" s="9" t="str">
        <f t="shared" si="7"/>
        <v>2520/h</v>
      </c>
      <c r="AD76" s="9" t="s">
        <v>2453</v>
      </c>
      <c r="AE76" s="9" t="s">
        <v>2808</v>
      </c>
      <c r="AF76" s="9" t="s">
        <v>2467</v>
      </c>
      <c r="AG76" s="9" t="s">
        <v>2746</v>
      </c>
      <c r="AH76" s="9" t="s">
        <v>2483</v>
      </c>
      <c r="AI76" s="9" t="s">
        <v>3086</v>
      </c>
      <c r="AJ76" s="9" t="s">
        <v>2502</v>
      </c>
      <c r="AK76" s="9" t="s">
        <v>3053</v>
      </c>
      <c r="AL76" s="9" t="s">
        <v>2456</v>
      </c>
      <c r="AM76" s="9" t="s">
        <v>2827</v>
      </c>
      <c r="AN76" s="9" t="s">
        <v>2548</v>
      </c>
      <c r="AO76" s="9" t="s">
        <v>2809</v>
      </c>
      <c r="AP76" s="9" t="s">
        <v>2549</v>
      </c>
      <c r="AQ76" s="9" t="s">
        <v>2965</v>
      </c>
      <c r="AR76" s="9" t="s">
        <v>2551</v>
      </c>
      <c r="AS76" s="9" t="s">
        <v>3125</v>
      </c>
      <c r="AT76" s="9"/>
      <c r="AU76" s="9"/>
      <c r="AV76" s="9"/>
      <c r="AW76" s="9"/>
      <c r="AZ76">
        <v>73</v>
      </c>
      <c r="BA76">
        <f>MATCH(AZ76-1,挂机派遣章节!$G$3:$G$32,1)</f>
        <v>19</v>
      </c>
      <c r="BB76">
        <f>AZ76-INDEX(挂机派遣章节!$G$3:$G$32,挂机派遣!BA76)</f>
        <v>1</v>
      </c>
      <c r="BC76">
        <v>205</v>
      </c>
      <c r="BD76">
        <v>125</v>
      </c>
    </row>
    <row r="77" spans="1:56" ht="16.5" x14ac:dyDescent="0.2">
      <c r="A77" s="9">
        <f t="shared" si="4"/>
        <v>31902</v>
      </c>
      <c r="B77" s="9">
        <v>74</v>
      </c>
      <c r="C77" s="9">
        <f>INDEX(挂机派遣章节!$B$4:$B$32,挂机派遣!BA77)</f>
        <v>319</v>
      </c>
      <c r="D77" s="9" t="s">
        <v>2740</v>
      </c>
      <c r="E77" s="9">
        <v>2</v>
      </c>
      <c r="F77" s="9" t="str">
        <f t="shared" si="5"/>
        <v>探险19-2</v>
      </c>
      <c r="G77" s="9">
        <v>1</v>
      </c>
      <c r="H77" s="10" t="str">
        <f>INDEX(挂机派遣章节!$D$4:$D$32,挂机派遣!BA77)</f>
        <v>普通20章3关</v>
      </c>
      <c r="I77" s="9">
        <v>3</v>
      </c>
      <c r="J77" s="9">
        <v>3</v>
      </c>
      <c r="K77" s="9">
        <v>2512027</v>
      </c>
      <c r="L77" s="9">
        <v>2512027</v>
      </c>
      <c r="M77" s="9">
        <f>INDEX(挂机派遣章节!$H$4:$H$32,挂机派遣!BA77)</f>
        <v>42</v>
      </c>
      <c r="N77" s="10" t="s">
        <v>3149</v>
      </c>
      <c r="O77" s="9">
        <v>60</v>
      </c>
      <c r="P77" s="10" t="s">
        <v>3150</v>
      </c>
      <c r="Q77" s="9">
        <v>360</v>
      </c>
      <c r="R77" s="10" t="s">
        <v>3151</v>
      </c>
      <c r="S77" s="9">
        <v>1200</v>
      </c>
      <c r="T77" s="10" t="s">
        <v>3152</v>
      </c>
      <c r="U77" s="9">
        <v>3600</v>
      </c>
      <c r="V77" s="9" t="str">
        <f t="shared" si="6"/>
        <v>挂机20章装备掉落</v>
      </c>
      <c r="W77" s="9">
        <v>600</v>
      </c>
      <c r="X77" s="9" t="s">
        <v>326</v>
      </c>
      <c r="Y77" s="9" t="s">
        <v>3153</v>
      </c>
      <c r="Z77" s="9" t="s">
        <v>325</v>
      </c>
      <c r="AA77" s="9" t="s">
        <v>3020</v>
      </c>
      <c r="AB77" s="10" t="s">
        <v>2745</v>
      </c>
      <c r="AC77" s="9" t="str">
        <f t="shared" si="7"/>
        <v>2520/h</v>
      </c>
      <c r="AD77" s="9" t="s">
        <v>2453</v>
      </c>
      <c r="AE77" s="9" t="s">
        <v>2808</v>
      </c>
      <c r="AF77" s="9" t="s">
        <v>2467</v>
      </c>
      <c r="AG77" s="9" t="s">
        <v>2746</v>
      </c>
      <c r="AH77" s="9" t="s">
        <v>2483</v>
      </c>
      <c r="AI77" s="9" t="s">
        <v>3086</v>
      </c>
      <c r="AJ77" s="9" t="s">
        <v>2502</v>
      </c>
      <c r="AK77" s="9" t="s">
        <v>2840</v>
      </c>
      <c r="AL77" s="9" t="s">
        <v>2456</v>
      </c>
      <c r="AM77" s="9" t="s">
        <v>2827</v>
      </c>
      <c r="AN77" s="9" t="s">
        <v>2548</v>
      </c>
      <c r="AO77" s="9" t="s">
        <v>2809</v>
      </c>
      <c r="AP77" s="9" t="s">
        <v>2549</v>
      </c>
      <c r="AQ77" s="9" t="s">
        <v>2802</v>
      </c>
      <c r="AR77" s="9" t="s">
        <v>2551</v>
      </c>
      <c r="AS77" s="9" t="s">
        <v>3125</v>
      </c>
      <c r="AT77" s="9"/>
      <c r="AU77" s="9"/>
      <c r="AV77" s="9"/>
      <c r="AW77" s="9"/>
      <c r="AZ77">
        <v>74</v>
      </c>
      <c r="BA77">
        <f>MATCH(AZ77-1,挂机派遣章节!$G$3:$G$32,1)</f>
        <v>19</v>
      </c>
      <c r="BB77">
        <f>AZ77-INDEX(挂机派遣章节!$G$3:$G$32,挂机派遣!BA77)</f>
        <v>2</v>
      </c>
      <c r="BC77">
        <v>206</v>
      </c>
      <c r="BD77">
        <v>126</v>
      </c>
    </row>
    <row r="78" spans="1:56" ht="16.5" x14ac:dyDescent="0.2">
      <c r="A78" s="9">
        <f t="shared" si="4"/>
        <v>31903</v>
      </c>
      <c r="B78" s="9">
        <v>75</v>
      </c>
      <c r="C78" s="9">
        <f>INDEX(挂机派遣章节!$B$4:$B$32,挂机派遣!BA78)</f>
        <v>319</v>
      </c>
      <c r="D78" s="9" t="s">
        <v>2740</v>
      </c>
      <c r="E78" s="9">
        <v>3</v>
      </c>
      <c r="F78" s="9" t="str">
        <f t="shared" si="5"/>
        <v>探险19-3</v>
      </c>
      <c r="G78" s="9">
        <v>1</v>
      </c>
      <c r="H78" s="10" t="str">
        <f>INDEX(挂机派遣章节!$D$4:$D$32,挂机派遣!BA78)</f>
        <v>普通20章3关</v>
      </c>
      <c r="I78" s="9">
        <v>3</v>
      </c>
      <c r="J78" s="9">
        <v>3</v>
      </c>
      <c r="K78" s="9">
        <v>2601425</v>
      </c>
      <c r="L78" s="9">
        <v>2601425</v>
      </c>
      <c r="M78" s="9">
        <f>INDEX(挂机派遣章节!$H$4:$H$32,挂机派遣!BA78)</f>
        <v>42</v>
      </c>
      <c r="N78" s="10" t="s">
        <v>3154</v>
      </c>
      <c r="O78" s="9">
        <v>60</v>
      </c>
      <c r="P78" s="10" t="s">
        <v>3155</v>
      </c>
      <c r="Q78" s="9">
        <v>360</v>
      </c>
      <c r="R78" s="10" t="s">
        <v>3156</v>
      </c>
      <c r="S78" s="9">
        <v>1200</v>
      </c>
      <c r="T78" s="10" t="s">
        <v>3157</v>
      </c>
      <c r="U78" s="9">
        <v>3600</v>
      </c>
      <c r="V78" s="9" t="str">
        <f t="shared" si="6"/>
        <v>挂机20章装备掉落</v>
      </c>
      <c r="W78" s="9">
        <v>600</v>
      </c>
      <c r="X78" s="9" t="s">
        <v>326</v>
      </c>
      <c r="Y78" s="9" t="s">
        <v>3158</v>
      </c>
      <c r="Z78" s="9" t="s">
        <v>325</v>
      </c>
      <c r="AA78" s="9" t="s">
        <v>3025</v>
      </c>
      <c r="AB78" s="10" t="s">
        <v>2745</v>
      </c>
      <c r="AC78" s="9" t="str">
        <f t="shared" si="7"/>
        <v>2520/h</v>
      </c>
      <c r="AD78" s="9" t="s">
        <v>2453</v>
      </c>
      <c r="AE78" s="9" t="s">
        <v>2808</v>
      </c>
      <c r="AF78" s="9" t="s">
        <v>2467</v>
      </c>
      <c r="AG78" s="9" t="s">
        <v>2746</v>
      </c>
      <c r="AH78" s="9" t="s">
        <v>2483</v>
      </c>
      <c r="AI78" s="9" t="s">
        <v>3086</v>
      </c>
      <c r="AJ78" s="9" t="s">
        <v>2502</v>
      </c>
      <c r="AK78" s="9" t="s">
        <v>2994</v>
      </c>
      <c r="AL78" s="9" t="s">
        <v>2456</v>
      </c>
      <c r="AM78" s="9" t="s">
        <v>2827</v>
      </c>
      <c r="AN78" s="9" t="s">
        <v>2548</v>
      </c>
      <c r="AO78" s="9" t="s">
        <v>2809</v>
      </c>
      <c r="AP78" s="9" t="s">
        <v>2549</v>
      </c>
      <c r="AQ78" s="9" t="s">
        <v>2802</v>
      </c>
      <c r="AR78" s="9" t="s">
        <v>2551</v>
      </c>
      <c r="AS78" s="9" t="s">
        <v>3125</v>
      </c>
      <c r="AT78" s="9"/>
      <c r="AU78" s="9"/>
      <c r="AV78" s="9"/>
      <c r="AW78" s="9"/>
      <c r="AZ78">
        <v>75</v>
      </c>
      <c r="BA78">
        <f>MATCH(AZ78-1,挂机派遣章节!$G$3:$G$32,1)</f>
        <v>19</v>
      </c>
      <c r="BB78">
        <f>AZ78-INDEX(挂机派遣章节!$G$3:$G$32,挂机派遣!BA78)</f>
        <v>3</v>
      </c>
      <c r="BC78">
        <v>208</v>
      </c>
      <c r="BD78">
        <v>128</v>
      </c>
    </row>
    <row r="79" spans="1:56" ht="16.5" x14ac:dyDescent="0.2">
      <c r="A79" s="9">
        <f t="shared" si="4"/>
        <v>31904</v>
      </c>
      <c r="B79" s="9">
        <v>76</v>
      </c>
      <c r="C79" s="9">
        <f>INDEX(挂机派遣章节!$B$4:$B$32,挂机派遣!BA79)</f>
        <v>319</v>
      </c>
      <c r="D79" s="9" t="s">
        <v>2740</v>
      </c>
      <c r="E79" s="9">
        <v>4</v>
      </c>
      <c r="F79" s="9" t="str">
        <f t="shared" si="5"/>
        <v>探险19-4</v>
      </c>
      <c r="G79" s="9">
        <v>1</v>
      </c>
      <c r="H79" s="10" t="str">
        <f>INDEX(挂机派遣章节!$D$4:$D$32,挂机派遣!BA79)</f>
        <v>普通20章3关</v>
      </c>
      <c r="I79" s="9">
        <v>3</v>
      </c>
      <c r="J79" s="9">
        <v>3</v>
      </c>
      <c r="K79" s="9">
        <v>2749051</v>
      </c>
      <c r="L79" s="9">
        <v>2749051</v>
      </c>
      <c r="M79" s="9">
        <f>INDEX(挂机派遣章节!$H$4:$H$32,挂机派遣!BA79)</f>
        <v>42</v>
      </c>
      <c r="N79" s="10" t="s">
        <v>3159</v>
      </c>
      <c r="O79" s="9">
        <v>60</v>
      </c>
      <c r="P79" s="10" t="s">
        <v>3160</v>
      </c>
      <c r="Q79" s="9">
        <v>360</v>
      </c>
      <c r="R79" s="10" t="s">
        <v>3161</v>
      </c>
      <c r="S79" s="9">
        <v>1200</v>
      </c>
      <c r="T79" s="10" t="s">
        <v>3162</v>
      </c>
      <c r="U79" s="9">
        <v>3600</v>
      </c>
      <c r="V79" s="9" t="str">
        <f t="shared" si="6"/>
        <v>挂机20章装备掉落</v>
      </c>
      <c r="W79" s="9">
        <v>600</v>
      </c>
      <c r="X79" s="9" t="s">
        <v>326</v>
      </c>
      <c r="Y79" s="9" t="s">
        <v>3163</v>
      </c>
      <c r="Z79" s="9" t="s">
        <v>325</v>
      </c>
      <c r="AA79" s="9" t="s">
        <v>3030</v>
      </c>
      <c r="AB79" s="10" t="s">
        <v>2745</v>
      </c>
      <c r="AC79" s="9" t="str">
        <f t="shared" si="7"/>
        <v>2520/h</v>
      </c>
      <c r="AD79" s="9" t="s">
        <v>2453</v>
      </c>
      <c r="AE79" s="9" t="s">
        <v>2808</v>
      </c>
      <c r="AF79" s="9" t="s">
        <v>2467</v>
      </c>
      <c r="AG79" s="9" t="s">
        <v>2746</v>
      </c>
      <c r="AH79" s="9" t="s">
        <v>2483</v>
      </c>
      <c r="AI79" s="9" t="s">
        <v>3086</v>
      </c>
      <c r="AJ79" s="9" t="s">
        <v>2502</v>
      </c>
      <c r="AK79" s="9" t="s">
        <v>2846</v>
      </c>
      <c r="AL79" s="9" t="s">
        <v>2456</v>
      </c>
      <c r="AM79" s="9" t="s">
        <v>2827</v>
      </c>
      <c r="AN79" s="9" t="s">
        <v>2548</v>
      </c>
      <c r="AO79" s="9" t="s">
        <v>2809</v>
      </c>
      <c r="AP79" s="9" t="s">
        <v>2549</v>
      </c>
      <c r="AQ79" s="9" t="s">
        <v>2815</v>
      </c>
      <c r="AR79" s="9" t="s">
        <v>2551</v>
      </c>
      <c r="AS79" s="9" t="s">
        <v>3125</v>
      </c>
      <c r="AT79" s="9"/>
      <c r="AU79" s="9"/>
      <c r="AV79" s="9"/>
      <c r="AW79" s="9"/>
      <c r="AZ79">
        <v>76</v>
      </c>
      <c r="BA79">
        <f>MATCH(AZ79-1,挂机派遣章节!$G$3:$G$32,1)</f>
        <v>19</v>
      </c>
      <c r="BB79">
        <f>AZ79-INDEX(挂机派遣章节!$G$3:$G$32,挂机派遣!BA79)</f>
        <v>4</v>
      </c>
      <c r="BC79">
        <v>210</v>
      </c>
      <c r="BD79">
        <v>130</v>
      </c>
    </row>
    <row r="80" spans="1:56" ht="16.5" x14ac:dyDescent="0.2">
      <c r="A80" s="9">
        <f t="shared" si="4"/>
        <v>32001</v>
      </c>
      <c r="B80" s="9">
        <v>77</v>
      </c>
      <c r="C80" s="9">
        <f>INDEX(挂机派遣章节!$B$4:$B$32,挂机派遣!BA80)</f>
        <v>320</v>
      </c>
      <c r="D80" s="9" t="s">
        <v>2740</v>
      </c>
      <c r="E80" s="9">
        <v>1</v>
      </c>
      <c r="F80" s="9" t="str">
        <f t="shared" si="5"/>
        <v>探险20-1</v>
      </c>
      <c r="G80" s="9">
        <v>1</v>
      </c>
      <c r="H80" s="10" t="str">
        <f>INDEX(挂机派遣章节!$D$4:$D$32,挂机派遣!BA80)</f>
        <v>普通21章3关</v>
      </c>
      <c r="I80" s="9">
        <v>3</v>
      </c>
      <c r="J80" s="9">
        <v>3</v>
      </c>
      <c r="K80" s="9">
        <v>2808150</v>
      </c>
      <c r="L80" s="9">
        <v>2808150</v>
      </c>
      <c r="M80" s="9">
        <f>INDEX(挂机派遣章节!$H$4:$H$32,挂机派遣!BA80)</f>
        <v>45</v>
      </c>
      <c r="N80" s="10" t="s">
        <v>3164</v>
      </c>
      <c r="O80" s="9">
        <v>60</v>
      </c>
      <c r="P80" s="10" t="s">
        <v>3165</v>
      </c>
      <c r="Q80" s="9">
        <v>360</v>
      </c>
      <c r="R80" s="10" t="s">
        <v>3166</v>
      </c>
      <c r="S80" s="9">
        <v>1200</v>
      </c>
      <c r="T80" s="10" t="s">
        <v>3167</v>
      </c>
      <c r="U80" s="9">
        <v>3600</v>
      </c>
      <c r="V80" s="9" t="str">
        <f t="shared" si="6"/>
        <v>挂机21章装备掉落</v>
      </c>
      <c r="W80" s="9">
        <v>600</v>
      </c>
      <c r="X80" s="9" t="s">
        <v>326</v>
      </c>
      <c r="Y80" s="9" t="s">
        <v>3168</v>
      </c>
      <c r="Z80" s="9" t="s">
        <v>325</v>
      </c>
      <c r="AA80" s="9" t="s">
        <v>3035</v>
      </c>
      <c r="AB80" s="10" t="s">
        <v>2745</v>
      </c>
      <c r="AC80" s="9" t="str">
        <f t="shared" si="7"/>
        <v>2700/h</v>
      </c>
      <c r="AD80" s="9" t="s">
        <v>2453</v>
      </c>
      <c r="AE80" s="9" t="s">
        <v>2808</v>
      </c>
      <c r="AF80" s="9" t="s">
        <v>2467</v>
      </c>
      <c r="AG80" s="9" t="s">
        <v>2746</v>
      </c>
      <c r="AH80" s="9" t="s">
        <v>2483</v>
      </c>
      <c r="AI80" s="9" t="s">
        <v>3086</v>
      </c>
      <c r="AJ80" s="9" t="s">
        <v>2502</v>
      </c>
      <c r="AK80" s="9" t="s">
        <v>3169</v>
      </c>
      <c r="AL80" s="9" t="s">
        <v>2456</v>
      </c>
      <c r="AM80" s="9" t="s">
        <v>2827</v>
      </c>
      <c r="AN80" s="9" t="s">
        <v>2548</v>
      </c>
      <c r="AO80" s="9" t="s">
        <v>2809</v>
      </c>
      <c r="AP80" s="9" t="s">
        <v>2549</v>
      </c>
      <c r="AQ80" s="9" t="s">
        <v>2988</v>
      </c>
      <c r="AR80" s="9" t="s">
        <v>2551</v>
      </c>
      <c r="AS80" s="9" t="s">
        <v>2936</v>
      </c>
      <c r="AT80" s="9"/>
      <c r="AU80" s="9"/>
      <c r="AV80" s="9"/>
      <c r="AW80" s="9"/>
      <c r="AZ80">
        <v>77</v>
      </c>
      <c r="BA80">
        <f>MATCH(AZ80-1,挂机派遣章节!$G$3:$G$32,1)</f>
        <v>20</v>
      </c>
      <c r="BB80">
        <f>AZ80-INDEX(挂机派遣章节!$G$3:$G$32,挂机派遣!BA80)</f>
        <v>1</v>
      </c>
      <c r="BC80">
        <v>217</v>
      </c>
      <c r="BD80">
        <v>135</v>
      </c>
    </row>
    <row r="81" spans="1:56" ht="16.5" x14ac:dyDescent="0.2">
      <c r="A81" s="9">
        <f t="shared" si="4"/>
        <v>32002</v>
      </c>
      <c r="B81" s="9">
        <v>78</v>
      </c>
      <c r="C81" s="9">
        <f>INDEX(挂机派遣章节!$B$4:$B$32,挂机派遣!BA81)</f>
        <v>320</v>
      </c>
      <c r="D81" s="9" t="s">
        <v>2740</v>
      </c>
      <c r="E81" s="9">
        <v>2</v>
      </c>
      <c r="F81" s="9" t="str">
        <f t="shared" si="5"/>
        <v>探险20-2</v>
      </c>
      <c r="G81" s="9">
        <v>1</v>
      </c>
      <c r="H81" s="10" t="str">
        <f>INDEX(挂机派遣章节!$D$4:$D$32,挂机派遣!BA81)</f>
        <v>普通21章3关</v>
      </c>
      <c r="I81" s="9">
        <v>3</v>
      </c>
      <c r="J81" s="9">
        <v>3</v>
      </c>
      <c r="K81" s="9">
        <v>2921172</v>
      </c>
      <c r="L81" s="9">
        <v>2921172</v>
      </c>
      <c r="M81" s="9">
        <f>INDEX(挂机派遣章节!$H$4:$H$32,挂机派遣!BA81)</f>
        <v>45</v>
      </c>
      <c r="N81" s="10" t="s">
        <v>3170</v>
      </c>
      <c r="O81" s="9">
        <v>60</v>
      </c>
      <c r="P81" s="10" t="s">
        <v>3171</v>
      </c>
      <c r="Q81" s="9">
        <v>360</v>
      </c>
      <c r="R81" s="10" t="s">
        <v>3172</v>
      </c>
      <c r="S81" s="9">
        <v>1200</v>
      </c>
      <c r="T81" s="10" t="s">
        <v>3173</v>
      </c>
      <c r="U81" s="9">
        <v>3600</v>
      </c>
      <c r="V81" s="9" t="str">
        <f t="shared" si="6"/>
        <v>挂机21章装备掉落</v>
      </c>
      <c r="W81" s="9">
        <v>600</v>
      </c>
      <c r="X81" s="9" t="s">
        <v>326</v>
      </c>
      <c r="Y81" s="9" t="s">
        <v>3174</v>
      </c>
      <c r="Z81" s="9" t="s">
        <v>325</v>
      </c>
      <c r="AA81" s="9" t="s">
        <v>3041</v>
      </c>
      <c r="AB81" s="10" t="s">
        <v>2745</v>
      </c>
      <c r="AC81" s="9" t="str">
        <f t="shared" si="7"/>
        <v>2700/h</v>
      </c>
      <c r="AD81" s="9" t="s">
        <v>2453</v>
      </c>
      <c r="AE81" s="9" t="s">
        <v>2808</v>
      </c>
      <c r="AF81" s="9" t="s">
        <v>2467</v>
      </c>
      <c r="AG81" s="9" t="s">
        <v>2746</v>
      </c>
      <c r="AH81" s="9" t="s">
        <v>2483</v>
      </c>
      <c r="AI81" s="9" t="s">
        <v>3086</v>
      </c>
      <c r="AJ81" s="9" t="s">
        <v>2502</v>
      </c>
      <c r="AK81" s="9" t="s">
        <v>3175</v>
      </c>
      <c r="AL81" s="9" t="s">
        <v>2456</v>
      </c>
      <c r="AM81" s="9" t="s">
        <v>2827</v>
      </c>
      <c r="AN81" s="9" t="s">
        <v>2548</v>
      </c>
      <c r="AO81" s="9" t="s">
        <v>2809</v>
      </c>
      <c r="AP81" s="9" t="s">
        <v>2549</v>
      </c>
      <c r="AQ81" s="9" t="s">
        <v>2995</v>
      </c>
      <c r="AR81" s="9" t="s">
        <v>2551</v>
      </c>
      <c r="AS81" s="9" t="s">
        <v>2936</v>
      </c>
      <c r="AT81" s="9"/>
      <c r="AU81" s="9"/>
      <c r="AV81" s="9"/>
      <c r="AW81" s="9"/>
      <c r="AZ81">
        <v>78</v>
      </c>
      <c r="BA81">
        <f>MATCH(AZ81-1,挂机派遣章节!$G$3:$G$32,1)</f>
        <v>20</v>
      </c>
      <c r="BB81">
        <f>AZ81-INDEX(挂机派遣章节!$G$3:$G$32,挂机派遣!BA81)</f>
        <v>2</v>
      </c>
      <c r="BC81">
        <v>219</v>
      </c>
      <c r="BD81">
        <v>136</v>
      </c>
    </row>
    <row r="82" spans="1:56" ht="16.5" x14ac:dyDescent="0.2">
      <c r="A82" s="9">
        <f t="shared" si="4"/>
        <v>32003</v>
      </c>
      <c r="B82" s="9">
        <v>79</v>
      </c>
      <c r="C82" s="9">
        <f>INDEX(挂机派遣章节!$B$4:$B$32,挂机派遣!BA82)</f>
        <v>320</v>
      </c>
      <c r="D82" s="9" t="s">
        <v>2740</v>
      </c>
      <c r="E82" s="9">
        <v>3</v>
      </c>
      <c r="F82" s="9" t="str">
        <f t="shared" si="5"/>
        <v>探险20-3</v>
      </c>
      <c r="G82" s="9">
        <v>1</v>
      </c>
      <c r="H82" s="10" t="str">
        <f>INDEX(挂机派遣章节!$D$4:$D$32,挂机派遣!BA82)</f>
        <v>普通21章3关</v>
      </c>
      <c r="I82" s="9">
        <v>3</v>
      </c>
      <c r="J82" s="9">
        <v>3</v>
      </c>
      <c r="K82" s="9">
        <v>3130542</v>
      </c>
      <c r="L82" s="9">
        <v>3130542</v>
      </c>
      <c r="M82" s="9">
        <f>INDEX(挂机派遣章节!$H$4:$H$32,挂机派遣!BA82)</f>
        <v>45</v>
      </c>
      <c r="N82" s="10" t="s">
        <v>3176</v>
      </c>
      <c r="O82" s="9">
        <v>60</v>
      </c>
      <c r="P82" s="10" t="s">
        <v>3177</v>
      </c>
      <c r="Q82" s="9">
        <v>360</v>
      </c>
      <c r="R82" s="10" t="s">
        <v>3178</v>
      </c>
      <c r="S82" s="9">
        <v>1200</v>
      </c>
      <c r="T82" s="10" t="s">
        <v>3179</v>
      </c>
      <c r="U82" s="9">
        <v>3600</v>
      </c>
      <c r="V82" s="9" t="str">
        <f t="shared" si="6"/>
        <v>挂机21章装备掉落</v>
      </c>
      <c r="W82" s="9">
        <v>600</v>
      </c>
      <c r="X82" s="9" t="s">
        <v>326</v>
      </c>
      <c r="Y82" s="9" t="s">
        <v>3180</v>
      </c>
      <c r="Z82" s="9" t="s">
        <v>325</v>
      </c>
      <c r="AA82" s="9" t="s">
        <v>3181</v>
      </c>
      <c r="AB82" s="10" t="s">
        <v>2745</v>
      </c>
      <c r="AC82" s="9" t="str">
        <f t="shared" si="7"/>
        <v>2700/h</v>
      </c>
      <c r="AD82" s="9" t="s">
        <v>2453</v>
      </c>
      <c r="AE82" s="9" t="s">
        <v>2808</v>
      </c>
      <c r="AF82" s="9" t="s">
        <v>2467</v>
      </c>
      <c r="AG82" s="9" t="s">
        <v>2746</v>
      </c>
      <c r="AH82" s="9" t="s">
        <v>2483</v>
      </c>
      <c r="AI82" s="9" t="s">
        <v>3086</v>
      </c>
      <c r="AJ82" s="9" t="s">
        <v>2502</v>
      </c>
      <c r="AK82" s="9" t="s">
        <v>2827</v>
      </c>
      <c r="AL82" s="9" t="s">
        <v>2456</v>
      </c>
      <c r="AM82" s="9" t="s">
        <v>2827</v>
      </c>
      <c r="AN82" s="9" t="s">
        <v>2548</v>
      </c>
      <c r="AO82" s="9" t="s">
        <v>2809</v>
      </c>
      <c r="AP82" s="9" t="s">
        <v>2549</v>
      </c>
      <c r="AQ82" s="9" t="s">
        <v>2995</v>
      </c>
      <c r="AR82" s="9" t="s">
        <v>2551</v>
      </c>
      <c r="AS82" s="9" t="s">
        <v>2936</v>
      </c>
      <c r="AT82" s="9"/>
      <c r="AU82" s="9"/>
      <c r="AV82" s="9"/>
      <c r="AW82" s="9"/>
      <c r="AZ82">
        <v>79</v>
      </c>
      <c r="BA82">
        <f>MATCH(AZ82-1,挂机派遣章节!$G$3:$G$32,1)</f>
        <v>20</v>
      </c>
      <c r="BB82">
        <f>AZ82-INDEX(挂机派遣章节!$G$3:$G$32,挂机派遣!BA82)</f>
        <v>3</v>
      </c>
      <c r="BC82">
        <v>222</v>
      </c>
      <c r="BD82">
        <v>138</v>
      </c>
    </row>
    <row r="83" spans="1:56" ht="16.5" x14ac:dyDescent="0.2">
      <c r="A83" s="9">
        <f t="shared" si="4"/>
        <v>32004</v>
      </c>
      <c r="B83" s="9">
        <v>80</v>
      </c>
      <c r="C83" s="9">
        <f>INDEX(挂机派遣章节!$B$4:$B$32,挂机派遣!BA83)</f>
        <v>320</v>
      </c>
      <c r="D83" s="9" t="s">
        <v>2740</v>
      </c>
      <c r="E83" s="9">
        <v>4</v>
      </c>
      <c r="F83" s="9" t="str">
        <f t="shared" si="5"/>
        <v>探险20-4</v>
      </c>
      <c r="G83" s="9">
        <v>1</v>
      </c>
      <c r="H83" s="10" t="str">
        <f>INDEX(挂机派遣章节!$D$4:$D$32,挂机派遣!BA83)</f>
        <v>普通21章3关</v>
      </c>
      <c r="I83" s="9">
        <v>3</v>
      </c>
      <c r="J83" s="9">
        <v>3</v>
      </c>
      <c r="K83" s="9">
        <v>3251341</v>
      </c>
      <c r="L83" s="9">
        <v>3251341</v>
      </c>
      <c r="M83" s="9">
        <f>INDEX(挂机派遣章节!$H$4:$H$32,挂机派遣!BA83)</f>
        <v>45</v>
      </c>
      <c r="N83" s="10" t="s">
        <v>3182</v>
      </c>
      <c r="O83" s="9">
        <v>60</v>
      </c>
      <c r="P83" s="10" t="s">
        <v>3183</v>
      </c>
      <c r="Q83" s="9">
        <v>360</v>
      </c>
      <c r="R83" s="10" t="s">
        <v>3184</v>
      </c>
      <c r="S83" s="9">
        <v>1200</v>
      </c>
      <c r="T83" s="10" t="s">
        <v>3185</v>
      </c>
      <c r="U83" s="9">
        <v>3600</v>
      </c>
      <c r="V83" s="9" t="str">
        <f t="shared" si="6"/>
        <v>挂机21章装备掉落</v>
      </c>
      <c r="W83" s="9">
        <v>600</v>
      </c>
      <c r="X83" s="9" t="s">
        <v>326</v>
      </c>
      <c r="Y83" s="9" t="s">
        <v>3186</v>
      </c>
      <c r="Z83" s="9" t="s">
        <v>325</v>
      </c>
      <c r="AA83" s="9" t="s">
        <v>3187</v>
      </c>
      <c r="AB83" s="10" t="s">
        <v>2745</v>
      </c>
      <c r="AC83" s="9" t="str">
        <f t="shared" si="7"/>
        <v>2700/h</v>
      </c>
      <c r="AD83" s="9" t="s">
        <v>2453</v>
      </c>
      <c r="AE83" s="9" t="s">
        <v>2808</v>
      </c>
      <c r="AF83" s="9" t="s">
        <v>2467</v>
      </c>
      <c r="AG83" s="9" t="s">
        <v>2746</v>
      </c>
      <c r="AH83" s="9" t="s">
        <v>2483</v>
      </c>
      <c r="AI83" s="9" t="s">
        <v>3086</v>
      </c>
      <c r="AJ83" s="9" t="s">
        <v>2502</v>
      </c>
      <c r="AK83" s="9" t="s">
        <v>2863</v>
      </c>
      <c r="AL83" s="9" t="s">
        <v>2456</v>
      </c>
      <c r="AM83" s="9" t="s">
        <v>2827</v>
      </c>
      <c r="AN83" s="9" t="s">
        <v>2548</v>
      </c>
      <c r="AO83" s="9" t="s">
        <v>2809</v>
      </c>
      <c r="AP83" s="9" t="s">
        <v>2549</v>
      </c>
      <c r="AQ83" s="9" t="s">
        <v>2809</v>
      </c>
      <c r="AR83" s="9" t="s">
        <v>2551</v>
      </c>
      <c r="AS83" s="9" t="s">
        <v>2936</v>
      </c>
      <c r="AT83" s="9"/>
      <c r="AU83" s="9"/>
      <c r="AV83" s="9"/>
      <c r="AW83" s="9"/>
      <c r="AZ83">
        <v>80</v>
      </c>
      <c r="BA83">
        <f>MATCH(AZ83-1,挂机派遣章节!$G$3:$G$32,1)</f>
        <v>20</v>
      </c>
      <c r="BB83">
        <f>AZ83-INDEX(挂机派遣章节!$G$3:$G$32,挂机派遣!BA83)</f>
        <v>4</v>
      </c>
      <c r="BC83">
        <v>225</v>
      </c>
      <c r="BD83">
        <v>140</v>
      </c>
    </row>
    <row r="84" spans="1:56" ht="16.5" x14ac:dyDescent="0.2">
      <c r="A84" s="9">
        <f t="shared" si="4"/>
        <v>32101</v>
      </c>
      <c r="B84" s="9">
        <v>81</v>
      </c>
      <c r="C84" s="9">
        <f>INDEX(挂机派遣章节!$B$4:$B$32,挂机派遣!BA84)</f>
        <v>321</v>
      </c>
      <c r="D84" s="9" t="s">
        <v>2740</v>
      </c>
      <c r="E84" s="9">
        <v>1</v>
      </c>
      <c r="F84" s="9" t="str">
        <f t="shared" si="5"/>
        <v>探险21-1</v>
      </c>
      <c r="G84" s="9">
        <v>1</v>
      </c>
      <c r="H84" s="10" t="str">
        <f>INDEX(挂机派遣章节!$D$4:$D$32,挂机派遣!BA84)</f>
        <v>普通22章3关</v>
      </c>
      <c r="I84" s="9">
        <v>3</v>
      </c>
      <c r="J84" s="9">
        <v>3</v>
      </c>
      <c r="K84" s="9">
        <v>3328187</v>
      </c>
      <c r="L84" s="9">
        <v>3328187</v>
      </c>
      <c r="M84" s="9">
        <f>INDEX(挂机派遣章节!$H$4:$H$32,挂机派遣!BA84)</f>
        <v>47</v>
      </c>
      <c r="N84" s="10" t="s">
        <v>3188</v>
      </c>
      <c r="O84" s="9">
        <v>60</v>
      </c>
      <c r="P84" s="10" t="s">
        <v>3189</v>
      </c>
      <c r="Q84" s="9">
        <v>360</v>
      </c>
      <c r="R84" s="10" t="s">
        <v>3190</v>
      </c>
      <c r="S84" s="9">
        <v>1200</v>
      </c>
      <c r="T84" s="10" t="s">
        <v>3191</v>
      </c>
      <c r="U84" s="9">
        <v>3600</v>
      </c>
      <c r="V84" s="9" t="str">
        <f t="shared" si="6"/>
        <v>挂机22章装备掉落</v>
      </c>
      <c r="W84" s="9">
        <v>600</v>
      </c>
      <c r="X84" s="9" t="s">
        <v>326</v>
      </c>
      <c r="Y84" s="9" t="s">
        <v>3192</v>
      </c>
      <c r="Z84" s="9" t="s">
        <v>325</v>
      </c>
      <c r="AA84" s="9" t="s">
        <v>3051</v>
      </c>
      <c r="AB84" s="10" t="s">
        <v>2745</v>
      </c>
      <c r="AC84" s="9" t="str">
        <f t="shared" si="7"/>
        <v>2820/h</v>
      </c>
      <c r="AD84" s="9" t="s">
        <v>2453</v>
      </c>
      <c r="AE84" s="9" t="s">
        <v>2808</v>
      </c>
      <c r="AF84" s="9" t="s">
        <v>2467</v>
      </c>
      <c r="AG84" s="9" t="s">
        <v>2746</v>
      </c>
      <c r="AH84" s="9" t="s">
        <v>2483</v>
      </c>
      <c r="AI84" s="9" t="s">
        <v>3086</v>
      </c>
      <c r="AJ84" s="9" t="s">
        <v>2502</v>
      </c>
      <c r="AK84" s="9" t="s">
        <v>2869</v>
      </c>
      <c r="AL84" s="9" t="s">
        <v>2456</v>
      </c>
      <c r="AM84" s="9" t="s">
        <v>2827</v>
      </c>
      <c r="AN84" s="9" t="s">
        <v>2548</v>
      </c>
      <c r="AO84" s="9" t="s">
        <v>2809</v>
      </c>
      <c r="AP84" s="9" t="s">
        <v>2549</v>
      </c>
      <c r="AQ84" s="9" t="s">
        <v>2995</v>
      </c>
      <c r="AR84" s="9" t="s">
        <v>2550</v>
      </c>
      <c r="AS84" s="9" t="s">
        <v>3125</v>
      </c>
      <c r="AT84" s="9" t="s">
        <v>2551</v>
      </c>
      <c r="AU84" s="9" t="s">
        <v>2936</v>
      </c>
      <c r="AV84" s="9"/>
      <c r="AW84" s="9"/>
      <c r="AZ84">
        <v>81</v>
      </c>
      <c r="BA84">
        <f>MATCH(AZ84-1,挂机派遣章节!$G$3:$G$32,1)</f>
        <v>21</v>
      </c>
      <c r="BB84">
        <f>AZ84-INDEX(挂机派遣章节!$G$3:$G$32,挂机派遣!BA84)</f>
        <v>1</v>
      </c>
      <c r="BC84">
        <v>230</v>
      </c>
      <c r="BD84">
        <v>145</v>
      </c>
    </row>
    <row r="85" spans="1:56" ht="16.5" x14ac:dyDescent="0.2">
      <c r="A85" s="9">
        <f t="shared" si="4"/>
        <v>32102</v>
      </c>
      <c r="B85" s="9">
        <v>82</v>
      </c>
      <c r="C85" s="9">
        <f>INDEX(挂机派遣章节!$B$4:$B$32,挂机派遣!BA85)</f>
        <v>321</v>
      </c>
      <c r="D85" s="9" t="s">
        <v>2740</v>
      </c>
      <c r="E85" s="9">
        <v>2</v>
      </c>
      <c r="F85" s="9" t="str">
        <f t="shared" si="5"/>
        <v>探险21-2</v>
      </c>
      <c r="G85" s="9">
        <v>1</v>
      </c>
      <c r="H85" s="10" t="str">
        <f>INDEX(挂机派遣章节!$D$4:$D$32,挂机派遣!BA85)</f>
        <v>普通22章3关</v>
      </c>
      <c r="I85" s="9">
        <v>3</v>
      </c>
      <c r="J85" s="9">
        <v>3</v>
      </c>
      <c r="K85" s="9">
        <v>3456753</v>
      </c>
      <c r="L85" s="9">
        <v>3456753</v>
      </c>
      <c r="M85" s="9">
        <f>INDEX(挂机派遣章节!$H$4:$H$32,挂机派遣!BA85)</f>
        <v>47</v>
      </c>
      <c r="N85" s="10" t="s">
        <v>3193</v>
      </c>
      <c r="O85" s="9">
        <v>60</v>
      </c>
      <c r="P85" s="10" t="s">
        <v>3194</v>
      </c>
      <c r="Q85" s="9">
        <v>360</v>
      </c>
      <c r="R85" s="10" t="s">
        <v>3195</v>
      </c>
      <c r="S85" s="9">
        <v>1200</v>
      </c>
      <c r="T85" s="10" t="s">
        <v>3196</v>
      </c>
      <c r="U85" s="9">
        <v>3600</v>
      </c>
      <c r="V85" s="9" t="str">
        <f t="shared" si="6"/>
        <v>挂机22章装备掉落</v>
      </c>
      <c r="W85" s="9">
        <v>600</v>
      </c>
      <c r="X85" s="9" t="s">
        <v>326</v>
      </c>
      <c r="Y85" s="9" t="s">
        <v>3197</v>
      </c>
      <c r="Z85" s="9" t="s">
        <v>325</v>
      </c>
      <c r="AA85" s="9" t="s">
        <v>3198</v>
      </c>
      <c r="AB85" s="10" t="s">
        <v>2745</v>
      </c>
      <c r="AC85" s="9" t="str">
        <f t="shared" si="7"/>
        <v>2820/h</v>
      </c>
      <c r="AD85" s="9" t="s">
        <v>2453</v>
      </c>
      <c r="AE85" s="9" t="s">
        <v>2808</v>
      </c>
      <c r="AF85" s="9" t="s">
        <v>2467</v>
      </c>
      <c r="AG85" s="9" t="s">
        <v>2746</v>
      </c>
      <c r="AH85" s="9" t="s">
        <v>2483</v>
      </c>
      <c r="AI85" s="9" t="s">
        <v>3086</v>
      </c>
      <c r="AJ85" s="9" t="s">
        <v>2502</v>
      </c>
      <c r="AK85" s="9" t="s">
        <v>3199</v>
      </c>
      <c r="AL85" s="9" t="s">
        <v>2456</v>
      </c>
      <c r="AM85" s="9" t="s">
        <v>2827</v>
      </c>
      <c r="AN85" s="9" t="s">
        <v>2548</v>
      </c>
      <c r="AO85" s="9" t="s">
        <v>2809</v>
      </c>
      <c r="AP85" s="9" t="s">
        <v>2549</v>
      </c>
      <c r="AQ85" s="9" t="s">
        <v>2995</v>
      </c>
      <c r="AR85" s="9" t="s">
        <v>2550</v>
      </c>
      <c r="AS85" s="9" t="s">
        <v>2936</v>
      </c>
      <c r="AT85" s="9" t="s">
        <v>2551</v>
      </c>
      <c r="AU85" s="9" t="s">
        <v>2936</v>
      </c>
      <c r="AV85" s="9"/>
      <c r="AW85" s="9"/>
      <c r="AZ85">
        <v>82</v>
      </c>
      <c r="BA85">
        <f>MATCH(AZ85-1,挂机派遣章节!$G$3:$G$32,1)</f>
        <v>21</v>
      </c>
      <c r="BB85">
        <f>AZ85-INDEX(挂机派遣章节!$G$3:$G$32,挂机派遣!BA85)</f>
        <v>2</v>
      </c>
      <c r="BC85">
        <v>231</v>
      </c>
      <c r="BD85">
        <v>146</v>
      </c>
    </row>
    <row r="86" spans="1:56" ht="16.5" x14ac:dyDescent="0.2">
      <c r="A86" s="9">
        <f t="shared" si="4"/>
        <v>32103</v>
      </c>
      <c r="B86" s="9">
        <v>83</v>
      </c>
      <c r="C86" s="9">
        <f>INDEX(挂机派遣章节!$B$4:$B$32,挂机派遣!BA86)</f>
        <v>321</v>
      </c>
      <c r="D86" s="9" t="s">
        <v>2740</v>
      </c>
      <c r="E86" s="9">
        <v>3</v>
      </c>
      <c r="F86" s="9" t="str">
        <f t="shared" si="5"/>
        <v>探险21-3</v>
      </c>
      <c r="G86" s="9">
        <v>1</v>
      </c>
      <c r="H86" s="10" t="str">
        <f>INDEX(挂机派遣章节!$D$4:$D$32,挂机派遣!BA86)</f>
        <v>普通22章3关</v>
      </c>
      <c r="I86" s="9">
        <v>3</v>
      </c>
      <c r="J86" s="9">
        <v>3</v>
      </c>
      <c r="K86" s="9">
        <v>3660575</v>
      </c>
      <c r="L86" s="9">
        <v>3660575</v>
      </c>
      <c r="M86" s="9">
        <f>INDEX(挂机派遣章节!$H$4:$H$32,挂机派遣!BA86)</f>
        <v>47</v>
      </c>
      <c r="N86" s="10" t="s">
        <v>3200</v>
      </c>
      <c r="O86" s="9">
        <v>60</v>
      </c>
      <c r="P86" s="10" t="s">
        <v>3201</v>
      </c>
      <c r="Q86" s="9">
        <v>360</v>
      </c>
      <c r="R86" s="10" t="s">
        <v>3202</v>
      </c>
      <c r="S86" s="9">
        <v>1200</v>
      </c>
      <c r="T86" s="10" t="s">
        <v>3203</v>
      </c>
      <c r="U86" s="9">
        <v>3600</v>
      </c>
      <c r="V86" s="9" t="str">
        <f t="shared" si="6"/>
        <v>挂机22章装备掉落</v>
      </c>
      <c r="W86" s="9">
        <v>600</v>
      </c>
      <c r="X86" s="9" t="s">
        <v>326</v>
      </c>
      <c r="Y86" s="9" t="s">
        <v>3204</v>
      </c>
      <c r="Z86" s="9" t="s">
        <v>325</v>
      </c>
      <c r="AA86" s="9" t="s">
        <v>3205</v>
      </c>
      <c r="AB86" s="10" t="s">
        <v>2745</v>
      </c>
      <c r="AC86" s="9" t="str">
        <f t="shared" si="7"/>
        <v>2820/h</v>
      </c>
      <c r="AD86" s="9" t="s">
        <v>2453</v>
      </c>
      <c r="AE86" s="9" t="s">
        <v>2808</v>
      </c>
      <c r="AF86" s="9" t="s">
        <v>2467</v>
      </c>
      <c r="AG86" s="9" t="s">
        <v>2746</v>
      </c>
      <c r="AH86" s="9" t="s">
        <v>2483</v>
      </c>
      <c r="AI86" s="9" t="s">
        <v>3086</v>
      </c>
      <c r="AJ86" s="9" t="s">
        <v>2502</v>
      </c>
      <c r="AK86" s="9" t="s">
        <v>3206</v>
      </c>
      <c r="AL86" s="9" t="s">
        <v>2456</v>
      </c>
      <c r="AM86" s="9" t="s">
        <v>2827</v>
      </c>
      <c r="AN86" s="9" t="s">
        <v>2548</v>
      </c>
      <c r="AO86" s="9" t="s">
        <v>2809</v>
      </c>
      <c r="AP86" s="9" t="s">
        <v>2549</v>
      </c>
      <c r="AQ86" s="9" t="s">
        <v>2988</v>
      </c>
      <c r="AR86" s="9" t="s">
        <v>2550</v>
      </c>
      <c r="AS86" s="9" t="s">
        <v>2936</v>
      </c>
      <c r="AT86" s="9" t="s">
        <v>2551</v>
      </c>
      <c r="AU86" s="9" t="s">
        <v>2936</v>
      </c>
      <c r="AV86" s="9"/>
      <c r="AW86" s="9"/>
      <c r="AZ86">
        <v>83</v>
      </c>
      <c r="BA86">
        <f>MATCH(AZ86-1,挂机派遣章节!$G$3:$G$32,1)</f>
        <v>21</v>
      </c>
      <c r="BB86">
        <f>AZ86-INDEX(挂机派遣章节!$G$3:$G$32,挂机派遣!BA86)</f>
        <v>3</v>
      </c>
      <c r="BC86">
        <v>233</v>
      </c>
      <c r="BD86">
        <v>148</v>
      </c>
    </row>
    <row r="87" spans="1:56" ht="16.5" x14ac:dyDescent="0.2">
      <c r="A87" s="9">
        <f t="shared" si="4"/>
        <v>32104</v>
      </c>
      <c r="B87" s="9">
        <v>84</v>
      </c>
      <c r="C87" s="9">
        <f>INDEX(挂机派遣章节!$B$4:$B$32,挂机派遣!BA87)</f>
        <v>321</v>
      </c>
      <c r="D87" s="9" t="s">
        <v>2740</v>
      </c>
      <c r="E87" s="9">
        <v>4</v>
      </c>
      <c r="F87" s="9" t="str">
        <f t="shared" si="5"/>
        <v>探险21-4</v>
      </c>
      <c r="G87" s="9">
        <v>1</v>
      </c>
      <c r="H87" s="10" t="str">
        <f>INDEX(挂机派遣章节!$D$4:$D$32,挂机派遣!BA87)</f>
        <v>普通22章3关</v>
      </c>
      <c r="I87" s="9">
        <v>3</v>
      </c>
      <c r="J87" s="9">
        <v>3</v>
      </c>
      <c r="K87" s="9">
        <v>3837022</v>
      </c>
      <c r="L87" s="9">
        <v>3837022</v>
      </c>
      <c r="M87" s="9">
        <f>INDEX(挂机派遣章节!$H$4:$H$32,挂机派遣!BA87)</f>
        <v>47</v>
      </c>
      <c r="N87" s="10" t="s">
        <v>3207</v>
      </c>
      <c r="O87" s="9">
        <v>60</v>
      </c>
      <c r="P87" s="10" t="s">
        <v>3208</v>
      </c>
      <c r="Q87" s="9">
        <v>360</v>
      </c>
      <c r="R87" s="10" t="s">
        <v>3209</v>
      </c>
      <c r="S87" s="9">
        <v>1200</v>
      </c>
      <c r="T87" s="10" t="s">
        <v>3210</v>
      </c>
      <c r="U87" s="9">
        <v>3600</v>
      </c>
      <c r="V87" s="9" t="str">
        <f t="shared" si="6"/>
        <v>挂机22章装备掉落</v>
      </c>
      <c r="W87" s="9">
        <v>600</v>
      </c>
      <c r="X87" s="9" t="s">
        <v>326</v>
      </c>
      <c r="Y87" s="9" t="s">
        <v>3211</v>
      </c>
      <c r="Z87" s="9" t="s">
        <v>325</v>
      </c>
      <c r="AA87" s="9" t="s">
        <v>3063</v>
      </c>
      <c r="AB87" s="10" t="s">
        <v>2745</v>
      </c>
      <c r="AC87" s="9" t="str">
        <f t="shared" si="7"/>
        <v>2820/h</v>
      </c>
      <c r="AD87" s="9" t="s">
        <v>2453</v>
      </c>
      <c r="AE87" s="9" t="s">
        <v>2808</v>
      </c>
      <c r="AF87" s="9" t="s">
        <v>2467</v>
      </c>
      <c r="AG87" s="9" t="s">
        <v>2746</v>
      </c>
      <c r="AH87" s="9" t="s">
        <v>2483</v>
      </c>
      <c r="AI87" s="9" t="s">
        <v>3086</v>
      </c>
      <c r="AJ87" s="9" t="s">
        <v>2502</v>
      </c>
      <c r="AK87" s="9" t="s">
        <v>2833</v>
      </c>
      <c r="AL87" s="9" t="s">
        <v>2456</v>
      </c>
      <c r="AM87" s="9" t="s">
        <v>2827</v>
      </c>
      <c r="AN87" s="9" t="s">
        <v>2548</v>
      </c>
      <c r="AO87" s="9" t="s">
        <v>2809</v>
      </c>
      <c r="AP87" s="9" t="s">
        <v>2549</v>
      </c>
      <c r="AQ87" s="9" t="s">
        <v>2815</v>
      </c>
      <c r="AR87" s="9" t="s">
        <v>2550</v>
      </c>
      <c r="AS87" s="9" t="s">
        <v>2936</v>
      </c>
      <c r="AT87" s="9" t="s">
        <v>2551</v>
      </c>
      <c r="AU87" s="9" t="s">
        <v>2936</v>
      </c>
      <c r="AV87" s="9"/>
      <c r="AW87" s="9"/>
      <c r="AZ87">
        <v>84</v>
      </c>
      <c r="BA87">
        <f>MATCH(AZ87-1,挂机派遣章节!$G$3:$G$32,1)</f>
        <v>21</v>
      </c>
      <c r="BB87">
        <f>AZ87-INDEX(挂机派遣章节!$G$3:$G$32,挂机派遣!BA87)</f>
        <v>4</v>
      </c>
      <c r="BC87">
        <v>235</v>
      </c>
      <c r="BD87">
        <v>150</v>
      </c>
    </row>
    <row r="88" spans="1:56" ht="16.5" x14ac:dyDescent="0.2">
      <c r="A88" s="9">
        <f t="shared" si="4"/>
        <v>32201</v>
      </c>
      <c r="B88" s="9">
        <v>85</v>
      </c>
      <c r="C88" s="9">
        <f>INDEX(挂机派遣章节!$B$4:$B$32,挂机派遣!BA88)</f>
        <v>322</v>
      </c>
      <c r="D88" s="9" t="s">
        <v>2740</v>
      </c>
      <c r="E88" s="9">
        <v>1</v>
      </c>
      <c r="F88" s="9" t="str">
        <f t="shared" si="5"/>
        <v>探险22-1</v>
      </c>
      <c r="G88" s="9">
        <v>1</v>
      </c>
      <c r="H88" s="10" t="str">
        <f>INDEX(挂机派遣章节!$D$4:$D$32,挂机派遣!BA88)</f>
        <v>普通23章3关</v>
      </c>
      <c r="I88" s="9">
        <v>3</v>
      </c>
      <c r="J88" s="9">
        <v>3</v>
      </c>
      <c r="K88" s="9">
        <v>3991865</v>
      </c>
      <c r="L88" s="9">
        <v>3991865</v>
      </c>
      <c r="M88" s="9">
        <f>INDEX(挂机派遣章节!$H$4:$H$32,挂机派遣!BA88)</f>
        <v>50</v>
      </c>
      <c r="N88" s="10" t="s">
        <v>3212</v>
      </c>
      <c r="O88" s="9">
        <v>60</v>
      </c>
      <c r="P88" s="10" t="s">
        <v>3213</v>
      </c>
      <c r="Q88" s="9">
        <v>360</v>
      </c>
      <c r="R88" s="10" t="s">
        <v>3214</v>
      </c>
      <c r="S88" s="9">
        <v>1200</v>
      </c>
      <c r="T88" s="10" t="s">
        <v>3215</v>
      </c>
      <c r="U88" s="9">
        <v>3600</v>
      </c>
      <c r="V88" s="9" t="str">
        <f t="shared" si="6"/>
        <v>挂机23章装备掉落</v>
      </c>
      <c r="W88" s="9">
        <v>600</v>
      </c>
      <c r="X88" s="9" t="s">
        <v>326</v>
      </c>
      <c r="Y88" s="9" t="s">
        <v>3216</v>
      </c>
      <c r="Z88" s="9" t="s">
        <v>325</v>
      </c>
      <c r="AA88" s="9" t="s">
        <v>3069</v>
      </c>
      <c r="AB88" s="10" t="s">
        <v>2745</v>
      </c>
      <c r="AC88" s="9" t="str">
        <f t="shared" si="7"/>
        <v>3000/h</v>
      </c>
      <c r="AD88" s="9" t="s">
        <v>2453</v>
      </c>
      <c r="AE88" s="9" t="s">
        <v>2808</v>
      </c>
      <c r="AF88" s="9" t="s">
        <v>2467</v>
      </c>
      <c r="AG88" s="9" t="s">
        <v>2746</v>
      </c>
      <c r="AH88" s="9" t="s">
        <v>2483</v>
      </c>
      <c r="AI88" s="9" t="s">
        <v>3086</v>
      </c>
      <c r="AJ88" s="9" t="s">
        <v>2502</v>
      </c>
      <c r="AK88" s="9" t="s">
        <v>2833</v>
      </c>
      <c r="AL88" s="9" t="s">
        <v>2521</v>
      </c>
      <c r="AM88" s="9" t="s">
        <v>2936</v>
      </c>
      <c r="AN88" s="9" t="s">
        <v>2456</v>
      </c>
      <c r="AO88" s="9" t="s">
        <v>2827</v>
      </c>
      <c r="AP88" s="9" t="s">
        <v>2548</v>
      </c>
      <c r="AQ88" s="9" t="s">
        <v>2809</v>
      </c>
      <c r="AR88" s="9" t="s">
        <v>2549</v>
      </c>
      <c r="AS88" s="9" t="s">
        <v>2802</v>
      </c>
      <c r="AT88" s="9" t="s">
        <v>2550</v>
      </c>
      <c r="AU88" s="9" t="s">
        <v>3081</v>
      </c>
      <c r="AV88" s="9" t="s">
        <v>2551</v>
      </c>
      <c r="AW88" s="9" t="s">
        <v>3081</v>
      </c>
      <c r="AZ88">
        <v>85</v>
      </c>
      <c r="BA88">
        <f>MATCH(AZ88-1,挂机派遣章节!$G$3:$G$32,1)</f>
        <v>22</v>
      </c>
      <c r="BB88">
        <f>AZ88-INDEX(挂机派遣章节!$G$3:$G$32,挂机派遣!BA88)</f>
        <v>1</v>
      </c>
      <c r="BC88">
        <v>242</v>
      </c>
      <c r="BD88">
        <v>155</v>
      </c>
    </row>
    <row r="89" spans="1:56" ht="16.5" x14ac:dyDescent="0.2">
      <c r="A89" s="9">
        <f t="shared" si="4"/>
        <v>32202</v>
      </c>
      <c r="B89" s="9">
        <v>86</v>
      </c>
      <c r="C89" s="9">
        <f>INDEX(挂机派遣章节!$B$4:$B$32,挂机派遣!BA89)</f>
        <v>322</v>
      </c>
      <c r="D89" s="9" t="s">
        <v>2740</v>
      </c>
      <c r="E89" s="9">
        <v>2</v>
      </c>
      <c r="F89" s="9" t="str">
        <f t="shared" si="5"/>
        <v>探险22-2</v>
      </c>
      <c r="G89" s="9">
        <v>1</v>
      </c>
      <c r="H89" s="10" t="str">
        <f>INDEX(挂机派遣章节!$D$4:$D$32,挂机派遣!BA89)</f>
        <v>普通23章3关</v>
      </c>
      <c r="I89" s="9">
        <v>3</v>
      </c>
      <c r="J89" s="9">
        <v>3</v>
      </c>
      <c r="K89" s="9">
        <v>4105401</v>
      </c>
      <c r="L89" s="9">
        <v>4105401</v>
      </c>
      <c r="M89" s="9">
        <f>INDEX(挂机派遣章节!$H$4:$H$32,挂机派遣!BA89)</f>
        <v>50</v>
      </c>
      <c r="N89" s="10" t="s">
        <v>3217</v>
      </c>
      <c r="O89" s="9">
        <v>60</v>
      </c>
      <c r="P89" s="10" t="s">
        <v>3218</v>
      </c>
      <c r="Q89" s="9">
        <v>360</v>
      </c>
      <c r="R89" s="10" t="s">
        <v>3219</v>
      </c>
      <c r="S89" s="9">
        <v>1200</v>
      </c>
      <c r="T89" s="10" t="s">
        <v>3220</v>
      </c>
      <c r="U89" s="9">
        <v>3600</v>
      </c>
      <c r="V89" s="9" t="str">
        <f t="shared" si="6"/>
        <v>挂机23章装备掉落</v>
      </c>
      <c r="W89" s="9">
        <v>600</v>
      </c>
      <c r="X89" s="9" t="s">
        <v>326</v>
      </c>
      <c r="Y89" s="9" t="s">
        <v>3221</v>
      </c>
      <c r="Z89" s="9" t="s">
        <v>325</v>
      </c>
      <c r="AA89" s="9" t="s">
        <v>3074</v>
      </c>
      <c r="AB89" s="10" t="s">
        <v>2745</v>
      </c>
      <c r="AC89" s="9" t="str">
        <f t="shared" si="7"/>
        <v>3000/h</v>
      </c>
      <c r="AD89" s="9" t="s">
        <v>2453</v>
      </c>
      <c r="AE89" s="9" t="s">
        <v>2808</v>
      </c>
      <c r="AF89" s="9" t="s">
        <v>2467</v>
      </c>
      <c r="AG89" s="9" t="s">
        <v>2746</v>
      </c>
      <c r="AH89" s="9" t="s">
        <v>2483</v>
      </c>
      <c r="AI89" s="9" t="s">
        <v>3086</v>
      </c>
      <c r="AJ89" s="9" t="s">
        <v>2502</v>
      </c>
      <c r="AK89" s="9" t="s">
        <v>2833</v>
      </c>
      <c r="AL89" s="9" t="s">
        <v>2521</v>
      </c>
      <c r="AM89" s="9" t="s">
        <v>2942</v>
      </c>
      <c r="AN89" s="9" t="s">
        <v>2456</v>
      </c>
      <c r="AO89" s="9" t="s">
        <v>2827</v>
      </c>
      <c r="AP89" s="9" t="s">
        <v>2548</v>
      </c>
      <c r="AQ89" s="9" t="s">
        <v>2809</v>
      </c>
      <c r="AR89" s="9" t="s">
        <v>2549</v>
      </c>
      <c r="AS89" s="9" t="s">
        <v>2802</v>
      </c>
      <c r="AT89" s="9" t="s">
        <v>2550</v>
      </c>
      <c r="AU89" s="9" t="s">
        <v>3081</v>
      </c>
      <c r="AV89" s="9" t="s">
        <v>2551</v>
      </c>
      <c r="AW89" s="9" t="s">
        <v>3081</v>
      </c>
      <c r="AZ89">
        <v>86</v>
      </c>
      <c r="BA89">
        <f>MATCH(AZ89-1,挂机派遣章节!$G$3:$G$32,1)</f>
        <v>22</v>
      </c>
      <c r="BB89">
        <f>AZ89-INDEX(挂机派遣章节!$G$3:$G$32,挂机派遣!BA89)</f>
        <v>2</v>
      </c>
      <c r="BC89">
        <v>244</v>
      </c>
      <c r="BD89">
        <v>156</v>
      </c>
    </row>
    <row r="90" spans="1:56" ht="16.5" x14ac:dyDescent="0.2">
      <c r="A90" s="9">
        <f t="shared" si="4"/>
        <v>32203</v>
      </c>
      <c r="B90" s="9">
        <v>87</v>
      </c>
      <c r="C90" s="9">
        <f>INDEX(挂机派遣章节!$B$4:$B$32,挂机派遣!BA90)</f>
        <v>322</v>
      </c>
      <c r="D90" s="9" t="s">
        <v>2740</v>
      </c>
      <c r="E90" s="9">
        <v>3</v>
      </c>
      <c r="F90" s="9" t="str">
        <f t="shared" si="5"/>
        <v>探险22-3</v>
      </c>
      <c r="G90" s="9">
        <v>1</v>
      </c>
      <c r="H90" s="10" t="str">
        <f>INDEX(挂机派遣章节!$D$4:$D$32,挂机派遣!BA90)</f>
        <v>普通23章3关</v>
      </c>
      <c r="I90" s="9">
        <v>3</v>
      </c>
      <c r="J90" s="9">
        <v>3</v>
      </c>
      <c r="K90" s="9">
        <v>4309160</v>
      </c>
      <c r="L90" s="9">
        <v>4309160</v>
      </c>
      <c r="M90" s="9">
        <f>INDEX(挂机派遣章节!$H$4:$H$32,挂机派遣!BA90)</f>
        <v>50</v>
      </c>
      <c r="N90" s="10" t="s">
        <v>3222</v>
      </c>
      <c r="O90" s="9">
        <v>60</v>
      </c>
      <c r="P90" s="10" t="s">
        <v>3223</v>
      </c>
      <c r="Q90" s="9">
        <v>360</v>
      </c>
      <c r="R90" s="10" t="s">
        <v>3224</v>
      </c>
      <c r="S90" s="9">
        <v>1200</v>
      </c>
      <c r="T90" s="10" t="s">
        <v>3225</v>
      </c>
      <c r="U90" s="9">
        <v>3600</v>
      </c>
      <c r="V90" s="9" t="str">
        <f t="shared" si="6"/>
        <v>挂机23章装备掉落</v>
      </c>
      <c r="W90" s="9">
        <v>600</v>
      </c>
      <c r="X90" s="9" t="s">
        <v>326</v>
      </c>
      <c r="Y90" s="9" t="s">
        <v>3226</v>
      </c>
      <c r="Z90" s="9" t="s">
        <v>325</v>
      </c>
      <c r="AA90" s="9" t="s">
        <v>3079</v>
      </c>
      <c r="AB90" s="10" t="s">
        <v>2745</v>
      </c>
      <c r="AC90" s="9" t="str">
        <f t="shared" si="7"/>
        <v>3000/h</v>
      </c>
      <c r="AD90" s="9" t="s">
        <v>2453</v>
      </c>
      <c r="AE90" s="9" t="s">
        <v>2808</v>
      </c>
      <c r="AF90" s="9" t="s">
        <v>2467</v>
      </c>
      <c r="AG90" s="9" t="s">
        <v>2746</v>
      </c>
      <c r="AH90" s="9" t="s">
        <v>2483</v>
      </c>
      <c r="AI90" s="9" t="s">
        <v>3086</v>
      </c>
      <c r="AJ90" s="9" t="s">
        <v>2502</v>
      </c>
      <c r="AK90" s="9" t="s">
        <v>2833</v>
      </c>
      <c r="AL90" s="9" t="s">
        <v>2521</v>
      </c>
      <c r="AM90" s="9" t="s">
        <v>2788</v>
      </c>
      <c r="AN90" s="9" t="s">
        <v>2456</v>
      </c>
      <c r="AO90" s="9" t="s">
        <v>2827</v>
      </c>
      <c r="AP90" s="9" t="s">
        <v>2548</v>
      </c>
      <c r="AQ90" s="9" t="s">
        <v>2809</v>
      </c>
      <c r="AR90" s="9" t="s">
        <v>2549</v>
      </c>
      <c r="AS90" s="9" t="s">
        <v>2965</v>
      </c>
      <c r="AT90" s="9" t="s">
        <v>2550</v>
      </c>
      <c r="AU90" s="9" t="s">
        <v>3081</v>
      </c>
      <c r="AV90" s="9" t="s">
        <v>2551</v>
      </c>
      <c r="AW90" s="9" t="s">
        <v>3081</v>
      </c>
      <c r="AZ90">
        <v>87</v>
      </c>
      <c r="BA90">
        <f>MATCH(AZ90-1,挂机派遣章节!$G$3:$G$32,1)</f>
        <v>22</v>
      </c>
      <c r="BB90">
        <f>AZ90-INDEX(挂机派遣章节!$G$3:$G$32,挂机派遣!BA90)</f>
        <v>3</v>
      </c>
      <c r="BC90">
        <v>247</v>
      </c>
      <c r="BD90">
        <v>158</v>
      </c>
    </row>
    <row r="91" spans="1:56" ht="16.5" x14ac:dyDescent="0.2">
      <c r="A91" s="9">
        <f t="shared" si="4"/>
        <v>32204</v>
      </c>
      <c r="B91" s="9">
        <v>88</v>
      </c>
      <c r="C91" s="9">
        <f>INDEX(挂机派遣章节!$B$4:$B$32,挂机派遣!BA91)</f>
        <v>322</v>
      </c>
      <c r="D91" s="9" t="s">
        <v>2740</v>
      </c>
      <c r="E91" s="9">
        <v>4</v>
      </c>
      <c r="F91" s="9" t="str">
        <f t="shared" si="5"/>
        <v>探险22-4</v>
      </c>
      <c r="G91" s="9">
        <v>1</v>
      </c>
      <c r="H91" s="10" t="str">
        <f>INDEX(挂机派遣章节!$D$4:$D$32,挂机派遣!BA91)</f>
        <v>普通23章3关</v>
      </c>
      <c r="I91" s="9">
        <v>3</v>
      </c>
      <c r="J91" s="9">
        <v>3</v>
      </c>
      <c r="K91" s="9">
        <v>4590226</v>
      </c>
      <c r="L91" s="9">
        <v>4590226</v>
      </c>
      <c r="M91" s="9">
        <f>INDEX(挂机派遣章节!$H$4:$H$32,挂机派遣!BA91)</f>
        <v>50</v>
      </c>
      <c r="N91" s="10" t="s">
        <v>3227</v>
      </c>
      <c r="O91" s="9">
        <v>60</v>
      </c>
      <c r="P91" s="10" t="s">
        <v>3228</v>
      </c>
      <c r="Q91" s="9">
        <v>360</v>
      </c>
      <c r="R91" s="10" t="s">
        <v>3229</v>
      </c>
      <c r="S91" s="9">
        <v>1200</v>
      </c>
      <c r="T91" s="10" t="s">
        <v>3230</v>
      </c>
      <c r="U91" s="9">
        <v>3600</v>
      </c>
      <c r="V91" s="9" t="str">
        <f t="shared" si="6"/>
        <v>挂机23章装备掉落</v>
      </c>
      <c r="W91" s="9">
        <v>600</v>
      </c>
      <c r="X91" s="9" t="s">
        <v>326</v>
      </c>
      <c r="Y91" s="9" t="s">
        <v>3231</v>
      </c>
      <c r="Z91" s="9" t="s">
        <v>325</v>
      </c>
      <c r="AA91" s="9" t="s">
        <v>3085</v>
      </c>
      <c r="AB91" s="10" t="s">
        <v>2745</v>
      </c>
      <c r="AC91" s="9" t="str">
        <f t="shared" si="7"/>
        <v>3000/h</v>
      </c>
      <c r="AD91" s="9" t="s">
        <v>2453</v>
      </c>
      <c r="AE91" s="9" t="s">
        <v>2808</v>
      </c>
      <c r="AF91" s="9" t="s">
        <v>2467</v>
      </c>
      <c r="AG91" s="9" t="s">
        <v>2746</v>
      </c>
      <c r="AH91" s="9" t="s">
        <v>2483</v>
      </c>
      <c r="AI91" s="9" t="s">
        <v>3086</v>
      </c>
      <c r="AJ91" s="9" t="s">
        <v>2502</v>
      </c>
      <c r="AK91" s="9" t="s">
        <v>2833</v>
      </c>
      <c r="AL91" s="9" t="s">
        <v>2521</v>
      </c>
      <c r="AM91" s="9" t="s">
        <v>2949</v>
      </c>
      <c r="AN91" s="9" t="s">
        <v>2456</v>
      </c>
      <c r="AO91" s="9" t="s">
        <v>2827</v>
      </c>
      <c r="AP91" s="9" t="s">
        <v>2548</v>
      </c>
      <c r="AQ91" s="9" t="s">
        <v>2809</v>
      </c>
      <c r="AR91" s="9" t="s">
        <v>2549</v>
      </c>
      <c r="AS91" s="9" t="s">
        <v>2965</v>
      </c>
      <c r="AT91" s="9" t="s">
        <v>2550</v>
      </c>
      <c r="AU91" s="9" t="s">
        <v>2942</v>
      </c>
      <c r="AV91" s="9" t="s">
        <v>2551</v>
      </c>
      <c r="AW91" s="9" t="s">
        <v>3081</v>
      </c>
      <c r="AZ91">
        <v>88</v>
      </c>
      <c r="BA91">
        <f>MATCH(AZ91-1,挂机派遣章节!$G$3:$G$32,1)</f>
        <v>22</v>
      </c>
      <c r="BB91">
        <f>AZ91-INDEX(挂机派遣章节!$G$3:$G$32,挂机派遣!BA91)</f>
        <v>4</v>
      </c>
      <c r="BC91">
        <v>250</v>
      </c>
      <c r="BD91">
        <v>160</v>
      </c>
    </row>
    <row r="92" spans="1:56" ht="16.5" x14ac:dyDescent="0.2">
      <c r="A92" s="9">
        <f t="shared" si="4"/>
        <v>32301</v>
      </c>
      <c r="B92" s="9">
        <v>89</v>
      </c>
      <c r="C92" s="9">
        <f>INDEX(挂机派遣章节!$B$4:$B$32,挂机派遣!BA92)</f>
        <v>323</v>
      </c>
      <c r="D92" s="9" t="s">
        <v>2740</v>
      </c>
      <c r="E92" s="9">
        <v>1</v>
      </c>
      <c r="F92" s="9" t="str">
        <f t="shared" si="5"/>
        <v>探险23-1</v>
      </c>
      <c r="G92" s="9">
        <v>1</v>
      </c>
      <c r="H92" s="10" t="str">
        <f>INDEX(挂机派遣章节!$D$4:$D$32,挂机派遣!BA92)</f>
        <v>普通24章3关</v>
      </c>
      <c r="I92" s="9">
        <v>3</v>
      </c>
      <c r="J92" s="9">
        <v>3</v>
      </c>
      <c r="K92" s="9">
        <v>4632904</v>
      </c>
      <c r="L92" s="9">
        <v>4632904</v>
      </c>
      <c r="M92" s="9">
        <f>INDEX(挂机派遣章节!$H$4:$H$32,挂机派遣!BA92)</f>
        <v>55</v>
      </c>
      <c r="N92" s="10" t="s">
        <v>3232</v>
      </c>
      <c r="O92" s="9">
        <v>60</v>
      </c>
      <c r="P92" s="10" t="s">
        <v>3233</v>
      </c>
      <c r="Q92" s="9">
        <v>360</v>
      </c>
      <c r="R92" s="10" t="s">
        <v>3234</v>
      </c>
      <c r="S92" s="9">
        <v>1200</v>
      </c>
      <c r="T92" s="10" t="s">
        <v>3235</v>
      </c>
      <c r="U92" s="9">
        <v>3600</v>
      </c>
      <c r="V92" s="9" t="str">
        <f t="shared" si="6"/>
        <v>挂机24章装备掉落</v>
      </c>
      <c r="W92" s="9">
        <v>600</v>
      </c>
      <c r="X92" s="9" t="s">
        <v>326</v>
      </c>
      <c r="Y92" s="9" t="s">
        <v>3236</v>
      </c>
      <c r="Z92" s="9" t="s">
        <v>325</v>
      </c>
      <c r="AA92" s="9" t="s">
        <v>3237</v>
      </c>
      <c r="AB92" s="10" t="s">
        <v>2745</v>
      </c>
      <c r="AC92" s="9" t="str">
        <f t="shared" si="7"/>
        <v>3300/h</v>
      </c>
      <c r="AD92" s="9" t="s">
        <v>2453</v>
      </c>
      <c r="AE92" s="9" t="s">
        <v>2808</v>
      </c>
      <c r="AF92" s="9" t="s">
        <v>2467</v>
      </c>
      <c r="AG92" s="9" t="s">
        <v>2746</v>
      </c>
      <c r="AH92" s="9" t="s">
        <v>2483</v>
      </c>
      <c r="AI92" s="9" t="s">
        <v>3086</v>
      </c>
      <c r="AJ92" s="9" t="s">
        <v>2502</v>
      </c>
      <c r="AK92" s="9" t="s">
        <v>2833</v>
      </c>
      <c r="AL92" s="9" t="s">
        <v>2521</v>
      </c>
      <c r="AM92" s="9" t="s">
        <v>2954</v>
      </c>
      <c r="AN92" s="9" t="s">
        <v>2456</v>
      </c>
      <c r="AO92" s="9" t="s">
        <v>2827</v>
      </c>
      <c r="AP92" s="9" t="s">
        <v>2548</v>
      </c>
      <c r="AQ92" s="9" t="s">
        <v>2809</v>
      </c>
      <c r="AR92" s="9" t="s">
        <v>2549</v>
      </c>
      <c r="AS92" s="9" t="s">
        <v>2971</v>
      </c>
      <c r="AT92" s="9" t="s">
        <v>2550</v>
      </c>
      <c r="AU92" s="9" t="s">
        <v>2942</v>
      </c>
      <c r="AV92" s="9" t="s">
        <v>2551</v>
      </c>
      <c r="AW92" s="9" t="s">
        <v>3081</v>
      </c>
      <c r="AZ92">
        <v>89</v>
      </c>
      <c r="BA92">
        <f>MATCH(AZ92-1,挂机派遣章节!$G$3:$G$32,1)</f>
        <v>23</v>
      </c>
      <c r="BB92">
        <f>AZ92-INDEX(挂机派遣章节!$G$3:$G$32,挂机派遣!BA92)</f>
        <v>1</v>
      </c>
      <c r="BC92">
        <v>262</v>
      </c>
      <c r="BD92">
        <v>165</v>
      </c>
    </row>
    <row r="93" spans="1:56" ht="16.5" x14ac:dyDescent="0.2">
      <c r="A93" s="9">
        <f t="shared" si="4"/>
        <v>32302</v>
      </c>
      <c r="B93" s="9">
        <v>90</v>
      </c>
      <c r="C93" s="9">
        <f>INDEX(挂机派遣章节!$B$4:$B$32,挂机派遣!BA93)</f>
        <v>323</v>
      </c>
      <c r="D93" s="9" t="s">
        <v>2740</v>
      </c>
      <c r="E93" s="9">
        <v>2</v>
      </c>
      <c r="F93" s="9" t="str">
        <f t="shared" si="5"/>
        <v>探险23-2</v>
      </c>
      <c r="G93" s="9">
        <v>1</v>
      </c>
      <c r="H93" s="10" t="str">
        <f>INDEX(挂机派遣章节!$D$4:$D$32,挂机派遣!BA93)</f>
        <v>普通24章3关</v>
      </c>
      <c r="I93" s="9">
        <v>3</v>
      </c>
      <c r="J93" s="9">
        <v>3</v>
      </c>
      <c r="K93" s="9">
        <v>4729685</v>
      </c>
      <c r="L93" s="9">
        <v>4729685</v>
      </c>
      <c r="M93" s="9">
        <f>INDEX(挂机派遣章节!$H$4:$H$32,挂机派遣!BA93)</f>
        <v>55</v>
      </c>
      <c r="N93" s="10" t="s">
        <v>3238</v>
      </c>
      <c r="O93" s="9">
        <v>60</v>
      </c>
      <c r="P93" s="10" t="s">
        <v>3239</v>
      </c>
      <c r="Q93" s="9">
        <v>360</v>
      </c>
      <c r="R93" s="10" t="s">
        <v>3240</v>
      </c>
      <c r="S93" s="9">
        <v>1200</v>
      </c>
      <c r="T93" s="10" t="s">
        <v>3241</v>
      </c>
      <c r="U93" s="9">
        <v>3600</v>
      </c>
      <c r="V93" s="9" t="str">
        <f t="shared" si="6"/>
        <v>挂机24章装备掉落</v>
      </c>
      <c r="W93" s="9">
        <v>600</v>
      </c>
      <c r="X93" s="9" t="s">
        <v>326</v>
      </c>
      <c r="Y93" s="9" t="s">
        <v>3242</v>
      </c>
      <c r="Z93" s="9" t="s">
        <v>325</v>
      </c>
      <c r="AA93" s="9" t="s">
        <v>3243</v>
      </c>
      <c r="AB93" s="10" t="s">
        <v>2745</v>
      </c>
      <c r="AC93" s="9" t="str">
        <f t="shared" si="7"/>
        <v>3300/h</v>
      </c>
      <c r="AD93" s="9" t="s">
        <v>2453</v>
      </c>
      <c r="AE93" s="9" t="s">
        <v>2808</v>
      </c>
      <c r="AF93" s="9" t="s">
        <v>2467</v>
      </c>
      <c r="AG93" s="9" t="s">
        <v>2746</v>
      </c>
      <c r="AH93" s="9" t="s">
        <v>2483</v>
      </c>
      <c r="AI93" s="9" t="s">
        <v>3086</v>
      </c>
      <c r="AJ93" s="9" t="s">
        <v>2502</v>
      </c>
      <c r="AK93" s="9" t="s">
        <v>2833</v>
      </c>
      <c r="AL93" s="9" t="s">
        <v>2521</v>
      </c>
      <c r="AM93" s="9" t="s">
        <v>2960</v>
      </c>
      <c r="AN93" s="9" t="s">
        <v>2456</v>
      </c>
      <c r="AO93" s="9" t="s">
        <v>2827</v>
      </c>
      <c r="AP93" s="9" t="s">
        <v>2548</v>
      </c>
      <c r="AQ93" s="9" t="s">
        <v>2809</v>
      </c>
      <c r="AR93" s="9" t="s">
        <v>2549</v>
      </c>
      <c r="AS93" s="9" t="s">
        <v>2971</v>
      </c>
      <c r="AT93" s="9" t="s">
        <v>2550</v>
      </c>
      <c r="AU93" s="9" t="s">
        <v>2942</v>
      </c>
      <c r="AV93" s="9" t="s">
        <v>2551</v>
      </c>
      <c r="AW93" s="9" t="s">
        <v>3081</v>
      </c>
      <c r="AZ93">
        <v>90</v>
      </c>
      <c r="BA93">
        <f>MATCH(AZ93-1,挂机派遣章节!$G$3:$G$32,1)</f>
        <v>23</v>
      </c>
      <c r="BB93">
        <f>AZ93-INDEX(挂机派遣章节!$G$3:$G$32,挂机派遣!BA93)</f>
        <v>2</v>
      </c>
      <c r="BC93">
        <v>266</v>
      </c>
      <c r="BD93">
        <v>166</v>
      </c>
    </row>
    <row r="94" spans="1:56" ht="16.5" x14ac:dyDescent="0.2">
      <c r="A94" s="9">
        <f t="shared" si="4"/>
        <v>32303</v>
      </c>
      <c r="B94" s="9">
        <v>91</v>
      </c>
      <c r="C94" s="9">
        <f>INDEX(挂机派遣章节!$B$4:$B$32,挂机派遣!BA94)</f>
        <v>323</v>
      </c>
      <c r="D94" s="9" t="s">
        <v>2740</v>
      </c>
      <c r="E94" s="9">
        <v>3</v>
      </c>
      <c r="F94" s="9" t="str">
        <f t="shared" si="5"/>
        <v>探险23-3</v>
      </c>
      <c r="G94" s="9">
        <v>1</v>
      </c>
      <c r="H94" s="10" t="str">
        <f>INDEX(挂机派遣章节!$D$4:$D$32,挂机派遣!BA94)</f>
        <v>普通24章3关</v>
      </c>
      <c r="I94" s="9">
        <v>3</v>
      </c>
      <c r="J94" s="9">
        <v>3</v>
      </c>
      <c r="K94" s="9">
        <v>4922643</v>
      </c>
      <c r="L94" s="9">
        <v>4922643</v>
      </c>
      <c r="M94" s="9">
        <f>INDEX(挂机派遣章节!$H$4:$H$32,挂机派遣!BA94)</f>
        <v>55</v>
      </c>
      <c r="N94" s="10" t="s">
        <v>3244</v>
      </c>
      <c r="O94" s="9">
        <v>60</v>
      </c>
      <c r="P94" s="10" t="s">
        <v>3245</v>
      </c>
      <c r="Q94" s="9">
        <v>360</v>
      </c>
      <c r="R94" s="10" t="s">
        <v>3246</v>
      </c>
      <c r="S94" s="9">
        <v>1200</v>
      </c>
      <c r="T94" s="10" t="s">
        <v>3247</v>
      </c>
      <c r="U94" s="9">
        <v>3600</v>
      </c>
      <c r="V94" s="9" t="str">
        <f t="shared" si="6"/>
        <v>挂机24章装备掉落</v>
      </c>
      <c r="W94" s="9">
        <v>600</v>
      </c>
      <c r="X94" s="9" t="s">
        <v>326</v>
      </c>
      <c r="Y94" s="9" t="s">
        <v>3248</v>
      </c>
      <c r="Z94" s="9" t="s">
        <v>325</v>
      </c>
      <c r="AA94" s="9" t="s">
        <v>3094</v>
      </c>
      <c r="AB94" s="10" t="s">
        <v>2745</v>
      </c>
      <c r="AC94" s="9" t="str">
        <f t="shared" si="7"/>
        <v>3300/h</v>
      </c>
      <c r="AD94" s="9" t="s">
        <v>2453</v>
      </c>
      <c r="AE94" s="9" t="s">
        <v>2808</v>
      </c>
      <c r="AF94" s="9" t="s">
        <v>2467</v>
      </c>
      <c r="AG94" s="9" t="s">
        <v>2746</v>
      </c>
      <c r="AH94" s="9" t="s">
        <v>2483</v>
      </c>
      <c r="AI94" s="9" t="s">
        <v>3086</v>
      </c>
      <c r="AJ94" s="9" t="s">
        <v>2502</v>
      </c>
      <c r="AK94" s="9" t="s">
        <v>2833</v>
      </c>
      <c r="AL94" s="9" t="s">
        <v>2521</v>
      </c>
      <c r="AM94" s="9" t="s">
        <v>2795</v>
      </c>
      <c r="AN94" s="9" t="s">
        <v>2456</v>
      </c>
      <c r="AO94" s="9" t="s">
        <v>2827</v>
      </c>
      <c r="AP94" s="9" t="s">
        <v>2548</v>
      </c>
      <c r="AQ94" s="9" t="s">
        <v>2809</v>
      </c>
      <c r="AR94" s="9" t="s">
        <v>2549</v>
      </c>
      <c r="AS94" s="9" t="s">
        <v>2795</v>
      </c>
      <c r="AT94" s="9" t="s">
        <v>2550</v>
      </c>
      <c r="AU94" s="9" t="s">
        <v>2942</v>
      </c>
      <c r="AV94" s="9" t="s">
        <v>2551</v>
      </c>
      <c r="AW94" s="9" t="s">
        <v>3081</v>
      </c>
      <c r="AZ94">
        <v>91</v>
      </c>
      <c r="BA94">
        <f>MATCH(AZ94-1,挂机派遣章节!$G$3:$G$32,1)</f>
        <v>23</v>
      </c>
      <c r="BB94">
        <f>AZ94-INDEX(挂机派遣章节!$G$3:$G$32,挂机派遣!BA94)</f>
        <v>3</v>
      </c>
      <c r="BC94">
        <v>270</v>
      </c>
      <c r="BD94">
        <v>168</v>
      </c>
    </row>
    <row r="95" spans="1:56" ht="16.5" x14ac:dyDescent="0.2">
      <c r="A95" s="9">
        <f t="shared" si="4"/>
        <v>32304</v>
      </c>
      <c r="B95" s="9">
        <v>92</v>
      </c>
      <c r="C95" s="9">
        <f>INDEX(挂机派遣章节!$B$4:$B$32,挂机派遣!BA95)</f>
        <v>323</v>
      </c>
      <c r="D95" s="9" t="s">
        <v>2740</v>
      </c>
      <c r="E95" s="9">
        <v>4</v>
      </c>
      <c r="F95" s="9" t="str">
        <f t="shared" si="5"/>
        <v>探险23-4</v>
      </c>
      <c r="G95" s="9">
        <v>1</v>
      </c>
      <c r="H95" s="10" t="str">
        <f>INDEX(挂机派遣章节!$D$4:$D$32,挂机派遣!BA95)</f>
        <v>普通24章3关</v>
      </c>
      <c r="I95" s="9">
        <v>3</v>
      </c>
      <c r="J95" s="9">
        <v>3</v>
      </c>
      <c r="K95" s="9">
        <v>5007222</v>
      </c>
      <c r="L95" s="9">
        <v>5007222</v>
      </c>
      <c r="M95" s="9">
        <f>INDEX(挂机派遣章节!$H$4:$H$32,挂机派遣!BA95)</f>
        <v>55</v>
      </c>
      <c r="N95" s="10" t="s">
        <v>3249</v>
      </c>
      <c r="O95" s="9">
        <v>60</v>
      </c>
      <c r="P95" s="10" t="s">
        <v>3250</v>
      </c>
      <c r="Q95" s="9">
        <v>360</v>
      </c>
      <c r="R95" s="10" t="s">
        <v>3251</v>
      </c>
      <c r="S95" s="9">
        <v>1200</v>
      </c>
      <c r="T95" s="10" t="s">
        <v>3252</v>
      </c>
      <c r="U95" s="9">
        <v>3600</v>
      </c>
      <c r="V95" s="9" t="str">
        <f t="shared" si="6"/>
        <v>挂机24章装备掉落</v>
      </c>
      <c r="W95" s="9">
        <v>600</v>
      </c>
      <c r="X95" s="9" t="s">
        <v>326</v>
      </c>
      <c r="Y95" s="9" t="s">
        <v>3253</v>
      </c>
      <c r="Z95" s="9" t="s">
        <v>325</v>
      </c>
      <c r="AA95" s="9" t="s">
        <v>3254</v>
      </c>
      <c r="AB95" s="10" t="s">
        <v>2745</v>
      </c>
      <c r="AC95" s="9" t="str">
        <f t="shared" si="7"/>
        <v>3300/h</v>
      </c>
      <c r="AD95" s="9" t="s">
        <v>2453</v>
      </c>
      <c r="AE95" s="9" t="s">
        <v>2808</v>
      </c>
      <c r="AF95" s="9" t="s">
        <v>2467</v>
      </c>
      <c r="AG95" s="9" t="s">
        <v>2746</v>
      </c>
      <c r="AH95" s="9" t="s">
        <v>2483</v>
      </c>
      <c r="AI95" s="9" t="s">
        <v>3086</v>
      </c>
      <c r="AJ95" s="9" t="s">
        <v>2502</v>
      </c>
      <c r="AK95" s="9" t="s">
        <v>2833</v>
      </c>
      <c r="AL95" s="9" t="s">
        <v>2521</v>
      </c>
      <c r="AM95" s="9" t="s">
        <v>2971</v>
      </c>
      <c r="AN95" s="9" t="s">
        <v>2456</v>
      </c>
      <c r="AO95" s="9" t="s">
        <v>2827</v>
      </c>
      <c r="AP95" s="9" t="s">
        <v>2548</v>
      </c>
      <c r="AQ95" s="9" t="s">
        <v>2809</v>
      </c>
      <c r="AR95" s="9" t="s">
        <v>2549</v>
      </c>
      <c r="AS95" s="9" t="s">
        <v>2795</v>
      </c>
      <c r="AT95" s="9" t="s">
        <v>2550</v>
      </c>
      <c r="AU95" s="9" t="s">
        <v>2788</v>
      </c>
      <c r="AV95" s="9" t="s">
        <v>2551</v>
      </c>
      <c r="AW95" s="9" t="s">
        <v>2942</v>
      </c>
      <c r="AZ95">
        <v>92</v>
      </c>
      <c r="BA95">
        <f>MATCH(AZ95-1,挂机派遣章节!$G$3:$G$32,1)</f>
        <v>23</v>
      </c>
      <c r="BB95">
        <f>AZ95-INDEX(挂机派遣章节!$G$3:$G$32,挂机派遣!BA95)</f>
        <v>4</v>
      </c>
      <c r="BC95">
        <v>275</v>
      </c>
      <c r="BD95">
        <v>170</v>
      </c>
    </row>
    <row r="96" spans="1:56" ht="16.5" x14ac:dyDescent="0.2">
      <c r="A96" s="9">
        <f t="shared" si="4"/>
        <v>32401</v>
      </c>
      <c r="B96" s="9">
        <v>93</v>
      </c>
      <c r="C96" s="9">
        <f>INDEX(挂机派遣章节!$B$4:$B$32,挂机派遣!BA96)</f>
        <v>324</v>
      </c>
      <c r="D96" s="9" t="s">
        <v>2740</v>
      </c>
      <c r="E96" s="9">
        <v>1</v>
      </c>
      <c r="F96" s="9" t="str">
        <f t="shared" si="5"/>
        <v>探险24-1</v>
      </c>
      <c r="G96" s="9">
        <v>1</v>
      </c>
      <c r="H96" s="10" t="str">
        <f>INDEX(挂机派遣章节!$D$4:$D$32,挂机派遣!BA96)</f>
        <v>普通25章3关</v>
      </c>
      <c r="I96" s="9">
        <v>3</v>
      </c>
      <c r="J96" s="9">
        <v>3</v>
      </c>
      <c r="K96" s="9">
        <v>5136345</v>
      </c>
      <c r="L96" s="9">
        <v>5136345</v>
      </c>
      <c r="M96" s="9">
        <f>INDEX(挂机派遣章节!$H$4:$H$32,挂机派遣!BA96)</f>
        <v>60</v>
      </c>
      <c r="N96" s="10" t="s">
        <v>3255</v>
      </c>
      <c r="O96" s="9">
        <v>60</v>
      </c>
      <c r="P96" s="10" t="s">
        <v>3256</v>
      </c>
      <c r="Q96" s="9">
        <v>360</v>
      </c>
      <c r="R96" s="10" t="s">
        <v>3257</v>
      </c>
      <c r="S96" s="9">
        <v>1200</v>
      </c>
      <c r="T96" s="10" t="s">
        <v>3258</v>
      </c>
      <c r="U96" s="9">
        <v>3600</v>
      </c>
      <c r="V96" s="9" t="str">
        <f t="shared" si="6"/>
        <v>挂机25章装备掉落</v>
      </c>
      <c r="W96" s="9">
        <v>600</v>
      </c>
      <c r="X96" s="9" t="s">
        <v>326</v>
      </c>
      <c r="Y96" s="9" t="s">
        <v>3259</v>
      </c>
      <c r="Z96" s="9" t="s">
        <v>325</v>
      </c>
      <c r="AA96" s="9" t="s">
        <v>3260</v>
      </c>
      <c r="AB96" s="10" t="s">
        <v>2745</v>
      </c>
      <c r="AC96" s="9" t="str">
        <f t="shared" si="7"/>
        <v>3600/h</v>
      </c>
      <c r="AD96" s="9" t="s">
        <v>2453</v>
      </c>
      <c r="AE96" s="9" t="s">
        <v>2808</v>
      </c>
      <c r="AF96" s="9" t="s">
        <v>2467</v>
      </c>
      <c r="AG96" s="9" t="s">
        <v>2746</v>
      </c>
      <c r="AH96" s="9" t="s">
        <v>2483</v>
      </c>
      <c r="AI96" s="9" t="s">
        <v>3086</v>
      </c>
      <c r="AJ96" s="9" t="s">
        <v>2502</v>
      </c>
      <c r="AK96" s="9" t="s">
        <v>2833</v>
      </c>
      <c r="AL96" s="9" t="s">
        <v>2521</v>
      </c>
      <c r="AM96" s="9" t="s">
        <v>2965</v>
      </c>
      <c r="AN96" s="9" t="s">
        <v>2456</v>
      </c>
      <c r="AO96" s="9" t="s">
        <v>2827</v>
      </c>
      <c r="AP96" s="9" t="s">
        <v>2548</v>
      </c>
      <c r="AQ96" s="9" t="s">
        <v>2809</v>
      </c>
      <c r="AR96" s="9" t="s">
        <v>2549</v>
      </c>
      <c r="AS96" s="9" t="s">
        <v>2795</v>
      </c>
      <c r="AT96" s="9" t="s">
        <v>2550</v>
      </c>
      <c r="AU96" s="9" t="s">
        <v>2788</v>
      </c>
      <c r="AV96" s="9" t="s">
        <v>2551</v>
      </c>
      <c r="AW96" s="9" t="s">
        <v>2942</v>
      </c>
      <c r="AZ96">
        <v>93</v>
      </c>
      <c r="BA96">
        <f>MATCH(AZ96-1,挂机派遣章节!$G$3:$G$32,1)</f>
        <v>24</v>
      </c>
      <c r="BB96">
        <f>AZ96-INDEX(挂机派遣章节!$G$3:$G$32,挂机派遣!BA96)</f>
        <v>1</v>
      </c>
      <c r="BC96">
        <v>287</v>
      </c>
      <c r="BD96">
        <v>175</v>
      </c>
    </row>
    <row r="97" spans="1:56" ht="16.5" x14ac:dyDescent="0.2">
      <c r="A97" s="9">
        <f t="shared" si="4"/>
        <v>32402</v>
      </c>
      <c r="B97" s="9">
        <v>94</v>
      </c>
      <c r="C97" s="9">
        <f>INDEX(挂机派遣章节!$B$4:$B$32,挂机派遣!BA97)</f>
        <v>324</v>
      </c>
      <c r="D97" s="9" t="s">
        <v>2740</v>
      </c>
      <c r="E97" s="9">
        <v>2</v>
      </c>
      <c r="F97" s="9" t="str">
        <f t="shared" si="5"/>
        <v>探险24-2</v>
      </c>
      <c r="G97" s="9">
        <v>1</v>
      </c>
      <c r="H97" s="10" t="str">
        <f>INDEX(挂机派遣章节!$D$4:$D$32,挂机派遣!BA97)</f>
        <v>普通25章3关</v>
      </c>
      <c r="I97" s="9">
        <v>3</v>
      </c>
      <c r="J97" s="9">
        <v>3</v>
      </c>
      <c r="K97" s="9">
        <v>5288136</v>
      </c>
      <c r="L97" s="9">
        <v>5288136</v>
      </c>
      <c r="M97" s="9">
        <f>INDEX(挂机派遣章节!$H$4:$H$32,挂机派遣!BA97)</f>
        <v>60</v>
      </c>
      <c r="N97" s="10" t="s">
        <v>3261</v>
      </c>
      <c r="O97" s="9">
        <v>60</v>
      </c>
      <c r="P97" s="10" t="s">
        <v>3262</v>
      </c>
      <c r="Q97" s="9">
        <v>360</v>
      </c>
      <c r="R97" s="10" t="s">
        <v>3263</v>
      </c>
      <c r="S97" s="9">
        <v>1200</v>
      </c>
      <c r="T97" s="10" t="s">
        <v>3264</v>
      </c>
      <c r="U97" s="9">
        <v>3600</v>
      </c>
      <c r="V97" s="9" t="str">
        <f t="shared" si="6"/>
        <v>挂机25章装备掉落</v>
      </c>
      <c r="W97" s="9">
        <v>600</v>
      </c>
      <c r="X97" s="9" t="s">
        <v>326</v>
      </c>
      <c r="Y97" s="9" t="s">
        <v>3265</v>
      </c>
      <c r="Z97" s="9" t="s">
        <v>325</v>
      </c>
      <c r="AA97" s="9" t="s">
        <v>3102</v>
      </c>
      <c r="AB97" s="10" t="s">
        <v>2745</v>
      </c>
      <c r="AC97" s="9" t="str">
        <f t="shared" si="7"/>
        <v>3600/h</v>
      </c>
      <c r="AD97" s="9" t="s">
        <v>2453</v>
      </c>
      <c r="AE97" s="9" t="s">
        <v>2808</v>
      </c>
      <c r="AF97" s="9" t="s">
        <v>2467</v>
      </c>
      <c r="AG97" s="9" t="s">
        <v>2746</v>
      </c>
      <c r="AH97" s="9" t="s">
        <v>2483</v>
      </c>
      <c r="AI97" s="9" t="s">
        <v>3086</v>
      </c>
      <c r="AJ97" s="9" t="s">
        <v>2502</v>
      </c>
      <c r="AK97" s="9" t="s">
        <v>2833</v>
      </c>
      <c r="AL97" s="9" t="s">
        <v>2521</v>
      </c>
      <c r="AM97" s="9" t="s">
        <v>2802</v>
      </c>
      <c r="AN97" s="9" t="s">
        <v>2456</v>
      </c>
      <c r="AO97" s="9" t="s">
        <v>2827</v>
      </c>
      <c r="AP97" s="9" t="s">
        <v>2548</v>
      </c>
      <c r="AQ97" s="9" t="s">
        <v>2809</v>
      </c>
      <c r="AR97" s="9" t="s">
        <v>2549</v>
      </c>
      <c r="AS97" s="9" t="s">
        <v>2795</v>
      </c>
      <c r="AT97" s="9" t="s">
        <v>2550</v>
      </c>
      <c r="AU97" s="9" t="s">
        <v>2788</v>
      </c>
      <c r="AV97" s="9" t="s">
        <v>2551</v>
      </c>
      <c r="AW97" s="9" t="s">
        <v>2942</v>
      </c>
      <c r="AZ97">
        <v>94</v>
      </c>
      <c r="BA97">
        <f>MATCH(AZ97-1,挂机派遣章节!$G$3:$G$32,1)</f>
        <v>24</v>
      </c>
      <c r="BB97">
        <f>AZ97-INDEX(挂机派遣章节!$G$3:$G$32,挂机派遣!BA97)</f>
        <v>2</v>
      </c>
      <c r="BC97">
        <v>291</v>
      </c>
      <c r="BD97">
        <v>176</v>
      </c>
    </row>
    <row r="98" spans="1:56" ht="16.5" x14ac:dyDescent="0.2">
      <c r="A98" s="9">
        <f t="shared" si="4"/>
        <v>32403</v>
      </c>
      <c r="B98" s="9">
        <v>95</v>
      </c>
      <c r="C98" s="9">
        <f>INDEX(挂机派遣章节!$B$4:$B$32,挂机派遣!BA98)</f>
        <v>324</v>
      </c>
      <c r="D98" s="9" t="s">
        <v>2740</v>
      </c>
      <c r="E98" s="9">
        <v>3</v>
      </c>
      <c r="F98" s="9" t="str">
        <f t="shared" si="5"/>
        <v>探险24-3</v>
      </c>
      <c r="G98" s="9">
        <v>1</v>
      </c>
      <c r="H98" s="10" t="str">
        <f>INDEX(挂机派遣章节!$D$4:$D$32,挂机派遣!BA98)</f>
        <v>普通25章3关</v>
      </c>
      <c r="I98" s="9">
        <v>3</v>
      </c>
      <c r="J98" s="9">
        <v>3</v>
      </c>
      <c r="K98" s="9">
        <v>5563911</v>
      </c>
      <c r="L98" s="9">
        <v>5563911</v>
      </c>
      <c r="M98" s="9">
        <f>INDEX(挂机派遣章节!$H$4:$H$32,挂机派遣!BA98)</f>
        <v>60</v>
      </c>
      <c r="N98" s="10" t="s">
        <v>3266</v>
      </c>
      <c r="O98" s="9">
        <v>60</v>
      </c>
      <c r="P98" s="10" t="s">
        <v>3267</v>
      </c>
      <c r="Q98" s="9">
        <v>360</v>
      </c>
      <c r="R98" s="10" t="s">
        <v>3268</v>
      </c>
      <c r="S98" s="9">
        <v>1200</v>
      </c>
      <c r="T98" s="10" t="s">
        <v>3269</v>
      </c>
      <c r="U98" s="9">
        <v>3600</v>
      </c>
      <c r="V98" s="9" t="str">
        <f t="shared" si="6"/>
        <v>挂机25章装备掉落</v>
      </c>
      <c r="W98" s="9">
        <v>600</v>
      </c>
      <c r="X98" s="9" t="s">
        <v>326</v>
      </c>
      <c r="Y98" s="9" t="s">
        <v>3270</v>
      </c>
      <c r="Z98" s="9" t="s">
        <v>325</v>
      </c>
      <c r="AA98" s="9" t="s">
        <v>3106</v>
      </c>
      <c r="AB98" s="10" t="s">
        <v>2745</v>
      </c>
      <c r="AC98" s="9" t="str">
        <f t="shared" si="7"/>
        <v>3600/h</v>
      </c>
      <c r="AD98" s="9" t="s">
        <v>2453</v>
      </c>
      <c r="AE98" s="9" t="s">
        <v>2808</v>
      </c>
      <c r="AF98" s="9" t="s">
        <v>2467</v>
      </c>
      <c r="AG98" s="9" t="s">
        <v>2746</v>
      </c>
      <c r="AH98" s="9" t="s">
        <v>2483</v>
      </c>
      <c r="AI98" s="9" t="s">
        <v>3086</v>
      </c>
      <c r="AJ98" s="9" t="s">
        <v>2502</v>
      </c>
      <c r="AK98" s="9" t="s">
        <v>2833</v>
      </c>
      <c r="AL98" s="9" t="s">
        <v>2521</v>
      </c>
      <c r="AM98" s="9" t="s">
        <v>2815</v>
      </c>
      <c r="AN98" s="9" t="s">
        <v>2456</v>
      </c>
      <c r="AO98" s="9" t="s">
        <v>2827</v>
      </c>
      <c r="AP98" s="9" t="s">
        <v>2548</v>
      </c>
      <c r="AQ98" s="9" t="s">
        <v>2809</v>
      </c>
      <c r="AR98" s="9" t="s">
        <v>2549</v>
      </c>
      <c r="AS98" s="9" t="s">
        <v>2795</v>
      </c>
      <c r="AT98" s="9" t="s">
        <v>2550</v>
      </c>
      <c r="AU98" s="9" t="s">
        <v>2949</v>
      </c>
      <c r="AV98" s="9" t="s">
        <v>2551</v>
      </c>
      <c r="AW98" s="9" t="s">
        <v>2942</v>
      </c>
      <c r="AZ98">
        <v>95</v>
      </c>
      <c r="BA98">
        <f>MATCH(AZ98-1,挂机派遣章节!$G$3:$G$32,1)</f>
        <v>24</v>
      </c>
      <c r="BB98">
        <f>AZ98-INDEX(挂机派遣章节!$G$3:$G$32,挂机派遣!BA98)</f>
        <v>3</v>
      </c>
      <c r="BC98">
        <v>295</v>
      </c>
      <c r="BD98">
        <v>178</v>
      </c>
    </row>
    <row r="99" spans="1:56" ht="16.5" x14ac:dyDescent="0.2">
      <c r="A99" s="9">
        <f t="shared" si="4"/>
        <v>32404</v>
      </c>
      <c r="B99" s="9">
        <v>96</v>
      </c>
      <c r="C99" s="9">
        <f>INDEX(挂机派遣章节!$B$4:$B$32,挂机派遣!BA99)</f>
        <v>324</v>
      </c>
      <c r="D99" s="9" t="s">
        <v>2740</v>
      </c>
      <c r="E99" s="9">
        <v>4</v>
      </c>
      <c r="F99" s="9" t="str">
        <f t="shared" si="5"/>
        <v>探险24-4</v>
      </c>
      <c r="G99" s="9">
        <v>1</v>
      </c>
      <c r="H99" s="10" t="str">
        <f>INDEX(挂机派遣章节!$D$4:$D$32,挂机派遣!BA99)</f>
        <v>普通25章3关</v>
      </c>
      <c r="I99" s="9">
        <v>3</v>
      </c>
      <c r="J99" s="9">
        <v>3</v>
      </c>
      <c r="K99" s="9">
        <v>5844542</v>
      </c>
      <c r="L99" s="9">
        <v>5844542</v>
      </c>
      <c r="M99" s="9">
        <f>INDEX(挂机派遣章节!$H$4:$H$32,挂机派遣!BA99)</f>
        <v>60</v>
      </c>
      <c r="N99" s="10" t="s">
        <v>3271</v>
      </c>
      <c r="O99" s="9">
        <v>60</v>
      </c>
      <c r="P99" s="10" t="s">
        <v>3272</v>
      </c>
      <c r="Q99" s="9">
        <v>360</v>
      </c>
      <c r="R99" s="10" t="s">
        <v>3273</v>
      </c>
      <c r="S99" s="9">
        <v>1200</v>
      </c>
      <c r="T99" s="10" t="s">
        <v>3274</v>
      </c>
      <c r="U99" s="9">
        <v>3600</v>
      </c>
      <c r="V99" s="9" t="str">
        <f t="shared" si="6"/>
        <v>挂机25章装备掉落</v>
      </c>
      <c r="W99" s="9">
        <v>600</v>
      </c>
      <c r="X99" s="9" t="s">
        <v>326</v>
      </c>
      <c r="Y99" s="9" t="s">
        <v>3275</v>
      </c>
      <c r="Z99" s="9" t="s">
        <v>325</v>
      </c>
      <c r="AA99" s="9" t="s">
        <v>3110</v>
      </c>
      <c r="AB99" s="10" t="s">
        <v>2745</v>
      </c>
      <c r="AC99" s="9" t="str">
        <f t="shared" si="7"/>
        <v>3600/h</v>
      </c>
      <c r="AD99" s="9" t="s">
        <v>2453</v>
      </c>
      <c r="AE99" s="9" t="s">
        <v>2808</v>
      </c>
      <c r="AF99" s="9" t="s">
        <v>2467</v>
      </c>
      <c r="AG99" s="9" t="s">
        <v>2746</v>
      </c>
      <c r="AH99" s="9" t="s">
        <v>2483</v>
      </c>
      <c r="AI99" s="9" t="s">
        <v>3086</v>
      </c>
      <c r="AJ99" s="9" t="s">
        <v>2502</v>
      </c>
      <c r="AK99" s="9" t="s">
        <v>2833</v>
      </c>
      <c r="AL99" s="9" t="s">
        <v>2521</v>
      </c>
      <c r="AM99" s="9" t="s">
        <v>2815</v>
      </c>
      <c r="AN99" s="9" t="s">
        <v>2456</v>
      </c>
      <c r="AO99" s="9" t="s">
        <v>2827</v>
      </c>
      <c r="AP99" s="9" t="s">
        <v>2548</v>
      </c>
      <c r="AQ99" s="9" t="s">
        <v>2809</v>
      </c>
      <c r="AR99" s="9" t="s">
        <v>2549</v>
      </c>
      <c r="AS99" s="9" t="s">
        <v>2795</v>
      </c>
      <c r="AT99" s="9" t="s">
        <v>2550</v>
      </c>
      <c r="AU99" s="9" t="s">
        <v>2949</v>
      </c>
      <c r="AV99" s="9" t="s">
        <v>2551</v>
      </c>
      <c r="AW99" s="9" t="s">
        <v>2942</v>
      </c>
      <c r="AZ99">
        <v>96</v>
      </c>
      <c r="BA99">
        <f>MATCH(AZ99-1,挂机派遣章节!$G$3:$G$32,1)</f>
        <v>24</v>
      </c>
      <c r="BB99">
        <f>AZ99-INDEX(挂机派遣章节!$G$3:$G$32,挂机派遣!BA99)</f>
        <v>4</v>
      </c>
      <c r="BC99">
        <v>300</v>
      </c>
      <c r="BD99">
        <v>180</v>
      </c>
    </row>
    <row r="100" spans="1:56" ht="16.5" x14ac:dyDescent="0.2">
      <c r="A100" s="9">
        <f t="shared" si="4"/>
        <v>32501</v>
      </c>
      <c r="B100" s="9">
        <v>97</v>
      </c>
      <c r="C100" s="9">
        <f>INDEX(挂机派遣章节!$B$4:$B$32,挂机派遣!BA100)</f>
        <v>325</v>
      </c>
      <c r="D100" s="9" t="s">
        <v>2740</v>
      </c>
      <c r="E100" s="9">
        <v>1</v>
      </c>
      <c r="F100" s="9" t="str">
        <f t="shared" si="5"/>
        <v>探险25-1</v>
      </c>
      <c r="G100" s="9">
        <v>1</v>
      </c>
      <c r="H100" s="10" t="str">
        <f>INDEX(挂机派遣章节!$D$4:$D$32,挂机派遣!BA100)</f>
        <v>普通26章3关</v>
      </c>
      <c r="I100" s="9">
        <v>3</v>
      </c>
      <c r="J100" s="9">
        <v>3</v>
      </c>
      <c r="K100" s="9">
        <v>5935514</v>
      </c>
      <c r="L100" s="9">
        <v>5935514</v>
      </c>
      <c r="M100" s="9">
        <f>INDEX(挂机派遣章节!$H$4:$H$32,挂机派遣!BA100)</f>
        <v>65</v>
      </c>
      <c r="N100" s="10" t="s">
        <v>3276</v>
      </c>
      <c r="O100" s="9">
        <v>60</v>
      </c>
      <c r="P100" s="10" t="s">
        <v>3277</v>
      </c>
      <c r="Q100" s="9">
        <v>360</v>
      </c>
      <c r="R100" s="10" t="s">
        <v>3278</v>
      </c>
      <c r="S100" s="9">
        <v>1200</v>
      </c>
      <c r="T100" s="10" t="s">
        <v>3279</v>
      </c>
      <c r="U100" s="9">
        <v>3600</v>
      </c>
      <c r="V100" s="9" t="str">
        <f t="shared" si="6"/>
        <v>挂机26章装备掉落</v>
      </c>
      <c r="W100" s="9">
        <v>600</v>
      </c>
      <c r="X100" s="9" t="s">
        <v>326</v>
      </c>
      <c r="Y100" s="9" t="s">
        <v>3280</v>
      </c>
      <c r="Z100" s="9" t="s">
        <v>325</v>
      </c>
      <c r="AA100" s="9" t="s">
        <v>3114</v>
      </c>
      <c r="AB100" s="10" t="s">
        <v>2745</v>
      </c>
      <c r="AC100" s="9" t="str">
        <f t="shared" si="7"/>
        <v>3900/h</v>
      </c>
      <c r="AD100" s="9" t="s">
        <v>2453</v>
      </c>
      <c r="AE100" s="9" t="s">
        <v>2808</v>
      </c>
      <c r="AF100" s="9" t="s">
        <v>2467</v>
      </c>
      <c r="AG100" s="9" t="s">
        <v>2746</v>
      </c>
      <c r="AH100" s="9" t="s">
        <v>2483</v>
      </c>
      <c r="AI100" s="9" t="s">
        <v>3086</v>
      </c>
      <c r="AJ100" s="9" t="s">
        <v>2502</v>
      </c>
      <c r="AK100" s="9" t="s">
        <v>2833</v>
      </c>
      <c r="AL100" s="9" t="s">
        <v>2521</v>
      </c>
      <c r="AM100" s="9" t="s">
        <v>2988</v>
      </c>
      <c r="AN100" s="9" t="s">
        <v>2456</v>
      </c>
      <c r="AO100" s="9" t="s">
        <v>2827</v>
      </c>
      <c r="AP100" s="9" t="s">
        <v>2548</v>
      </c>
      <c r="AQ100" s="9" t="s">
        <v>2809</v>
      </c>
      <c r="AR100" s="9" t="s">
        <v>2549</v>
      </c>
      <c r="AS100" s="9" t="s">
        <v>2795</v>
      </c>
      <c r="AT100" s="9" t="s">
        <v>2550</v>
      </c>
      <c r="AU100" s="9" t="s">
        <v>2949</v>
      </c>
      <c r="AV100" s="9" t="s">
        <v>2551</v>
      </c>
      <c r="AW100" s="9" t="s">
        <v>2942</v>
      </c>
      <c r="AZ100">
        <v>97</v>
      </c>
      <c r="BA100">
        <f>MATCH(AZ100-1,挂机派遣章节!$G$3:$G$32,1)</f>
        <v>25</v>
      </c>
      <c r="BB100">
        <f>AZ100-INDEX(挂机派遣章节!$G$3:$G$32,挂机派遣!BA100)</f>
        <v>1</v>
      </c>
      <c r="BC100">
        <v>312</v>
      </c>
      <c r="BD100">
        <v>185</v>
      </c>
    </row>
    <row r="101" spans="1:56" ht="16.5" x14ac:dyDescent="0.2">
      <c r="A101" s="9">
        <f t="shared" si="4"/>
        <v>32502</v>
      </c>
      <c r="B101" s="9">
        <v>98</v>
      </c>
      <c r="C101" s="9">
        <f>INDEX(挂机派遣章节!$B$4:$B$32,挂机派遣!BA101)</f>
        <v>325</v>
      </c>
      <c r="D101" s="9" t="s">
        <v>2740</v>
      </c>
      <c r="E101" s="9">
        <v>2</v>
      </c>
      <c r="F101" s="9" t="str">
        <f t="shared" si="5"/>
        <v>探险25-2</v>
      </c>
      <c r="G101" s="9">
        <v>1</v>
      </c>
      <c r="H101" s="10" t="str">
        <f>INDEX(挂机派遣章节!$D$4:$D$32,挂机派遣!BA101)</f>
        <v>普通26章3关</v>
      </c>
      <c r="I101" s="9">
        <v>3</v>
      </c>
      <c r="J101" s="9">
        <v>3</v>
      </c>
      <c r="K101" s="9">
        <v>6028386</v>
      </c>
      <c r="L101" s="9">
        <v>6028386</v>
      </c>
      <c r="M101" s="9">
        <f>INDEX(挂机派遣章节!$H$4:$H$32,挂机派遣!BA101)</f>
        <v>65</v>
      </c>
      <c r="N101" s="10" t="s">
        <v>3281</v>
      </c>
      <c r="O101" s="9">
        <v>60</v>
      </c>
      <c r="P101" s="10" t="s">
        <v>3282</v>
      </c>
      <c r="Q101" s="9">
        <v>360</v>
      </c>
      <c r="R101" s="10" t="s">
        <v>3283</v>
      </c>
      <c r="S101" s="9">
        <v>1200</v>
      </c>
      <c r="T101" s="10" t="s">
        <v>3284</v>
      </c>
      <c r="U101" s="9">
        <v>3600</v>
      </c>
      <c r="V101" s="9" t="str">
        <f t="shared" si="6"/>
        <v>挂机26章装备掉落</v>
      </c>
      <c r="W101" s="9">
        <v>600</v>
      </c>
      <c r="X101" s="9" t="s">
        <v>326</v>
      </c>
      <c r="Y101" s="9" t="s">
        <v>3285</v>
      </c>
      <c r="Z101" s="9" t="s">
        <v>325</v>
      </c>
      <c r="AA101" s="9" t="s">
        <v>3118</v>
      </c>
      <c r="AB101" s="10" t="s">
        <v>2745</v>
      </c>
      <c r="AC101" s="9" t="str">
        <f t="shared" si="7"/>
        <v>3900/h</v>
      </c>
      <c r="AD101" s="9" t="s">
        <v>2453</v>
      </c>
      <c r="AE101" s="9" t="s">
        <v>2808</v>
      </c>
      <c r="AF101" s="9" t="s">
        <v>2467</v>
      </c>
      <c r="AG101" s="9" t="s">
        <v>2746</v>
      </c>
      <c r="AH101" s="9" t="s">
        <v>2483</v>
      </c>
      <c r="AI101" s="9" t="s">
        <v>3086</v>
      </c>
      <c r="AJ101" s="9" t="s">
        <v>2502</v>
      </c>
      <c r="AK101" s="9" t="s">
        <v>2833</v>
      </c>
      <c r="AL101" s="9" t="s">
        <v>2521</v>
      </c>
      <c r="AM101" s="9" t="s">
        <v>2995</v>
      </c>
      <c r="AN101" s="9" t="s">
        <v>2456</v>
      </c>
      <c r="AO101" s="9" t="s">
        <v>2827</v>
      </c>
      <c r="AP101" s="9" t="s">
        <v>2548</v>
      </c>
      <c r="AQ101" s="9" t="s">
        <v>2809</v>
      </c>
      <c r="AR101" s="9" t="s">
        <v>2549</v>
      </c>
      <c r="AS101" s="9" t="s">
        <v>2795</v>
      </c>
      <c r="AT101" s="9" t="s">
        <v>2550</v>
      </c>
      <c r="AU101" s="9" t="s">
        <v>2949</v>
      </c>
      <c r="AV101" s="9" t="s">
        <v>2551</v>
      </c>
      <c r="AW101" s="9" t="s">
        <v>2942</v>
      </c>
      <c r="AZ101">
        <v>98</v>
      </c>
      <c r="BA101">
        <f>MATCH(AZ101-1,挂机派遣章节!$G$3:$G$32,1)</f>
        <v>25</v>
      </c>
      <c r="BB101">
        <f>AZ101-INDEX(挂机派遣章节!$G$3:$G$32,挂机派遣!BA101)</f>
        <v>2</v>
      </c>
      <c r="BC101">
        <v>316</v>
      </c>
      <c r="BD101">
        <v>186</v>
      </c>
    </row>
    <row r="102" spans="1:56" ht="16.5" x14ac:dyDescent="0.2">
      <c r="A102" s="9">
        <f t="shared" si="4"/>
        <v>32503</v>
      </c>
      <c r="B102" s="9">
        <v>99</v>
      </c>
      <c r="C102" s="9">
        <f>INDEX(挂机派遣章节!$B$4:$B$32,挂机派遣!BA102)</f>
        <v>325</v>
      </c>
      <c r="D102" s="9" t="s">
        <v>2740</v>
      </c>
      <c r="E102" s="9">
        <v>3</v>
      </c>
      <c r="F102" s="9" t="str">
        <f t="shared" si="5"/>
        <v>探险25-3</v>
      </c>
      <c r="G102" s="9">
        <v>1</v>
      </c>
      <c r="H102" s="10" t="str">
        <f>INDEX(挂机派遣章节!$D$4:$D$32,挂机派遣!BA102)</f>
        <v>普通26章3关</v>
      </c>
      <c r="I102" s="9">
        <v>3</v>
      </c>
      <c r="J102" s="9">
        <v>3</v>
      </c>
      <c r="K102" s="9">
        <v>6196549</v>
      </c>
      <c r="L102" s="9">
        <v>6196549</v>
      </c>
      <c r="M102" s="9">
        <f>INDEX(挂机派遣章节!$H$4:$H$32,挂机派遣!BA102)</f>
        <v>65</v>
      </c>
      <c r="N102" s="10" t="s">
        <v>3286</v>
      </c>
      <c r="O102" s="9">
        <v>60</v>
      </c>
      <c r="P102" s="10" t="s">
        <v>3287</v>
      </c>
      <c r="Q102" s="9">
        <v>360</v>
      </c>
      <c r="R102" s="10" t="s">
        <v>3288</v>
      </c>
      <c r="S102" s="9">
        <v>1200</v>
      </c>
      <c r="T102" s="10" t="s">
        <v>3289</v>
      </c>
      <c r="U102" s="9">
        <v>3600</v>
      </c>
      <c r="V102" s="9" t="str">
        <f t="shared" si="6"/>
        <v>挂机26章装备掉落</v>
      </c>
      <c r="W102" s="9">
        <v>600</v>
      </c>
      <c r="X102" s="9" t="s">
        <v>326</v>
      </c>
      <c r="Y102" s="9" t="s">
        <v>3290</v>
      </c>
      <c r="Z102" s="9" t="s">
        <v>325</v>
      </c>
      <c r="AA102" s="9" t="s">
        <v>3291</v>
      </c>
      <c r="AB102" s="10" t="s">
        <v>2745</v>
      </c>
      <c r="AC102" s="9" t="str">
        <f t="shared" si="7"/>
        <v>3900/h</v>
      </c>
      <c r="AD102" s="9" t="s">
        <v>2453</v>
      </c>
      <c r="AE102" s="9" t="s">
        <v>2808</v>
      </c>
      <c r="AF102" s="9" t="s">
        <v>2467</v>
      </c>
      <c r="AG102" s="9" t="s">
        <v>2746</v>
      </c>
      <c r="AH102" s="9" t="s">
        <v>2483</v>
      </c>
      <c r="AI102" s="9" t="s">
        <v>3086</v>
      </c>
      <c r="AJ102" s="9" t="s">
        <v>2502</v>
      </c>
      <c r="AK102" s="9" t="s">
        <v>2833</v>
      </c>
      <c r="AL102" s="9" t="s">
        <v>2521</v>
      </c>
      <c r="AM102" s="9" t="s">
        <v>2809</v>
      </c>
      <c r="AN102" s="9" t="s">
        <v>2456</v>
      </c>
      <c r="AO102" s="9" t="s">
        <v>2827</v>
      </c>
      <c r="AP102" s="9" t="s">
        <v>2548</v>
      </c>
      <c r="AQ102" s="9" t="s">
        <v>2809</v>
      </c>
      <c r="AR102" s="9" t="s">
        <v>2549</v>
      </c>
      <c r="AS102" s="9" t="s">
        <v>2795</v>
      </c>
      <c r="AT102" s="9" t="s">
        <v>2550</v>
      </c>
      <c r="AU102" s="9" t="s">
        <v>2954</v>
      </c>
      <c r="AV102" s="9" t="s">
        <v>2551</v>
      </c>
      <c r="AW102" s="9" t="s">
        <v>2942</v>
      </c>
      <c r="AZ102">
        <v>99</v>
      </c>
      <c r="BA102">
        <f>MATCH(AZ102-1,挂机派遣章节!$G$3:$G$32,1)</f>
        <v>25</v>
      </c>
      <c r="BB102">
        <f>AZ102-INDEX(挂机派遣章节!$G$3:$G$32,挂机派遣!BA102)</f>
        <v>3</v>
      </c>
      <c r="BC102">
        <v>320</v>
      </c>
      <c r="BD102">
        <v>188</v>
      </c>
    </row>
    <row r="103" spans="1:56" ht="16.5" x14ac:dyDescent="0.2">
      <c r="A103" s="9">
        <f t="shared" si="4"/>
        <v>32504</v>
      </c>
      <c r="B103" s="9">
        <v>100</v>
      </c>
      <c r="C103" s="9">
        <f>INDEX(挂机派遣章节!$B$4:$B$32,挂机派遣!BA103)</f>
        <v>325</v>
      </c>
      <c r="D103" s="9" t="s">
        <v>2740</v>
      </c>
      <c r="E103" s="9">
        <v>4</v>
      </c>
      <c r="F103" s="9" t="str">
        <f t="shared" si="5"/>
        <v>探险25-4</v>
      </c>
      <c r="G103" s="9">
        <v>1</v>
      </c>
      <c r="H103" s="10" t="str">
        <f>INDEX(挂机派遣章节!$D$4:$D$32,挂机派遣!BA103)</f>
        <v>普通26章3关</v>
      </c>
      <c r="I103" s="9">
        <v>3</v>
      </c>
      <c r="J103" s="9">
        <v>3</v>
      </c>
      <c r="K103" s="9">
        <v>6425638</v>
      </c>
      <c r="L103" s="9">
        <v>6425638</v>
      </c>
      <c r="M103" s="9">
        <f>INDEX(挂机派遣章节!$H$4:$H$32,挂机派遣!BA103)</f>
        <v>65</v>
      </c>
      <c r="N103" s="10" t="s">
        <v>3292</v>
      </c>
      <c r="O103" s="9">
        <v>60</v>
      </c>
      <c r="P103" s="10" t="s">
        <v>3293</v>
      </c>
      <c r="Q103" s="9">
        <v>360</v>
      </c>
      <c r="R103" s="10" t="s">
        <v>3294</v>
      </c>
      <c r="S103" s="9">
        <v>1200</v>
      </c>
      <c r="T103" s="10" t="s">
        <v>3295</v>
      </c>
      <c r="U103" s="9">
        <v>3600</v>
      </c>
      <c r="V103" s="9" t="str">
        <f t="shared" si="6"/>
        <v>挂机26章装备掉落</v>
      </c>
      <c r="W103" s="9">
        <v>600</v>
      </c>
      <c r="X103" s="9" t="s">
        <v>326</v>
      </c>
      <c r="Y103" s="9" t="s">
        <v>3296</v>
      </c>
      <c r="Z103" s="9" t="s">
        <v>325</v>
      </c>
      <c r="AA103" s="9" t="s">
        <v>3297</v>
      </c>
      <c r="AB103" s="10" t="s">
        <v>2745</v>
      </c>
      <c r="AC103" s="9" t="str">
        <f t="shared" si="7"/>
        <v>3900/h</v>
      </c>
      <c r="AD103" s="9" t="s">
        <v>2453</v>
      </c>
      <c r="AE103" s="9" t="s">
        <v>2808</v>
      </c>
      <c r="AF103" s="9" t="s">
        <v>2467</v>
      </c>
      <c r="AG103" s="9" t="s">
        <v>2746</v>
      </c>
      <c r="AH103" s="9" t="s">
        <v>2483</v>
      </c>
      <c r="AI103" s="9" t="s">
        <v>3086</v>
      </c>
      <c r="AJ103" s="9" t="s">
        <v>2502</v>
      </c>
      <c r="AK103" s="9" t="s">
        <v>2833</v>
      </c>
      <c r="AL103" s="9" t="s">
        <v>2521</v>
      </c>
      <c r="AM103" s="9" t="s">
        <v>3006</v>
      </c>
      <c r="AN103" s="9" t="s">
        <v>2456</v>
      </c>
      <c r="AO103" s="9" t="s">
        <v>2827</v>
      </c>
      <c r="AP103" s="9" t="s">
        <v>2548</v>
      </c>
      <c r="AQ103" s="9" t="s">
        <v>2809</v>
      </c>
      <c r="AR103" s="9" t="s">
        <v>2549</v>
      </c>
      <c r="AS103" s="9" t="s">
        <v>2795</v>
      </c>
      <c r="AT103" s="9" t="s">
        <v>2550</v>
      </c>
      <c r="AU103" s="9" t="s">
        <v>2954</v>
      </c>
      <c r="AV103" s="9" t="s">
        <v>2551</v>
      </c>
      <c r="AW103" s="9" t="s">
        <v>2788</v>
      </c>
      <c r="AZ103">
        <v>100</v>
      </c>
      <c r="BA103">
        <f>MATCH(AZ103-1,挂机派遣章节!$G$3:$G$32,1)</f>
        <v>25</v>
      </c>
      <c r="BB103">
        <f>AZ103-INDEX(挂机派遣章节!$G$3:$G$32,挂机派遣!BA103)</f>
        <v>4</v>
      </c>
      <c r="BC103">
        <v>325</v>
      </c>
      <c r="BD103">
        <v>190</v>
      </c>
    </row>
    <row r="104" spans="1:56" ht="16.5" x14ac:dyDescent="0.2">
      <c r="A104" s="9">
        <f t="shared" si="4"/>
        <v>32601</v>
      </c>
      <c r="B104" s="9">
        <v>101</v>
      </c>
      <c r="C104" s="9">
        <f>INDEX(挂机派遣章节!$B$4:$B$32,挂机派遣!BA104)</f>
        <v>326</v>
      </c>
      <c r="D104" s="9" t="s">
        <v>2740</v>
      </c>
      <c r="E104" s="9">
        <v>1</v>
      </c>
      <c r="F104" s="9" t="str">
        <f t="shared" si="5"/>
        <v>探险26-1</v>
      </c>
      <c r="G104" s="9">
        <v>1</v>
      </c>
      <c r="H104" s="10" t="str">
        <f>INDEX(挂机派遣章节!$D$4:$D$32,挂机派遣!BA104)</f>
        <v>普通27章3关</v>
      </c>
      <c r="I104" s="9">
        <v>3</v>
      </c>
      <c r="J104" s="9">
        <v>3</v>
      </c>
      <c r="K104" s="9">
        <v>6530839</v>
      </c>
      <c r="L104" s="9">
        <v>6530839</v>
      </c>
      <c r="M104" s="9">
        <f>INDEX(挂机派遣章节!$H$4:$H$32,挂机派遣!BA104)</f>
        <v>70</v>
      </c>
      <c r="N104" s="10" t="s">
        <v>3298</v>
      </c>
      <c r="O104" s="9">
        <v>60</v>
      </c>
      <c r="P104" s="10" t="s">
        <v>3299</v>
      </c>
      <c r="Q104" s="9">
        <v>360</v>
      </c>
      <c r="R104" s="10" t="s">
        <v>3300</v>
      </c>
      <c r="S104" s="9">
        <v>1200</v>
      </c>
      <c r="T104" s="10" t="s">
        <v>3301</v>
      </c>
      <c r="U104" s="9">
        <v>3600</v>
      </c>
      <c r="V104" s="9" t="str">
        <f t="shared" si="6"/>
        <v>挂机27章装备掉落</v>
      </c>
      <c r="W104" s="9">
        <v>600</v>
      </c>
      <c r="X104" s="9" t="s">
        <v>326</v>
      </c>
      <c r="Y104" s="9" t="s">
        <v>3302</v>
      </c>
      <c r="Z104" s="9" t="s">
        <v>325</v>
      </c>
      <c r="AA104" s="9" t="s">
        <v>3130</v>
      </c>
      <c r="AB104" s="10" t="s">
        <v>2745</v>
      </c>
      <c r="AC104" s="9" t="str">
        <f t="shared" si="7"/>
        <v>4200/h</v>
      </c>
      <c r="AD104" s="9" t="s">
        <v>2453</v>
      </c>
      <c r="AE104" s="9" t="s">
        <v>2808</v>
      </c>
      <c r="AF104" s="9" t="s">
        <v>2467</v>
      </c>
      <c r="AG104" s="9" t="s">
        <v>2746</v>
      </c>
      <c r="AH104" s="9" t="s">
        <v>2483</v>
      </c>
      <c r="AI104" s="9" t="s">
        <v>3086</v>
      </c>
      <c r="AJ104" s="9" t="s">
        <v>2502</v>
      </c>
      <c r="AK104" s="9" t="s">
        <v>2833</v>
      </c>
      <c r="AL104" s="9" t="s">
        <v>2521</v>
      </c>
      <c r="AM104" s="9" t="s">
        <v>3011</v>
      </c>
      <c r="AN104" s="9" t="s">
        <v>2456</v>
      </c>
      <c r="AO104" s="9" t="s">
        <v>2827</v>
      </c>
      <c r="AP104" s="9" t="s">
        <v>2548</v>
      </c>
      <c r="AQ104" s="9" t="s">
        <v>2809</v>
      </c>
      <c r="AR104" s="9" t="s">
        <v>2549</v>
      </c>
      <c r="AS104" s="9" t="s">
        <v>2795</v>
      </c>
      <c r="AT104" s="9" t="s">
        <v>2550</v>
      </c>
      <c r="AU104" s="9" t="s">
        <v>2954</v>
      </c>
      <c r="AV104" s="9" t="s">
        <v>2551</v>
      </c>
      <c r="AW104" s="9" t="s">
        <v>2788</v>
      </c>
      <c r="AZ104">
        <v>101</v>
      </c>
      <c r="BA104">
        <f>MATCH(AZ104-1,挂机派遣章节!$G$3:$G$32,1)</f>
        <v>26</v>
      </c>
      <c r="BB104">
        <f>AZ104-INDEX(挂机派遣章节!$G$3:$G$32,挂机派遣!BA104)</f>
        <v>1</v>
      </c>
      <c r="BC104">
        <v>337</v>
      </c>
      <c r="BD104">
        <v>195</v>
      </c>
    </row>
    <row r="105" spans="1:56" ht="16.5" x14ac:dyDescent="0.2">
      <c r="A105" s="9">
        <f t="shared" si="4"/>
        <v>32602</v>
      </c>
      <c r="B105" s="9">
        <v>102</v>
      </c>
      <c r="C105" s="9">
        <f>INDEX(挂机派遣章节!$B$4:$B$32,挂机派遣!BA105)</f>
        <v>326</v>
      </c>
      <c r="D105" s="9" t="s">
        <v>2740</v>
      </c>
      <c r="E105" s="9">
        <v>2</v>
      </c>
      <c r="F105" s="9" t="str">
        <f t="shared" si="5"/>
        <v>探险26-2</v>
      </c>
      <c r="G105" s="9">
        <v>1</v>
      </c>
      <c r="H105" s="10" t="str">
        <f>INDEX(挂机派遣章节!$D$4:$D$32,挂机派遣!BA105)</f>
        <v>普通27章3关</v>
      </c>
      <c r="I105" s="9">
        <v>3</v>
      </c>
      <c r="J105" s="9">
        <v>3</v>
      </c>
      <c r="K105" s="9">
        <v>6783262</v>
      </c>
      <c r="L105" s="9">
        <v>6783262</v>
      </c>
      <c r="M105" s="9">
        <f>INDEX(挂机派遣章节!$H$4:$H$32,挂机派遣!BA105)</f>
        <v>70</v>
      </c>
      <c r="N105" s="10" t="s">
        <v>3303</v>
      </c>
      <c r="O105" s="9">
        <v>60</v>
      </c>
      <c r="P105" s="10" t="s">
        <v>3304</v>
      </c>
      <c r="Q105" s="9">
        <v>360</v>
      </c>
      <c r="R105" s="10" t="s">
        <v>3305</v>
      </c>
      <c r="S105" s="9">
        <v>1200</v>
      </c>
      <c r="T105" s="10" t="s">
        <v>3306</v>
      </c>
      <c r="U105" s="9">
        <v>3600</v>
      </c>
      <c r="V105" s="9" t="str">
        <f t="shared" si="6"/>
        <v>挂机27章装备掉落</v>
      </c>
      <c r="W105" s="9">
        <v>600</v>
      </c>
      <c r="X105" s="9" t="s">
        <v>326</v>
      </c>
      <c r="Y105" s="9" t="s">
        <v>3307</v>
      </c>
      <c r="Z105" s="9" t="s">
        <v>325</v>
      </c>
      <c r="AA105" s="9" t="s">
        <v>3308</v>
      </c>
      <c r="AB105" s="10" t="s">
        <v>2745</v>
      </c>
      <c r="AC105" s="9" t="str">
        <f t="shared" si="7"/>
        <v>4200/h</v>
      </c>
      <c r="AD105" s="9" t="s">
        <v>2453</v>
      </c>
      <c r="AE105" s="9" t="s">
        <v>2808</v>
      </c>
      <c r="AF105" s="9" t="s">
        <v>2467</v>
      </c>
      <c r="AG105" s="9" t="s">
        <v>2746</v>
      </c>
      <c r="AH105" s="9" t="s">
        <v>2483</v>
      </c>
      <c r="AI105" s="9" t="s">
        <v>3086</v>
      </c>
      <c r="AJ105" s="9" t="s">
        <v>2502</v>
      </c>
      <c r="AK105" s="9" t="s">
        <v>2833</v>
      </c>
      <c r="AL105" s="9" t="s">
        <v>2521</v>
      </c>
      <c r="AM105" s="9" t="s">
        <v>2816</v>
      </c>
      <c r="AN105" s="9" t="s">
        <v>2456</v>
      </c>
      <c r="AO105" s="9" t="s">
        <v>2827</v>
      </c>
      <c r="AP105" s="9" t="s">
        <v>2548</v>
      </c>
      <c r="AQ105" s="9" t="s">
        <v>2809</v>
      </c>
      <c r="AR105" s="9" t="s">
        <v>2549</v>
      </c>
      <c r="AS105" s="9" t="s">
        <v>2795</v>
      </c>
      <c r="AT105" s="9" t="s">
        <v>2550</v>
      </c>
      <c r="AU105" s="9" t="s">
        <v>2960</v>
      </c>
      <c r="AV105" s="9" t="s">
        <v>2551</v>
      </c>
      <c r="AW105" s="9" t="s">
        <v>2788</v>
      </c>
      <c r="AZ105">
        <v>102</v>
      </c>
      <c r="BA105">
        <f>MATCH(AZ105-1,挂机派遣章节!$G$3:$G$32,1)</f>
        <v>26</v>
      </c>
      <c r="BB105">
        <f>AZ105-INDEX(挂机派遣章节!$G$3:$G$32,挂机派遣!BA105)</f>
        <v>2</v>
      </c>
      <c r="BC105">
        <v>341</v>
      </c>
      <c r="BD105">
        <v>196</v>
      </c>
    </row>
    <row r="106" spans="1:56" ht="16.5" x14ac:dyDescent="0.2">
      <c r="A106" s="9">
        <f t="shared" si="4"/>
        <v>32603</v>
      </c>
      <c r="B106" s="9">
        <v>103</v>
      </c>
      <c r="C106" s="9">
        <f>INDEX(挂机派遣章节!$B$4:$B$32,挂机派遣!BA106)</f>
        <v>326</v>
      </c>
      <c r="D106" s="9" t="s">
        <v>2740</v>
      </c>
      <c r="E106" s="9">
        <v>3</v>
      </c>
      <c r="F106" s="9" t="str">
        <f t="shared" si="5"/>
        <v>探险26-3</v>
      </c>
      <c r="G106" s="9">
        <v>1</v>
      </c>
      <c r="H106" s="10" t="str">
        <f>INDEX(挂机派遣章节!$D$4:$D$32,挂机派遣!BA106)</f>
        <v>普通27章3关</v>
      </c>
      <c r="I106" s="9">
        <v>3</v>
      </c>
      <c r="J106" s="9">
        <v>3</v>
      </c>
      <c r="K106" s="9">
        <v>7265674</v>
      </c>
      <c r="L106" s="9">
        <v>7265674</v>
      </c>
      <c r="M106" s="9">
        <f>INDEX(挂机派遣章节!$H$4:$H$32,挂机派遣!BA106)</f>
        <v>70</v>
      </c>
      <c r="N106" s="10" t="s">
        <v>3309</v>
      </c>
      <c r="O106" s="9">
        <v>60</v>
      </c>
      <c r="P106" s="10" t="s">
        <v>3310</v>
      </c>
      <c r="Q106" s="9">
        <v>360</v>
      </c>
      <c r="R106" s="10" t="s">
        <v>3311</v>
      </c>
      <c r="S106" s="9">
        <v>1200</v>
      </c>
      <c r="T106" s="10" t="s">
        <v>3312</v>
      </c>
      <c r="U106" s="9">
        <v>3600</v>
      </c>
      <c r="V106" s="9" t="str">
        <f t="shared" si="6"/>
        <v>挂机27章装备掉落</v>
      </c>
      <c r="W106" s="9">
        <v>600</v>
      </c>
      <c r="X106" s="9" t="s">
        <v>326</v>
      </c>
      <c r="Y106" s="9" t="s">
        <v>3313</v>
      </c>
      <c r="Z106" s="9" t="s">
        <v>325</v>
      </c>
      <c r="AA106" s="9" t="s">
        <v>3314</v>
      </c>
      <c r="AB106" s="10" t="s">
        <v>2745</v>
      </c>
      <c r="AC106" s="9" t="str">
        <f t="shared" si="7"/>
        <v>4200/h</v>
      </c>
      <c r="AD106" s="9" t="s">
        <v>2453</v>
      </c>
      <c r="AE106" s="9" t="s">
        <v>2808</v>
      </c>
      <c r="AF106" s="9" t="s">
        <v>2467</v>
      </c>
      <c r="AG106" s="9" t="s">
        <v>2746</v>
      </c>
      <c r="AH106" s="9" t="s">
        <v>2483</v>
      </c>
      <c r="AI106" s="9" t="s">
        <v>3086</v>
      </c>
      <c r="AJ106" s="9" t="s">
        <v>2502</v>
      </c>
      <c r="AK106" s="9" t="s">
        <v>2833</v>
      </c>
      <c r="AL106" s="9" t="s">
        <v>2521</v>
      </c>
      <c r="AM106" s="9" t="s">
        <v>3021</v>
      </c>
      <c r="AN106" s="9" t="s">
        <v>2456</v>
      </c>
      <c r="AO106" s="9" t="s">
        <v>2827</v>
      </c>
      <c r="AP106" s="9" t="s">
        <v>2548</v>
      </c>
      <c r="AQ106" s="9" t="s">
        <v>2809</v>
      </c>
      <c r="AR106" s="9" t="s">
        <v>2549</v>
      </c>
      <c r="AS106" s="9" t="s">
        <v>2795</v>
      </c>
      <c r="AT106" s="9" t="s">
        <v>2550</v>
      </c>
      <c r="AU106" s="9" t="s">
        <v>2960</v>
      </c>
      <c r="AV106" s="9" t="s">
        <v>2551</v>
      </c>
      <c r="AW106" s="9" t="s">
        <v>2788</v>
      </c>
      <c r="AZ106">
        <v>103</v>
      </c>
      <c r="BA106">
        <f>MATCH(AZ106-1,挂机派遣章节!$G$3:$G$32,1)</f>
        <v>26</v>
      </c>
      <c r="BB106">
        <f>AZ106-INDEX(挂机派遣章节!$G$3:$G$32,挂机派遣!BA106)</f>
        <v>3</v>
      </c>
      <c r="BC106">
        <v>345</v>
      </c>
      <c r="BD106">
        <v>198</v>
      </c>
    </row>
    <row r="107" spans="1:56" ht="16.5" x14ac:dyDescent="0.2">
      <c r="A107" s="9">
        <f t="shared" si="4"/>
        <v>32604</v>
      </c>
      <c r="B107" s="9">
        <v>104</v>
      </c>
      <c r="C107" s="9">
        <f>INDEX(挂机派遣章节!$B$4:$B$32,挂机派遣!BA107)</f>
        <v>326</v>
      </c>
      <c r="D107" s="9" t="s">
        <v>2740</v>
      </c>
      <c r="E107" s="9">
        <v>4</v>
      </c>
      <c r="F107" s="9" t="str">
        <f t="shared" si="5"/>
        <v>探险26-4</v>
      </c>
      <c r="G107" s="9">
        <v>1</v>
      </c>
      <c r="H107" s="10" t="str">
        <f>INDEX(挂机派遣章节!$D$4:$D$32,挂机派遣!BA107)</f>
        <v>普通27章3关</v>
      </c>
      <c r="I107" s="9">
        <v>3</v>
      </c>
      <c r="J107" s="9">
        <v>3</v>
      </c>
      <c r="K107" s="9">
        <v>7505303</v>
      </c>
      <c r="L107" s="9">
        <v>7505303</v>
      </c>
      <c r="M107" s="9">
        <f>INDEX(挂机派遣章节!$H$4:$H$32,挂机派遣!BA107)</f>
        <v>70</v>
      </c>
      <c r="N107" s="10" t="s">
        <v>3315</v>
      </c>
      <c r="O107" s="9">
        <v>60</v>
      </c>
      <c r="P107" s="10" t="s">
        <v>3316</v>
      </c>
      <c r="Q107" s="9">
        <v>360</v>
      </c>
      <c r="R107" s="10" t="s">
        <v>3317</v>
      </c>
      <c r="S107" s="9">
        <v>1200</v>
      </c>
      <c r="T107" s="10" t="s">
        <v>3318</v>
      </c>
      <c r="U107" s="9">
        <v>3600</v>
      </c>
      <c r="V107" s="9" t="str">
        <f t="shared" si="6"/>
        <v>挂机27章装备掉落</v>
      </c>
      <c r="W107" s="9">
        <v>600</v>
      </c>
      <c r="X107" s="9" t="s">
        <v>326</v>
      </c>
      <c r="Y107" s="9" t="s">
        <v>3319</v>
      </c>
      <c r="Z107" s="9" t="s">
        <v>325</v>
      </c>
      <c r="AA107" s="9" t="s">
        <v>3141</v>
      </c>
      <c r="AB107" s="10" t="s">
        <v>2745</v>
      </c>
      <c r="AC107" s="9" t="str">
        <f t="shared" si="7"/>
        <v>4200/h</v>
      </c>
      <c r="AD107" s="9" t="s">
        <v>2453</v>
      </c>
      <c r="AE107" s="9" t="s">
        <v>2808</v>
      </c>
      <c r="AF107" s="9" t="s">
        <v>2467</v>
      </c>
      <c r="AG107" s="9" t="s">
        <v>2746</v>
      </c>
      <c r="AH107" s="9" t="s">
        <v>2483</v>
      </c>
      <c r="AI107" s="9" t="s">
        <v>3086</v>
      </c>
      <c r="AJ107" s="9" t="s">
        <v>2502</v>
      </c>
      <c r="AK107" s="9" t="s">
        <v>2833</v>
      </c>
      <c r="AL107" s="9" t="s">
        <v>2521</v>
      </c>
      <c r="AM107" s="9" t="s">
        <v>2976</v>
      </c>
      <c r="AN107" s="9" t="s">
        <v>2456</v>
      </c>
      <c r="AO107" s="9" t="s">
        <v>2827</v>
      </c>
      <c r="AP107" s="9" t="s">
        <v>2548</v>
      </c>
      <c r="AQ107" s="9" t="s">
        <v>2809</v>
      </c>
      <c r="AR107" s="9" t="s">
        <v>2549</v>
      </c>
      <c r="AS107" s="9" t="s">
        <v>2795</v>
      </c>
      <c r="AT107" s="9" t="s">
        <v>2550</v>
      </c>
      <c r="AU107" s="9" t="s">
        <v>2795</v>
      </c>
      <c r="AV107" s="9" t="s">
        <v>2551</v>
      </c>
      <c r="AW107" s="9" t="s">
        <v>2788</v>
      </c>
      <c r="AZ107">
        <v>104</v>
      </c>
      <c r="BA107">
        <f>MATCH(AZ107-1,挂机派遣章节!$G$3:$G$32,1)</f>
        <v>26</v>
      </c>
      <c r="BB107">
        <f>AZ107-INDEX(挂机派遣章节!$G$3:$G$32,挂机派遣!BA107)</f>
        <v>4</v>
      </c>
      <c r="BC107">
        <v>350</v>
      </c>
      <c r="BD107">
        <v>200</v>
      </c>
    </row>
    <row r="108" spans="1:56" ht="16.5" x14ac:dyDescent="0.2">
      <c r="A108" s="9">
        <f t="shared" si="4"/>
        <v>32701</v>
      </c>
      <c r="B108" s="9">
        <v>105</v>
      </c>
      <c r="C108" s="9">
        <f>INDEX(挂机派遣章节!$B$4:$B$32,挂机派遣!BA108)</f>
        <v>327</v>
      </c>
      <c r="D108" s="9" t="s">
        <v>2740</v>
      </c>
      <c r="E108" s="9">
        <v>1</v>
      </c>
      <c r="F108" s="9" t="str">
        <f t="shared" si="5"/>
        <v>探险27-1</v>
      </c>
      <c r="G108" s="9">
        <v>1</v>
      </c>
      <c r="H108" s="10" t="str">
        <f>INDEX(挂机派遣章节!$D$4:$D$32,挂机派遣!BA108)</f>
        <v>普通28章3关</v>
      </c>
      <c r="I108" s="9">
        <v>3</v>
      </c>
      <c r="J108" s="9">
        <v>3</v>
      </c>
      <c r="K108" s="9">
        <v>7550380</v>
      </c>
      <c r="L108" s="9">
        <v>7550380</v>
      </c>
      <c r="M108" s="9">
        <f>INDEX(挂机派遣章节!$H$4:$H$32,挂机派遣!BA108)</f>
        <v>75</v>
      </c>
      <c r="N108" s="10" t="s">
        <v>3320</v>
      </c>
      <c r="O108" s="9">
        <v>60</v>
      </c>
      <c r="P108" s="10" t="s">
        <v>3321</v>
      </c>
      <c r="Q108" s="9">
        <v>360</v>
      </c>
      <c r="R108" s="10" t="s">
        <v>3322</v>
      </c>
      <c r="S108" s="9">
        <v>1200</v>
      </c>
      <c r="T108" s="10" t="s">
        <v>3323</v>
      </c>
      <c r="U108" s="9">
        <v>3600</v>
      </c>
      <c r="V108" s="9" t="str">
        <f t="shared" si="6"/>
        <v>挂机28章装备掉落</v>
      </c>
      <c r="W108" s="9">
        <v>600</v>
      </c>
      <c r="X108" s="9" t="s">
        <v>326</v>
      </c>
      <c r="Y108" s="9" t="s">
        <v>3324</v>
      </c>
      <c r="Z108" s="9" t="s">
        <v>325</v>
      </c>
      <c r="AA108" s="9" t="s">
        <v>3147</v>
      </c>
      <c r="AB108" s="10" t="s">
        <v>2745</v>
      </c>
      <c r="AC108" s="9" t="str">
        <f t="shared" si="7"/>
        <v>4500/h</v>
      </c>
      <c r="AD108" s="9" t="s">
        <v>2453</v>
      </c>
      <c r="AE108" s="9" t="s">
        <v>2808</v>
      </c>
      <c r="AF108" s="9" t="s">
        <v>2467</v>
      </c>
      <c r="AG108" s="9" t="s">
        <v>2746</v>
      </c>
      <c r="AH108" s="9" t="s">
        <v>2483</v>
      </c>
      <c r="AI108" s="9" t="s">
        <v>3086</v>
      </c>
      <c r="AJ108" s="9" t="s">
        <v>2502</v>
      </c>
      <c r="AK108" s="9" t="s">
        <v>2833</v>
      </c>
      <c r="AL108" s="9" t="s">
        <v>2521</v>
      </c>
      <c r="AM108" s="9" t="s">
        <v>2822</v>
      </c>
      <c r="AN108" s="9" t="s">
        <v>2456</v>
      </c>
      <c r="AO108" s="9" t="s">
        <v>2827</v>
      </c>
      <c r="AP108" s="9" t="s">
        <v>2548</v>
      </c>
      <c r="AQ108" s="9" t="s">
        <v>2809</v>
      </c>
      <c r="AR108" s="9" t="s">
        <v>2549</v>
      </c>
      <c r="AS108" s="9" t="s">
        <v>2795</v>
      </c>
      <c r="AT108" s="9" t="s">
        <v>2550</v>
      </c>
      <c r="AU108" s="9" t="s">
        <v>2795</v>
      </c>
      <c r="AV108" s="9" t="s">
        <v>2551</v>
      </c>
      <c r="AW108" s="9" t="s">
        <v>2788</v>
      </c>
      <c r="AZ108">
        <v>105</v>
      </c>
      <c r="BA108">
        <f>MATCH(AZ108-1,挂机派遣章节!$G$3:$G$32,1)</f>
        <v>27</v>
      </c>
      <c r="BB108">
        <f>AZ108-INDEX(挂机派遣章节!$G$3:$G$32,挂机派遣!BA108)</f>
        <v>1</v>
      </c>
      <c r="BC108">
        <v>362</v>
      </c>
      <c r="BD108">
        <v>205</v>
      </c>
    </row>
    <row r="109" spans="1:56" ht="16.5" x14ac:dyDescent="0.2">
      <c r="A109" s="9">
        <f t="shared" si="4"/>
        <v>32702</v>
      </c>
      <c r="B109" s="9">
        <v>106</v>
      </c>
      <c r="C109" s="9">
        <f>INDEX(挂机派遣章节!$B$4:$B$32,挂机派遣!BA109)</f>
        <v>327</v>
      </c>
      <c r="D109" s="9" t="s">
        <v>2740</v>
      </c>
      <c r="E109" s="9">
        <v>2</v>
      </c>
      <c r="F109" s="9" t="str">
        <f t="shared" si="5"/>
        <v>探险27-2</v>
      </c>
      <c r="G109" s="9">
        <v>1</v>
      </c>
      <c r="H109" s="10" t="str">
        <f>INDEX(挂机派遣章节!$D$4:$D$32,挂机派遣!BA109)</f>
        <v>普通28章3关</v>
      </c>
      <c r="I109" s="9">
        <v>3</v>
      </c>
      <c r="J109" s="9">
        <v>3</v>
      </c>
      <c r="K109" s="9">
        <v>7651817</v>
      </c>
      <c r="L109" s="9">
        <v>7651817</v>
      </c>
      <c r="M109" s="9">
        <f>INDEX(挂机派遣章节!$H$4:$H$32,挂机派遣!BA109)</f>
        <v>75</v>
      </c>
      <c r="N109" s="10" t="s">
        <v>3325</v>
      </c>
      <c r="O109" s="9">
        <v>60</v>
      </c>
      <c r="P109" s="10" t="s">
        <v>3326</v>
      </c>
      <c r="Q109" s="9">
        <v>360</v>
      </c>
      <c r="R109" s="10" t="s">
        <v>3327</v>
      </c>
      <c r="S109" s="9">
        <v>1200</v>
      </c>
      <c r="T109" s="10" t="s">
        <v>3328</v>
      </c>
      <c r="U109" s="9">
        <v>3600</v>
      </c>
      <c r="V109" s="9" t="str">
        <f t="shared" si="6"/>
        <v>挂机28章装备掉落</v>
      </c>
      <c r="W109" s="9">
        <v>600</v>
      </c>
      <c r="X109" s="9" t="s">
        <v>326</v>
      </c>
      <c r="Y109" s="9" t="s">
        <v>3329</v>
      </c>
      <c r="Z109" s="9" t="s">
        <v>325</v>
      </c>
      <c r="AA109" s="9" t="s">
        <v>3153</v>
      </c>
      <c r="AB109" s="10" t="s">
        <v>2745</v>
      </c>
      <c r="AC109" s="9" t="str">
        <f t="shared" si="7"/>
        <v>4500/h</v>
      </c>
      <c r="AD109" s="9" t="s">
        <v>2453</v>
      </c>
      <c r="AE109" s="9" t="s">
        <v>2808</v>
      </c>
      <c r="AF109" s="9" t="s">
        <v>2467</v>
      </c>
      <c r="AG109" s="9" t="s">
        <v>2746</v>
      </c>
      <c r="AH109" s="9" t="s">
        <v>2483</v>
      </c>
      <c r="AI109" s="9" t="s">
        <v>3086</v>
      </c>
      <c r="AJ109" s="9" t="s">
        <v>2502</v>
      </c>
      <c r="AK109" s="9" t="s">
        <v>2833</v>
      </c>
      <c r="AL109" s="9" t="s">
        <v>2521</v>
      </c>
      <c r="AM109" s="9" t="s">
        <v>3031</v>
      </c>
      <c r="AN109" s="9" t="s">
        <v>2456</v>
      </c>
      <c r="AO109" s="9" t="s">
        <v>2827</v>
      </c>
      <c r="AP109" s="9" t="s">
        <v>2548</v>
      </c>
      <c r="AQ109" s="9" t="s">
        <v>2809</v>
      </c>
      <c r="AR109" s="9" t="s">
        <v>2549</v>
      </c>
      <c r="AS109" s="9" t="s">
        <v>2795</v>
      </c>
      <c r="AT109" s="9" t="s">
        <v>2550</v>
      </c>
      <c r="AU109" s="9" t="s">
        <v>2795</v>
      </c>
      <c r="AV109" s="9" t="s">
        <v>2551</v>
      </c>
      <c r="AW109" s="9" t="s">
        <v>2788</v>
      </c>
      <c r="AZ109">
        <v>106</v>
      </c>
      <c r="BA109">
        <f>MATCH(AZ109-1,挂机派遣章节!$G$3:$G$32,1)</f>
        <v>27</v>
      </c>
      <c r="BB109">
        <f>AZ109-INDEX(挂机派遣章节!$G$3:$G$32,挂机派遣!BA109)</f>
        <v>2</v>
      </c>
      <c r="BC109">
        <v>366</v>
      </c>
      <c r="BD109">
        <v>206</v>
      </c>
    </row>
    <row r="110" spans="1:56" ht="16.5" x14ac:dyDescent="0.2">
      <c r="A110" s="9">
        <f t="shared" si="4"/>
        <v>32703</v>
      </c>
      <c r="B110" s="9">
        <v>107</v>
      </c>
      <c r="C110" s="9">
        <f>INDEX(挂机派遣章节!$B$4:$B$32,挂机派遣!BA110)</f>
        <v>327</v>
      </c>
      <c r="D110" s="9" t="s">
        <v>2740</v>
      </c>
      <c r="E110" s="9">
        <v>3</v>
      </c>
      <c r="F110" s="9" t="str">
        <f t="shared" si="5"/>
        <v>探险27-3</v>
      </c>
      <c r="G110" s="9">
        <v>1</v>
      </c>
      <c r="H110" s="10" t="str">
        <f>INDEX(挂机派遣章节!$D$4:$D$32,挂机派遣!BA110)</f>
        <v>普通28章3关</v>
      </c>
      <c r="I110" s="9">
        <v>3</v>
      </c>
      <c r="J110" s="9">
        <v>3</v>
      </c>
      <c r="K110" s="9">
        <v>7820914</v>
      </c>
      <c r="L110" s="9">
        <v>7820914</v>
      </c>
      <c r="M110" s="9">
        <f>INDEX(挂机派遣章节!$H$4:$H$32,挂机派遣!BA110)</f>
        <v>75</v>
      </c>
      <c r="N110" s="10" t="s">
        <v>3330</v>
      </c>
      <c r="O110" s="9">
        <v>60</v>
      </c>
      <c r="P110" s="10" t="s">
        <v>3331</v>
      </c>
      <c r="Q110" s="9">
        <v>360</v>
      </c>
      <c r="R110" s="10" t="s">
        <v>3332</v>
      </c>
      <c r="S110" s="9">
        <v>1200</v>
      </c>
      <c r="T110" s="10" t="s">
        <v>3333</v>
      </c>
      <c r="U110" s="9">
        <v>3600</v>
      </c>
      <c r="V110" s="9" t="str">
        <f t="shared" si="6"/>
        <v>挂机28章装备掉落</v>
      </c>
      <c r="W110" s="9">
        <v>600</v>
      </c>
      <c r="X110" s="9" t="s">
        <v>326</v>
      </c>
      <c r="Y110" s="9" t="s">
        <v>3334</v>
      </c>
      <c r="Z110" s="9" t="s">
        <v>325</v>
      </c>
      <c r="AA110" s="9" t="s">
        <v>3158</v>
      </c>
      <c r="AB110" s="10" t="s">
        <v>2745</v>
      </c>
      <c r="AC110" s="9" t="str">
        <f t="shared" si="7"/>
        <v>4500/h</v>
      </c>
      <c r="AD110" s="9" t="s">
        <v>2453</v>
      </c>
      <c r="AE110" s="9" t="s">
        <v>2808</v>
      </c>
      <c r="AF110" s="9" t="s">
        <v>2467</v>
      </c>
      <c r="AG110" s="9" t="s">
        <v>2746</v>
      </c>
      <c r="AH110" s="9" t="s">
        <v>2483</v>
      </c>
      <c r="AI110" s="9" t="s">
        <v>3086</v>
      </c>
      <c r="AJ110" s="9" t="s">
        <v>2502</v>
      </c>
      <c r="AK110" s="9" t="s">
        <v>2833</v>
      </c>
      <c r="AL110" s="9" t="s">
        <v>2521</v>
      </c>
      <c r="AM110" s="9" t="s">
        <v>2982</v>
      </c>
      <c r="AN110" s="9" t="s">
        <v>2456</v>
      </c>
      <c r="AO110" s="9" t="s">
        <v>2827</v>
      </c>
      <c r="AP110" s="9" t="s">
        <v>2548</v>
      </c>
      <c r="AQ110" s="9" t="s">
        <v>2809</v>
      </c>
      <c r="AR110" s="9" t="s">
        <v>2549</v>
      </c>
      <c r="AS110" s="9" t="s">
        <v>2795</v>
      </c>
      <c r="AT110" s="9" t="s">
        <v>2550</v>
      </c>
      <c r="AU110" s="9" t="s">
        <v>2795</v>
      </c>
      <c r="AV110" s="9" t="s">
        <v>2551</v>
      </c>
      <c r="AW110" s="9" t="s">
        <v>2788</v>
      </c>
      <c r="AZ110">
        <v>107</v>
      </c>
      <c r="BA110">
        <f>MATCH(AZ110-1,挂机派遣章节!$G$3:$G$32,1)</f>
        <v>27</v>
      </c>
      <c r="BB110">
        <f>AZ110-INDEX(挂机派遣章节!$G$3:$G$32,挂机派遣!BA110)</f>
        <v>3</v>
      </c>
      <c r="BC110">
        <v>370</v>
      </c>
      <c r="BD110">
        <v>208</v>
      </c>
    </row>
    <row r="111" spans="1:56" ht="16.5" x14ac:dyDescent="0.2">
      <c r="A111" s="9">
        <f t="shared" si="4"/>
        <v>32704</v>
      </c>
      <c r="B111" s="9">
        <v>108</v>
      </c>
      <c r="C111" s="9">
        <f>INDEX(挂机派遣章节!$B$4:$B$32,挂机派遣!BA111)</f>
        <v>327</v>
      </c>
      <c r="D111" s="9" t="s">
        <v>2740</v>
      </c>
      <c r="E111" s="9">
        <v>4</v>
      </c>
      <c r="F111" s="9" t="str">
        <f t="shared" si="5"/>
        <v>探险27-4</v>
      </c>
      <c r="G111" s="9">
        <v>1</v>
      </c>
      <c r="H111" s="10" t="str">
        <f>INDEX(挂机派遣章节!$D$4:$D$32,挂机派遣!BA111)</f>
        <v>普通28章3关</v>
      </c>
      <c r="I111" s="9">
        <v>3</v>
      </c>
      <c r="J111" s="9">
        <v>3</v>
      </c>
      <c r="K111" s="9">
        <v>7936128</v>
      </c>
      <c r="L111" s="9">
        <v>7936128</v>
      </c>
      <c r="M111" s="9">
        <f>INDEX(挂机派遣章节!$H$4:$H$32,挂机派遣!BA111)</f>
        <v>75</v>
      </c>
      <c r="N111" s="10" t="s">
        <v>3335</v>
      </c>
      <c r="O111" s="9">
        <v>60</v>
      </c>
      <c r="P111" s="10" t="s">
        <v>3336</v>
      </c>
      <c r="Q111" s="9">
        <v>360</v>
      </c>
      <c r="R111" s="10" t="s">
        <v>3337</v>
      </c>
      <c r="S111" s="9">
        <v>1200</v>
      </c>
      <c r="T111" s="10" t="s">
        <v>3338</v>
      </c>
      <c r="U111" s="9">
        <v>3600</v>
      </c>
      <c r="V111" s="9" t="str">
        <f t="shared" si="6"/>
        <v>挂机28章装备掉落</v>
      </c>
      <c r="W111" s="9">
        <v>600</v>
      </c>
      <c r="X111" s="9" t="s">
        <v>326</v>
      </c>
      <c r="Y111" s="9" t="s">
        <v>3339</v>
      </c>
      <c r="Z111" s="9" t="s">
        <v>325</v>
      </c>
      <c r="AA111" s="9" t="s">
        <v>3163</v>
      </c>
      <c r="AB111" s="10" t="s">
        <v>2745</v>
      </c>
      <c r="AC111" s="9" t="str">
        <f t="shared" si="7"/>
        <v>4500/h</v>
      </c>
      <c r="AD111" s="9" t="s">
        <v>2453</v>
      </c>
      <c r="AE111" s="9" t="s">
        <v>2808</v>
      </c>
      <c r="AF111" s="9" t="s">
        <v>2467</v>
      </c>
      <c r="AG111" s="9" t="s">
        <v>2746</v>
      </c>
      <c r="AH111" s="9" t="s">
        <v>2483</v>
      </c>
      <c r="AI111" s="9" t="s">
        <v>3086</v>
      </c>
      <c r="AJ111" s="9" t="s">
        <v>2502</v>
      </c>
      <c r="AK111" s="9" t="s">
        <v>2833</v>
      </c>
      <c r="AL111" s="9" t="s">
        <v>2521</v>
      </c>
      <c r="AM111" s="9" t="s">
        <v>2821</v>
      </c>
      <c r="AN111" s="9" t="s">
        <v>2456</v>
      </c>
      <c r="AO111" s="9" t="s">
        <v>2827</v>
      </c>
      <c r="AP111" s="9" t="s">
        <v>2548</v>
      </c>
      <c r="AQ111" s="9" t="s">
        <v>2809</v>
      </c>
      <c r="AR111" s="9" t="s">
        <v>2549</v>
      </c>
      <c r="AS111" s="9" t="s">
        <v>2795</v>
      </c>
      <c r="AT111" s="9" t="s">
        <v>2550</v>
      </c>
      <c r="AU111" s="9" t="s">
        <v>2795</v>
      </c>
      <c r="AV111" s="9" t="s">
        <v>2551</v>
      </c>
      <c r="AW111" s="9" t="s">
        <v>2949</v>
      </c>
      <c r="AZ111">
        <v>108</v>
      </c>
      <c r="BA111">
        <f>MATCH(AZ111-1,挂机派遣章节!$G$3:$G$32,1)</f>
        <v>27</v>
      </c>
      <c r="BB111">
        <f>AZ111-INDEX(挂机派遣章节!$G$3:$G$32,挂机派遣!BA111)</f>
        <v>4</v>
      </c>
      <c r="BC111">
        <v>375</v>
      </c>
      <c r="BD111">
        <v>210</v>
      </c>
    </row>
    <row r="112" spans="1:56" ht="16.5" x14ac:dyDescent="0.2">
      <c r="A112" s="9">
        <f t="shared" si="4"/>
        <v>32801</v>
      </c>
      <c r="B112" s="9">
        <v>109</v>
      </c>
      <c r="C112" s="9">
        <f>INDEX(挂机派遣章节!$B$4:$B$32,挂机派遣!BA112)</f>
        <v>328</v>
      </c>
      <c r="D112" s="9" t="s">
        <v>2740</v>
      </c>
      <c r="E112" s="9">
        <v>1</v>
      </c>
      <c r="F112" s="9" t="str">
        <f t="shared" si="5"/>
        <v>探险28-1</v>
      </c>
      <c r="G112" s="9">
        <v>1</v>
      </c>
      <c r="H112" s="10" t="str">
        <f>INDEX(挂机派遣章节!$D$4:$D$32,挂机派遣!BA112)</f>
        <v>普通29章3关</v>
      </c>
      <c r="I112" s="9">
        <v>3</v>
      </c>
      <c r="J112" s="9">
        <v>3</v>
      </c>
      <c r="K112" s="9">
        <v>8088590</v>
      </c>
      <c r="L112" s="9">
        <v>8088590</v>
      </c>
      <c r="M112" s="9">
        <f>INDEX(挂机派遣章节!$H$4:$H$32,挂机派遣!BA112)</f>
        <v>80</v>
      </c>
      <c r="N112" s="10" t="s">
        <v>3340</v>
      </c>
      <c r="O112" s="9">
        <v>60</v>
      </c>
      <c r="P112" s="10" t="s">
        <v>3341</v>
      </c>
      <c r="Q112" s="9">
        <v>360</v>
      </c>
      <c r="R112" s="10" t="s">
        <v>3342</v>
      </c>
      <c r="S112" s="9">
        <v>1200</v>
      </c>
      <c r="T112" s="10" t="s">
        <v>3343</v>
      </c>
      <c r="U112" s="9">
        <v>3600</v>
      </c>
      <c r="V112" s="9" t="str">
        <f t="shared" si="6"/>
        <v>挂机29章装备掉落</v>
      </c>
      <c r="W112" s="9">
        <v>600</v>
      </c>
      <c r="X112" s="9" t="s">
        <v>326</v>
      </c>
      <c r="Y112" s="9" t="s">
        <v>3344</v>
      </c>
      <c r="Z112" s="9" t="s">
        <v>325</v>
      </c>
      <c r="AA112" s="9" t="s">
        <v>3345</v>
      </c>
      <c r="AB112" s="10" t="s">
        <v>2745</v>
      </c>
      <c r="AC112" s="9" t="str">
        <f t="shared" si="7"/>
        <v>4800/h</v>
      </c>
      <c r="AD112" s="9" t="s">
        <v>2453</v>
      </c>
      <c r="AE112" s="9" t="s">
        <v>2808</v>
      </c>
      <c r="AF112" s="9" t="s">
        <v>2467</v>
      </c>
      <c r="AG112" s="9" t="s">
        <v>2746</v>
      </c>
      <c r="AH112" s="9" t="s">
        <v>2483</v>
      </c>
      <c r="AI112" s="9" t="s">
        <v>3086</v>
      </c>
      <c r="AJ112" s="9" t="s">
        <v>2502</v>
      </c>
      <c r="AK112" s="9" t="s">
        <v>2833</v>
      </c>
      <c r="AL112" s="9" t="s">
        <v>2521</v>
      </c>
      <c r="AM112" s="9" t="s">
        <v>2821</v>
      </c>
      <c r="AN112" s="9" t="s">
        <v>2456</v>
      </c>
      <c r="AO112" s="9" t="s">
        <v>2827</v>
      </c>
      <c r="AP112" s="9" t="s">
        <v>2548</v>
      </c>
      <c r="AQ112" s="9" t="s">
        <v>2809</v>
      </c>
      <c r="AR112" s="9" t="s">
        <v>2549</v>
      </c>
      <c r="AS112" s="9" t="s">
        <v>2795</v>
      </c>
      <c r="AT112" s="9" t="s">
        <v>2550</v>
      </c>
      <c r="AU112" s="9" t="s">
        <v>2795</v>
      </c>
      <c r="AV112" s="9" t="s">
        <v>2551</v>
      </c>
      <c r="AW112" s="9" t="s">
        <v>2949</v>
      </c>
      <c r="AZ112">
        <v>109</v>
      </c>
      <c r="BA112">
        <f>MATCH(AZ112-1,挂机派遣章节!$G$3:$G$32,1)</f>
        <v>28</v>
      </c>
      <c r="BB112">
        <f>AZ112-INDEX(挂机派遣章节!$G$3:$G$32,挂机派遣!BA112)</f>
        <v>1</v>
      </c>
      <c r="BC112">
        <v>387</v>
      </c>
      <c r="BD112">
        <v>215</v>
      </c>
    </row>
    <row r="113" spans="1:56" ht="16.5" x14ac:dyDescent="0.2">
      <c r="A113" s="9">
        <f t="shared" si="4"/>
        <v>32802</v>
      </c>
      <c r="B113" s="9">
        <v>110</v>
      </c>
      <c r="C113" s="9">
        <f>INDEX(挂机派遣章节!$B$4:$B$32,挂机派遣!BA113)</f>
        <v>328</v>
      </c>
      <c r="D113" s="9" t="s">
        <v>2740</v>
      </c>
      <c r="E113" s="9">
        <v>2</v>
      </c>
      <c r="F113" s="9" t="str">
        <f t="shared" si="5"/>
        <v>探险28-2</v>
      </c>
      <c r="G113" s="9">
        <v>1</v>
      </c>
      <c r="H113" s="10" t="str">
        <f>INDEX(挂机派遣章节!$D$4:$D$32,挂机派遣!BA113)</f>
        <v>普通29章3关</v>
      </c>
      <c r="I113" s="9">
        <v>3</v>
      </c>
      <c r="J113" s="9">
        <v>3</v>
      </c>
      <c r="K113" s="9">
        <v>8204048</v>
      </c>
      <c r="L113" s="9">
        <v>8204048</v>
      </c>
      <c r="M113" s="9">
        <f>INDEX(挂机派遣章节!$H$4:$H$32,挂机派遣!BA113)</f>
        <v>80</v>
      </c>
      <c r="N113" s="10" t="s">
        <v>3346</v>
      </c>
      <c r="O113" s="9">
        <v>60</v>
      </c>
      <c r="P113" s="10" t="s">
        <v>3347</v>
      </c>
      <c r="Q113" s="9">
        <v>360</v>
      </c>
      <c r="R113" s="10" t="s">
        <v>3348</v>
      </c>
      <c r="S113" s="9">
        <v>1200</v>
      </c>
      <c r="T113" s="10" t="s">
        <v>3349</v>
      </c>
      <c r="U113" s="9">
        <v>3600</v>
      </c>
      <c r="V113" s="9" t="str">
        <f t="shared" si="6"/>
        <v>挂机29章装备掉落</v>
      </c>
      <c r="W113" s="9">
        <v>600</v>
      </c>
      <c r="X113" s="9" t="s">
        <v>326</v>
      </c>
      <c r="Y113" s="9" t="s">
        <v>3350</v>
      </c>
      <c r="Z113" s="9" t="s">
        <v>325</v>
      </c>
      <c r="AA113" s="9" t="s">
        <v>3351</v>
      </c>
      <c r="AB113" s="10" t="s">
        <v>2745</v>
      </c>
      <c r="AC113" s="9" t="str">
        <f t="shared" si="7"/>
        <v>4800/h</v>
      </c>
      <c r="AD113" s="9" t="s">
        <v>2453</v>
      </c>
      <c r="AE113" s="9" t="s">
        <v>2808</v>
      </c>
      <c r="AF113" s="9" t="s">
        <v>2467</v>
      </c>
      <c r="AG113" s="9" t="s">
        <v>2746</v>
      </c>
      <c r="AH113" s="9" t="s">
        <v>2483</v>
      </c>
      <c r="AI113" s="9" t="s">
        <v>3086</v>
      </c>
      <c r="AJ113" s="9" t="s">
        <v>2502</v>
      </c>
      <c r="AK113" s="9" t="s">
        <v>2833</v>
      </c>
      <c r="AL113" s="9" t="s">
        <v>2521</v>
      </c>
      <c r="AM113" s="9" t="s">
        <v>2821</v>
      </c>
      <c r="AN113" s="9" t="s">
        <v>2456</v>
      </c>
      <c r="AO113" s="9" t="s">
        <v>2827</v>
      </c>
      <c r="AP113" s="9" t="s">
        <v>2548</v>
      </c>
      <c r="AQ113" s="9" t="s">
        <v>2809</v>
      </c>
      <c r="AR113" s="9" t="s">
        <v>2549</v>
      </c>
      <c r="AS113" s="9" t="s">
        <v>2795</v>
      </c>
      <c r="AT113" s="9" t="s">
        <v>2550</v>
      </c>
      <c r="AU113" s="9" t="s">
        <v>2795</v>
      </c>
      <c r="AV113" s="9" t="s">
        <v>2551</v>
      </c>
      <c r="AW113" s="9" t="s">
        <v>2949</v>
      </c>
      <c r="AZ113">
        <v>110</v>
      </c>
      <c r="BA113">
        <f>MATCH(AZ113-1,挂机派遣章节!$G$3:$G$32,1)</f>
        <v>28</v>
      </c>
      <c r="BB113">
        <f>AZ113-INDEX(挂机派遣章节!$G$3:$G$32,挂机派遣!BA113)</f>
        <v>2</v>
      </c>
      <c r="BC113">
        <v>391</v>
      </c>
      <c r="BD113">
        <v>216</v>
      </c>
    </row>
    <row r="114" spans="1:56" ht="16.5" x14ac:dyDescent="0.2">
      <c r="A114" s="9">
        <f t="shared" si="4"/>
        <v>32803</v>
      </c>
      <c r="B114" s="9">
        <v>111</v>
      </c>
      <c r="C114" s="9">
        <f>INDEX(挂机派遣章节!$B$4:$B$32,挂机派遣!BA114)</f>
        <v>328</v>
      </c>
      <c r="D114" s="9" t="s">
        <v>2740</v>
      </c>
      <c r="E114" s="9">
        <v>3</v>
      </c>
      <c r="F114" s="9" t="str">
        <f t="shared" si="5"/>
        <v>探险28-3</v>
      </c>
      <c r="G114" s="9">
        <v>1</v>
      </c>
      <c r="H114" s="10" t="str">
        <f>INDEX(挂机派遣章节!$D$4:$D$32,挂机派遣!BA114)</f>
        <v>普通29章3关</v>
      </c>
      <c r="I114" s="9">
        <v>3</v>
      </c>
      <c r="J114" s="9">
        <v>3</v>
      </c>
      <c r="K114" s="9">
        <v>8416711</v>
      </c>
      <c r="L114" s="9">
        <v>8416711</v>
      </c>
      <c r="M114" s="9">
        <f>INDEX(挂机派遣章节!$H$4:$H$32,挂机派遣!BA114)</f>
        <v>80</v>
      </c>
      <c r="N114" s="10" t="s">
        <v>3352</v>
      </c>
      <c r="O114" s="9">
        <v>60</v>
      </c>
      <c r="P114" s="10" t="s">
        <v>3353</v>
      </c>
      <c r="Q114" s="9">
        <v>360</v>
      </c>
      <c r="R114" s="10" t="s">
        <v>3354</v>
      </c>
      <c r="S114" s="9">
        <v>1200</v>
      </c>
      <c r="T114" s="10" t="s">
        <v>3355</v>
      </c>
      <c r="U114" s="9">
        <v>3600</v>
      </c>
      <c r="V114" s="9" t="str">
        <f t="shared" si="6"/>
        <v>挂机29章装备掉落</v>
      </c>
      <c r="W114" s="9">
        <v>600</v>
      </c>
      <c r="X114" s="9" t="s">
        <v>326</v>
      </c>
      <c r="Y114" s="9" t="s">
        <v>3356</v>
      </c>
      <c r="Z114" s="9" t="s">
        <v>325</v>
      </c>
      <c r="AA114" s="9" t="s">
        <v>3174</v>
      </c>
      <c r="AB114" s="10" t="s">
        <v>2745</v>
      </c>
      <c r="AC114" s="9" t="str">
        <f t="shared" si="7"/>
        <v>4800/h</v>
      </c>
      <c r="AD114" s="9" t="s">
        <v>2453</v>
      </c>
      <c r="AE114" s="9" t="s">
        <v>2808</v>
      </c>
      <c r="AF114" s="9" t="s">
        <v>2467</v>
      </c>
      <c r="AG114" s="9" t="s">
        <v>2746</v>
      </c>
      <c r="AH114" s="9" t="s">
        <v>2483</v>
      </c>
      <c r="AI114" s="9" t="s">
        <v>3086</v>
      </c>
      <c r="AJ114" s="9" t="s">
        <v>2502</v>
      </c>
      <c r="AK114" s="9" t="s">
        <v>2833</v>
      </c>
      <c r="AL114" s="9" t="s">
        <v>2521</v>
      </c>
      <c r="AM114" s="9" t="s">
        <v>2821</v>
      </c>
      <c r="AN114" s="9" t="s">
        <v>2456</v>
      </c>
      <c r="AO114" s="9" t="s">
        <v>2827</v>
      </c>
      <c r="AP114" s="9" t="s">
        <v>2548</v>
      </c>
      <c r="AQ114" s="9" t="s">
        <v>2809</v>
      </c>
      <c r="AR114" s="9" t="s">
        <v>2549</v>
      </c>
      <c r="AS114" s="9" t="s">
        <v>2795</v>
      </c>
      <c r="AT114" s="9" t="s">
        <v>2550</v>
      </c>
      <c r="AU114" s="9" t="s">
        <v>2795</v>
      </c>
      <c r="AV114" s="9" t="s">
        <v>2551</v>
      </c>
      <c r="AW114" s="9" t="s">
        <v>2949</v>
      </c>
      <c r="AZ114">
        <v>111</v>
      </c>
      <c r="BA114">
        <f>MATCH(AZ114-1,挂机派遣章节!$G$3:$G$32,1)</f>
        <v>28</v>
      </c>
      <c r="BB114">
        <f>AZ114-INDEX(挂机派遣章节!$G$3:$G$32,挂机派遣!BA114)</f>
        <v>3</v>
      </c>
      <c r="BC114">
        <v>395</v>
      </c>
      <c r="BD114">
        <v>218</v>
      </c>
    </row>
    <row r="115" spans="1:56" ht="16.5" x14ac:dyDescent="0.2">
      <c r="A115" s="9">
        <f t="shared" si="4"/>
        <v>32804</v>
      </c>
      <c r="B115" s="9">
        <v>112</v>
      </c>
      <c r="C115" s="9">
        <f>INDEX(挂机派遣章节!$B$4:$B$32,挂机派遣!BA115)</f>
        <v>328</v>
      </c>
      <c r="D115" s="9" t="s">
        <v>2740</v>
      </c>
      <c r="E115" s="9">
        <v>4</v>
      </c>
      <c r="F115" s="9" t="str">
        <f t="shared" si="5"/>
        <v>探险28-4</v>
      </c>
      <c r="G115" s="9">
        <v>1</v>
      </c>
      <c r="H115" s="10" t="str">
        <f>INDEX(挂机派遣章节!$D$4:$D$32,挂机派遣!BA115)</f>
        <v>普通29章3关</v>
      </c>
      <c r="I115" s="9">
        <v>3</v>
      </c>
      <c r="J115" s="9">
        <v>3</v>
      </c>
      <c r="K115" s="9">
        <v>8629803</v>
      </c>
      <c r="L115" s="9">
        <v>8629803</v>
      </c>
      <c r="M115" s="9">
        <f>INDEX(挂机派遣章节!$H$4:$H$32,挂机派遣!BA115)</f>
        <v>80</v>
      </c>
      <c r="N115" s="10" t="s">
        <v>3357</v>
      </c>
      <c r="O115" s="9">
        <v>60</v>
      </c>
      <c r="P115" s="10" t="s">
        <v>3358</v>
      </c>
      <c r="Q115" s="9">
        <v>360</v>
      </c>
      <c r="R115" s="10" t="s">
        <v>3359</v>
      </c>
      <c r="S115" s="9">
        <v>1200</v>
      </c>
      <c r="T115" s="10" t="s">
        <v>3360</v>
      </c>
      <c r="U115" s="9">
        <v>3600</v>
      </c>
      <c r="V115" s="9" t="str">
        <f t="shared" si="6"/>
        <v>挂机29章装备掉落</v>
      </c>
      <c r="W115" s="9">
        <v>600</v>
      </c>
      <c r="X115" s="9" t="s">
        <v>326</v>
      </c>
      <c r="Y115" s="9" t="s">
        <v>3361</v>
      </c>
      <c r="Z115" s="9" t="s">
        <v>325</v>
      </c>
      <c r="AA115" s="9" t="s">
        <v>3362</v>
      </c>
      <c r="AB115" s="10" t="s">
        <v>2745</v>
      </c>
      <c r="AC115" s="9" t="str">
        <f t="shared" si="7"/>
        <v>4800/h</v>
      </c>
      <c r="AD115" s="9" t="s">
        <v>2453</v>
      </c>
      <c r="AE115" s="9" t="s">
        <v>2808</v>
      </c>
      <c r="AF115" s="9" t="s">
        <v>2467</v>
      </c>
      <c r="AG115" s="9" t="s">
        <v>2746</v>
      </c>
      <c r="AH115" s="9" t="s">
        <v>2483</v>
      </c>
      <c r="AI115" s="9" t="s">
        <v>3086</v>
      </c>
      <c r="AJ115" s="9" t="s">
        <v>2502</v>
      </c>
      <c r="AK115" s="9" t="s">
        <v>2833</v>
      </c>
      <c r="AL115" s="9" t="s">
        <v>2521</v>
      </c>
      <c r="AM115" s="9" t="s">
        <v>2821</v>
      </c>
      <c r="AN115" s="9" t="s">
        <v>2456</v>
      </c>
      <c r="AO115" s="9" t="s">
        <v>2827</v>
      </c>
      <c r="AP115" s="9" t="s">
        <v>2548</v>
      </c>
      <c r="AQ115" s="9" t="s">
        <v>2809</v>
      </c>
      <c r="AR115" s="9" t="s">
        <v>2549</v>
      </c>
      <c r="AS115" s="9" t="s">
        <v>2795</v>
      </c>
      <c r="AT115" s="9" t="s">
        <v>2550</v>
      </c>
      <c r="AU115" s="9" t="s">
        <v>2795</v>
      </c>
      <c r="AV115" s="9" t="s">
        <v>2551</v>
      </c>
      <c r="AW115" s="9" t="s">
        <v>2949</v>
      </c>
      <c r="AZ115">
        <v>112</v>
      </c>
      <c r="BA115">
        <f>MATCH(AZ115-1,挂机派遣章节!$G$3:$G$32,1)</f>
        <v>28</v>
      </c>
      <c r="BB115">
        <f>AZ115-INDEX(挂机派遣章节!$G$3:$G$32,挂机派遣!BA115)</f>
        <v>4</v>
      </c>
      <c r="BC115">
        <v>400</v>
      </c>
      <c r="BD115">
        <v>220</v>
      </c>
    </row>
    <row r="116" spans="1:56" ht="16.5" x14ac:dyDescent="0.2">
      <c r="A116" s="9">
        <f t="shared" si="4"/>
        <v>32901</v>
      </c>
      <c r="B116" s="9">
        <v>113</v>
      </c>
      <c r="C116" s="9">
        <f>INDEX(挂机派遣章节!$B$4:$B$32,挂机派遣!BA116)</f>
        <v>329</v>
      </c>
      <c r="D116" s="9" t="s">
        <v>2740</v>
      </c>
      <c r="E116" s="9">
        <v>1</v>
      </c>
      <c r="F116" s="9" t="str">
        <f t="shared" si="5"/>
        <v>探险29-1</v>
      </c>
      <c r="G116" s="9">
        <v>1</v>
      </c>
      <c r="H116" s="10" t="str">
        <f>H115</f>
        <v>普通29章3关</v>
      </c>
      <c r="I116" s="9">
        <v>3</v>
      </c>
      <c r="J116" s="9">
        <v>3</v>
      </c>
      <c r="K116" s="9">
        <v>8650943</v>
      </c>
      <c r="L116" s="9">
        <v>8650943</v>
      </c>
      <c r="M116" s="9">
        <f>INDEX(挂机派遣章节!$H$4:$H$32,挂机派遣!BA116)</f>
        <v>80</v>
      </c>
      <c r="N116" s="10" t="s">
        <v>3363</v>
      </c>
      <c r="O116" s="9">
        <v>60</v>
      </c>
      <c r="P116" s="10" t="s">
        <v>3364</v>
      </c>
      <c r="Q116" s="9">
        <v>360</v>
      </c>
      <c r="R116" s="10" t="s">
        <v>3365</v>
      </c>
      <c r="S116" s="9">
        <v>1200</v>
      </c>
      <c r="T116" s="10" t="s">
        <v>3366</v>
      </c>
      <c r="U116" s="9">
        <v>3600</v>
      </c>
      <c r="V116" s="9" t="str">
        <f t="shared" si="6"/>
        <v>挂机30章装备掉落</v>
      </c>
      <c r="W116" s="9">
        <v>600</v>
      </c>
      <c r="X116" s="9" t="s">
        <v>326</v>
      </c>
      <c r="Y116" s="9" t="s">
        <v>3367</v>
      </c>
      <c r="Z116" s="9" t="s">
        <v>325</v>
      </c>
      <c r="AA116" s="9" t="s">
        <v>3362</v>
      </c>
      <c r="AB116" s="10" t="s">
        <v>2745</v>
      </c>
      <c r="AC116" s="9" t="str">
        <f t="shared" si="7"/>
        <v>4800/h</v>
      </c>
      <c r="AD116" s="9" t="s">
        <v>2453</v>
      </c>
      <c r="AE116" s="9" t="s">
        <v>2808</v>
      </c>
      <c r="AF116" s="9" t="s">
        <v>2467</v>
      </c>
      <c r="AG116" s="9" t="s">
        <v>2746</v>
      </c>
      <c r="AH116" s="9" t="s">
        <v>2483</v>
      </c>
      <c r="AI116" s="9" t="s">
        <v>3086</v>
      </c>
      <c r="AJ116" s="9" t="s">
        <v>2502</v>
      </c>
      <c r="AK116" s="9" t="s">
        <v>2833</v>
      </c>
      <c r="AL116" s="9" t="s">
        <v>2521</v>
      </c>
      <c r="AM116" s="9" t="s">
        <v>2821</v>
      </c>
      <c r="AN116" s="9" t="s">
        <v>2456</v>
      </c>
      <c r="AO116" s="9" t="s">
        <v>2827</v>
      </c>
      <c r="AP116" s="9" t="s">
        <v>2548</v>
      </c>
      <c r="AQ116" s="9" t="s">
        <v>2809</v>
      </c>
      <c r="AR116" s="9" t="s">
        <v>2549</v>
      </c>
      <c r="AS116" s="9" t="s">
        <v>2795</v>
      </c>
      <c r="AT116" s="9" t="s">
        <v>2550</v>
      </c>
      <c r="AU116" s="9" t="s">
        <v>2795</v>
      </c>
      <c r="AV116" s="9" t="s">
        <v>2551</v>
      </c>
      <c r="AW116" s="9" t="s">
        <v>2949</v>
      </c>
      <c r="AZ116">
        <v>113</v>
      </c>
      <c r="BA116">
        <f>MATCH(AZ116-1,挂机派遣章节!$G$3:$G$32,1)</f>
        <v>29</v>
      </c>
      <c r="BB116">
        <f>AZ116-INDEX(挂机派遣章节!$G$3:$G$32,挂机派遣!BA116)</f>
        <v>1</v>
      </c>
      <c r="BC116">
        <v>400</v>
      </c>
      <c r="BD116">
        <v>220</v>
      </c>
    </row>
    <row r="117" spans="1:56" ht="16.5" x14ac:dyDescent="0.2">
      <c r="A117" s="9">
        <f t="shared" si="4"/>
        <v>32902</v>
      </c>
      <c r="B117" s="9">
        <v>114</v>
      </c>
      <c r="C117" s="9">
        <f>INDEX(挂机派遣章节!$B$4:$B$32,挂机派遣!BA117)</f>
        <v>329</v>
      </c>
      <c r="D117" s="9" t="s">
        <v>2740</v>
      </c>
      <c r="E117" s="9">
        <v>2</v>
      </c>
      <c r="F117" s="9" t="str">
        <f t="shared" si="5"/>
        <v>探险29-2</v>
      </c>
      <c r="G117" s="9">
        <v>1</v>
      </c>
      <c r="H117" s="10" t="str">
        <f t="shared" ref="H117:H119" si="8">H116</f>
        <v>普通29章3关</v>
      </c>
      <c r="I117" s="9">
        <v>3</v>
      </c>
      <c r="J117" s="9">
        <v>3</v>
      </c>
      <c r="K117" s="9">
        <v>8672075</v>
      </c>
      <c r="L117" s="9">
        <v>8672075</v>
      </c>
      <c r="M117" s="9">
        <f>INDEX(挂机派遣章节!$H$4:$H$32,挂机派遣!BA117)</f>
        <v>80</v>
      </c>
      <c r="N117" s="10" t="s">
        <v>3368</v>
      </c>
      <c r="O117" s="9">
        <v>60</v>
      </c>
      <c r="P117" s="10" t="s">
        <v>3369</v>
      </c>
      <c r="Q117" s="9">
        <v>360</v>
      </c>
      <c r="R117" s="10" t="s">
        <v>3370</v>
      </c>
      <c r="S117" s="9">
        <v>1200</v>
      </c>
      <c r="T117" s="10" t="s">
        <v>3371</v>
      </c>
      <c r="U117" s="9">
        <v>3600</v>
      </c>
      <c r="V117" s="9" t="str">
        <f t="shared" si="6"/>
        <v>挂机30章装备掉落</v>
      </c>
      <c r="W117" s="9">
        <v>600</v>
      </c>
      <c r="X117" s="9" t="s">
        <v>326</v>
      </c>
      <c r="Y117" s="9" t="s">
        <v>3372</v>
      </c>
      <c r="Z117" s="9" t="s">
        <v>325</v>
      </c>
      <c r="AA117" s="9" t="s">
        <v>3362</v>
      </c>
      <c r="AB117" s="10" t="s">
        <v>2745</v>
      </c>
      <c r="AC117" s="9" t="str">
        <f t="shared" si="7"/>
        <v>4800/h</v>
      </c>
      <c r="AD117" s="9" t="s">
        <v>2453</v>
      </c>
      <c r="AE117" s="9" t="s">
        <v>2808</v>
      </c>
      <c r="AF117" s="9" t="s">
        <v>2467</v>
      </c>
      <c r="AG117" s="9" t="s">
        <v>2746</v>
      </c>
      <c r="AH117" s="9" t="s">
        <v>2483</v>
      </c>
      <c r="AI117" s="9" t="s">
        <v>3086</v>
      </c>
      <c r="AJ117" s="9" t="s">
        <v>2502</v>
      </c>
      <c r="AK117" s="9" t="s">
        <v>2833</v>
      </c>
      <c r="AL117" s="9" t="s">
        <v>2521</v>
      </c>
      <c r="AM117" s="9" t="s">
        <v>2821</v>
      </c>
      <c r="AN117" s="9" t="s">
        <v>2456</v>
      </c>
      <c r="AO117" s="9" t="s">
        <v>2827</v>
      </c>
      <c r="AP117" s="9" t="s">
        <v>2548</v>
      </c>
      <c r="AQ117" s="9" t="s">
        <v>2809</v>
      </c>
      <c r="AR117" s="9" t="s">
        <v>2549</v>
      </c>
      <c r="AS117" s="9" t="s">
        <v>2795</v>
      </c>
      <c r="AT117" s="9" t="s">
        <v>2550</v>
      </c>
      <c r="AU117" s="9" t="s">
        <v>2795</v>
      </c>
      <c r="AV117" s="9" t="s">
        <v>2551</v>
      </c>
      <c r="AW117" s="9" t="s">
        <v>2949</v>
      </c>
      <c r="AZ117">
        <v>114</v>
      </c>
      <c r="BA117">
        <f>MATCH(AZ117-1,挂机派遣章节!$G$3:$G$32,1)</f>
        <v>29</v>
      </c>
      <c r="BB117">
        <f>AZ117-INDEX(挂机派遣章节!$G$3:$G$32,挂机派遣!BA117)</f>
        <v>2</v>
      </c>
      <c r="BC117">
        <v>400</v>
      </c>
      <c r="BD117">
        <v>220</v>
      </c>
    </row>
    <row r="118" spans="1:56" ht="16.5" x14ac:dyDescent="0.2">
      <c r="A118" s="9">
        <f t="shared" si="4"/>
        <v>32903</v>
      </c>
      <c r="B118" s="9">
        <v>115</v>
      </c>
      <c r="C118" s="9">
        <f>INDEX(挂机派遣章节!$B$4:$B$32,挂机派遣!BA118)</f>
        <v>329</v>
      </c>
      <c r="D118" s="9" t="s">
        <v>2740</v>
      </c>
      <c r="E118" s="9">
        <v>3</v>
      </c>
      <c r="F118" s="9" t="str">
        <f t="shared" si="5"/>
        <v>探险29-3</v>
      </c>
      <c r="G118" s="9">
        <v>1</v>
      </c>
      <c r="H118" s="10" t="str">
        <f t="shared" si="8"/>
        <v>普通29章3关</v>
      </c>
      <c r="I118" s="9">
        <v>3</v>
      </c>
      <c r="J118" s="9">
        <v>3</v>
      </c>
      <c r="K118" s="9">
        <v>8749875</v>
      </c>
      <c r="L118" s="9">
        <v>8749875</v>
      </c>
      <c r="M118" s="9">
        <f>INDEX(挂机派遣章节!$H$4:$H$32,挂机派遣!BA118)</f>
        <v>80</v>
      </c>
      <c r="N118" s="10" t="s">
        <v>3373</v>
      </c>
      <c r="O118" s="9">
        <v>60</v>
      </c>
      <c r="P118" s="10" t="s">
        <v>3374</v>
      </c>
      <c r="Q118" s="9">
        <v>360</v>
      </c>
      <c r="R118" s="10" t="s">
        <v>3375</v>
      </c>
      <c r="S118" s="9">
        <v>1200</v>
      </c>
      <c r="T118" s="10" t="s">
        <v>3376</v>
      </c>
      <c r="U118" s="9">
        <v>3600</v>
      </c>
      <c r="V118" s="9" t="str">
        <f t="shared" si="6"/>
        <v>挂机30章装备掉落</v>
      </c>
      <c r="W118" s="9">
        <v>600</v>
      </c>
      <c r="X118" s="9" t="s">
        <v>326</v>
      </c>
      <c r="Y118" s="9" t="s">
        <v>3377</v>
      </c>
      <c r="Z118" s="9" t="s">
        <v>325</v>
      </c>
      <c r="AA118" s="9" t="s">
        <v>3362</v>
      </c>
      <c r="AB118" s="10" t="s">
        <v>2745</v>
      </c>
      <c r="AC118" s="9" t="str">
        <f t="shared" si="7"/>
        <v>4800/h</v>
      </c>
      <c r="AD118" s="9" t="s">
        <v>2453</v>
      </c>
      <c r="AE118" s="9" t="s">
        <v>2808</v>
      </c>
      <c r="AF118" s="9" t="s">
        <v>2467</v>
      </c>
      <c r="AG118" s="9" t="s">
        <v>2746</v>
      </c>
      <c r="AH118" s="9" t="s">
        <v>2483</v>
      </c>
      <c r="AI118" s="9" t="s">
        <v>3086</v>
      </c>
      <c r="AJ118" s="9" t="s">
        <v>2502</v>
      </c>
      <c r="AK118" s="9" t="s">
        <v>2833</v>
      </c>
      <c r="AL118" s="9" t="s">
        <v>2521</v>
      </c>
      <c r="AM118" s="9" t="s">
        <v>2821</v>
      </c>
      <c r="AN118" s="9" t="s">
        <v>2456</v>
      </c>
      <c r="AO118" s="9" t="s">
        <v>2827</v>
      </c>
      <c r="AP118" s="9" t="s">
        <v>2548</v>
      </c>
      <c r="AQ118" s="9" t="s">
        <v>2809</v>
      </c>
      <c r="AR118" s="9" t="s">
        <v>2549</v>
      </c>
      <c r="AS118" s="9" t="s">
        <v>2795</v>
      </c>
      <c r="AT118" s="9" t="s">
        <v>2550</v>
      </c>
      <c r="AU118" s="9" t="s">
        <v>2795</v>
      </c>
      <c r="AV118" s="9" t="s">
        <v>2551</v>
      </c>
      <c r="AW118" s="9" t="s">
        <v>2949</v>
      </c>
      <c r="AZ118">
        <v>115</v>
      </c>
      <c r="BA118">
        <f>MATCH(AZ118-1,挂机派遣章节!$G$3:$G$32,1)</f>
        <v>29</v>
      </c>
      <c r="BB118">
        <f>AZ118-INDEX(挂机派遣章节!$G$3:$G$32,挂机派遣!BA118)</f>
        <v>3</v>
      </c>
      <c r="BC118">
        <v>400</v>
      </c>
      <c r="BD118">
        <v>220</v>
      </c>
    </row>
    <row r="119" spans="1:56" ht="16.5" x14ac:dyDescent="0.2">
      <c r="A119" s="9">
        <f t="shared" si="4"/>
        <v>32904</v>
      </c>
      <c r="B119" s="9">
        <v>116</v>
      </c>
      <c r="C119" s="9">
        <f>INDEX(挂机派遣章节!$B$4:$B$32,挂机派遣!BA119)</f>
        <v>329</v>
      </c>
      <c r="D119" s="9" t="s">
        <v>2740</v>
      </c>
      <c r="E119" s="9">
        <v>4</v>
      </c>
      <c r="F119" s="9" t="str">
        <f t="shared" si="5"/>
        <v>探险29-4</v>
      </c>
      <c r="G119" s="9">
        <v>1</v>
      </c>
      <c r="H119" s="10" t="str">
        <f t="shared" si="8"/>
        <v>普通29章3关</v>
      </c>
      <c r="I119" s="9">
        <v>3</v>
      </c>
      <c r="J119" s="9">
        <v>3</v>
      </c>
      <c r="K119" s="9">
        <v>10105307</v>
      </c>
      <c r="L119" s="9">
        <v>10105307</v>
      </c>
      <c r="M119" s="9">
        <f>INDEX(挂机派遣章节!$H$4:$H$32,挂机派遣!BA119)</f>
        <v>80</v>
      </c>
      <c r="N119" s="10" t="s">
        <v>3378</v>
      </c>
      <c r="O119" s="9">
        <v>60</v>
      </c>
      <c r="P119" s="10" t="s">
        <v>3379</v>
      </c>
      <c r="Q119" s="9">
        <v>360</v>
      </c>
      <c r="R119" s="10" t="s">
        <v>3380</v>
      </c>
      <c r="S119" s="9">
        <v>1200</v>
      </c>
      <c r="T119" s="10" t="s">
        <v>3381</v>
      </c>
      <c r="U119" s="9">
        <v>3600</v>
      </c>
      <c r="V119" s="9" t="str">
        <f t="shared" si="6"/>
        <v>挂机30章装备掉落</v>
      </c>
      <c r="W119" s="9">
        <v>600</v>
      </c>
      <c r="X119" s="9" t="s">
        <v>326</v>
      </c>
      <c r="Y119" s="9" t="s">
        <v>3382</v>
      </c>
      <c r="Z119" s="9" t="s">
        <v>325</v>
      </c>
      <c r="AA119" s="9" t="s">
        <v>3362</v>
      </c>
      <c r="AB119" s="10" t="s">
        <v>2745</v>
      </c>
      <c r="AC119" s="9" t="str">
        <f t="shared" si="7"/>
        <v>4800/h</v>
      </c>
      <c r="AD119" s="9" t="s">
        <v>2453</v>
      </c>
      <c r="AE119" s="9" t="s">
        <v>2808</v>
      </c>
      <c r="AF119" s="9" t="s">
        <v>2467</v>
      </c>
      <c r="AG119" s="9" t="s">
        <v>2746</v>
      </c>
      <c r="AH119" s="9" t="s">
        <v>2483</v>
      </c>
      <c r="AI119" s="9" t="s">
        <v>3086</v>
      </c>
      <c r="AJ119" s="9" t="s">
        <v>2502</v>
      </c>
      <c r="AK119" s="9" t="s">
        <v>2833</v>
      </c>
      <c r="AL119" s="9" t="s">
        <v>2521</v>
      </c>
      <c r="AM119" s="9" t="s">
        <v>2821</v>
      </c>
      <c r="AN119" s="9" t="s">
        <v>2456</v>
      </c>
      <c r="AO119" s="9" t="s">
        <v>2827</v>
      </c>
      <c r="AP119" s="9" t="s">
        <v>2548</v>
      </c>
      <c r="AQ119" s="9" t="s">
        <v>2809</v>
      </c>
      <c r="AR119" s="9" t="s">
        <v>2549</v>
      </c>
      <c r="AS119" s="9" t="s">
        <v>2795</v>
      </c>
      <c r="AT119" s="9" t="s">
        <v>2550</v>
      </c>
      <c r="AU119" s="9" t="s">
        <v>2795</v>
      </c>
      <c r="AV119" s="9" t="s">
        <v>2551</v>
      </c>
      <c r="AW119" s="9" t="s">
        <v>2949</v>
      </c>
      <c r="AZ119">
        <v>116</v>
      </c>
      <c r="BA119">
        <f>MATCH(AZ119-1,挂机派遣章节!$G$3:$G$32,1)</f>
        <v>29</v>
      </c>
      <c r="BB119">
        <f>AZ119-INDEX(挂机派遣章节!$G$3:$G$32,挂机派遣!BA119)</f>
        <v>4</v>
      </c>
      <c r="BC119">
        <v>400</v>
      </c>
      <c r="BD119">
        <v>220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4"/>
  <sheetViews>
    <sheetView workbookViewId="0">
      <selection activeCell="F24" sqref="F24"/>
    </sheetView>
  </sheetViews>
  <sheetFormatPr defaultColWidth="9" defaultRowHeight="14.25" x14ac:dyDescent="0.2"/>
  <cols>
    <col min="1" max="1" width="7.375" customWidth="1"/>
    <col min="2" max="10" width="16.625" customWidth="1"/>
    <col min="11" max="11" width="21.625" customWidth="1"/>
    <col min="12" max="12" width="13.25" customWidth="1"/>
    <col min="13" max="14" width="15.375" customWidth="1"/>
    <col min="15" max="15" width="9.625" customWidth="1"/>
    <col min="16" max="16" width="13.25" customWidth="1"/>
    <col min="17" max="17" width="15.375" customWidth="1"/>
    <col min="18" max="18" width="12.375" customWidth="1"/>
    <col min="19" max="19" width="12.5" customWidth="1"/>
    <col min="20" max="20" width="12" customWidth="1"/>
    <col min="21" max="21" width="12.625" customWidth="1"/>
    <col min="22" max="22" width="13" customWidth="1"/>
    <col min="23" max="23" width="10.625" customWidth="1"/>
  </cols>
  <sheetData>
    <row r="1" spans="1:23" ht="15" x14ac:dyDescent="0.2">
      <c r="A1" s="1" t="s">
        <v>12</v>
      </c>
      <c r="B1" s="2" t="s">
        <v>3383</v>
      </c>
      <c r="C1" s="2" t="s">
        <v>3384</v>
      </c>
      <c r="D1" s="2" t="s">
        <v>3385</v>
      </c>
      <c r="E1" s="2" t="s">
        <v>3386</v>
      </c>
      <c r="F1" s="2" t="s">
        <v>3387</v>
      </c>
      <c r="G1" s="2" t="s">
        <v>3388</v>
      </c>
      <c r="H1" s="2" t="s">
        <v>3389</v>
      </c>
      <c r="I1" s="2" t="s">
        <v>3390</v>
      </c>
      <c r="J1" s="2" t="s">
        <v>3391</v>
      </c>
      <c r="K1" s="2" t="s">
        <v>3392</v>
      </c>
      <c r="L1" s="2" t="s">
        <v>3393</v>
      </c>
      <c r="M1" s="2" t="s">
        <v>3394</v>
      </c>
      <c r="N1" s="2" t="s">
        <v>3395</v>
      </c>
      <c r="O1" s="2" t="s">
        <v>3396</v>
      </c>
      <c r="P1" s="2" t="s">
        <v>3397</v>
      </c>
      <c r="Q1" s="2" t="s">
        <v>3398</v>
      </c>
      <c r="R1" s="2" t="s">
        <v>3399</v>
      </c>
      <c r="S1" s="2" t="s">
        <v>3400</v>
      </c>
      <c r="T1" s="2" t="s">
        <v>3401</v>
      </c>
      <c r="U1" s="2" t="s">
        <v>3402</v>
      </c>
      <c r="V1" s="2" t="s">
        <v>3403</v>
      </c>
      <c r="W1" s="2" t="s">
        <v>3404</v>
      </c>
    </row>
    <row r="2" spans="1:23" x14ac:dyDescent="0.2">
      <c r="A2" s="3" t="s">
        <v>239</v>
      </c>
      <c r="B2" s="3" t="s">
        <v>2446</v>
      </c>
      <c r="C2" s="3" t="s">
        <v>2446</v>
      </c>
      <c r="D2" s="3" t="s">
        <v>2446</v>
      </c>
      <c r="E2" s="3" t="s">
        <v>2446</v>
      </c>
      <c r="F2" s="3" t="s">
        <v>2446</v>
      </c>
      <c r="G2" s="3" t="s">
        <v>2446</v>
      </c>
      <c r="H2" s="3" t="s">
        <v>2446</v>
      </c>
      <c r="I2" s="3" t="s">
        <v>2446</v>
      </c>
      <c r="J2" s="3" t="s">
        <v>2446</v>
      </c>
      <c r="K2" s="3" t="s">
        <v>2446</v>
      </c>
      <c r="L2" s="3" t="s">
        <v>2446</v>
      </c>
      <c r="M2" s="3" t="s">
        <v>2446</v>
      </c>
      <c r="N2" s="3" t="s">
        <v>2446</v>
      </c>
      <c r="O2" s="3" t="s">
        <v>2446</v>
      </c>
      <c r="P2" s="3" t="s">
        <v>2446</v>
      </c>
      <c r="Q2" s="3" t="s">
        <v>2446</v>
      </c>
      <c r="R2" s="3" t="s">
        <v>238</v>
      </c>
      <c r="S2" s="3" t="s">
        <v>237</v>
      </c>
      <c r="T2" s="3" t="s">
        <v>238</v>
      </c>
      <c r="U2" s="3" t="s">
        <v>237</v>
      </c>
      <c r="V2" s="3" t="s">
        <v>238</v>
      </c>
      <c r="W2" s="3" t="s">
        <v>237</v>
      </c>
    </row>
    <row r="3" spans="1:23" ht="30" x14ac:dyDescent="0.2">
      <c r="A3" s="4" t="s">
        <v>3405</v>
      </c>
      <c r="B3" s="5" t="s">
        <v>3406</v>
      </c>
      <c r="C3" s="5" t="s">
        <v>3407</v>
      </c>
      <c r="D3" s="5" t="s">
        <v>3408</v>
      </c>
      <c r="E3" s="5" t="s">
        <v>3409</v>
      </c>
      <c r="F3" s="5" t="s">
        <v>3410</v>
      </c>
      <c r="G3" s="5" t="s">
        <v>3411</v>
      </c>
      <c r="H3" s="5" t="s">
        <v>3412</v>
      </c>
      <c r="I3" s="5" t="s">
        <v>3413</v>
      </c>
      <c r="J3" s="5" t="s">
        <v>3414</v>
      </c>
      <c r="K3" s="5" t="s">
        <v>3415</v>
      </c>
      <c r="L3" s="5" t="s">
        <v>3416</v>
      </c>
      <c r="M3" s="5" t="s">
        <v>3417</v>
      </c>
      <c r="N3" s="5" t="s">
        <v>3418</v>
      </c>
      <c r="O3" s="5" t="s">
        <v>3419</v>
      </c>
      <c r="P3" s="5" t="s">
        <v>3420</v>
      </c>
      <c r="Q3" s="5" t="s">
        <v>3421</v>
      </c>
      <c r="R3" s="5" t="s">
        <v>3422</v>
      </c>
      <c r="S3" s="5" t="s">
        <v>3423</v>
      </c>
      <c r="T3" s="5" t="s">
        <v>3424</v>
      </c>
      <c r="U3" s="5" t="s">
        <v>3425</v>
      </c>
      <c r="V3" s="5" t="s">
        <v>3426</v>
      </c>
      <c r="W3" s="5" t="s">
        <v>3427</v>
      </c>
    </row>
    <row r="4" spans="1:23" x14ac:dyDescent="0.2">
      <c r="A4" s="6">
        <v>1</v>
      </c>
      <c r="B4" s="3">
        <v>-3.9</v>
      </c>
      <c r="C4" s="3">
        <v>0</v>
      </c>
      <c r="D4" s="3">
        <v>0</v>
      </c>
      <c r="E4" s="3">
        <v>-2.9</v>
      </c>
      <c r="F4" s="3">
        <v>0</v>
      </c>
      <c r="G4" s="3">
        <v>1.2</v>
      </c>
      <c r="H4" s="3">
        <v>-4.9000000000000004</v>
      </c>
      <c r="I4" s="3">
        <v>0</v>
      </c>
      <c r="J4" s="3">
        <v>-1.2</v>
      </c>
      <c r="K4" s="3">
        <v>8</v>
      </c>
      <c r="L4" s="3">
        <v>3</v>
      </c>
      <c r="M4" s="3">
        <v>2</v>
      </c>
      <c r="N4" s="3">
        <v>1</v>
      </c>
      <c r="O4" s="3">
        <v>0.5</v>
      </c>
      <c r="P4" s="7">
        <v>0.5</v>
      </c>
      <c r="Q4" s="3">
        <v>0.5</v>
      </c>
      <c r="R4" s="7" t="s">
        <v>3428</v>
      </c>
      <c r="S4" s="7">
        <v>1</v>
      </c>
      <c r="T4" s="7" t="s">
        <v>3429</v>
      </c>
      <c r="U4" s="7">
        <v>5</v>
      </c>
      <c r="V4" s="7" t="s">
        <v>3430</v>
      </c>
      <c r="W4" s="7">
        <v>5</v>
      </c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章节表</vt:lpstr>
      <vt:lpstr>关卡表</vt:lpstr>
      <vt:lpstr>章节宝箱表</vt:lpstr>
      <vt:lpstr>关卡宝箱</vt:lpstr>
      <vt:lpstr>星级评分</vt:lpstr>
      <vt:lpstr>挂机派遣章节</vt:lpstr>
      <vt:lpstr>挂机派遣</vt:lpstr>
      <vt:lpstr>挂机派遣常量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2019-11-22T09:47:22Z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