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642" activeTab="2"/>
  </bookViews>
  <sheets>
    <sheet name="INDEX" sheetId="25" r:id="rId1"/>
    <sheet name="卡牌通灵" sheetId="26" r:id="rId2"/>
    <sheet name="#卡牌投放思路" sheetId="29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7" i="29" l="1"/>
  <c r="V67" i="29"/>
  <c r="O67" i="29"/>
  <c r="AE62" i="29" l="1"/>
  <c r="AE63" i="29"/>
  <c r="AE64" i="29"/>
  <c r="AE65" i="29"/>
  <c r="AE66" i="29"/>
  <c r="AE67" i="29"/>
  <c r="AE68" i="29"/>
  <c r="AE69" i="29"/>
  <c r="AE70" i="29"/>
  <c r="AE71" i="29"/>
  <c r="AE72" i="29"/>
  <c r="AE73" i="29"/>
  <c r="AE74" i="29"/>
  <c r="AE75" i="29"/>
  <c r="AE76" i="29"/>
  <c r="AE77" i="29"/>
  <c r="AE78" i="29"/>
  <c r="AE79" i="29"/>
  <c r="AE80" i="29"/>
  <c r="AE61" i="29"/>
  <c r="AD80" i="29"/>
  <c r="AD79" i="29"/>
  <c r="AD78" i="29"/>
  <c r="AD77" i="29"/>
  <c r="AD76" i="29"/>
  <c r="AD75" i="29"/>
  <c r="AD74" i="29"/>
  <c r="AD73" i="29"/>
  <c r="AD72" i="29"/>
  <c r="AD71" i="29"/>
  <c r="AD70" i="29"/>
  <c r="AD69" i="29"/>
  <c r="AD68" i="29"/>
  <c r="AD66" i="29"/>
  <c r="AD65" i="29"/>
  <c r="AD64" i="29"/>
  <c r="AD63" i="29"/>
  <c r="AD62" i="29"/>
  <c r="AD61" i="29"/>
  <c r="W62" i="29"/>
  <c r="W63" i="29"/>
  <c r="W64" i="29"/>
  <c r="W65" i="29"/>
  <c r="W66" i="29"/>
  <c r="W67" i="29"/>
  <c r="W68" i="29"/>
  <c r="W69" i="29"/>
  <c r="W70" i="29"/>
  <c r="W71" i="29"/>
  <c r="W72" i="29"/>
  <c r="W73" i="29"/>
  <c r="W74" i="29"/>
  <c r="W75" i="29"/>
  <c r="W76" i="29"/>
  <c r="W77" i="29"/>
  <c r="W78" i="29"/>
  <c r="W79" i="29"/>
  <c r="W80" i="29"/>
  <c r="W61" i="29"/>
  <c r="C67" i="29"/>
  <c r="V80" i="29"/>
  <c r="V79" i="29"/>
  <c r="V78" i="29"/>
  <c r="V77" i="29"/>
  <c r="V76" i="29"/>
  <c r="V75" i="29"/>
  <c r="V74" i="29"/>
  <c r="V73" i="29"/>
  <c r="V72" i="29"/>
  <c r="V71" i="29"/>
  <c r="V70" i="29"/>
  <c r="V69" i="29"/>
  <c r="V68" i="29"/>
  <c r="V66" i="29"/>
  <c r="V65" i="29"/>
  <c r="V64" i="29"/>
  <c r="V63" i="29"/>
  <c r="V62" i="29"/>
  <c r="V61" i="29"/>
  <c r="P59" i="29"/>
  <c r="O74" i="29"/>
  <c r="P74" i="29" s="1"/>
  <c r="O73" i="29"/>
  <c r="P73" i="29" s="1"/>
  <c r="O72" i="29"/>
  <c r="P72" i="29" s="1"/>
  <c r="O71" i="29"/>
  <c r="P71" i="29" s="1"/>
  <c r="O70" i="29"/>
  <c r="P70" i="29" s="1"/>
  <c r="O69" i="29"/>
  <c r="P69" i="29" s="1"/>
  <c r="O68" i="29"/>
  <c r="P68" i="29" s="1"/>
  <c r="P67" i="29"/>
  <c r="O66" i="29"/>
  <c r="P66" i="29" s="1"/>
  <c r="O65" i="29"/>
  <c r="P65" i="29" s="1"/>
  <c r="O64" i="29"/>
  <c r="P64" i="29" s="1"/>
  <c r="O63" i="29"/>
  <c r="P63" i="29" s="1"/>
  <c r="O62" i="29"/>
  <c r="P62" i="29" s="1"/>
  <c r="O61" i="29"/>
  <c r="P61" i="29" s="1"/>
  <c r="K61" i="29"/>
  <c r="J59" i="29"/>
  <c r="AE59" i="29" l="1"/>
  <c r="AF69" i="29" s="1"/>
  <c r="W59" i="29"/>
  <c r="X62" i="29" s="1"/>
  <c r="X76" i="29" l="1"/>
  <c r="X69" i="29"/>
  <c r="X75" i="29"/>
  <c r="AF79" i="29"/>
  <c r="AF75" i="29"/>
  <c r="AF64" i="29"/>
  <c r="AF76" i="29"/>
  <c r="AF66" i="29"/>
  <c r="AF68" i="29"/>
  <c r="AF80" i="29"/>
  <c r="AF73" i="29"/>
  <c r="AF78" i="29"/>
  <c r="AF71" i="29"/>
  <c r="AF72" i="29"/>
  <c r="AF63" i="29"/>
  <c r="AF77" i="29"/>
  <c r="AF67" i="29"/>
  <c r="AF70" i="29"/>
  <c r="AF62" i="29"/>
  <c r="AF74" i="29"/>
  <c r="AF65" i="29"/>
  <c r="X64" i="29"/>
  <c r="X70" i="29"/>
  <c r="X72" i="29"/>
  <c r="X68" i="29"/>
  <c r="X74" i="29"/>
  <c r="X77" i="29"/>
  <c r="X78" i="29"/>
  <c r="X67" i="29"/>
  <c r="X71" i="29"/>
  <c r="X79" i="29"/>
  <c r="X63" i="29"/>
  <c r="X65" i="29"/>
  <c r="X80" i="29"/>
  <c r="X66" i="29"/>
  <c r="X73" i="29"/>
  <c r="I71" i="29"/>
  <c r="J71" i="29" s="1"/>
  <c r="I70" i="29"/>
  <c r="J70" i="29" s="1"/>
  <c r="I69" i="29"/>
  <c r="J69" i="29" s="1"/>
  <c r="I68" i="29"/>
  <c r="J68" i="29" s="1"/>
  <c r="I67" i="29"/>
  <c r="J67" i="29" s="1"/>
  <c r="I66" i="29"/>
  <c r="J66" i="29" s="1"/>
  <c r="I65" i="29"/>
  <c r="J65" i="29" s="1"/>
  <c r="I64" i="29"/>
  <c r="J64" i="29" s="1"/>
  <c r="I63" i="29"/>
  <c r="J63" i="29" s="1"/>
  <c r="I62" i="29"/>
  <c r="J62" i="29" s="1"/>
  <c r="I61" i="29"/>
  <c r="J61" i="29" s="1"/>
  <c r="AF61" i="29" l="1"/>
  <c r="K63" i="29"/>
  <c r="K65" i="29"/>
  <c r="K66" i="29"/>
  <c r="K62" i="29"/>
  <c r="K67" i="29"/>
  <c r="K68" i="29"/>
  <c r="K64" i="29"/>
  <c r="K69" i="29"/>
  <c r="K70" i="29"/>
  <c r="K71" i="29"/>
  <c r="C62" i="29"/>
  <c r="D62" i="29" s="1"/>
  <c r="C63" i="29"/>
  <c r="D63" i="29" s="1"/>
  <c r="C64" i="29"/>
  <c r="D64" i="29" s="1"/>
  <c r="C65" i="29"/>
  <c r="D65" i="29" s="1"/>
  <c r="C66" i="29"/>
  <c r="D66" i="29" s="1"/>
  <c r="D67" i="29"/>
  <c r="C68" i="29"/>
  <c r="D68" i="29" s="1"/>
  <c r="C69" i="29"/>
  <c r="D69" i="29" s="1"/>
  <c r="C70" i="29"/>
  <c r="D70" i="29" s="1"/>
  <c r="C71" i="29"/>
  <c r="D71" i="29" s="1"/>
  <c r="C72" i="29"/>
  <c r="D72" i="29" s="1"/>
  <c r="C73" i="29"/>
  <c r="D73" i="29" s="1"/>
  <c r="C74" i="29"/>
  <c r="D74" i="29" s="1"/>
  <c r="C75" i="29"/>
  <c r="D75" i="29" s="1"/>
  <c r="C76" i="29"/>
  <c r="D76" i="29" s="1"/>
  <c r="C77" i="29"/>
  <c r="D77" i="29" s="1"/>
  <c r="C78" i="29"/>
  <c r="D78" i="29" s="1"/>
  <c r="C79" i="29"/>
  <c r="D79" i="29" s="1"/>
  <c r="C80" i="29"/>
  <c r="D80" i="29" s="1"/>
  <c r="C61" i="29"/>
  <c r="D61" i="29" s="1"/>
  <c r="D59" i="29" s="1"/>
  <c r="Q62" i="29" l="1"/>
  <c r="Q71" i="29"/>
  <c r="Q68" i="29"/>
  <c r="Q73" i="29"/>
  <c r="Q70" i="29"/>
  <c r="Q64" i="29"/>
  <c r="Q65" i="29"/>
  <c r="Q74" i="29"/>
  <c r="Q72" i="29"/>
  <c r="Q63" i="29"/>
  <c r="Q67" i="29"/>
  <c r="Q66" i="29"/>
  <c r="Q69" i="29"/>
  <c r="E77" i="29"/>
  <c r="E65" i="29"/>
  <c r="E76" i="29"/>
  <c r="E68" i="29"/>
  <c r="E79" i="29"/>
  <c r="E75" i="29"/>
  <c r="E71" i="29"/>
  <c r="E67" i="29"/>
  <c r="E63" i="29"/>
  <c r="E73" i="29"/>
  <c r="E69" i="29"/>
  <c r="E80" i="29"/>
  <c r="E72" i="29"/>
  <c r="E64" i="29"/>
  <c r="E78" i="29"/>
  <c r="E74" i="29"/>
  <c r="E70" i="29"/>
  <c r="E66" i="29"/>
  <c r="E62" i="29"/>
  <c r="X61" i="29" l="1"/>
  <c r="Q61" i="29"/>
  <c r="E61" i="29"/>
</calcChain>
</file>

<file path=xl/sharedStrings.xml><?xml version="1.0" encoding="utf-8"?>
<sst xmlns="http://schemas.openxmlformats.org/spreadsheetml/2006/main" count="360" uniqueCount="193">
  <si>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</si>
  <si>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</si>
  <si>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</si>
  <si>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</si>
  <si>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</si>
  <si>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</si>
  <si>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</si>
  <si>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</si>
  <si>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唐流雨</t>
    <phoneticPr fontId="3" type="noConversion"/>
  </si>
  <si>
    <t>关羽</t>
    <phoneticPr fontId="3" type="noConversion"/>
  </si>
  <si>
    <t>卡牌2参数_2</t>
    <phoneticPr fontId="3" type="noConversion"/>
  </si>
  <si>
    <t>卡牌2条件_2</t>
    <phoneticPr fontId="3" type="noConversion"/>
  </si>
  <si>
    <t>卡牌2参数_1</t>
    <phoneticPr fontId="3" type="noConversion"/>
  </si>
  <si>
    <t>卡牌2条件_1</t>
    <phoneticPr fontId="3" type="noConversion"/>
  </si>
  <si>
    <t>卡牌1参数_2</t>
    <phoneticPr fontId="3" type="noConversion"/>
  </si>
  <si>
    <t>卡牌1条件_2</t>
    <phoneticPr fontId="3" type="noConversion"/>
  </si>
  <si>
    <t>卡牌1参数_1</t>
    <phoneticPr fontId="3" type="noConversion"/>
  </si>
  <si>
    <t>卡牌1条件_1
1升级，2升星</t>
    <phoneticPr fontId="3" type="noConversion"/>
  </si>
  <si>
    <t>卡牌组</t>
    <phoneticPr fontId="3" type="noConversion"/>
  </si>
  <si>
    <t>通灵组奖励卡牌</t>
  </si>
  <si>
    <t>通灵组名称</t>
  </si>
  <si>
    <t>唯一键</t>
  </si>
  <si>
    <t>int:&lt;&gt;</t>
    <phoneticPr fontId="3" type="noConversion"/>
  </si>
  <si>
    <t>card_id:a&lt;&gt;</t>
    <phoneticPr fontId="3" type="noConversion"/>
  </si>
  <si>
    <t>card_id:&lt;&gt;</t>
    <phoneticPr fontId="3" type="noConversion"/>
  </si>
  <si>
    <t>string:&lt;</t>
    <phoneticPr fontId="3" type="noConversion"/>
  </si>
  <si>
    <t>CardCondition[3][2].Param</t>
    <phoneticPr fontId="3" type="noConversion"/>
  </si>
  <si>
    <t>CardCondition[3][2].Con</t>
    <phoneticPr fontId="3" type="noConversion"/>
  </si>
  <si>
    <t>CardCondition[3][1].Param</t>
    <phoneticPr fontId="3" type="noConversion"/>
  </si>
  <si>
    <t>CardCondition[3][1].Con</t>
    <phoneticPr fontId="3" type="noConversion"/>
  </si>
  <si>
    <t>CardCondition[2][2].Param</t>
    <phoneticPr fontId="3" type="noConversion"/>
  </si>
  <si>
    <t>CardCondition[2][2].Con</t>
    <phoneticPr fontId="3" type="noConversion"/>
  </si>
  <si>
    <t>CardCondition[2][1].Param</t>
    <phoneticPr fontId="3" type="noConversion"/>
  </si>
  <si>
    <t>CardCondition[2][1].Con</t>
    <phoneticPr fontId="3" type="noConversion"/>
  </si>
  <si>
    <t>CardCondition[1][2].Param</t>
    <phoneticPr fontId="3" type="noConversion"/>
  </si>
  <si>
    <t>CardCondition[1][2].Con</t>
    <phoneticPr fontId="3" type="noConversion"/>
  </si>
  <si>
    <t>CardCondition[1][1].Param</t>
    <phoneticPr fontId="3" type="noConversion"/>
  </si>
  <si>
    <t>NeedCardIds</t>
    <phoneticPr fontId="3" type="noConversion"/>
  </si>
  <si>
    <t>CardId</t>
  </si>
  <si>
    <t>Name</t>
  </si>
  <si>
    <t>卡牌通灵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</si>
  <si>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</si>
  <si>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</si>
  <si>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</si>
  <si>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CardCondition[1][1].Con</t>
    <phoneticPr fontId="3" type="noConversion"/>
  </si>
  <si>
    <t>卡牌通灵，培养三张卡，达到指定条件，给予一张卡。
CardCondition是一个2维数组，第1维表示哪张卡，第二维表示哪个条件。子项有con和param</t>
    <phoneticPr fontId="3" type="noConversion"/>
  </si>
  <si>
    <t>card_channeling.lua</t>
    <phoneticPr fontId="3" type="noConversion"/>
  </si>
  <si>
    <t>card_channeling.txt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</si>
  <si>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</si>
  <si>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</si>
  <si>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</si>
  <si>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</si>
  <si>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阵容特色</t>
    <phoneticPr fontId="3" type="noConversion"/>
  </si>
  <si>
    <t>角色名</t>
    <phoneticPr fontId="3" type="noConversion"/>
  </si>
  <si>
    <t>颜色</t>
    <phoneticPr fontId="3" type="noConversion"/>
  </si>
  <si>
    <t>卡牌强度</t>
    <phoneticPr fontId="3" type="noConversion"/>
  </si>
  <si>
    <t>抽卡难度</t>
    <phoneticPr fontId="3" type="noConversion"/>
  </si>
  <si>
    <t>付费区间</t>
    <phoneticPr fontId="3" type="noConversion"/>
  </si>
  <si>
    <t>黄</t>
    <phoneticPr fontId="3" type="noConversion"/>
  </si>
  <si>
    <t>红</t>
    <phoneticPr fontId="3" type="noConversion"/>
  </si>
  <si>
    <t>红</t>
    <phoneticPr fontId="3" type="noConversion"/>
  </si>
  <si>
    <t>蓝</t>
    <phoneticPr fontId="3" type="noConversion"/>
  </si>
  <si>
    <t>蓝</t>
    <phoneticPr fontId="3" type="noConversion"/>
  </si>
  <si>
    <t>烈风螳螂</t>
    <phoneticPr fontId="3" type="noConversion"/>
  </si>
  <si>
    <t>于禁</t>
    <phoneticPr fontId="3" type="noConversion"/>
  </si>
  <si>
    <t>塞伯罗斯</t>
    <phoneticPr fontId="3" type="noConversion"/>
  </si>
  <si>
    <t>李轩辕</t>
    <phoneticPr fontId="3" type="noConversion"/>
  </si>
  <si>
    <t>关羽</t>
    <phoneticPr fontId="3" type="noConversion"/>
  </si>
  <si>
    <t>噬日</t>
    <phoneticPr fontId="3" type="noConversion"/>
  </si>
  <si>
    <t>天使缇娜</t>
    <phoneticPr fontId="3" type="noConversion"/>
  </si>
  <si>
    <t>飞廉</t>
    <phoneticPr fontId="3" type="noConversion"/>
  </si>
  <si>
    <t>徐晃</t>
    <phoneticPr fontId="3" type="noConversion"/>
  </si>
  <si>
    <t>张飞</t>
    <phoneticPr fontId="3" type="noConversion"/>
  </si>
  <si>
    <t>西方龙</t>
    <phoneticPr fontId="3" type="noConversion"/>
  </si>
  <si>
    <t>张颌</t>
    <phoneticPr fontId="3" type="noConversion"/>
  </si>
  <si>
    <t>项羽</t>
    <phoneticPr fontId="3" type="noConversion"/>
  </si>
  <si>
    <t>红</t>
    <phoneticPr fontId="3" type="noConversion"/>
  </si>
  <si>
    <t>红</t>
    <phoneticPr fontId="3" type="noConversion"/>
  </si>
  <si>
    <t>红</t>
    <phoneticPr fontId="3" type="noConversion"/>
  </si>
  <si>
    <t>黄</t>
    <phoneticPr fontId="3" type="noConversion"/>
  </si>
  <si>
    <t>蓝</t>
    <phoneticPr fontId="3" type="noConversion"/>
  </si>
  <si>
    <t>蓝</t>
    <phoneticPr fontId="3" type="noConversion"/>
  </si>
  <si>
    <t>黄</t>
    <phoneticPr fontId="3" type="noConversion"/>
  </si>
  <si>
    <t>T4</t>
  </si>
  <si>
    <t>T4</t>
    <phoneticPr fontId="3" type="noConversion"/>
  </si>
  <si>
    <t>T3</t>
    <phoneticPr fontId="3" type="noConversion"/>
  </si>
  <si>
    <t>T3</t>
    <phoneticPr fontId="3" type="noConversion"/>
  </si>
  <si>
    <t>T2</t>
    <phoneticPr fontId="3" type="noConversion"/>
  </si>
  <si>
    <t>夏侯惇</t>
    <phoneticPr fontId="3" type="noConversion"/>
  </si>
  <si>
    <t>很容易</t>
  </si>
  <si>
    <t>容易</t>
  </si>
  <si>
    <t>一般</t>
  </si>
  <si>
    <t>品质</t>
    <phoneticPr fontId="3" type="noConversion"/>
  </si>
  <si>
    <t>R</t>
  </si>
  <si>
    <t>SR</t>
  </si>
  <si>
    <t>难</t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</si>
  <si>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</t>
    </r>
    <phoneticPr fontId="3" type="noConversion"/>
  </si>
  <si>
    <t>SSR</t>
  </si>
  <si>
    <t>很难</t>
  </si>
  <si>
    <t>备注</t>
    <phoneticPr fontId="3" type="noConversion"/>
  </si>
  <si>
    <t>适合配项羽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</si>
  <si>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P强，拉次留</t>
    </r>
    <phoneticPr fontId="3" type="noConversion"/>
  </si>
  <si>
    <t>再次产出（除抽卡）</t>
    <phoneticPr fontId="3" type="noConversion"/>
  </si>
  <si>
    <t>非R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</si>
  <si>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0~200</t>
    </r>
    <phoneticPr fontId="3" type="noConversion"/>
  </si>
  <si>
    <t>第2日</t>
    <phoneticPr fontId="3" type="noConversion"/>
  </si>
  <si>
    <t>预计获得时间</t>
    <phoneticPr fontId="3" type="noConversion"/>
  </si>
  <si>
    <t>适合配项羽
刘羽禅200</t>
    <phoneticPr fontId="3" type="noConversion"/>
  </si>
  <si>
    <r>
      <t>200~</t>
    </r>
    <r>
      <rPr>
        <sz val="11"/>
        <color theme="1"/>
        <rFont val="微软雅黑"/>
        <family val="2"/>
        <charset val="134"/>
      </rPr>
      <t>500</t>
    </r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</si>
  <si>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00~1000</t>
    </r>
    <phoneticPr fontId="3" type="noConversion"/>
  </si>
  <si>
    <t>1000+或时间积累</t>
    <phoneticPr fontId="3" type="noConversion"/>
  </si>
  <si>
    <t>新手引导</t>
    <phoneticPr fontId="3" type="noConversion"/>
  </si>
  <si>
    <t>SR</t>
    <phoneticPr fontId="3" type="noConversion"/>
  </si>
  <si>
    <t>SR</t>
    <phoneticPr fontId="3" type="noConversion"/>
  </si>
  <si>
    <t>SSR</t>
    <phoneticPr fontId="3" type="noConversion"/>
  </si>
  <si>
    <t>初始阵容</t>
    <phoneticPr fontId="3" type="noConversion"/>
  </si>
  <si>
    <t>高顺</t>
    <phoneticPr fontId="3" type="noConversion"/>
  </si>
  <si>
    <t>黄</t>
    <phoneticPr fontId="3" type="noConversion"/>
  </si>
  <si>
    <t>许褚</t>
    <phoneticPr fontId="3" type="noConversion"/>
  </si>
  <si>
    <t>进阶替换</t>
    <phoneticPr fontId="3" type="noConversion"/>
  </si>
  <si>
    <t>进阶阵容2</t>
    <phoneticPr fontId="3" type="noConversion"/>
  </si>
  <si>
    <t>红</t>
    <phoneticPr fontId="3" type="noConversion"/>
  </si>
  <si>
    <t>石灵明</t>
    <phoneticPr fontId="3" type="noConversion"/>
  </si>
  <si>
    <t>典韦</t>
    <phoneticPr fontId="3" type="noConversion"/>
  </si>
  <si>
    <t>蓝</t>
    <phoneticPr fontId="3" type="noConversion"/>
  </si>
  <si>
    <t>抽到替许褚</t>
    <phoneticPr fontId="3" type="noConversion"/>
  </si>
  <si>
    <t>最终阵容</t>
    <phoneticPr fontId="3" type="noConversion"/>
  </si>
  <si>
    <t>抽到替高顺</t>
    <phoneticPr fontId="3" type="noConversion"/>
  </si>
  <si>
    <t>抽卡填概率</t>
    <phoneticPr fontId="3" type="noConversion"/>
  </si>
  <si>
    <t>目标SSR阵容</t>
    <phoneticPr fontId="3" type="noConversion"/>
  </si>
  <si>
    <t>新手引导</t>
    <phoneticPr fontId="3" type="noConversion"/>
  </si>
  <si>
    <t>1小时，通关第3章</t>
    <phoneticPr fontId="3" type="noConversion"/>
  </si>
  <si>
    <t>第10次抽将</t>
    <phoneticPr fontId="3" type="noConversion"/>
  </si>
  <si>
    <t>首次产出（除抽卡）</t>
    <phoneticPr fontId="3" type="noConversion"/>
  </si>
  <si>
    <t>竞技场</t>
    <phoneticPr fontId="3" type="noConversion"/>
  </si>
  <si>
    <t>芦花古楼</t>
    <phoneticPr fontId="3" type="noConversion"/>
  </si>
  <si>
    <t>钻石商店，贵</t>
    <phoneticPr fontId="3" type="noConversion"/>
  </si>
  <si>
    <t>钻石商店</t>
    <phoneticPr fontId="3" type="noConversion"/>
  </si>
  <si>
    <t>钻石商店，便宜</t>
    <phoneticPr fontId="3" type="noConversion"/>
  </si>
  <si>
    <t>夏侯惇</t>
    <phoneticPr fontId="3" type="noConversion"/>
  </si>
  <si>
    <t>张飞</t>
    <phoneticPr fontId="3" type="noConversion"/>
  </si>
  <si>
    <t>西方龙</t>
    <phoneticPr fontId="3" type="noConversion"/>
  </si>
  <si>
    <t>项羽</t>
    <phoneticPr fontId="3" type="noConversion"/>
  </si>
  <si>
    <t>李轩辕#噬日#天使缇娜</t>
    <phoneticPr fontId="3" type="noConversion"/>
  </si>
  <si>
    <t>许褚#高顺#李轩辕</t>
    <phoneticPr fontId="3" type="noConversion"/>
  </si>
  <si>
    <t>石灵明#典韦#飞廉</t>
    <phoneticPr fontId="3" type="noConversion"/>
  </si>
  <si>
    <t>夏侯惇#张飞#西方龙</t>
    <phoneticPr fontId="3" type="noConversion"/>
  </si>
  <si>
    <t>徐晃#烈风螳螂#飞廉</t>
  </si>
  <si>
    <t>R10资</t>
    <phoneticPr fontId="3" type="noConversion"/>
  </si>
  <si>
    <t>SR12资</t>
    <phoneticPr fontId="3" type="noConversion"/>
  </si>
  <si>
    <t>SR13资</t>
    <phoneticPr fontId="3" type="noConversion"/>
  </si>
  <si>
    <t>SSR15资</t>
    <phoneticPr fontId="3" type="noConversion"/>
  </si>
  <si>
    <t>SSR16资</t>
    <phoneticPr fontId="3" type="noConversion"/>
  </si>
  <si>
    <t>SSR14资</t>
    <phoneticPr fontId="3" type="noConversion"/>
  </si>
  <si>
    <t>唐流雨</t>
  </si>
  <si>
    <t>于禁</t>
  </si>
  <si>
    <t>李轩辕</t>
  </si>
  <si>
    <t>高顺</t>
  </si>
  <si>
    <t>许褚</t>
  </si>
  <si>
    <t>石灵明</t>
  </si>
  <si>
    <t>典韦</t>
  </si>
  <si>
    <t>飞廉</t>
  </si>
  <si>
    <t>烈风螳螂</t>
  </si>
  <si>
    <t>噬日</t>
  </si>
  <si>
    <t>塞伯罗斯</t>
  </si>
  <si>
    <t>天使缇娜</t>
  </si>
  <si>
    <t>徐晃</t>
  </si>
  <si>
    <t>夏侯惇</t>
  </si>
  <si>
    <t>张飞</t>
  </si>
  <si>
    <t>西方龙</t>
  </si>
  <si>
    <t>关羽</t>
  </si>
  <si>
    <t>项羽</t>
  </si>
  <si>
    <t>张颌</t>
  </si>
  <si>
    <t>名字</t>
    <phoneticPr fontId="3" type="noConversion"/>
  </si>
  <si>
    <t>价值Id</t>
    <phoneticPr fontId="3" type="noConversion"/>
  </si>
  <si>
    <t>价值</t>
    <phoneticPr fontId="3" type="noConversion"/>
  </si>
  <si>
    <t>权重</t>
    <phoneticPr fontId="3" type="noConversion"/>
  </si>
  <si>
    <t>价值反比</t>
    <phoneticPr fontId="3" type="noConversion"/>
  </si>
  <si>
    <t>普通掉落</t>
    <phoneticPr fontId="3" type="noConversion"/>
  </si>
  <si>
    <t>前期掉落1（前19）</t>
    <phoneticPr fontId="3" type="noConversion"/>
  </si>
  <si>
    <t>食火蜥</t>
  </si>
  <si>
    <t>前期掉落2（21~39）</t>
    <phoneticPr fontId="3" type="noConversion"/>
  </si>
  <si>
    <t>普通掉落-低抽</t>
    <phoneticPr fontId="3" type="noConversion"/>
  </si>
  <si>
    <t>抽卡价值</t>
    <phoneticPr fontId="3" type="noConversion"/>
  </si>
  <si>
    <t>抽卡权重-低抽</t>
    <phoneticPr fontId="3" type="noConversion"/>
  </si>
  <si>
    <t>普通掉落-高抽</t>
    <phoneticPr fontId="3" type="noConversion"/>
  </si>
  <si>
    <t>40次抽将</t>
    <phoneticPr fontId="3" type="noConversion"/>
  </si>
  <si>
    <t>40次抽将，60次抽将</t>
    <phoneticPr fontId="3" type="noConversion"/>
  </si>
  <si>
    <t>40次抽将，60次抽将</t>
    <phoneticPr fontId="3" type="noConversion"/>
  </si>
  <si>
    <t>通灵，60次抽将</t>
    <phoneticPr fontId="3" type="noConversion"/>
  </si>
  <si>
    <t>第20次抽将，40次抽将</t>
    <phoneticPr fontId="3" type="noConversion"/>
  </si>
  <si>
    <t>抽卡权重-高抽</t>
    <phoneticPr fontId="3" type="noConversion"/>
  </si>
  <si>
    <t>幸运类型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</si>
</sst>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22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5" fillId="4" borderId="2" xfId="5">
      <alignment horizontal="center" vertical="center" shrinkToFit="1"/>
    </xf>
    <xf numFmtId="0" fontId="6" fillId="0" borderId="2" xfId="4" applyAlignment="1">
      <alignment vertical="center" wrapText="1"/>
    </xf>
    <xf numFmtId="0" fontId="1" fillId="0" borderId="2" xfId="4" applyFont="1" applyAlignment="1">
      <alignment horizontal="center" vertical="center" wrapText="1"/>
    </xf>
    <xf numFmtId="0" fontId="1" fillId="0" borderId="3" xfId="4" applyFont="1" applyBorder="1" applyAlignment="1">
      <alignment vertical="center" wrapText="1"/>
    </xf>
    <xf numFmtId="0" fontId="6" fillId="0" borderId="4" xfId="4" applyBorder="1" applyAlignment="1">
      <alignment vertical="center" wrapText="1"/>
    </xf>
    <xf numFmtId="0" fontId="6" fillId="0" borderId="2" xfId="4">
      <alignment vertical="top" wrapText="1"/>
    </xf>
    <xf numFmtId="0" fontId="7" fillId="0" borderId="1" xfId="3">
      <alignment horizontal="center" vertical="center"/>
    </xf>
    <xf numFmtId="0" fontId="1" fillId="0" borderId="2" xfId="4" applyFont="1" applyAlignment="1">
      <alignment horizontal="center" vertical="center" wrapText="1"/>
    </xf>
    <xf numFmtId="0" fontId="6" fillId="0" borderId="2" xfId="4" applyAlignment="1">
      <alignment horizontal="center" vertical="center" wrapText="1"/>
    </xf>
    <xf numFmtId="0" fontId="1" fillId="0" borderId="3" xfId="4" applyFont="1" applyBorder="1" applyAlignment="1">
      <alignment horizontal="center" vertical="center" wrapText="1"/>
    </xf>
    <xf numFmtId="0" fontId="6" fillId="0" borderId="5" xfId="4" applyBorder="1" applyAlignment="1">
      <alignment horizontal="center" vertical="center" wrapText="1"/>
    </xf>
    <xf numFmtId="0" fontId="6" fillId="0" borderId="4" xfId="4" applyBorder="1" applyAlignment="1">
      <alignment horizontal="center" vertical="center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4" xfId="4" applyFont="1" applyBorder="1" applyAlignment="1">
      <alignment horizontal="center" vertical="center" wrapText="1"/>
    </xf>
    <xf numFmtId="0" fontId="1" fillId="0" borderId="5" xfId="4" applyFont="1" applyBorder="1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733425</xdr:colOff>
      <xdr:row>21</xdr:row>
      <xdr:rowOff>104776</xdr:rowOff>
    </xdr:from>
    <xdr:to>
      <xdr:col>12</xdr:col>
      <xdr:colOff>333375</xdr:colOff>
      <xdr:row>42</xdr:row>
      <xdr:rowOff>108699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0" y="4905376"/>
          <a:ext cx="7038975" cy="3804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</xdr:row>
          <xdr:rowOff>19050</xdr:rowOff>
        </xdr:from>
        <xdr:to>
          <xdr:col>8</xdr:col>
          <xdr:colOff>457200</xdr:colOff>
          <xdr:row>50</xdr:row>
          <xdr:rowOff>28575</xdr:rowOff>
        </xdr:to>
        <xdr:sp macro="" textlink="">
          <xdr:nvSpPr>
            <xdr:cNvPr id="5131" name="Object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2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4" sqref="C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57.75" customHeight="1" x14ac:dyDescent="0.2">
      <c r="A2" s="4" t="s">
        <v>40</v>
      </c>
      <c r="B2" s="4" t="s">
        <v>46</v>
      </c>
      <c r="C2" s="4"/>
      <c r="D2" s="4" t="s">
        <v>42</v>
      </c>
      <c r="E2" s="4" t="s">
        <v>43</v>
      </c>
      <c r="F2" s="4" t="s">
        <v>45</v>
      </c>
      <c r="G2" s="3" t="b">
        <v>1</v>
      </c>
      <c r="H2" s="3"/>
    </row>
    <row r="3" spans="1:8" ht="57.75" customHeight="1" x14ac:dyDescent="0.2">
      <c r="A3" s="4" t="s">
        <v>40</v>
      </c>
      <c r="B3" s="3"/>
      <c r="C3" s="4" t="s">
        <v>47</v>
      </c>
      <c r="D3" s="4" t="s">
        <v>42</v>
      </c>
      <c r="E3" s="3"/>
      <c r="F3" s="3"/>
      <c r="G3" s="3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F17" sqref="F17"/>
    </sheetView>
  </sheetViews>
  <sheetFormatPr defaultRowHeight="14.25" x14ac:dyDescent="0.2"/>
  <cols>
    <col min="3" max="3" width="11.875" customWidth="1"/>
    <col min="4" max="4" width="25.875" customWidth="1"/>
    <col min="5" max="5" width="24.5" customWidth="1"/>
    <col min="6" max="6" width="27.125" customWidth="1"/>
    <col min="7" max="7" width="26" customWidth="1"/>
    <col min="8" max="8" width="27.625" customWidth="1"/>
    <col min="9" max="9" width="26.25" customWidth="1"/>
    <col min="10" max="10" width="30.25" customWidth="1"/>
    <col min="11" max="11" width="28.375" customWidth="1"/>
    <col min="12" max="12" width="27.875" customWidth="1"/>
    <col min="13" max="13" width="26.125" customWidth="1"/>
    <col min="14" max="14" width="27.25" customWidth="1"/>
    <col min="15" max="16" width="12.625" customWidth="1"/>
    <col min="17" max="17" width="15.625" customWidth="1"/>
  </cols>
  <sheetData>
    <row r="1" spans="1:16" ht="15" x14ac:dyDescent="0.2">
      <c r="A1" s="5" t="s">
        <v>41</v>
      </c>
      <c r="B1" s="5" t="s">
        <v>39</v>
      </c>
      <c r="C1" s="5" t="s">
        <v>38</v>
      </c>
      <c r="D1" s="5" t="s">
        <v>37</v>
      </c>
      <c r="E1" s="5" t="s">
        <v>44</v>
      </c>
      <c r="F1" s="5" t="s">
        <v>36</v>
      </c>
      <c r="G1" s="5" t="s">
        <v>35</v>
      </c>
      <c r="H1" s="5" t="s">
        <v>34</v>
      </c>
      <c r="I1" s="5" t="s">
        <v>33</v>
      </c>
      <c r="J1" s="5" t="s">
        <v>32</v>
      </c>
      <c r="K1" s="5" t="s">
        <v>31</v>
      </c>
      <c r="L1" s="5" t="s">
        <v>30</v>
      </c>
      <c r="M1" s="5" t="s">
        <v>29</v>
      </c>
      <c r="N1" s="5" t="s">
        <v>28</v>
      </c>
      <c r="O1" s="5" t="s">
        <v>27</v>
      </c>
      <c r="P1" s="5" t="s">
        <v>26</v>
      </c>
    </row>
    <row r="2" spans="1:16" x14ac:dyDescent="0.2">
      <c r="A2" t="s">
        <v>22</v>
      </c>
      <c r="B2" t="s">
        <v>25</v>
      </c>
      <c r="C2" t="s">
        <v>24</v>
      </c>
      <c r="D2" t="s">
        <v>23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49</v>
      </c>
      <c r="K2" t="s">
        <v>48</v>
      </c>
      <c r="L2" t="s">
        <v>48</v>
      </c>
      <c r="M2" t="s">
        <v>48</v>
      </c>
      <c r="N2" t="s">
        <v>50</v>
      </c>
      <c r="O2" t="s">
        <v>48</v>
      </c>
      <c r="P2" t="s">
        <v>51</v>
      </c>
    </row>
    <row r="3" spans="1:16" ht="39.75" customHeight="1" x14ac:dyDescent="0.2">
      <c r="A3" s="2" t="s">
        <v>21</v>
      </c>
      <c r="B3" s="2" t="s">
        <v>20</v>
      </c>
      <c r="C3" s="2" t="s">
        <v>19</v>
      </c>
      <c r="D3" s="2" t="s">
        <v>18</v>
      </c>
      <c r="E3" s="2" t="s">
        <v>17</v>
      </c>
      <c r="F3" s="2" t="s">
        <v>16</v>
      </c>
      <c r="G3" s="2" t="s">
        <v>15</v>
      </c>
      <c r="H3" s="2" t="s">
        <v>14</v>
      </c>
      <c r="I3" s="2" t="s">
        <v>13</v>
      </c>
      <c r="J3" s="2" t="s">
        <v>12</v>
      </c>
      <c r="K3" s="2" t="s">
        <v>11</v>
      </c>
      <c r="L3" s="2" t="s">
        <v>10</v>
      </c>
      <c r="M3" s="2" t="s">
        <v>13</v>
      </c>
      <c r="N3" s="2" t="s">
        <v>12</v>
      </c>
      <c r="O3" s="2" t="s">
        <v>11</v>
      </c>
      <c r="P3" s="2" t="s">
        <v>10</v>
      </c>
    </row>
    <row r="4" spans="1:16" ht="16.5" x14ac:dyDescent="0.2">
      <c r="A4" s="3">
        <v>1</v>
      </c>
      <c r="B4" s="3" t="s">
        <v>9</v>
      </c>
      <c r="C4" s="3" t="s">
        <v>9</v>
      </c>
      <c r="D4" s="4" t="s">
        <v>143</v>
      </c>
      <c r="E4" s="3">
        <v>2</v>
      </c>
      <c r="F4" s="3">
        <v>4</v>
      </c>
      <c r="G4" s="3">
        <v>1</v>
      </c>
      <c r="H4" s="4">
        <v>40</v>
      </c>
      <c r="I4" s="3">
        <v>2</v>
      </c>
      <c r="J4" s="3">
        <v>5</v>
      </c>
      <c r="K4" s="3">
        <v>1</v>
      </c>
      <c r="L4" s="4">
        <v>40</v>
      </c>
      <c r="M4" s="3">
        <v>1</v>
      </c>
      <c r="N4" s="3">
        <v>50</v>
      </c>
      <c r="O4" s="3"/>
      <c r="P4" s="3"/>
    </row>
    <row r="5" spans="1:16" ht="16.5" x14ac:dyDescent="0.2">
      <c r="A5" s="3">
        <v>2</v>
      </c>
      <c r="B5" s="4" t="s">
        <v>139</v>
      </c>
      <c r="C5" s="4" t="s">
        <v>139</v>
      </c>
      <c r="D5" s="4" t="s">
        <v>144</v>
      </c>
      <c r="E5" s="3">
        <v>1</v>
      </c>
      <c r="F5" s="3">
        <v>50</v>
      </c>
      <c r="G5" s="3"/>
      <c r="H5" s="3"/>
      <c r="I5" s="3">
        <v>1</v>
      </c>
      <c r="J5" s="3">
        <v>50</v>
      </c>
      <c r="K5" s="3"/>
      <c r="L5" s="3"/>
      <c r="M5" s="3">
        <v>1</v>
      </c>
      <c r="N5" s="3">
        <v>50</v>
      </c>
      <c r="O5" s="3"/>
      <c r="P5" s="3"/>
    </row>
    <row r="6" spans="1:16" ht="16.5" x14ac:dyDescent="0.2">
      <c r="A6" s="3">
        <v>3</v>
      </c>
      <c r="B6" s="4" t="s">
        <v>140</v>
      </c>
      <c r="C6" s="4" t="s">
        <v>140</v>
      </c>
      <c r="D6" s="4" t="s">
        <v>145</v>
      </c>
      <c r="E6" s="3">
        <v>1</v>
      </c>
      <c r="F6" s="3">
        <v>50</v>
      </c>
      <c r="G6" s="3"/>
      <c r="H6" s="3"/>
      <c r="I6" s="3">
        <v>1</v>
      </c>
      <c r="J6" s="3">
        <v>50</v>
      </c>
      <c r="K6" s="3"/>
      <c r="L6" s="3"/>
      <c r="M6" s="3">
        <v>2</v>
      </c>
      <c r="N6" s="3">
        <v>3</v>
      </c>
      <c r="O6" s="3"/>
      <c r="P6" s="3"/>
    </row>
    <row r="7" spans="1:16" ht="16.5" x14ac:dyDescent="0.2">
      <c r="A7" s="3">
        <v>4</v>
      </c>
      <c r="B7" s="4" t="s">
        <v>141</v>
      </c>
      <c r="C7" s="4" t="s">
        <v>141</v>
      </c>
      <c r="D7" s="4" t="s">
        <v>147</v>
      </c>
      <c r="E7" s="3">
        <v>1</v>
      </c>
      <c r="F7" s="3">
        <v>50</v>
      </c>
      <c r="G7" s="3"/>
      <c r="H7" s="3"/>
      <c r="I7" s="3">
        <v>1</v>
      </c>
      <c r="J7" s="3">
        <v>40</v>
      </c>
      <c r="K7" s="3">
        <v>2</v>
      </c>
      <c r="L7" s="3">
        <v>3</v>
      </c>
      <c r="M7" s="3">
        <v>1</v>
      </c>
      <c r="N7" s="3">
        <v>50</v>
      </c>
      <c r="O7" s="3"/>
      <c r="P7" s="3"/>
    </row>
    <row r="8" spans="1:16" ht="16.5" x14ac:dyDescent="0.2">
      <c r="A8" s="3">
        <v>5</v>
      </c>
      <c r="B8" s="4" t="s">
        <v>142</v>
      </c>
      <c r="C8" s="4" t="s">
        <v>142</v>
      </c>
      <c r="D8" s="4" t="s">
        <v>146</v>
      </c>
      <c r="E8" s="3">
        <v>1</v>
      </c>
      <c r="F8" s="3">
        <v>60</v>
      </c>
      <c r="G8" s="3"/>
      <c r="H8" s="3"/>
      <c r="I8" s="3">
        <v>1</v>
      </c>
      <c r="J8" s="3">
        <v>60</v>
      </c>
      <c r="K8" s="3"/>
      <c r="L8" s="3"/>
      <c r="M8" s="3">
        <v>1</v>
      </c>
      <c r="N8" s="3">
        <v>60</v>
      </c>
      <c r="O8" s="3"/>
      <c r="P8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0"/>
  <sheetViews>
    <sheetView tabSelected="1" zoomScaleNormal="100" workbookViewId="0">
      <selection activeCell="I80" sqref="I80"/>
    </sheetView>
  </sheetViews>
  <sheetFormatPr defaultRowHeight="14.25" x14ac:dyDescent="0.2"/>
  <cols>
    <col min="1" max="1" width="10.875" customWidth="1"/>
    <col min="2" max="2" width="13.75" customWidth="1"/>
    <col min="3" max="3" width="12.625" customWidth="1"/>
    <col min="4" max="4" width="11.625" customWidth="1"/>
    <col min="5" max="5" width="13" customWidth="1"/>
    <col min="6" max="6" width="13.625" customWidth="1"/>
    <col min="7" max="7" width="14.5" customWidth="1"/>
    <col min="8" max="8" width="17.875" customWidth="1"/>
    <col min="9" max="9" width="34.875" customWidth="1"/>
    <col min="10" max="10" width="30" customWidth="1"/>
    <col min="11" max="11" width="23.75" customWidth="1"/>
  </cols>
  <sheetData>
    <row r="1" spans="1:11" ht="17.25" x14ac:dyDescent="0.2">
      <c r="A1" s="6" t="s">
        <v>52</v>
      </c>
      <c r="B1" s="6" t="s">
        <v>53</v>
      </c>
      <c r="C1" s="6" t="s">
        <v>54</v>
      </c>
      <c r="D1" s="6" t="s">
        <v>55</v>
      </c>
      <c r="E1" s="6" t="s">
        <v>92</v>
      </c>
      <c r="F1" s="6" t="s">
        <v>56</v>
      </c>
      <c r="G1" s="6" t="s">
        <v>99</v>
      </c>
      <c r="H1" s="6" t="s">
        <v>106</v>
      </c>
      <c r="I1" s="6" t="s">
        <v>133</v>
      </c>
      <c r="J1" s="6" t="s">
        <v>102</v>
      </c>
      <c r="K1" s="6" t="s">
        <v>57</v>
      </c>
    </row>
    <row r="2" spans="1:11" ht="16.5" customHeight="1" x14ac:dyDescent="0.2">
      <c r="A2" s="13" t="s">
        <v>115</v>
      </c>
      <c r="B2" s="3" t="s">
        <v>8</v>
      </c>
      <c r="C2" s="3" t="s">
        <v>58</v>
      </c>
      <c r="D2" s="4" t="s">
        <v>83</v>
      </c>
      <c r="E2" s="3" t="s">
        <v>93</v>
      </c>
      <c r="F2" s="3" t="s">
        <v>89</v>
      </c>
      <c r="G2" s="3"/>
      <c r="H2" s="3"/>
      <c r="I2" s="4" t="s">
        <v>130</v>
      </c>
      <c r="J2" s="3"/>
      <c r="K2" s="7" t="s">
        <v>103</v>
      </c>
    </row>
    <row r="3" spans="1:11" ht="16.5" x14ac:dyDescent="0.2">
      <c r="A3" s="14"/>
      <c r="B3" s="3" t="s">
        <v>64</v>
      </c>
      <c r="C3" s="3" t="s">
        <v>59</v>
      </c>
      <c r="D3" s="3" t="s">
        <v>84</v>
      </c>
      <c r="E3" s="3" t="s">
        <v>93</v>
      </c>
      <c r="F3" s="3" t="s">
        <v>89</v>
      </c>
      <c r="G3" s="3"/>
      <c r="H3" s="3"/>
      <c r="I3" s="4" t="s">
        <v>130</v>
      </c>
      <c r="J3" s="3"/>
      <c r="K3" s="7"/>
    </row>
    <row r="4" spans="1:11" ht="37.5" customHeight="1" x14ac:dyDescent="0.2">
      <c r="A4" s="14"/>
      <c r="B4" s="3" t="s">
        <v>66</v>
      </c>
      <c r="C4" s="3" t="s">
        <v>62</v>
      </c>
      <c r="D4" s="3" t="s">
        <v>86</v>
      </c>
      <c r="E4" s="3" t="s">
        <v>94</v>
      </c>
      <c r="F4" s="3" t="s">
        <v>91</v>
      </c>
      <c r="G4" s="4" t="s">
        <v>111</v>
      </c>
      <c r="H4" s="4"/>
      <c r="I4" s="4" t="s">
        <v>130</v>
      </c>
      <c r="J4" s="4" t="s">
        <v>135</v>
      </c>
      <c r="K4" s="7"/>
    </row>
    <row r="5" spans="1:11" ht="18" customHeight="1" x14ac:dyDescent="0.2">
      <c r="A5" s="15" t="s">
        <v>119</v>
      </c>
      <c r="B5" s="4" t="s">
        <v>116</v>
      </c>
      <c r="C5" s="4" t="s">
        <v>117</v>
      </c>
      <c r="D5" s="3" t="s">
        <v>86</v>
      </c>
      <c r="E5" s="3" t="s">
        <v>94</v>
      </c>
      <c r="F5" s="3" t="s">
        <v>91</v>
      </c>
      <c r="G5" s="4"/>
      <c r="H5" s="4" t="s">
        <v>131</v>
      </c>
      <c r="I5" s="4" t="s">
        <v>190</v>
      </c>
      <c r="J5" s="4" t="s">
        <v>134</v>
      </c>
      <c r="K5" s="7"/>
    </row>
    <row r="6" spans="1:11" ht="18" customHeight="1" x14ac:dyDescent="0.2">
      <c r="A6" s="16"/>
      <c r="B6" s="4" t="s">
        <v>118</v>
      </c>
      <c r="C6" s="3" t="s">
        <v>60</v>
      </c>
      <c r="D6" s="3" t="s">
        <v>85</v>
      </c>
      <c r="E6" s="3" t="s">
        <v>94</v>
      </c>
      <c r="F6" s="3" t="s">
        <v>91</v>
      </c>
      <c r="G6" s="4" t="s">
        <v>101</v>
      </c>
      <c r="H6" s="4" t="s">
        <v>105</v>
      </c>
      <c r="I6" s="4" t="s">
        <v>186</v>
      </c>
      <c r="J6" s="4" t="s">
        <v>134</v>
      </c>
      <c r="K6" s="7"/>
    </row>
    <row r="7" spans="1:11" ht="18" customHeight="1" x14ac:dyDescent="0.2">
      <c r="A7" s="15" t="s">
        <v>120</v>
      </c>
      <c r="B7" s="4" t="s">
        <v>122</v>
      </c>
      <c r="C7" s="4" t="s">
        <v>58</v>
      </c>
      <c r="D7" s="3"/>
      <c r="E7" s="3" t="s">
        <v>94</v>
      </c>
      <c r="F7" s="3" t="s">
        <v>91</v>
      </c>
      <c r="G7" s="4"/>
      <c r="H7" s="4"/>
      <c r="I7" s="4" t="s">
        <v>186</v>
      </c>
      <c r="J7" s="4" t="s">
        <v>135</v>
      </c>
      <c r="K7" s="7"/>
    </row>
    <row r="8" spans="1:11" ht="18" customHeight="1" x14ac:dyDescent="0.2">
      <c r="A8" s="17"/>
      <c r="B8" s="4" t="s">
        <v>123</v>
      </c>
      <c r="C8" s="4" t="s">
        <v>121</v>
      </c>
      <c r="D8" s="3"/>
      <c r="E8" s="3" t="s">
        <v>94</v>
      </c>
      <c r="F8" s="3" t="s">
        <v>91</v>
      </c>
      <c r="G8" s="4"/>
      <c r="H8" s="4"/>
      <c r="I8" s="4" t="s">
        <v>186</v>
      </c>
      <c r="J8" s="4" t="s">
        <v>134</v>
      </c>
      <c r="K8" s="7"/>
    </row>
    <row r="9" spans="1:11" ht="18" customHeight="1" x14ac:dyDescent="0.2">
      <c r="A9" s="16"/>
      <c r="B9" s="4" t="s">
        <v>70</v>
      </c>
      <c r="C9" s="4" t="s">
        <v>62</v>
      </c>
      <c r="D9" s="3"/>
      <c r="E9" s="3" t="s">
        <v>94</v>
      </c>
      <c r="F9" s="3" t="s">
        <v>91</v>
      </c>
      <c r="G9" s="4"/>
      <c r="H9" s="4"/>
      <c r="I9" s="4" t="s">
        <v>186</v>
      </c>
      <c r="J9" s="4" t="s">
        <v>135</v>
      </c>
      <c r="K9" s="7"/>
    </row>
    <row r="10" spans="1:11" ht="16.5" x14ac:dyDescent="0.2">
      <c r="A10" s="13" t="s">
        <v>128</v>
      </c>
      <c r="B10" s="3" t="s">
        <v>63</v>
      </c>
      <c r="C10" s="4" t="s">
        <v>124</v>
      </c>
      <c r="D10" s="3"/>
      <c r="E10" s="3" t="s">
        <v>94</v>
      </c>
      <c r="F10" s="3" t="s">
        <v>90</v>
      </c>
      <c r="G10" s="3"/>
      <c r="H10" s="4"/>
      <c r="I10" s="15" t="s">
        <v>132</v>
      </c>
      <c r="J10" s="4" t="s">
        <v>137</v>
      </c>
      <c r="K10" s="3"/>
    </row>
    <row r="11" spans="1:11" ht="16.5" customHeight="1" x14ac:dyDescent="0.2">
      <c r="A11" s="14"/>
      <c r="B11" s="3" t="s">
        <v>68</v>
      </c>
      <c r="C11" s="4" t="s">
        <v>58</v>
      </c>
      <c r="D11" s="3"/>
      <c r="E11" s="4" t="s">
        <v>94</v>
      </c>
      <c r="F11" s="3" t="s">
        <v>91</v>
      </c>
      <c r="G11" s="3"/>
      <c r="H11" s="3"/>
      <c r="I11" s="20"/>
      <c r="J11" s="4" t="s">
        <v>136</v>
      </c>
      <c r="K11" s="9" t="s">
        <v>104</v>
      </c>
    </row>
    <row r="12" spans="1:11" ht="18" customHeight="1" x14ac:dyDescent="0.2">
      <c r="A12" s="14"/>
      <c r="B12" s="3" t="s">
        <v>65</v>
      </c>
      <c r="C12" s="3" t="s">
        <v>61</v>
      </c>
      <c r="D12" s="3"/>
      <c r="E12" s="3" t="s">
        <v>93</v>
      </c>
      <c r="F12" s="3" t="s">
        <v>89</v>
      </c>
      <c r="G12" s="3"/>
      <c r="H12" s="3"/>
      <c r="I12" s="20"/>
      <c r="J12" s="3"/>
      <c r="K12" s="7"/>
    </row>
    <row r="13" spans="1:11" ht="16.5" x14ac:dyDescent="0.2">
      <c r="A13" s="14"/>
      <c r="B13" s="4" t="s">
        <v>180</v>
      </c>
      <c r="C13" s="3" t="s">
        <v>77</v>
      </c>
      <c r="D13" s="3"/>
      <c r="E13" s="3" t="s">
        <v>94</v>
      </c>
      <c r="F13" s="3" t="s">
        <v>90</v>
      </c>
      <c r="G13" s="3"/>
      <c r="H13" s="3"/>
      <c r="I13" s="21"/>
      <c r="J13" s="4" t="s">
        <v>138</v>
      </c>
      <c r="K13" s="10"/>
    </row>
    <row r="14" spans="1:11" ht="16.5" x14ac:dyDescent="0.2">
      <c r="A14" s="3" t="s">
        <v>125</v>
      </c>
      <c r="B14" s="3" t="s">
        <v>69</v>
      </c>
      <c r="C14" s="3" t="s">
        <v>78</v>
      </c>
      <c r="D14" s="3"/>
      <c r="E14" s="4" t="s">
        <v>96</v>
      </c>
      <c r="F14" s="3" t="s">
        <v>95</v>
      </c>
      <c r="G14" s="3"/>
      <c r="H14" s="3"/>
      <c r="I14" s="9" t="s">
        <v>188</v>
      </c>
      <c r="J14" s="4" t="s">
        <v>134</v>
      </c>
      <c r="K14" s="10"/>
    </row>
    <row r="15" spans="1:11" ht="16.5" x14ac:dyDescent="0.2">
      <c r="A15" s="3" t="s">
        <v>127</v>
      </c>
      <c r="B15" s="3" t="s">
        <v>71</v>
      </c>
      <c r="C15" s="4" t="s">
        <v>58</v>
      </c>
      <c r="D15" s="3"/>
      <c r="E15" s="4" t="s">
        <v>113</v>
      </c>
      <c r="F15" s="3" t="s">
        <v>95</v>
      </c>
      <c r="G15" s="3"/>
      <c r="H15" s="3"/>
      <c r="I15" s="9" t="s">
        <v>188</v>
      </c>
      <c r="J15" s="4" t="s">
        <v>135</v>
      </c>
      <c r="K15" s="3"/>
    </row>
    <row r="16" spans="1:11" ht="16.5" x14ac:dyDescent="0.2">
      <c r="A16" s="15" t="s">
        <v>129</v>
      </c>
      <c r="B16" s="3" t="s">
        <v>88</v>
      </c>
      <c r="C16" s="3" t="s">
        <v>76</v>
      </c>
      <c r="D16" s="3"/>
      <c r="E16" s="4" t="s">
        <v>97</v>
      </c>
      <c r="F16" s="3" t="s">
        <v>98</v>
      </c>
      <c r="G16" s="3"/>
      <c r="H16" s="3"/>
      <c r="I16" s="4" t="s">
        <v>189</v>
      </c>
      <c r="J16" s="3"/>
      <c r="K16" s="3"/>
    </row>
    <row r="17" spans="1:11" ht="16.5" x14ac:dyDescent="0.2">
      <c r="A17" s="20"/>
      <c r="B17" s="3" t="s">
        <v>72</v>
      </c>
      <c r="C17" s="3" t="s">
        <v>79</v>
      </c>
      <c r="D17" s="3"/>
      <c r="E17" s="4" t="s">
        <v>97</v>
      </c>
      <c r="F17" s="3" t="s">
        <v>98</v>
      </c>
      <c r="G17" s="3"/>
      <c r="H17" s="3"/>
      <c r="I17" s="4" t="s">
        <v>189</v>
      </c>
      <c r="J17" s="4"/>
      <c r="K17" s="3"/>
    </row>
    <row r="18" spans="1:11" ht="16.5" x14ac:dyDescent="0.2">
      <c r="A18" s="21"/>
      <c r="B18" s="3" t="s">
        <v>73</v>
      </c>
      <c r="C18" s="3" t="s">
        <v>80</v>
      </c>
      <c r="D18" s="3"/>
      <c r="E18" s="4" t="s">
        <v>112</v>
      </c>
      <c r="F18" s="3" t="s">
        <v>95</v>
      </c>
      <c r="G18" s="3"/>
      <c r="H18" s="3"/>
      <c r="I18" s="4" t="s">
        <v>189</v>
      </c>
      <c r="J18" s="3"/>
      <c r="K18" s="3"/>
    </row>
    <row r="19" spans="1:11" ht="17.25" customHeight="1" x14ac:dyDescent="0.2">
      <c r="A19" s="18" t="s">
        <v>126</v>
      </c>
      <c r="B19" s="3" t="s">
        <v>67</v>
      </c>
      <c r="C19" s="3" t="s">
        <v>76</v>
      </c>
      <c r="D19" s="3"/>
      <c r="E19" s="4" t="s">
        <v>97</v>
      </c>
      <c r="F19" s="3" t="s">
        <v>98</v>
      </c>
      <c r="G19" s="4" t="s">
        <v>107</v>
      </c>
      <c r="H19" s="4"/>
      <c r="I19" s="4" t="s">
        <v>189</v>
      </c>
      <c r="J19" s="3"/>
      <c r="K19" s="8" t="s">
        <v>108</v>
      </c>
    </row>
    <row r="20" spans="1:11" ht="16.5" x14ac:dyDescent="0.2">
      <c r="A20" s="19"/>
      <c r="B20" s="3" t="s">
        <v>75</v>
      </c>
      <c r="C20" s="3" t="s">
        <v>82</v>
      </c>
      <c r="D20" s="3"/>
      <c r="E20" s="4" t="s">
        <v>97</v>
      </c>
      <c r="F20" s="3" t="s">
        <v>98</v>
      </c>
      <c r="G20" s="3"/>
      <c r="H20" s="3"/>
      <c r="I20" s="4" t="s">
        <v>189</v>
      </c>
      <c r="J20" s="3"/>
      <c r="K20" s="4" t="s">
        <v>110</v>
      </c>
    </row>
    <row r="21" spans="1:11" ht="16.5" customHeight="1" x14ac:dyDescent="0.2">
      <c r="A21" s="19"/>
      <c r="B21" s="3" t="s">
        <v>74</v>
      </c>
      <c r="C21" s="3" t="s">
        <v>81</v>
      </c>
      <c r="D21" s="3" t="s">
        <v>87</v>
      </c>
      <c r="E21" s="4" t="s">
        <v>114</v>
      </c>
      <c r="F21" s="3" t="s">
        <v>98</v>
      </c>
      <c r="G21" s="4" t="s">
        <v>100</v>
      </c>
      <c r="H21" s="3"/>
      <c r="I21" s="4" t="s">
        <v>187</v>
      </c>
      <c r="J21" s="3"/>
      <c r="K21" s="8" t="s">
        <v>109</v>
      </c>
    </row>
    <row r="23" spans="1:11" x14ac:dyDescent="0.2">
      <c r="B23" s="1"/>
      <c r="C23" s="1"/>
      <c r="D23" s="1"/>
      <c r="E23" s="1"/>
      <c r="F23" s="1"/>
      <c r="G23" s="1"/>
    </row>
    <row r="54" spans="1:33" ht="20.25" x14ac:dyDescent="0.2">
      <c r="A54" s="12" t="s">
        <v>183</v>
      </c>
      <c r="B54" s="12"/>
      <c r="C54" s="12"/>
      <c r="D54" s="12"/>
      <c r="E54" s="12"/>
      <c r="F54" s="12"/>
      <c r="T54" s="12" t="s">
        <v>184</v>
      </c>
      <c r="U54" s="12"/>
      <c r="V54" s="12"/>
      <c r="W54" s="12"/>
      <c r="X54" s="12"/>
      <c r="Y54" s="12"/>
      <c r="AB54" s="12" t="s">
        <v>191</v>
      </c>
      <c r="AC54" s="12"/>
      <c r="AD54" s="12"/>
      <c r="AE54" s="12"/>
      <c r="AF54" s="12"/>
      <c r="AG54" s="12"/>
    </row>
    <row r="55" spans="1:33" ht="17.25" x14ac:dyDescent="0.2">
      <c r="A55" s="6" t="s">
        <v>148</v>
      </c>
      <c r="B55" s="6" t="s">
        <v>149</v>
      </c>
      <c r="C55" s="6" t="s">
        <v>150</v>
      </c>
      <c r="D55" s="6" t="s">
        <v>153</v>
      </c>
      <c r="E55" s="6" t="s">
        <v>151</v>
      </c>
      <c r="F55" s="6" t="s">
        <v>152</v>
      </c>
      <c r="T55" s="6" t="s">
        <v>148</v>
      </c>
      <c r="U55" s="6" t="s">
        <v>149</v>
      </c>
      <c r="V55" s="6" t="s">
        <v>150</v>
      </c>
      <c r="W55" s="6" t="s">
        <v>153</v>
      </c>
      <c r="X55" s="6" t="s">
        <v>151</v>
      </c>
      <c r="Y55" s="6" t="s">
        <v>152</v>
      </c>
      <c r="AB55" s="6" t="s">
        <v>148</v>
      </c>
      <c r="AC55" s="6" t="s">
        <v>149</v>
      </c>
      <c r="AD55" s="6" t="s">
        <v>150</v>
      </c>
      <c r="AE55" s="6" t="s">
        <v>153</v>
      </c>
      <c r="AF55" s="6" t="s">
        <v>151</v>
      </c>
      <c r="AG55" s="6" t="s">
        <v>152</v>
      </c>
    </row>
    <row r="56" spans="1:33" ht="16.5" x14ac:dyDescent="0.2">
      <c r="A56" s="3">
        <v>1</v>
      </c>
      <c r="B56" s="3">
        <v>5</v>
      </c>
      <c r="C56" s="3">
        <v>15</v>
      </c>
      <c r="D56" s="3">
        <v>50</v>
      </c>
      <c r="E56" s="3">
        <v>100</v>
      </c>
      <c r="F56" s="3">
        <v>250</v>
      </c>
      <c r="T56" s="3">
        <v>1</v>
      </c>
      <c r="U56" s="3">
        <v>1</v>
      </c>
      <c r="V56" s="3">
        <v>1</v>
      </c>
      <c r="W56" s="3">
        <v>1</v>
      </c>
      <c r="X56" s="3">
        <v>0.5</v>
      </c>
      <c r="Y56" s="3">
        <v>0.5</v>
      </c>
      <c r="AB56" s="3">
        <v>0.5</v>
      </c>
      <c r="AC56" s="3">
        <v>0.5</v>
      </c>
      <c r="AD56" s="3">
        <v>1</v>
      </c>
      <c r="AE56" s="3">
        <v>2</v>
      </c>
      <c r="AF56" s="3">
        <v>4</v>
      </c>
      <c r="AG56" s="3">
        <v>2</v>
      </c>
    </row>
    <row r="58" spans="1:33" ht="20.25" x14ac:dyDescent="0.2">
      <c r="A58" s="12" t="s">
        <v>178</v>
      </c>
      <c r="B58" s="12"/>
      <c r="C58" s="12"/>
      <c r="D58" s="12"/>
      <c r="E58" s="12"/>
      <c r="G58" s="12" t="s">
        <v>179</v>
      </c>
      <c r="H58" s="12"/>
      <c r="I58" s="12"/>
      <c r="J58" s="12"/>
      <c r="K58" s="12"/>
      <c r="M58" s="12" t="s">
        <v>181</v>
      </c>
      <c r="N58" s="12"/>
      <c r="O58" s="12"/>
      <c r="P58" s="12"/>
      <c r="Q58" s="12"/>
      <c r="T58" s="12" t="s">
        <v>182</v>
      </c>
      <c r="U58" s="12"/>
      <c r="V58" s="12"/>
      <c r="W58" s="12"/>
      <c r="X58" s="12"/>
      <c r="AB58" s="12" t="s">
        <v>185</v>
      </c>
      <c r="AC58" s="12"/>
      <c r="AD58" s="12"/>
      <c r="AE58" s="12"/>
      <c r="AF58" s="12"/>
    </row>
    <row r="59" spans="1:33" x14ac:dyDescent="0.2">
      <c r="D59">
        <f>SUM(D61:D80)</f>
        <v>4064.6666666666661</v>
      </c>
      <c r="J59">
        <f>SUM(J61:J71)</f>
        <v>3886.6666666666661</v>
      </c>
      <c r="P59">
        <f>SUM(P61:P74)</f>
        <v>4006.6666666666661</v>
      </c>
      <c r="W59">
        <f>SUM(W61:W80)</f>
        <v>4045.6666666666661</v>
      </c>
      <c r="AE59">
        <f>SUM(AE61:AE80)</f>
        <v>2456.0000000000005</v>
      </c>
    </row>
    <row r="60" spans="1:33" ht="17.25" x14ac:dyDescent="0.2">
      <c r="A60" s="6" t="s">
        <v>173</v>
      </c>
      <c r="B60" s="6" t="s">
        <v>174</v>
      </c>
      <c r="C60" s="6" t="s">
        <v>175</v>
      </c>
      <c r="D60" s="6" t="s">
        <v>177</v>
      </c>
      <c r="E60" s="6" t="s">
        <v>176</v>
      </c>
      <c r="F60" s="6" t="s">
        <v>192</v>
      </c>
      <c r="G60" s="6" t="s">
        <v>173</v>
      </c>
      <c r="H60" s="6" t="s">
        <v>174</v>
      </c>
      <c r="I60" s="6" t="s">
        <v>175</v>
      </c>
      <c r="J60" s="6" t="s">
        <v>177</v>
      </c>
      <c r="K60" s="6" t="s">
        <v>176</v>
      </c>
      <c r="M60" s="6" t="s">
        <v>173</v>
      </c>
      <c r="N60" s="6" t="s">
        <v>174</v>
      </c>
      <c r="O60" s="6" t="s">
        <v>175</v>
      </c>
      <c r="P60" s="6" t="s">
        <v>177</v>
      </c>
      <c r="Q60" s="6" t="s">
        <v>176</v>
      </c>
      <c r="T60" s="6" t="s">
        <v>173</v>
      </c>
      <c r="U60" s="6" t="s">
        <v>174</v>
      </c>
      <c r="V60" s="6" t="s">
        <v>175</v>
      </c>
      <c r="W60" s="6" t="s">
        <v>177</v>
      </c>
      <c r="X60" s="6" t="s">
        <v>176</v>
      </c>
      <c r="AB60" s="6" t="s">
        <v>173</v>
      </c>
      <c r="AC60" s="6" t="s">
        <v>174</v>
      </c>
      <c r="AD60" s="6" t="s">
        <v>175</v>
      </c>
      <c r="AE60" s="6" t="s">
        <v>177</v>
      </c>
      <c r="AF60" s="6" t="s">
        <v>176</v>
      </c>
    </row>
    <row r="61" spans="1:33" ht="16.5" x14ac:dyDescent="0.2">
      <c r="A61" s="3" t="s">
        <v>154</v>
      </c>
      <c r="B61" s="3">
        <v>1</v>
      </c>
      <c r="C61" s="3">
        <f>INDEX($A$56:$F$56,B61)</f>
        <v>1</v>
      </c>
      <c r="D61" s="3">
        <f>1000/C61</f>
        <v>1000</v>
      </c>
      <c r="E61" s="3">
        <f>10000-SUM(E62:E80)</f>
        <v>2460</v>
      </c>
      <c r="F61" s="11">
        <v>1</v>
      </c>
      <c r="G61" s="3" t="s">
        <v>154</v>
      </c>
      <c r="H61" s="3">
        <v>1</v>
      </c>
      <c r="I61" s="3">
        <f>INDEX($A$56:$F$56,H61)</f>
        <v>1</v>
      </c>
      <c r="J61" s="3">
        <f>1000/I61</f>
        <v>1000</v>
      </c>
      <c r="K61" s="3">
        <f>10000-SUM(K62:K71)</f>
        <v>2570</v>
      </c>
      <c r="M61" s="3" t="s">
        <v>154</v>
      </c>
      <c r="N61" s="3">
        <v>1</v>
      </c>
      <c r="O61" s="3">
        <f>INDEX($A$56:$F$56,N61)</f>
        <v>1</v>
      </c>
      <c r="P61" s="3">
        <f>1000/O61</f>
        <v>1000</v>
      </c>
      <c r="Q61" s="3">
        <f>10000-SUM(Q62:Q74)</f>
        <v>2604</v>
      </c>
      <c r="T61" s="3" t="s">
        <v>154</v>
      </c>
      <c r="U61" s="3">
        <v>1</v>
      </c>
      <c r="V61" s="3">
        <f>INDEX($A$56:$F$56,U61)</f>
        <v>1</v>
      </c>
      <c r="W61" s="3">
        <f>1000/V61*INDEX($T$56:$Y$56,U61)</f>
        <v>1000</v>
      </c>
      <c r="X61" s="3">
        <f>10000-SUM(X62:X80)</f>
        <v>2474</v>
      </c>
      <c r="AB61" s="3" t="s">
        <v>154</v>
      </c>
      <c r="AC61" s="3">
        <v>1</v>
      </c>
      <c r="AD61" s="3">
        <f>INDEX($A$56:$F$56,AC61)</f>
        <v>1</v>
      </c>
      <c r="AE61" s="3">
        <f>1000/AD61*INDEX($AB$56:$AG$56,AC61)</f>
        <v>500</v>
      </c>
      <c r="AF61" s="3">
        <f>10000-SUM(AF62:AF80)</f>
        <v>2037</v>
      </c>
    </row>
    <row r="62" spans="1:33" ht="16.5" x14ac:dyDescent="0.2">
      <c r="A62" s="3" t="s">
        <v>155</v>
      </c>
      <c r="B62" s="3">
        <v>1</v>
      </c>
      <c r="C62" s="3">
        <f t="shared" ref="C62:C80" si="0">INDEX($A$56:$F$56,B62)</f>
        <v>1</v>
      </c>
      <c r="D62" s="3">
        <f t="shared" ref="D62:D80" si="1">1000/C62</f>
        <v>1000</v>
      </c>
      <c r="E62" s="3">
        <f t="shared" ref="E62:E80" si="2">ROUND(10000*D62/$D$59,0)</f>
        <v>2460</v>
      </c>
      <c r="F62" s="11">
        <v>1</v>
      </c>
      <c r="G62" s="3" t="s">
        <v>155</v>
      </c>
      <c r="H62" s="3">
        <v>1</v>
      </c>
      <c r="I62" s="3">
        <f t="shared" ref="I62:I64" si="3">INDEX($A$56:$F$56,H62)</f>
        <v>1</v>
      </c>
      <c r="J62" s="3">
        <f t="shared" ref="J62:J64" si="4">1000/I62</f>
        <v>1000</v>
      </c>
      <c r="K62" s="3">
        <f>ROUND(10000*J62/J$59,0)</f>
        <v>2573</v>
      </c>
      <c r="M62" s="3" t="s">
        <v>155</v>
      </c>
      <c r="N62" s="3">
        <v>1</v>
      </c>
      <c r="O62" s="3">
        <f t="shared" ref="O62:O74" si="5">INDEX($A$56:$F$56,N62)</f>
        <v>1</v>
      </c>
      <c r="P62" s="3">
        <f t="shared" ref="P62:P74" si="6">1000/O62</f>
        <v>1000</v>
      </c>
      <c r="Q62" s="3">
        <f t="shared" ref="Q62:Q74" si="7">ROUND(10000*P62/$D$59,0)</f>
        <v>2460</v>
      </c>
      <c r="T62" s="3" t="s">
        <v>155</v>
      </c>
      <c r="U62" s="3">
        <v>1</v>
      </c>
      <c r="V62" s="3">
        <f t="shared" ref="V62:V80" si="8">INDEX($A$56:$F$56,U62)</f>
        <v>1</v>
      </c>
      <c r="W62" s="3">
        <f t="shared" ref="W62:W80" si="9">1000/V62*INDEX($T$56:$Y$56,U62)</f>
        <v>1000</v>
      </c>
      <c r="X62" s="3">
        <f>ROUND(10000*W62/$W$59,0)</f>
        <v>2472</v>
      </c>
      <c r="AB62" s="3" t="s">
        <v>155</v>
      </c>
      <c r="AC62" s="3">
        <v>1</v>
      </c>
      <c r="AD62" s="3">
        <f t="shared" ref="AD62:AD66" si="10">INDEX($A$56:$F$56,AC62)</f>
        <v>1</v>
      </c>
      <c r="AE62" s="3">
        <f t="shared" ref="AE62:AE80" si="11">1000/AD62*INDEX($AB$56:$AG$56,AC62)</f>
        <v>500</v>
      </c>
      <c r="AF62" s="3">
        <f>ROUND(10000*AE62/$AE$59,0)</f>
        <v>2036</v>
      </c>
    </row>
    <row r="63" spans="1:33" ht="16.5" x14ac:dyDescent="0.2">
      <c r="A63" s="3" t="s">
        <v>156</v>
      </c>
      <c r="B63" s="3">
        <v>2</v>
      </c>
      <c r="C63" s="3">
        <f t="shared" si="0"/>
        <v>5</v>
      </c>
      <c r="D63" s="3">
        <f t="shared" si="1"/>
        <v>200</v>
      </c>
      <c r="E63" s="3">
        <f t="shared" si="2"/>
        <v>492</v>
      </c>
      <c r="F63" s="11">
        <v>1</v>
      </c>
      <c r="G63" s="3" t="s">
        <v>156</v>
      </c>
      <c r="H63" s="3">
        <v>2</v>
      </c>
      <c r="I63" s="3">
        <f t="shared" si="3"/>
        <v>5</v>
      </c>
      <c r="J63" s="3">
        <f t="shared" si="4"/>
        <v>200</v>
      </c>
      <c r="K63" s="3">
        <f t="shared" ref="K63:K71" si="12">ROUND(10000*J63/J$59,0)</f>
        <v>515</v>
      </c>
      <c r="M63" s="3" t="s">
        <v>156</v>
      </c>
      <c r="N63" s="3">
        <v>2</v>
      </c>
      <c r="O63" s="3">
        <f t="shared" si="5"/>
        <v>5</v>
      </c>
      <c r="P63" s="3">
        <f t="shared" si="6"/>
        <v>200</v>
      </c>
      <c r="Q63" s="3">
        <f t="shared" si="7"/>
        <v>492</v>
      </c>
      <c r="T63" s="3" t="s">
        <v>156</v>
      </c>
      <c r="U63" s="3">
        <v>2</v>
      </c>
      <c r="V63" s="3">
        <f t="shared" si="8"/>
        <v>5</v>
      </c>
      <c r="W63" s="3">
        <f t="shared" si="9"/>
        <v>200</v>
      </c>
      <c r="X63" s="3">
        <f t="shared" ref="X63:X80" si="13">ROUND(10000*W63/$W$59,0)</f>
        <v>494</v>
      </c>
      <c r="AB63" s="3" t="s">
        <v>156</v>
      </c>
      <c r="AC63" s="3">
        <v>2</v>
      </c>
      <c r="AD63" s="3">
        <f t="shared" si="10"/>
        <v>5</v>
      </c>
      <c r="AE63" s="3">
        <f t="shared" si="11"/>
        <v>100</v>
      </c>
      <c r="AF63" s="3">
        <f t="shared" ref="AF63:AF80" si="14">ROUND(10000*AE63/$AE$59,0)</f>
        <v>407</v>
      </c>
    </row>
    <row r="64" spans="1:33" ht="16.5" x14ac:dyDescent="0.2">
      <c r="A64" s="3" t="s">
        <v>157</v>
      </c>
      <c r="B64" s="3">
        <v>3</v>
      </c>
      <c r="C64" s="3">
        <f t="shared" si="0"/>
        <v>15</v>
      </c>
      <c r="D64" s="3">
        <f t="shared" si="1"/>
        <v>66.666666666666671</v>
      </c>
      <c r="E64" s="3">
        <f t="shared" si="2"/>
        <v>164</v>
      </c>
      <c r="F64" s="11">
        <v>2</v>
      </c>
      <c r="G64" s="3" t="s">
        <v>157</v>
      </c>
      <c r="H64" s="3">
        <v>3</v>
      </c>
      <c r="I64" s="3">
        <f t="shared" si="3"/>
        <v>15</v>
      </c>
      <c r="J64" s="3">
        <f t="shared" si="4"/>
        <v>66.666666666666671</v>
      </c>
      <c r="K64" s="3">
        <f t="shared" si="12"/>
        <v>172</v>
      </c>
      <c r="M64" s="3" t="s">
        <v>157</v>
      </c>
      <c r="N64" s="3">
        <v>3</v>
      </c>
      <c r="O64" s="3">
        <f t="shared" si="5"/>
        <v>15</v>
      </c>
      <c r="P64" s="3">
        <f t="shared" si="6"/>
        <v>66.666666666666671</v>
      </c>
      <c r="Q64" s="3">
        <f t="shared" si="7"/>
        <v>164</v>
      </c>
      <c r="T64" s="3" t="s">
        <v>157</v>
      </c>
      <c r="U64" s="3">
        <v>3</v>
      </c>
      <c r="V64" s="3">
        <f t="shared" si="8"/>
        <v>15</v>
      </c>
      <c r="W64" s="3">
        <f t="shared" si="9"/>
        <v>66.666666666666671</v>
      </c>
      <c r="X64" s="3">
        <f t="shared" si="13"/>
        <v>165</v>
      </c>
      <c r="AB64" s="3" t="s">
        <v>157</v>
      </c>
      <c r="AC64" s="3">
        <v>3</v>
      </c>
      <c r="AD64" s="3">
        <f t="shared" si="10"/>
        <v>15</v>
      </c>
      <c r="AE64" s="3">
        <f t="shared" si="11"/>
        <v>66.666666666666671</v>
      </c>
      <c r="AF64" s="3">
        <f t="shared" si="14"/>
        <v>271</v>
      </c>
    </row>
    <row r="65" spans="1:32" ht="16.5" x14ac:dyDescent="0.2">
      <c r="A65" s="3" t="s">
        <v>158</v>
      </c>
      <c r="B65" s="3">
        <v>3</v>
      </c>
      <c r="C65" s="3">
        <f t="shared" si="0"/>
        <v>15</v>
      </c>
      <c r="D65" s="3">
        <f t="shared" si="1"/>
        <v>66.666666666666671</v>
      </c>
      <c r="E65" s="3">
        <f t="shared" si="2"/>
        <v>164</v>
      </c>
      <c r="F65" s="11">
        <v>2</v>
      </c>
      <c r="G65" s="3" t="s">
        <v>159</v>
      </c>
      <c r="H65" s="3">
        <v>3</v>
      </c>
      <c r="I65" s="3">
        <f t="shared" ref="I65:I71" si="15">INDEX($A$56:$F$56,H65)</f>
        <v>15</v>
      </c>
      <c r="J65" s="3">
        <f t="shared" ref="J65:J71" si="16">1000/I65</f>
        <v>66.666666666666671</v>
      </c>
      <c r="K65" s="3">
        <f t="shared" si="12"/>
        <v>172</v>
      </c>
      <c r="M65" s="3" t="s">
        <v>158</v>
      </c>
      <c r="N65" s="3">
        <v>3</v>
      </c>
      <c r="O65" s="3">
        <f t="shared" si="5"/>
        <v>15</v>
      </c>
      <c r="P65" s="3">
        <f t="shared" si="6"/>
        <v>66.666666666666671</v>
      </c>
      <c r="Q65" s="3">
        <f t="shared" si="7"/>
        <v>164</v>
      </c>
      <c r="T65" s="3" t="s">
        <v>158</v>
      </c>
      <c r="U65" s="3">
        <v>3</v>
      </c>
      <c r="V65" s="3">
        <f t="shared" si="8"/>
        <v>15</v>
      </c>
      <c r="W65" s="3">
        <f t="shared" si="9"/>
        <v>66.666666666666671</v>
      </c>
      <c r="X65" s="3">
        <f t="shared" si="13"/>
        <v>165</v>
      </c>
      <c r="AB65" s="3" t="s">
        <v>158</v>
      </c>
      <c r="AC65" s="3">
        <v>3</v>
      </c>
      <c r="AD65" s="3">
        <f t="shared" si="10"/>
        <v>15</v>
      </c>
      <c r="AE65" s="3">
        <f t="shared" si="11"/>
        <v>66.666666666666671</v>
      </c>
      <c r="AF65" s="3">
        <f t="shared" si="14"/>
        <v>271</v>
      </c>
    </row>
    <row r="66" spans="1:32" ht="16.5" x14ac:dyDescent="0.2">
      <c r="A66" s="3" t="s">
        <v>159</v>
      </c>
      <c r="B66" s="3">
        <v>3</v>
      </c>
      <c r="C66" s="3">
        <f t="shared" si="0"/>
        <v>15</v>
      </c>
      <c r="D66" s="3">
        <f t="shared" si="1"/>
        <v>66.666666666666671</v>
      </c>
      <c r="E66" s="3">
        <f t="shared" si="2"/>
        <v>164</v>
      </c>
      <c r="F66" s="11">
        <v>2</v>
      </c>
      <c r="G66" s="3" t="s">
        <v>160</v>
      </c>
      <c r="H66" s="3">
        <v>4</v>
      </c>
      <c r="I66" s="3">
        <f t="shared" si="15"/>
        <v>50</v>
      </c>
      <c r="J66" s="3">
        <f t="shared" si="16"/>
        <v>20</v>
      </c>
      <c r="K66" s="3">
        <f t="shared" si="12"/>
        <v>51</v>
      </c>
      <c r="M66" s="3" t="s">
        <v>159</v>
      </c>
      <c r="N66" s="3">
        <v>3</v>
      </c>
      <c r="O66" s="3">
        <f t="shared" si="5"/>
        <v>15</v>
      </c>
      <c r="P66" s="3">
        <f t="shared" si="6"/>
        <v>66.666666666666671</v>
      </c>
      <c r="Q66" s="3">
        <f t="shared" si="7"/>
        <v>164</v>
      </c>
      <c r="T66" s="3" t="s">
        <v>159</v>
      </c>
      <c r="U66" s="3">
        <v>3</v>
      </c>
      <c r="V66" s="3">
        <f t="shared" si="8"/>
        <v>15</v>
      </c>
      <c r="W66" s="3">
        <f t="shared" si="9"/>
        <v>66.666666666666671</v>
      </c>
      <c r="X66" s="3">
        <f t="shared" si="13"/>
        <v>165</v>
      </c>
      <c r="AB66" s="3" t="s">
        <v>159</v>
      </c>
      <c r="AC66" s="3">
        <v>3</v>
      </c>
      <c r="AD66" s="3">
        <f t="shared" si="10"/>
        <v>15</v>
      </c>
      <c r="AE66" s="3">
        <f t="shared" si="11"/>
        <v>66.666666666666671</v>
      </c>
      <c r="AF66" s="3">
        <f t="shared" si="14"/>
        <v>271</v>
      </c>
    </row>
    <row r="67" spans="1:32" ht="16.5" x14ac:dyDescent="0.2">
      <c r="A67" s="3" t="s">
        <v>160</v>
      </c>
      <c r="B67" s="3">
        <v>4</v>
      </c>
      <c r="C67" s="3">
        <f>INDEX($A$56:$F$56,B67)*0.6</f>
        <v>30</v>
      </c>
      <c r="D67" s="3">
        <f t="shared" si="1"/>
        <v>33.333333333333336</v>
      </c>
      <c r="E67" s="3">
        <f t="shared" si="2"/>
        <v>82</v>
      </c>
      <c r="F67" s="11">
        <v>3</v>
      </c>
      <c r="G67" s="3" t="s">
        <v>161</v>
      </c>
      <c r="H67" s="3">
        <v>3</v>
      </c>
      <c r="I67" s="3">
        <f t="shared" si="15"/>
        <v>15</v>
      </c>
      <c r="J67" s="3">
        <f t="shared" si="16"/>
        <v>66.666666666666671</v>
      </c>
      <c r="K67" s="3">
        <f t="shared" si="12"/>
        <v>172</v>
      </c>
      <c r="M67" s="3" t="s">
        <v>160</v>
      </c>
      <c r="N67" s="3">
        <v>4</v>
      </c>
      <c r="O67" s="3">
        <f>INDEX($A$56:$F$56,N67)*0.6</f>
        <v>30</v>
      </c>
      <c r="P67" s="3">
        <f t="shared" si="6"/>
        <v>33.333333333333336</v>
      </c>
      <c r="Q67" s="3">
        <f t="shared" si="7"/>
        <v>82</v>
      </c>
      <c r="T67" s="3" t="s">
        <v>160</v>
      </c>
      <c r="U67" s="3">
        <v>4</v>
      </c>
      <c r="V67" s="3">
        <f>INDEX($A$56:$F$56,U67)*0.6</f>
        <v>30</v>
      </c>
      <c r="W67" s="3">
        <f t="shared" si="9"/>
        <v>33.333333333333336</v>
      </c>
      <c r="X67" s="3">
        <f t="shared" si="13"/>
        <v>82</v>
      </c>
      <c r="AB67" s="3" t="s">
        <v>160</v>
      </c>
      <c r="AC67" s="3">
        <v>4</v>
      </c>
      <c r="AD67" s="3">
        <f>INDEX($A$56:$F$56,AC67)*0.6</f>
        <v>30</v>
      </c>
      <c r="AE67" s="3">
        <f t="shared" si="11"/>
        <v>66.666666666666671</v>
      </c>
      <c r="AF67" s="3">
        <f t="shared" si="14"/>
        <v>271</v>
      </c>
    </row>
    <row r="68" spans="1:32" ht="16.5" x14ac:dyDescent="0.2">
      <c r="A68" s="3" t="s">
        <v>161</v>
      </c>
      <c r="B68" s="3">
        <v>3</v>
      </c>
      <c r="C68" s="3">
        <f t="shared" si="0"/>
        <v>15</v>
      </c>
      <c r="D68" s="3">
        <f t="shared" si="1"/>
        <v>66.666666666666671</v>
      </c>
      <c r="E68" s="3">
        <f t="shared" si="2"/>
        <v>164</v>
      </c>
      <c r="F68" s="11">
        <v>2</v>
      </c>
      <c r="G68" s="3" t="s">
        <v>162</v>
      </c>
      <c r="H68" s="3">
        <v>2</v>
      </c>
      <c r="I68" s="3">
        <f t="shared" si="15"/>
        <v>5</v>
      </c>
      <c r="J68" s="3">
        <f t="shared" si="16"/>
        <v>200</v>
      </c>
      <c r="K68" s="3">
        <f t="shared" si="12"/>
        <v>515</v>
      </c>
      <c r="M68" s="3" t="s">
        <v>161</v>
      </c>
      <c r="N68" s="3">
        <v>3</v>
      </c>
      <c r="O68" s="3">
        <f t="shared" si="5"/>
        <v>15</v>
      </c>
      <c r="P68" s="3">
        <f t="shared" si="6"/>
        <v>66.666666666666671</v>
      </c>
      <c r="Q68" s="3">
        <f t="shared" si="7"/>
        <v>164</v>
      </c>
      <c r="T68" s="3" t="s">
        <v>161</v>
      </c>
      <c r="U68" s="3">
        <v>3</v>
      </c>
      <c r="V68" s="3">
        <f t="shared" si="8"/>
        <v>15</v>
      </c>
      <c r="W68" s="3">
        <f t="shared" si="9"/>
        <v>66.666666666666671</v>
      </c>
      <c r="X68" s="3">
        <f t="shared" si="13"/>
        <v>165</v>
      </c>
      <c r="AB68" s="3" t="s">
        <v>161</v>
      </c>
      <c r="AC68" s="3">
        <v>3</v>
      </c>
      <c r="AD68" s="3">
        <f t="shared" ref="AD68:AD80" si="17">INDEX($A$56:$F$56,AC68)</f>
        <v>15</v>
      </c>
      <c r="AE68" s="3">
        <f t="shared" si="11"/>
        <v>66.666666666666671</v>
      </c>
      <c r="AF68" s="3">
        <f t="shared" si="14"/>
        <v>271</v>
      </c>
    </row>
    <row r="69" spans="1:32" ht="16.5" x14ac:dyDescent="0.2">
      <c r="A69" s="3" t="s">
        <v>162</v>
      </c>
      <c r="B69" s="3">
        <v>2</v>
      </c>
      <c r="C69" s="3">
        <f t="shared" si="0"/>
        <v>5</v>
      </c>
      <c r="D69" s="3">
        <f t="shared" si="1"/>
        <v>200</v>
      </c>
      <c r="E69" s="3">
        <f t="shared" si="2"/>
        <v>492</v>
      </c>
      <c r="F69" s="11">
        <v>1</v>
      </c>
      <c r="G69" s="3" t="s">
        <v>163</v>
      </c>
      <c r="H69" s="3">
        <v>3</v>
      </c>
      <c r="I69" s="3">
        <f t="shared" si="15"/>
        <v>15</v>
      </c>
      <c r="J69" s="3">
        <f t="shared" si="16"/>
        <v>66.666666666666671</v>
      </c>
      <c r="K69" s="3">
        <f t="shared" si="12"/>
        <v>172</v>
      </c>
      <c r="M69" s="3" t="s">
        <v>162</v>
      </c>
      <c r="N69" s="3">
        <v>2</v>
      </c>
      <c r="O69" s="3">
        <f t="shared" si="5"/>
        <v>5</v>
      </c>
      <c r="P69" s="3">
        <f t="shared" si="6"/>
        <v>200</v>
      </c>
      <c r="Q69" s="3">
        <f t="shared" si="7"/>
        <v>492</v>
      </c>
      <c r="T69" s="3" t="s">
        <v>162</v>
      </c>
      <c r="U69" s="3">
        <v>2</v>
      </c>
      <c r="V69" s="3">
        <f t="shared" si="8"/>
        <v>5</v>
      </c>
      <c r="W69" s="3">
        <f t="shared" si="9"/>
        <v>200</v>
      </c>
      <c r="X69" s="3">
        <f t="shared" si="13"/>
        <v>494</v>
      </c>
      <c r="AB69" s="3" t="s">
        <v>162</v>
      </c>
      <c r="AC69" s="3">
        <v>2</v>
      </c>
      <c r="AD69" s="3">
        <f t="shared" si="17"/>
        <v>5</v>
      </c>
      <c r="AE69" s="3">
        <f t="shared" si="11"/>
        <v>100</v>
      </c>
      <c r="AF69" s="3">
        <f t="shared" si="14"/>
        <v>407</v>
      </c>
    </row>
    <row r="70" spans="1:32" ht="16.5" x14ac:dyDescent="0.2">
      <c r="A70" s="3" t="s">
        <v>163</v>
      </c>
      <c r="B70" s="3">
        <v>3</v>
      </c>
      <c r="C70" s="3">
        <f t="shared" si="0"/>
        <v>15</v>
      </c>
      <c r="D70" s="3">
        <f t="shared" si="1"/>
        <v>66.666666666666671</v>
      </c>
      <c r="E70" s="3">
        <f t="shared" si="2"/>
        <v>164</v>
      </c>
      <c r="F70" s="11">
        <v>2</v>
      </c>
      <c r="G70" s="3" t="s">
        <v>164</v>
      </c>
      <c r="H70" s="3">
        <v>1</v>
      </c>
      <c r="I70" s="3">
        <f t="shared" si="15"/>
        <v>1</v>
      </c>
      <c r="J70" s="3">
        <f t="shared" si="16"/>
        <v>1000</v>
      </c>
      <c r="K70" s="3">
        <f t="shared" si="12"/>
        <v>2573</v>
      </c>
      <c r="M70" s="3" t="s">
        <v>163</v>
      </c>
      <c r="N70" s="3">
        <v>3</v>
      </c>
      <c r="O70" s="3">
        <f t="shared" si="5"/>
        <v>15</v>
      </c>
      <c r="P70" s="3">
        <f t="shared" si="6"/>
        <v>66.666666666666671</v>
      </c>
      <c r="Q70" s="3">
        <f t="shared" si="7"/>
        <v>164</v>
      </c>
      <c r="T70" s="3" t="s">
        <v>163</v>
      </c>
      <c r="U70" s="3">
        <v>3</v>
      </c>
      <c r="V70" s="3">
        <f t="shared" si="8"/>
        <v>15</v>
      </c>
      <c r="W70" s="3">
        <f t="shared" si="9"/>
        <v>66.666666666666671</v>
      </c>
      <c r="X70" s="3">
        <f t="shared" si="13"/>
        <v>165</v>
      </c>
      <c r="AB70" s="3" t="s">
        <v>163</v>
      </c>
      <c r="AC70" s="3">
        <v>3</v>
      </c>
      <c r="AD70" s="3">
        <f t="shared" si="17"/>
        <v>15</v>
      </c>
      <c r="AE70" s="3">
        <f t="shared" si="11"/>
        <v>66.666666666666671</v>
      </c>
      <c r="AF70" s="3">
        <f t="shared" si="14"/>
        <v>271</v>
      </c>
    </row>
    <row r="71" spans="1:32" ht="16.5" x14ac:dyDescent="0.2">
      <c r="A71" s="3" t="s">
        <v>164</v>
      </c>
      <c r="B71" s="3">
        <v>1</v>
      </c>
      <c r="C71" s="3">
        <f t="shared" si="0"/>
        <v>1</v>
      </c>
      <c r="D71" s="3">
        <f t="shared" si="1"/>
        <v>1000</v>
      </c>
      <c r="E71" s="3">
        <f t="shared" si="2"/>
        <v>2460</v>
      </c>
      <c r="F71" s="11">
        <v>1</v>
      </c>
      <c r="G71" s="4" t="s">
        <v>180</v>
      </c>
      <c r="H71" s="3">
        <v>2</v>
      </c>
      <c r="I71" s="3">
        <f t="shared" si="15"/>
        <v>5</v>
      </c>
      <c r="J71" s="3">
        <f t="shared" si="16"/>
        <v>200</v>
      </c>
      <c r="K71" s="3">
        <f t="shared" si="12"/>
        <v>515</v>
      </c>
      <c r="M71" s="3" t="s">
        <v>164</v>
      </c>
      <c r="N71" s="3">
        <v>1</v>
      </c>
      <c r="O71" s="3">
        <f t="shared" si="5"/>
        <v>1</v>
      </c>
      <c r="P71" s="3">
        <f t="shared" si="6"/>
        <v>1000</v>
      </c>
      <c r="Q71" s="3">
        <f t="shared" si="7"/>
        <v>2460</v>
      </c>
      <c r="T71" s="3" t="s">
        <v>164</v>
      </c>
      <c r="U71" s="3">
        <v>1</v>
      </c>
      <c r="V71" s="3">
        <f t="shared" si="8"/>
        <v>1</v>
      </c>
      <c r="W71" s="3">
        <f t="shared" si="9"/>
        <v>1000</v>
      </c>
      <c r="X71" s="3">
        <f t="shared" si="13"/>
        <v>2472</v>
      </c>
      <c r="AB71" s="3" t="s">
        <v>164</v>
      </c>
      <c r="AC71" s="3">
        <v>1</v>
      </c>
      <c r="AD71" s="3">
        <f t="shared" si="17"/>
        <v>1</v>
      </c>
      <c r="AE71" s="3">
        <f t="shared" si="11"/>
        <v>500</v>
      </c>
      <c r="AF71" s="3">
        <f t="shared" si="14"/>
        <v>2036</v>
      </c>
    </row>
    <row r="72" spans="1:32" ht="16.5" x14ac:dyDescent="0.2">
      <c r="A72" s="4" t="s">
        <v>180</v>
      </c>
      <c r="B72" s="3">
        <v>2</v>
      </c>
      <c r="C72" s="3">
        <f t="shared" si="0"/>
        <v>5</v>
      </c>
      <c r="D72" s="3">
        <f t="shared" si="1"/>
        <v>200</v>
      </c>
      <c r="E72" s="3">
        <f t="shared" si="2"/>
        <v>492</v>
      </c>
      <c r="F72" s="11">
        <v>1</v>
      </c>
      <c r="G72" s="1"/>
      <c r="H72" s="1"/>
      <c r="I72" s="1"/>
      <c r="J72" s="1"/>
      <c r="K72" s="1"/>
      <c r="M72" s="4" t="s">
        <v>180</v>
      </c>
      <c r="N72" s="3">
        <v>2</v>
      </c>
      <c r="O72" s="3">
        <f t="shared" si="5"/>
        <v>5</v>
      </c>
      <c r="P72" s="3">
        <f t="shared" si="6"/>
        <v>200</v>
      </c>
      <c r="Q72" s="3">
        <f t="shared" si="7"/>
        <v>492</v>
      </c>
      <c r="T72" s="4" t="s">
        <v>180</v>
      </c>
      <c r="U72" s="3">
        <v>2</v>
      </c>
      <c r="V72" s="3">
        <f t="shared" si="8"/>
        <v>5</v>
      </c>
      <c r="W72" s="3">
        <f t="shared" si="9"/>
        <v>200</v>
      </c>
      <c r="X72" s="3">
        <f t="shared" si="13"/>
        <v>494</v>
      </c>
      <c r="AB72" s="4" t="s">
        <v>180</v>
      </c>
      <c r="AC72" s="3">
        <v>2</v>
      </c>
      <c r="AD72" s="3">
        <f t="shared" si="17"/>
        <v>5</v>
      </c>
      <c r="AE72" s="3">
        <f t="shared" si="11"/>
        <v>100</v>
      </c>
      <c r="AF72" s="3">
        <f t="shared" si="14"/>
        <v>407</v>
      </c>
    </row>
    <row r="73" spans="1:32" ht="16.5" x14ac:dyDescent="0.2">
      <c r="A73" s="3" t="s">
        <v>165</v>
      </c>
      <c r="B73" s="3">
        <v>4</v>
      </c>
      <c r="C73" s="3">
        <f t="shared" si="0"/>
        <v>50</v>
      </c>
      <c r="D73" s="3">
        <f t="shared" si="1"/>
        <v>20</v>
      </c>
      <c r="E73" s="3">
        <f t="shared" si="2"/>
        <v>49</v>
      </c>
      <c r="F73" s="11">
        <v>3</v>
      </c>
      <c r="G73" s="1"/>
      <c r="H73" s="1"/>
      <c r="I73" s="1"/>
      <c r="J73" s="1"/>
      <c r="K73" s="1"/>
      <c r="M73" s="3" t="s">
        <v>165</v>
      </c>
      <c r="N73" s="3">
        <v>4</v>
      </c>
      <c r="O73" s="3">
        <f t="shared" si="5"/>
        <v>50</v>
      </c>
      <c r="P73" s="3">
        <f t="shared" si="6"/>
        <v>20</v>
      </c>
      <c r="Q73" s="3">
        <f t="shared" si="7"/>
        <v>49</v>
      </c>
      <c r="T73" s="3" t="s">
        <v>165</v>
      </c>
      <c r="U73" s="3">
        <v>4</v>
      </c>
      <c r="V73" s="3">
        <f t="shared" si="8"/>
        <v>50</v>
      </c>
      <c r="W73" s="3">
        <f t="shared" si="9"/>
        <v>20</v>
      </c>
      <c r="X73" s="3">
        <f t="shared" si="13"/>
        <v>49</v>
      </c>
      <c r="AB73" s="3" t="s">
        <v>165</v>
      </c>
      <c r="AC73" s="3">
        <v>4</v>
      </c>
      <c r="AD73" s="3">
        <f t="shared" si="17"/>
        <v>50</v>
      </c>
      <c r="AE73" s="3">
        <f t="shared" si="11"/>
        <v>40</v>
      </c>
      <c r="AF73" s="3">
        <f t="shared" si="14"/>
        <v>163</v>
      </c>
    </row>
    <row r="74" spans="1:32" ht="16.5" x14ac:dyDescent="0.2">
      <c r="A74" s="3" t="s">
        <v>166</v>
      </c>
      <c r="B74" s="3">
        <v>4</v>
      </c>
      <c r="C74" s="3">
        <f t="shared" si="0"/>
        <v>50</v>
      </c>
      <c r="D74" s="3">
        <f t="shared" si="1"/>
        <v>20</v>
      </c>
      <c r="E74" s="3">
        <f t="shared" si="2"/>
        <v>49</v>
      </c>
      <c r="F74" s="11">
        <v>3</v>
      </c>
      <c r="G74" s="1"/>
      <c r="H74" s="1"/>
      <c r="I74" s="1"/>
      <c r="J74" s="1"/>
      <c r="K74" s="1"/>
      <c r="M74" s="3" t="s">
        <v>166</v>
      </c>
      <c r="N74" s="3">
        <v>4</v>
      </c>
      <c r="O74" s="3">
        <f t="shared" si="5"/>
        <v>50</v>
      </c>
      <c r="P74" s="3">
        <f t="shared" si="6"/>
        <v>20</v>
      </c>
      <c r="Q74" s="3">
        <f t="shared" si="7"/>
        <v>49</v>
      </c>
      <c r="T74" s="3" t="s">
        <v>166</v>
      </c>
      <c r="U74" s="3">
        <v>4</v>
      </c>
      <c r="V74" s="3">
        <f t="shared" si="8"/>
        <v>50</v>
      </c>
      <c r="W74" s="3">
        <f t="shared" si="9"/>
        <v>20</v>
      </c>
      <c r="X74" s="3">
        <f t="shared" si="13"/>
        <v>49</v>
      </c>
      <c r="AB74" s="3" t="s">
        <v>166</v>
      </c>
      <c r="AC74" s="3">
        <v>4</v>
      </c>
      <c r="AD74" s="3">
        <f t="shared" si="17"/>
        <v>50</v>
      </c>
      <c r="AE74" s="3">
        <f t="shared" si="11"/>
        <v>40</v>
      </c>
      <c r="AF74" s="3">
        <f t="shared" si="14"/>
        <v>163</v>
      </c>
    </row>
    <row r="75" spans="1:32" ht="16.5" x14ac:dyDescent="0.2">
      <c r="A75" s="3" t="s">
        <v>167</v>
      </c>
      <c r="B75" s="3">
        <v>5</v>
      </c>
      <c r="C75" s="3">
        <f t="shared" si="0"/>
        <v>100</v>
      </c>
      <c r="D75" s="3">
        <f t="shared" si="1"/>
        <v>10</v>
      </c>
      <c r="E75" s="3">
        <f t="shared" si="2"/>
        <v>25</v>
      </c>
      <c r="F75" s="11">
        <v>3</v>
      </c>
      <c r="G75" s="1"/>
      <c r="H75" s="1"/>
      <c r="I75" s="1"/>
      <c r="J75" s="1"/>
      <c r="K75" s="1"/>
      <c r="M75" s="1"/>
      <c r="N75" s="1"/>
      <c r="O75" s="1"/>
      <c r="P75" s="1"/>
      <c r="Q75" s="1"/>
      <c r="T75" s="3" t="s">
        <v>167</v>
      </c>
      <c r="U75" s="3">
        <v>5</v>
      </c>
      <c r="V75" s="3">
        <f t="shared" si="8"/>
        <v>100</v>
      </c>
      <c r="W75" s="3">
        <f t="shared" si="9"/>
        <v>5</v>
      </c>
      <c r="X75" s="3">
        <f t="shared" si="13"/>
        <v>12</v>
      </c>
      <c r="AB75" s="3" t="s">
        <v>167</v>
      </c>
      <c r="AC75" s="3">
        <v>5</v>
      </c>
      <c r="AD75" s="3">
        <f t="shared" si="17"/>
        <v>100</v>
      </c>
      <c r="AE75" s="3">
        <f t="shared" si="11"/>
        <v>40</v>
      </c>
      <c r="AF75" s="3">
        <f t="shared" si="14"/>
        <v>163</v>
      </c>
    </row>
    <row r="76" spans="1:32" ht="16.5" x14ac:dyDescent="0.2">
      <c r="A76" s="3" t="s">
        <v>168</v>
      </c>
      <c r="B76" s="3">
        <v>5</v>
      </c>
      <c r="C76" s="3">
        <f t="shared" si="0"/>
        <v>100</v>
      </c>
      <c r="D76" s="3">
        <f t="shared" si="1"/>
        <v>10</v>
      </c>
      <c r="E76" s="3">
        <f t="shared" si="2"/>
        <v>25</v>
      </c>
      <c r="F76" s="11">
        <v>3</v>
      </c>
      <c r="G76" s="1"/>
      <c r="H76" s="1"/>
      <c r="I76" s="1"/>
      <c r="J76" s="1"/>
      <c r="K76" s="1"/>
      <c r="M76" s="1"/>
      <c r="N76" s="1"/>
      <c r="O76" s="1"/>
      <c r="P76" s="1"/>
      <c r="Q76" s="1"/>
      <c r="T76" s="3" t="s">
        <v>168</v>
      </c>
      <c r="U76" s="3">
        <v>5</v>
      </c>
      <c r="V76" s="3">
        <f t="shared" si="8"/>
        <v>100</v>
      </c>
      <c r="W76" s="3">
        <f t="shared" si="9"/>
        <v>5</v>
      </c>
      <c r="X76" s="3">
        <f t="shared" si="13"/>
        <v>12</v>
      </c>
      <c r="AB76" s="3" t="s">
        <v>168</v>
      </c>
      <c r="AC76" s="3">
        <v>5</v>
      </c>
      <c r="AD76" s="3">
        <f t="shared" si="17"/>
        <v>100</v>
      </c>
      <c r="AE76" s="3">
        <f t="shared" si="11"/>
        <v>40</v>
      </c>
      <c r="AF76" s="3">
        <f t="shared" si="14"/>
        <v>163</v>
      </c>
    </row>
    <row r="77" spans="1:32" ht="16.5" x14ac:dyDescent="0.2">
      <c r="A77" s="3" t="s">
        <v>169</v>
      </c>
      <c r="B77" s="3">
        <v>4</v>
      </c>
      <c r="C77" s="3">
        <f t="shared" si="0"/>
        <v>50</v>
      </c>
      <c r="D77" s="3">
        <f t="shared" si="1"/>
        <v>20</v>
      </c>
      <c r="E77" s="3">
        <f t="shared" si="2"/>
        <v>49</v>
      </c>
      <c r="F77" s="11">
        <v>3</v>
      </c>
      <c r="G77" s="1"/>
      <c r="H77" s="1"/>
      <c r="I77" s="1"/>
      <c r="J77" s="1"/>
      <c r="K77" s="1"/>
      <c r="M77" s="1"/>
      <c r="N77" s="1"/>
      <c r="O77" s="1"/>
      <c r="P77" s="1"/>
      <c r="Q77" s="1"/>
      <c r="T77" s="3" t="s">
        <v>169</v>
      </c>
      <c r="U77" s="3">
        <v>4</v>
      </c>
      <c r="V77" s="3">
        <f t="shared" si="8"/>
        <v>50</v>
      </c>
      <c r="W77" s="3">
        <f t="shared" si="9"/>
        <v>20</v>
      </c>
      <c r="X77" s="3">
        <f t="shared" si="13"/>
        <v>49</v>
      </c>
      <c r="AB77" s="3" t="s">
        <v>169</v>
      </c>
      <c r="AC77" s="3">
        <v>4</v>
      </c>
      <c r="AD77" s="3">
        <f t="shared" si="17"/>
        <v>50</v>
      </c>
      <c r="AE77" s="3">
        <f t="shared" si="11"/>
        <v>40</v>
      </c>
      <c r="AF77" s="3">
        <f t="shared" si="14"/>
        <v>163</v>
      </c>
    </row>
    <row r="78" spans="1:32" ht="16.5" x14ac:dyDescent="0.2">
      <c r="A78" s="3" t="s">
        <v>170</v>
      </c>
      <c r="B78" s="3">
        <v>6</v>
      </c>
      <c r="C78" s="3">
        <f t="shared" si="0"/>
        <v>250</v>
      </c>
      <c r="D78" s="3">
        <f t="shared" si="1"/>
        <v>4</v>
      </c>
      <c r="E78" s="3">
        <f t="shared" si="2"/>
        <v>10</v>
      </c>
      <c r="F78" s="11">
        <v>4</v>
      </c>
      <c r="G78" s="1"/>
      <c r="H78" s="1"/>
      <c r="I78" s="1"/>
      <c r="J78" s="1"/>
      <c r="K78" s="1"/>
      <c r="M78" s="1"/>
      <c r="N78" s="1"/>
      <c r="O78" s="1"/>
      <c r="P78" s="1"/>
      <c r="Q78" s="1"/>
      <c r="T78" s="3" t="s">
        <v>170</v>
      </c>
      <c r="U78" s="3">
        <v>6</v>
      </c>
      <c r="V78" s="3">
        <f t="shared" si="8"/>
        <v>250</v>
      </c>
      <c r="W78" s="3">
        <f t="shared" si="9"/>
        <v>2</v>
      </c>
      <c r="X78" s="3">
        <f t="shared" si="13"/>
        <v>5</v>
      </c>
      <c r="AB78" s="3" t="s">
        <v>170</v>
      </c>
      <c r="AC78" s="3">
        <v>6</v>
      </c>
      <c r="AD78" s="3">
        <f t="shared" si="17"/>
        <v>250</v>
      </c>
      <c r="AE78" s="3">
        <f t="shared" si="11"/>
        <v>8</v>
      </c>
      <c r="AF78" s="3">
        <f t="shared" si="14"/>
        <v>33</v>
      </c>
    </row>
    <row r="79" spans="1:32" ht="16.5" x14ac:dyDescent="0.2">
      <c r="A79" s="3" t="s">
        <v>171</v>
      </c>
      <c r="B79" s="3">
        <v>6</v>
      </c>
      <c r="C79" s="3">
        <f t="shared" si="0"/>
        <v>250</v>
      </c>
      <c r="D79" s="3">
        <f t="shared" si="1"/>
        <v>4</v>
      </c>
      <c r="E79" s="3">
        <f t="shared" si="2"/>
        <v>10</v>
      </c>
      <c r="F79" s="11">
        <v>4</v>
      </c>
      <c r="G79" s="1"/>
      <c r="H79" s="1"/>
      <c r="I79" s="1"/>
      <c r="J79" s="1"/>
      <c r="K79" s="1"/>
      <c r="M79" s="1"/>
      <c r="N79" s="1"/>
      <c r="O79" s="1"/>
      <c r="P79" s="1"/>
      <c r="Q79" s="1"/>
      <c r="T79" s="3" t="s">
        <v>171</v>
      </c>
      <c r="U79" s="3">
        <v>6</v>
      </c>
      <c r="V79" s="3">
        <f t="shared" si="8"/>
        <v>250</v>
      </c>
      <c r="W79" s="3">
        <f t="shared" si="9"/>
        <v>2</v>
      </c>
      <c r="X79" s="3">
        <f t="shared" si="13"/>
        <v>5</v>
      </c>
      <c r="AB79" s="3" t="s">
        <v>171</v>
      </c>
      <c r="AC79" s="3">
        <v>6</v>
      </c>
      <c r="AD79" s="3">
        <f t="shared" si="17"/>
        <v>250</v>
      </c>
      <c r="AE79" s="3">
        <f t="shared" si="11"/>
        <v>8</v>
      </c>
      <c r="AF79" s="3">
        <f t="shared" si="14"/>
        <v>33</v>
      </c>
    </row>
    <row r="80" spans="1:32" ht="16.5" x14ac:dyDescent="0.2">
      <c r="A80" s="3" t="s">
        <v>172</v>
      </c>
      <c r="B80" s="3">
        <v>5</v>
      </c>
      <c r="C80" s="3">
        <f t="shared" si="0"/>
        <v>100</v>
      </c>
      <c r="D80" s="3">
        <f t="shared" si="1"/>
        <v>10</v>
      </c>
      <c r="E80" s="3">
        <f t="shared" si="2"/>
        <v>25</v>
      </c>
      <c r="F80" s="11">
        <v>3</v>
      </c>
      <c r="G80" s="1"/>
      <c r="H80" s="1"/>
      <c r="I80" s="1"/>
      <c r="J80" s="1"/>
      <c r="K80" s="1"/>
      <c r="M80" s="1"/>
      <c r="N80" s="1"/>
      <c r="O80" s="1"/>
      <c r="P80" s="1"/>
      <c r="Q80" s="1"/>
      <c r="T80" s="3" t="s">
        <v>172</v>
      </c>
      <c r="U80" s="3">
        <v>5</v>
      </c>
      <c r="V80" s="3">
        <f t="shared" si="8"/>
        <v>100</v>
      </c>
      <c r="W80" s="3">
        <f t="shared" si="9"/>
        <v>5</v>
      </c>
      <c r="X80" s="3">
        <f t="shared" si="13"/>
        <v>12</v>
      </c>
      <c r="AB80" s="3" t="s">
        <v>172</v>
      </c>
      <c r="AC80" s="3">
        <v>5</v>
      </c>
      <c r="AD80" s="3">
        <f t="shared" si="17"/>
        <v>100</v>
      </c>
      <c r="AE80" s="3">
        <f t="shared" si="11"/>
        <v>40</v>
      </c>
      <c r="AF80" s="3">
        <f t="shared" si="14"/>
        <v>163</v>
      </c>
    </row>
  </sheetData>
  <mergeCells count="15">
    <mergeCell ref="A2:A4"/>
    <mergeCell ref="A5:A6"/>
    <mergeCell ref="A7:A9"/>
    <mergeCell ref="G58:K58"/>
    <mergeCell ref="A19:A21"/>
    <mergeCell ref="A10:A13"/>
    <mergeCell ref="A16:A18"/>
    <mergeCell ref="A54:F54"/>
    <mergeCell ref="A58:E58"/>
    <mergeCell ref="I10:I13"/>
    <mergeCell ref="M58:Q58"/>
    <mergeCell ref="T58:X58"/>
    <mergeCell ref="T54:Y54"/>
    <mergeCell ref="AB54:AG54"/>
    <mergeCell ref="AB58:AF58"/>
  </mergeCells>
  <phoneticPr fontId="3" type="noConversion"/>
  <dataValidations disablePrompts="1" count="3">
    <dataValidation type="list" allowBlank="1" showInputMessage="1" showErrorMessage="1" sqref="E23 E2:E21">
      <formula1>"R,SR,SSR"</formula1>
    </dataValidation>
    <dataValidation type="list" allowBlank="1" showInputMessage="1" showErrorMessage="1" sqref="F23 F2:F21">
      <formula1>"很容易,容易,一般,难,很难"</formula1>
    </dataValidation>
    <dataValidation type="list" allowBlank="1" showInputMessage="1" showErrorMessage="1" sqref="D2">
      <formula1>"T4,T3,T2,T1"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31" r:id="rId4">
          <objectPr defaultSize="0" r:id="rId5">
            <anchor moveWithCells="1">
              <from>
                <xdr:col>0</xdr:col>
                <xdr:colOff>19050</xdr:colOff>
                <xdr:row>22</xdr:row>
                <xdr:rowOff>19050</xdr:rowOff>
              </from>
              <to>
                <xdr:col>8</xdr:col>
                <xdr:colOff>457200</xdr:colOff>
                <xdr:row>50</xdr:row>
                <xdr:rowOff>28575</xdr:rowOff>
              </to>
            </anchor>
          </objectPr>
        </oleObject>
      </mc:Choice>
      <mc:Fallback>
        <oleObject progId="Visio.Drawing.15" shapeId="513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卡牌通灵</vt:lpstr>
      <vt:lpstr>#卡牌投放思路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2019-04-03T09:58:43Z</dcterms:modified>
</cp:coreProperties>
</file>