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3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44525"/>
</workbook>
</file>

<file path=xl/sharedStrings.xml><?xml version="1.0" encoding="utf-8"?>
<sst xmlns="http://schemas.openxmlformats.org/spreadsheetml/2006/main" count="1015">
  <si>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</si>
  <si>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</si>
  <si>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</si>
  <si>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</si>
  <si>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</si>
  <si>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</si>
  <si>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</si>
  <si>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</si>
  <si>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</si>
  <si>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</si>
  <si>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</si>
  <si>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</si>
  <si>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</si>
  <si>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</si>
  <si>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</si>
  <si>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</si>
  <si>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charset val="134"/>
      </rPr>
      <t>battle_ccskill_config</t>
    </r>
    <r>
      <rPr>
        <sz val="11"/>
        <color theme="1"/>
        <rFont val="微软雅黑"/>
        <charset val="134"/>
      </rPr>
      <t>.lua</t>
    </r>
  </si>
  <si>
    <t>fxConfig</t>
  </si>
  <si>
    <r>
      <rPr>
        <sz val="11"/>
        <color theme="1"/>
        <rFont val="微软雅黑"/>
        <charset val="134"/>
      </rPr>
      <t>fx_config</t>
    </r>
    <r>
      <rPr>
        <sz val="11"/>
        <color theme="1"/>
        <rFont val="微软雅黑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</si>
  <si>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</si>
  <si>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</si>
  <si>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</si>
  <si>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</si>
  <si>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</si>
  <si>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</si>
  <si>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</si>
  <si>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</si>
  <si>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</si>
  <si>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</si>
  <si>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</si>
  <si>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</si>
  <si>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</si>
  <si>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</si>
  <si>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</si>
  <si>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</si>
  <si>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</si>
  <si>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</si>
  <si>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</si>
  <si>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</si>
  <si>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</si>
  <si>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</si>
  <si>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</si>
  <si>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</si>
  <si>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</si>
  <si>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</si>
  <si>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</si>
  <si>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</si>
  <si>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</si>
  <si>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</si>
  <si>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</si>
  <si>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</si>
  <si>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</si>
  <si>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</si>
  <si>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</si>
  <si>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</si>
  <si>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</si>
  <si>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</si>
  <si>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</si>
  <si>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</si>
  <si>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</si>
  <si>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</si>
  <si>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</si>
  <si>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</si>
  <si>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</si>
  <si>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</si>
  <si>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</si>
  <si>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</si>
  <si>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</si>
  <si>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</si>
  <si>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</si>
  <si>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</si>
  <si>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</si>
  <si>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</si>
  <si>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</si>
  <si>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</si>
  <si>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</si>
  <si>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</si>
  <si>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</si>
  <si>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</si>
  <si>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</si>
  <si>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</si>
  <si>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</si>
  <si>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</si>
  <si>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</si>
  <si>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</si>
  <si>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</si>
  <si>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</si>
  <si>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</si>
  <si>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</si>
  <si>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</si>
  <si>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</si>
  <si>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</si>
  <si>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</si>
  <si>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</si>
  <si>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</si>
  <si>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</si>
  <si>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</si>
  <si>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</si>
  <si>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</si>
  <si>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</si>
  <si>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</si>
  <si>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</si>
  <si>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</si>
  <si>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</si>
  <si>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</si>
  <si>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</si>
  <si>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</si>
  <si>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</si>
  <si>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</si>
  <si>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</si>
  <si>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</si>
  <si>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</si>
  <si>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</si>
  <si>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</si>
  <si>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</si>
  <si>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</si>
  <si>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</si>
  <si>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</si>
  <si>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</si>
  <si>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</si>
  <si>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</si>
  <si>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</si>
  <si>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</si>
  <si>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</si>
  <si>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</si>
  <si>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</si>
  <si>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</si>
  <si>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</si>
  <si>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</si>
  <si>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</si>
  <si>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</si>
  <si>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</si>
  <si>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</si>
  <si>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</si>
  <si>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</si>
  <si>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</si>
  <si>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</si>
  <si>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</si>
  <si>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</si>
  <si>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</si>
  <si>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</si>
  <si>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</si>
  <si>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</si>
  <si>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</si>
  <si>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</si>
  <si>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</si>
  <si>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</si>
  <si>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</si>
  <si>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</si>
  <si>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</si>
  <si>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</si>
  <si>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</si>
  <si>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</si>
  <si>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</si>
  <si>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</si>
  <si>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</si>
  <si>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</si>
  <si>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</si>
  <si>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</si>
  <si>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</si>
  <si>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</si>
  <si>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</si>
  <si>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</si>
  <si>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</si>
  <si>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</si>
  <si>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</si>
  <si>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</si>
  <si>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</si>
  <si>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</si>
  <si>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</si>
  <si>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</si>
  <si>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</si>
  <si>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</si>
  <si>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</si>
  <si>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</si>
  <si>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</si>
  <si>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</si>
  <si>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</si>
  <si>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</si>
  <si>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</si>
  <si>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</si>
  <si>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</si>
  <si>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</si>
  <si>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</si>
  <si>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</si>
  <si>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</si>
  <si>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</si>
  <si>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</si>
  <si>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</si>
  <si>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</si>
  <si>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</si>
  <si>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</si>
  <si>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</si>
  <si>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</si>
  <si>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</si>
  <si>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</si>
  <si>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</si>
  <si>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</si>
  <si>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</si>
  <si>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</si>
  <si>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</si>
  <si>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</si>
  <si>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</si>
  <si>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</si>
  <si>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</si>
  <si>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</si>
  <si>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</si>
  <si>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</si>
  <si>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</si>
  <si>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</si>
  <si>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</si>
  <si>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</si>
  <si>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</si>
  <si>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</si>
  <si>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</si>
  <si>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</si>
  <si>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</si>
  <si>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</si>
  <si>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</si>
  <si>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</si>
  <si>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</si>
  <si>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</si>
  <si>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</si>
  <si>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</si>
  <si>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</si>
  <si>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</si>
  <si>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</si>
  <si>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</si>
  <si>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</si>
  <si>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</si>
  <si>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</si>
  <si>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</si>
  <si>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</si>
  <si>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</si>
  <si>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</si>
  <si>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</si>
  <si>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</si>
  <si>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</si>
  <si>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</si>
  <si>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</si>
  <si>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</si>
  <si>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</si>
  <si>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</si>
  <si>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</si>
  <si>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</si>
  <si>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</si>
  <si>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</si>
  <si>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</si>
  <si>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</si>
  <si>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</si>
  <si>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</si>
  <si>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</si>
  <si>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</si>
  <si>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</si>
  <si>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</si>
  <si>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</si>
  <si>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</si>
  <si>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</si>
  <si>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</si>
  <si>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</si>
  <si>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</si>
  <si>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</si>
  <si>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</si>
  <si>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</si>
  <si>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</si>
  <si>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</si>
  <si>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</si>
  <si>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</si>
  <si>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</si>
  <si>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</si>
  <si>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</si>
  <si>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</si>
  <si>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</si>
  <si>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</si>
  <si>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</si>
  <si>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</si>
  <si>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</si>
  <si>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</si>
  <si>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</si>
  <si>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</si>
  <si>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</si>
  <si>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</si>
  <si>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</si>
  <si>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</si>
  <si>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</si>
  <si>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</si>
  <si>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</si>
  <si>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</si>
  <si>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</si>
  <si>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</si>
  <si>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</si>
  <si>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</si>
  <si>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</si>
  <si>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</si>
  <si>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</si>
  <si>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</si>
  <si>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</si>
  <si>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</si>
  <si>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</si>
  <si>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</si>
  <si>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</si>
  <si>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</si>
  <si>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</si>
  <si>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</si>
  <si>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</si>
  <si>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</si>
  <si>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</si>
  <si>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</si>
  <si>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</si>
  <si>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</si>
  <si>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</si>
  <si>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</si>
  <si>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</si>
  <si>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</si>
  <si>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</si>
  <si>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</si>
  <si>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</si>
  <si>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</si>
  <si>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</si>
  <si>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</si>
  <si>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</si>
  <si>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</si>
  <si>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</si>
  <si>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</si>
  <si>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</si>
  <si>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</si>
  <si>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</si>
  <si>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</si>
  <si>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</si>
  <si>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</si>
  <si>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</si>
  <si>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</si>
  <si>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</si>
  <si>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</si>
  <si>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</si>
  <si>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</si>
  <si>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</si>
  <si>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</si>
  <si>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</si>
  <si>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</si>
  <si>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</si>
  <si>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</si>
  <si>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</si>
  <si>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</si>
  <si>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</si>
  <si>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</si>
  <si>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</si>
  <si>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</si>
  <si>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</si>
  <si>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</si>
  <si>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</si>
  <si>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</si>
  <si>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</si>
  <si>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</si>
  <si>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</si>
  <si>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</si>
  <si>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</si>
  <si>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</si>
  <si>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</si>
  <si>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</si>
  <si>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</si>
  <si>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</si>
  <si>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</si>
  <si>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</si>
  <si>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</si>
  <si>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</si>
  <si>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</si>
  <si>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</si>
  <si>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</si>
  <si>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</si>
  <si>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</si>
  <si>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</si>
  <si>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</si>
  <si>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</si>
  <si>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</si>
  <si>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</si>
  <si>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</si>
  <si>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</si>
  <si>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</si>
  <si>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</si>
  <si>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</si>
  <si>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</si>
  <si>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</si>
  <si>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</si>
  <si>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</si>
  <si>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</si>
  <si>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</si>
  <si>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</si>
  <si>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</si>
  <si>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</si>
  <si>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</si>
  <si>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</si>
  <si>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</si>
  <si>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</si>
  <si>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</si>
  <si>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</si>
  <si>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</si>
  <si>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</si>
  <si>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</si>
  <si>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</si>
  <si>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</si>
  <si>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</si>
  <si>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</si>
  <si>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</si>
  <si>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</si>
  <si>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</si>
  <si>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</si>
  <si>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</si>
  <si>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</si>
  <si>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</si>
  <si>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</si>
  <si>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</si>
  <si>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</si>
  <si>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</si>
  <si>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</si>
  <si>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</si>
  <si>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</si>
  <si>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</si>
  <si>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</si>
  <si>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</si>
  <si>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</si>
  <si>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</si>
  <si>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</si>
  <si>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</si>
  <si>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</si>
  <si>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</si>
  <si>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</si>
  <si>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</si>
  <si>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</si>
  <si>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</si>
  <si>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</si>
  <si>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</si>
  <si>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</si>
  <si>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</si>
  <si>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</si>
  <si>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</si>
  <si>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</si>
  <si>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</si>
  <si>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</si>
  <si>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</si>
  <si>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</si>
  <si>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</si>
  <si>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</si>
  <si>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</si>
  <si>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</si>
  <si>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</si>
  <si>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</si>
  <si>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</si>
  <si>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</si>
  <si>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</si>
  <si>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</si>
  <si>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</si>
  <si>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</si>
  <si>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</si>
  <si>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</si>
  <si>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</si>
  <si>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</si>
  <si>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</si>
  <si>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</si>
  <si>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</si>
  <si>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</si>
  <si>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</si>
  <si>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</si>
  <si>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</si>
  <si>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</si>
  <si>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</si>
  <si>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</si>
  <si>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</si>
  <si>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</si>
  <si>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</si>
  <si>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</si>
  <si>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</si>
  <si>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Art/Roles/rol_1102008/Pefabs/model_xhy_1102008_p.prefab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</si>
  <si>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</si>
  <si>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</si>
  <si>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</si>
  <si>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</si>
  <si>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</si>
  <si>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</si>
  <si>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</si>
  <si>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</si>
  <si>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</si>
  <si>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</si>
  <si>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</si>
  <si>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</si>
  <si>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</si>
  <si>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</si>
  <si>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</si>
  <si>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</si>
  <si>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</si>
  <si>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</si>
  <si>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</si>
  <si>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</si>
  <si>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</si>
  <si>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</si>
  <si>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</si>
  <si>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</si>
  <si>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</si>
  <si>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</si>
  <si>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</si>
  <si>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</si>
  <si>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</si>
  <si>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</si>
  <si>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</si>
  <si>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</si>
  <si>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</si>
  <si>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</si>
  <si>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</si>
  <si>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</si>
  <si>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</si>
  <si>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</si>
  <si>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</si>
  <si>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</si>
  <si>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</si>
  <si>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</si>
  <si>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</si>
  <si>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</si>
  <si>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</si>
  <si>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</si>
  <si>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</si>
  <si>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</si>
  <si>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</si>
  <si>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</si>
  <si>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</si>
  <si>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</si>
  <si>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</si>
  <si>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</si>
  <si>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</si>
  <si>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</si>
  <si>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</si>
  <si>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</si>
  <si>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</si>
  <si>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</si>
  <si>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</si>
  <si>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</si>
  <si>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</si>
  <si>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链球鬼兵</t>
  </si>
  <si>
    <t>model_jsgb1_1201001_p</t>
  </si>
  <si>
    <t>Art/Roles/rol_1201001/Pefabs/model_jsgb1_1201001_p.prefab</t>
  </si>
  <si>
    <t>砍刀鬼兵</t>
  </si>
  <si>
    <t>head_jsgb1_1201001</t>
  </si>
  <si>
    <t>model_jsgb2_1201002_p</t>
  </si>
  <si>
    <t>Art/Roles/rol_1201002/Pefabs/model_jsgb2_1201002_p.prefab</t>
  </si>
  <si>
    <t>双刃鬼兵</t>
  </si>
  <si>
    <t>head_jsgb2_1201002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</si>
  <si>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</si>
  <si>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</si>
  <si>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</si>
  <si>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</si>
  <si>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</si>
  <si>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</si>
  <si>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</si>
  <si>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</si>
  <si>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</si>
  <si>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</si>
  <si>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</si>
  <si>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</si>
  <si>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</si>
  <si>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</si>
  <si>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</si>
  <si>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</si>
  <si>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</si>
  <si>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</si>
  <si>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</si>
  <si>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</si>
  <si>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</si>
  <si>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</si>
  <si>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</si>
  <si>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</si>
  <si>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</si>
  <si>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</si>
  <si>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</si>
  <si>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</si>
  <si>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</si>
  <si>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</si>
  <si>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</si>
  <si>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</si>
  <si>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</si>
  <si>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</si>
  <si>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</si>
  <si>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</si>
  <si>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</si>
  <si>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</si>
  <si>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</si>
  <si>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</si>
  <si>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</si>
  <si>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</si>
  <si>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</si>
  <si>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</si>
  <si>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</si>
  <si>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</si>
  <si>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</si>
  <si>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</si>
  <si>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</si>
  <si>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</si>
  <si>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</si>
  <si>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</si>
  <si>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</si>
  <si>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</si>
  <si>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int:e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</si>
  <si>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</si>
  <si>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</si>
  <si>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</si>
  <si>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</si>
  <si>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</si>
  <si>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</si>
  <si>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</si>
  <si>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</si>
  <si>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</si>
  <si>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</si>
  <si>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</si>
  <si>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</si>
  <si>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</si>
  <si>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</si>
  <si>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</si>
  <si>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</si>
  <si>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</si>
  <si>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</si>
  <si>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</si>
  <si>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</si>
  <si>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</si>
  <si>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</si>
  <si>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</si>
  <si>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</si>
  <si>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</si>
  <si>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</si>
  <si>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</si>
  <si>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</si>
  <si>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</si>
  <si>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</si>
  <si>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</si>
  <si>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</si>
  <si>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</si>
  <si>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</si>
  <si>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</si>
  <si>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</si>
  <si>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</si>
  <si>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</si>
  <si>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</si>
  <si>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</si>
  <si>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</si>
  <si>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</si>
  <si>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</si>
  <si>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</si>
  <si>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</si>
  <si>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</si>
  <si>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</si>
  <si>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</si>
  <si>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</si>
  <si>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</si>
  <si>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</si>
  <si>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</si>
  <si>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</si>
  <si>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</si>
  <si>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</si>
  <si>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</si>
  <si>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</si>
  <si>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</si>
  <si>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</si>
  <si>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</si>
  <si>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</si>
  <si>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</si>
  <si>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</si>
  <si>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</si>
  <si>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</si>
  <si>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</si>
  <si>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</si>
  <si>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</si>
  <si>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</si>
  <si>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</si>
  <si>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</si>
  <si>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</si>
  <si>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</si>
  <si>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</si>
  <si>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</si>
  <si>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</si>
  <si>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</si>
  <si>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</si>
  <si>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</si>
  <si>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</si>
  <si>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</si>
  <si>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</si>
  <si>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</si>
  <si>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</si>
  <si>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</si>
  <si>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</si>
  <si>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</si>
  <si>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</si>
  <si>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</si>
  <si>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</si>
  <si>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</si>
  <si>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</si>
  <si>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</si>
  <si>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</si>
  <si>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</si>
  <si>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</si>
  <si>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</si>
  <si>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</si>
  <si>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</si>
  <si>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</si>
  <si>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</si>
  <si>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</si>
  <si>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</si>
  <si>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</si>
  <si>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</si>
  <si>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</si>
  <si>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</si>
  <si>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</si>
  <si>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</si>
  <si>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</si>
  <si>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</si>
  <si>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</si>
  <si>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</si>
  <si>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</si>
  <si>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</si>
  <si>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</si>
  <si>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</si>
  <si>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</si>
  <si>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</si>
  <si>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</si>
  <si>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</si>
  <si>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</si>
  <si>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</si>
  <si>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</si>
  <si>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</si>
  <si>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</si>
  <si>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</si>
  <si>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</si>
  <si>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</si>
  <si>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</si>
  <si>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</si>
  <si>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</si>
  <si>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</si>
  <si>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</si>
  <si>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</si>
  <si>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</si>
  <si>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</si>
  <si>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</si>
  <si>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</si>
  <si>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</si>
  <si>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</si>
  <si>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</si>
  <si>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</si>
  <si>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</si>
  <si>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</si>
  <si>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</si>
  <si>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</si>
  <si>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</si>
  <si>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</si>
  <si>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</si>
  <si>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</si>
  <si>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</si>
  <si>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</si>
  <si>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</si>
  <si>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</si>
  <si>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</si>
  <si>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</si>
  <si>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</si>
  <si>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</si>
  <si>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</si>
  <si>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</si>
  <si>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</si>
  <si>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</si>
  <si>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</si>
  <si>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</si>
  <si>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</si>
  <si>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</si>
  <si>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</si>
  <si>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</si>
  <si>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Art/Roles/rol_1102001/Animations/1102001_exskill_1_a_3.playable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</si>
  <si>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</si>
  <si>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</si>
  <si>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</si>
  <si>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Art/Roles/rol_1102001/Animations/1102001_exskill_1_b_3.playable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</si>
  <si>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</si>
  <si>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</si>
  <si>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</si>
  <si>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Art/Roles/rol_1102001/Animations/1102001_exskill_1_3.playable</t>
  </si>
  <si>
    <t>1303002-1</t>
  </si>
  <si>
    <t>Art/Roles/rol_1102002/Animations/1102002_exskill_1_a_1.playable</t>
  </si>
  <si>
    <t>Art/Roles/rol_1102002/Animations/1102002_exskill_1_a_2.playable</t>
  </si>
  <si>
    <t>1303002-2</t>
  </si>
  <si>
    <t>Art/Roles/rol_1102002/Animations/1102002_exskill_1_b_1.playable</t>
  </si>
  <si>
    <t>Art/Roles/rol_1102002/Animations/1102002_exskill_1_b_2.playable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</si>
  <si>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</si>
  <si>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</si>
  <si>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</si>
  <si>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Art/Roles/rol_1102002/Animations/1102002_exskill_1_3.playable</t>
  </si>
  <si>
    <t>1303004-1</t>
  </si>
  <si>
    <t>Art/Roles/rol_1102004/Animations/1102004_exskill_1_a_1.playable</t>
  </si>
  <si>
    <t>Art/Roles/rol_1102004/Animations/1102004_exskill_1_a_2.playable</t>
  </si>
  <si>
    <t>1303004-2</t>
  </si>
  <si>
    <t>Art/Roles/rol_1102004/Animations/1102004_exskill_1_b_1.playable</t>
  </si>
  <si>
    <t>Art/Roles/rol_1102004/Animations/1102004_exskill_1_b_2.playable</t>
  </si>
  <si>
    <t>1303004-3</t>
  </si>
  <si>
    <t>Art/Roles/rol_1102004/Animations/1102004_exskill_1_1.playable</t>
  </si>
  <si>
    <t>Art/Roles/rol_1102004/Animations/1102004_exskill_1_2.playable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</si>
  <si>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</si>
  <si>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</si>
  <si>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</si>
  <si>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Art/Roles/rol_1102007/Animations/1102007_exskill_1_a_3.playable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</si>
  <si>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</si>
  <si>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</si>
  <si>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</si>
  <si>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Art/Roles/rol_1102007/Animations/1102007_exskill_1_b_3.playable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</si>
  <si>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</si>
  <si>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</si>
  <si>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</si>
  <si>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Art/Roles/rol_1102007/Animations/1102007_exskill_1_3.playable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</si>
  <si>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</si>
  <si>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</si>
  <si>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</si>
  <si>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Art/Roles/rol_1102012/Animations/1102012_exskill_1_a_3.playable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</si>
  <si>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</si>
  <si>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</si>
  <si>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</si>
  <si>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Art/Roles/rol_1102012/Animations/1102012_exskill_1_b_3.playable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</si>
  <si>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</si>
  <si>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</si>
  <si>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</si>
  <si>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Art/Roles/rol_1102012/Animations/1102012_exskill_1_3.playable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</si>
  <si>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</si>
  <si>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</si>
  <si>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</si>
  <si>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Art/Roles/rol_1102014/Animations/1102014_exskill_1_a_3.playable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</si>
  <si>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</si>
  <si>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</si>
  <si>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</si>
  <si>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Art/Roles/rol_1102014/Animations/1102014_exskill_1_b_3.playable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</si>
  <si>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</si>
  <si>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</si>
  <si>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</si>
  <si>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Art/Roles/rol_1102014/Animations/1102014_exskill_1_3.playable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</si>
  <si>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</si>
  <si>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</si>
  <si>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</si>
  <si>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</si>
  <si>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</si>
  <si>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</si>
  <si>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</si>
  <si>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</si>
  <si>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</si>
  <si>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</si>
  <si>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</si>
  <si>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</si>
  <si>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</si>
  <si>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</si>
  <si>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</si>
  <si>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</si>
  <si>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</si>
  <si>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</si>
  <si>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</si>
  <si>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</si>
  <si>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</si>
  <si>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</si>
  <si>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</si>
  <si>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</si>
  <si>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</si>
  <si>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</si>
  <si>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</si>
  <si>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</si>
  <si>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</si>
  <si>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</si>
  <si>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</si>
  <si>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</si>
  <si>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</si>
  <si>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</si>
  <si>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</si>
  <si>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</si>
  <si>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</si>
  <si>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</si>
  <si>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</si>
  <si>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</si>
  <si>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</si>
  <si>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</si>
  <si>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</si>
  <si>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</si>
  <si>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</si>
  <si>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</si>
  <si>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</si>
  <si>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</si>
  <si>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</si>
  <si>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</si>
  <si>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</si>
  <si>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</si>
  <si>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</si>
  <si>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</si>
  <si>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</si>
  <si>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</si>
  <si>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</si>
  <si>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</si>
  <si>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</si>
  <si>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</si>
  <si>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</si>
  <si>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</si>
  <si>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</si>
  <si>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</si>
  <si>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</si>
  <si>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</si>
  <si>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</si>
  <si>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</si>
  <si>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</si>
  <si>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Art/Roles/rol_1201001/Animations/1201001_skill_1.playable</t>
  </si>
  <si>
    <t>1801002-1</t>
  </si>
  <si>
    <t>Art/Roles/rol_1201002/Animations/1201002_skill_1.playable</t>
  </si>
  <si>
    <t>1801003-1</t>
  </si>
  <si>
    <t>Art/Roles/rol_1201003/Animations/1201003_skill_1.playable</t>
  </si>
  <si>
    <t>1801004-1</t>
  </si>
  <si>
    <t>Art/Roles/rol_1201004/Animations/1201004_skill_1.playable</t>
  </si>
  <si>
    <t>1802004-1</t>
  </si>
  <si>
    <t>Art/Roles/rol_1201004/Animations/1201004_skill_2.playable</t>
  </si>
  <si>
    <t>1801005-1</t>
  </si>
  <si>
    <t>Art/Roles/rol_1201005/Animations/1201005_skill_1.playable</t>
  </si>
  <si>
    <t>1802005-1</t>
  </si>
  <si>
    <t>Art/Roles/rol_1201005/Animations/1201005_skill_2.playable</t>
  </si>
  <si>
    <t>1801006-1</t>
  </si>
  <si>
    <t>Art/Roles/rol_1201006/Animations/1201006_skill_1.playable</t>
  </si>
  <si>
    <t>1801007-1</t>
  </si>
  <si>
    <t>Art/Roles/rol_1201007/Animations/1201007_skill_1.playable</t>
  </si>
  <si>
    <t>1801008-1</t>
  </si>
  <si>
    <t>Art/Roles/rol_1201008/Animations/1201008_skill_1.playable</t>
  </si>
  <si>
    <t>1802008-1</t>
  </si>
  <si>
    <t>Art/Roles/rol_1201008/Animations/1201008_skill_2.playable</t>
  </si>
  <si>
    <t>1803008-1</t>
  </si>
  <si>
    <t>Art/Roles/rol_1201008/Animations/1201008_skill_3.playable</t>
  </si>
  <si>
    <t>1801009-1</t>
  </si>
  <si>
    <t>Art/Roles/rol_1201009/Animations/1201009_skill_1.playable</t>
  </si>
  <si>
    <t>1802009-1</t>
  </si>
  <si>
    <t>Art/Roles/rol_1201009/Animations/1201009_skill_2.playable</t>
  </si>
  <si>
    <t>1801010-1</t>
  </si>
  <si>
    <t>Art/Roles/rol_1201010/Animations/1201010_skill_1.playable</t>
  </si>
  <si>
    <t>1801011-1</t>
  </si>
  <si>
    <t>Art/Roles/rol_1201011/Animations/1201011_skill_1.playable</t>
  </si>
  <si>
    <t>1801012-1</t>
  </si>
  <si>
    <t>Art/Roles/rol_1201012/Animations/1201012_skill_1.playable</t>
  </si>
  <si>
    <t>1802012-1</t>
  </si>
  <si>
    <t>Art/Roles/rol_1201012/Animations/1201012_skill_2.playable</t>
  </si>
  <si>
    <t>1803012-1</t>
  </si>
  <si>
    <t>Art/Roles/rol_1201012/Animations/1201012_skill_3.playable</t>
  </si>
  <si>
    <t>skillTimeLine</t>
  </si>
  <si>
    <t>HitFx</t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</si>
  <si>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</si>
  <si>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</si>
  <si>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</si>
  <si>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</si>
  <si>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</si>
  <si>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</si>
  <si>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</si>
  <si>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</si>
  <si>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</si>
  <si>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行动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</si>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</sst>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</numFmts>
  <fonts count="30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2"/>
      <color theme="1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name val="Arial"/>
      <charset val="134"/>
    </font>
    <font>
      <sz val="11"/>
      <color rgb="FF9C6500"/>
      <name val="等线"/>
      <charset val="0"/>
      <scheme val="minor"/>
    </font>
    <font>
      <sz val="12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6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34931485946226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" fillId="0" borderId="0">
      <alignment horizontal="center" vertical="center"/>
    </xf>
    <xf numFmtId="0" fontId="20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" fillId="21" borderId="1">
      <alignment horizontal="center" vertical="center" wrapText="1"/>
    </xf>
    <xf numFmtId="0" fontId="20" fillId="16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0" borderId="1">
      <alignment vertical="top" wrapText="1"/>
    </xf>
    <xf numFmtId="0" fontId="24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7" fillId="0" borderId="8">
      <alignment horizontal="center" vertical="center"/>
    </xf>
    <xf numFmtId="0" fontId="20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>
      <alignment vertical="center"/>
    </xf>
    <xf numFmtId="9" fontId="11" fillId="0" borderId="0" applyFont="0" applyFill="0" applyBorder="0" applyAlignment="0" applyProtection="0"/>
    <xf numFmtId="0" fontId="28" fillId="0" borderId="0"/>
    <xf numFmtId="0" fontId="6" fillId="0" borderId="0" applyNumberFormat="0" applyFill="0" applyBorder="0" applyAlignment="0" applyProtection="0"/>
    <xf numFmtId="0" fontId="3" fillId="14" borderId="0"/>
    <xf numFmtId="0" fontId="27" fillId="29" borderId="0"/>
    <xf numFmtId="0" fontId="1" fillId="2" borderId="0">
      <alignment horizontal="center" vertical="top" wrapText="1"/>
    </xf>
    <xf numFmtId="0" fontId="4" fillId="30" borderId="1" applyFont="0">
      <alignment horizontal="center" vertical="center" wrapText="1"/>
    </xf>
  </cellStyleXfs>
  <cellXfs count="40">
    <xf numFmtId="0" fontId="0" fillId="0" borderId="0" xfId="0" applyAlignment="1"/>
    <xf numFmtId="0" fontId="1" fillId="0" borderId="0" xfId="16">
      <alignment horizontal="center" vertical="center"/>
    </xf>
    <xf numFmtId="0" fontId="2" fillId="0" borderId="0" xfId="0" applyFont="1" applyAlignment="1"/>
    <xf numFmtId="0" fontId="1" fillId="2" borderId="0" xfId="64">
      <alignment horizontal="center" vertical="top" wrapText="1"/>
    </xf>
    <xf numFmtId="0" fontId="1" fillId="2" borderId="1" xfId="64" applyBorder="1">
      <alignment horizontal="center" vertical="top" wrapText="1"/>
    </xf>
    <xf numFmtId="0" fontId="3" fillId="0" borderId="1" xfId="35" applyAlignment="1">
      <alignment vertical="top"/>
    </xf>
    <xf numFmtId="0" fontId="3" fillId="0" borderId="2" xfId="35" applyBorder="1" applyAlignment="1">
      <alignment vertical="top"/>
    </xf>
    <xf numFmtId="0" fontId="0" fillId="0" borderId="0" xfId="0">
      <alignment vertical="center"/>
    </xf>
    <xf numFmtId="0" fontId="4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35" applyFont="1">
      <alignment vertical="top" wrapText="1"/>
    </xf>
    <xf numFmtId="0" fontId="3" fillId="0" borderId="1" xfId="35" applyFont="1" applyBorder="1">
      <alignment vertical="top" wrapText="1"/>
    </xf>
    <xf numFmtId="0" fontId="4" fillId="0" borderId="0" xfId="58" applyAlignment="1"/>
    <xf numFmtId="0" fontId="3" fillId="0" borderId="1" xfId="35">
      <alignment vertical="top" wrapText="1"/>
    </xf>
    <xf numFmtId="0" fontId="4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1" fillId="0" borderId="0" xfId="16" applyAlignment="1">
      <alignment horizontal="center" vertical="center" wrapText="1"/>
    </xf>
    <xf numFmtId="0" fontId="4" fillId="0" borderId="0" xfId="58" applyAlignment="1">
      <alignment wrapText="1"/>
    </xf>
    <xf numFmtId="0" fontId="4" fillId="0" borderId="0" xfId="0" applyFont="1" applyAlignment="1">
      <alignment wrapText="1"/>
    </xf>
    <xf numFmtId="0" fontId="1" fillId="2" borderId="0" xfId="64" applyAlignment="1">
      <alignment horizontal="center" vertical="top" wrapText="1"/>
    </xf>
    <xf numFmtId="0" fontId="3" fillId="3" borderId="1" xfId="35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35" applyFill="1" applyBorder="1" applyAlignment="1">
      <alignment vertical="top" wrapText="1"/>
    </xf>
    <xf numFmtId="0" fontId="3" fillId="3" borderId="1" xfId="35" applyFont="1" applyFill="1" applyAlignment="1">
      <alignment vertical="top" wrapText="1"/>
    </xf>
    <xf numFmtId="0" fontId="3" fillId="4" borderId="1" xfId="35" applyFill="1" applyAlignment="1">
      <alignment vertical="top" wrapText="1"/>
    </xf>
    <xf numFmtId="0" fontId="3" fillId="4" borderId="1" xfId="35" applyFont="1" applyFill="1" applyAlignment="1">
      <alignment vertical="top" wrapText="1"/>
    </xf>
    <xf numFmtId="0" fontId="3" fillId="5" borderId="1" xfId="35" applyFill="1" applyAlignment="1">
      <alignment vertical="top" wrapText="1"/>
    </xf>
    <xf numFmtId="0" fontId="0" fillId="5" borderId="1" xfId="0" applyFill="1" applyBorder="1" applyAlignment="1">
      <alignment wrapText="1"/>
    </xf>
    <xf numFmtId="0" fontId="3" fillId="5" borderId="1" xfId="35" applyFill="1" applyBorder="1" applyAlignment="1">
      <alignment vertical="top" wrapText="1"/>
    </xf>
    <xf numFmtId="0" fontId="3" fillId="5" borderId="1" xfId="35" applyFont="1" applyFill="1" applyAlignment="1">
      <alignment vertical="top" wrapText="1"/>
    </xf>
    <xf numFmtId="0" fontId="3" fillId="4" borderId="1" xfId="35" applyFill="1" applyAlignment="1">
      <alignment vertical="top"/>
    </xf>
    <xf numFmtId="0" fontId="3" fillId="0" borderId="3" xfId="35" applyBorder="1" applyAlignment="1">
      <alignment vertical="top"/>
    </xf>
    <xf numFmtId="0" fontId="0" fillId="0" borderId="0" xfId="0" applyFont="1" applyFill="1" applyAlignment="1"/>
    <xf numFmtId="0" fontId="3" fillId="0" borderId="1" xfId="64" applyFont="1" applyFill="1" applyBorder="1">
      <alignment horizontal="center" vertical="top" wrapText="1"/>
    </xf>
    <xf numFmtId="0" fontId="3" fillId="0" borderId="2" xfId="64" applyFont="1" applyFill="1" applyBorder="1">
      <alignment horizontal="center" vertical="top" wrapText="1"/>
    </xf>
    <xf numFmtId="0" fontId="3" fillId="0" borderId="3" xfId="35" applyBorder="1">
      <alignment vertical="top" wrapText="1"/>
    </xf>
    <xf numFmtId="0" fontId="0" fillId="6" borderId="1" xfId="0" applyFill="1" applyBorder="1" applyAlignment="1"/>
    <xf numFmtId="0" fontId="4" fillId="0" borderId="0" xfId="58">
      <alignment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Currency" xfId="13"/>
    <cellStyle name="已访问的超链接" xfId="14" builtinId="9"/>
    <cellStyle name="注释" xfId="15" builtinId="10"/>
    <cellStyle name="英文标题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因变Grid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强调文字颜色 2" xfId="31" builtinId="33"/>
    <cellStyle name="Currency [0]" xfId="32"/>
    <cellStyle name="20% - 强调文字颜色 6" xfId="33" builtinId="50"/>
    <cellStyle name="链接单元格" xfId="34" builtinId="24"/>
    <cellStyle name="Grid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大标题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Comma [0]" xfId="56"/>
    <cellStyle name="Comma" xfId="57"/>
    <cellStyle name="Normal" xfId="58"/>
    <cellStyle name="Percent" xfId="59"/>
    <cellStyle name="常规 2" xfId="60"/>
    <cellStyle name="超链接 2" xfId="61"/>
    <cellStyle name="文本" xfId="62"/>
    <cellStyle name="无效" xfId="63"/>
    <cellStyle name="中文标题" xfId="64"/>
    <cellStyle name="纵向标题" xfId="6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12" sqref="C12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7.25" customHeight="1" spans="1:9">
      <c r="A2" s="14" t="s">
        <v>9</v>
      </c>
      <c r="B2" s="14" t="s">
        <v>10</v>
      </c>
      <c r="C2" s="14" t="s">
        <v>11</v>
      </c>
      <c r="D2" s="14" t="s">
        <v>12</v>
      </c>
      <c r="E2" s="14"/>
      <c r="F2" s="14"/>
      <c r="G2" s="14" t="b">
        <v>1</v>
      </c>
      <c r="H2" s="14"/>
      <c r="I2" s="14" t="b">
        <v>1</v>
      </c>
    </row>
    <row r="3" ht="47.25" customHeight="1" spans="1:9">
      <c r="A3" s="14" t="s">
        <v>13</v>
      </c>
      <c r="B3" s="14" t="s">
        <v>10</v>
      </c>
      <c r="C3" s="14"/>
      <c r="D3" s="14" t="s">
        <v>14</v>
      </c>
      <c r="E3" s="14" t="s">
        <v>14</v>
      </c>
      <c r="F3" s="14"/>
      <c r="G3" s="14" t="b">
        <v>1</v>
      </c>
      <c r="H3" s="14"/>
      <c r="I3" s="14" t="b">
        <v>1</v>
      </c>
    </row>
    <row r="4" ht="57.75" customHeight="1" spans="1:9">
      <c r="A4" s="14" t="s">
        <v>15</v>
      </c>
      <c r="B4" s="14" t="s">
        <v>16</v>
      </c>
      <c r="C4" s="14"/>
      <c r="D4" s="14" t="s">
        <v>12</v>
      </c>
      <c r="E4" s="14" t="s">
        <v>12</v>
      </c>
      <c r="F4" s="14"/>
      <c r="G4" s="14" t="b">
        <v>1</v>
      </c>
      <c r="H4" s="14"/>
      <c r="I4" s="14"/>
    </row>
    <row r="5" ht="54" customHeight="1" spans="1:9">
      <c r="A5" s="14" t="s">
        <v>17</v>
      </c>
      <c r="B5" s="14" t="s">
        <v>18</v>
      </c>
      <c r="C5" s="14"/>
      <c r="D5" s="14" t="s">
        <v>12</v>
      </c>
      <c r="E5" s="14" t="s">
        <v>12</v>
      </c>
      <c r="F5" s="14"/>
      <c r="G5" s="14" t="b">
        <v>1</v>
      </c>
      <c r="H5" s="14"/>
      <c r="I5" s="14"/>
    </row>
    <row r="6" ht="55.5" customHeight="1" spans="1:9">
      <c r="A6" s="14" t="s">
        <v>19</v>
      </c>
      <c r="B6" s="14" t="s">
        <v>20</v>
      </c>
      <c r="C6" s="14"/>
      <c r="D6" s="14" t="s">
        <v>21</v>
      </c>
      <c r="E6" s="14" t="s">
        <v>21</v>
      </c>
      <c r="F6" s="14"/>
      <c r="G6" s="14" t="b">
        <v>1</v>
      </c>
      <c r="H6" s="14"/>
      <c r="I6" s="14"/>
    </row>
    <row r="7" spans="1:9">
      <c r="A7" s="15" t="s">
        <v>22</v>
      </c>
      <c r="B7" s="15" t="s">
        <v>23</v>
      </c>
      <c r="C7" s="16"/>
      <c r="D7" s="15" t="s">
        <v>12</v>
      </c>
      <c r="E7" s="15" t="s">
        <v>12</v>
      </c>
      <c r="F7" s="16"/>
      <c r="G7" s="16" t="b">
        <v>1</v>
      </c>
      <c r="H7" s="16"/>
      <c r="I7" s="16"/>
    </row>
    <row r="10" spans="1:1">
      <c r="A10" s="3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60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4.25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ht="15" spans="1:93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</row>
    <row r="2" spans="1:93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119</v>
      </c>
      <c r="F2" s="13" t="s">
        <v>119</v>
      </c>
      <c r="G2" s="13" t="s">
        <v>119</v>
      </c>
      <c r="H2" s="13" t="s">
        <v>120</v>
      </c>
      <c r="I2" s="13" t="s">
        <v>120</v>
      </c>
      <c r="J2" s="13" t="s">
        <v>120</v>
      </c>
      <c r="K2" s="13" t="s">
        <v>120</v>
      </c>
      <c r="L2" s="13" t="s">
        <v>120</v>
      </c>
      <c r="M2" s="13" t="s">
        <v>120</v>
      </c>
      <c r="N2" s="13" t="s">
        <v>120</v>
      </c>
      <c r="O2" s="13" t="s">
        <v>118</v>
      </c>
      <c r="P2" s="13" t="s">
        <v>120</v>
      </c>
      <c r="Q2" s="13" t="s">
        <v>120</v>
      </c>
      <c r="R2" s="13" t="s">
        <v>120</v>
      </c>
      <c r="S2" s="13" t="s">
        <v>120</v>
      </c>
      <c r="T2" s="13" t="s">
        <v>120</v>
      </c>
      <c r="U2" s="13" t="s">
        <v>120</v>
      </c>
      <c r="V2" s="13" t="s">
        <v>120</v>
      </c>
      <c r="W2" s="13" t="s">
        <v>120</v>
      </c>
      <c r="X2" s="13" t="s">
        <v>120</v>
      </c>
      <c r="Y2" s="13" t="s">
        <v>120</v>
      </c>
      <c r="Z2" s="13" t="s">
        <v>120</v>
      </c>
      <c r="AA2" s="13" t="s">
        <v>120</v>
      </c>
      <c r="AB2" s="13" t="s">
        <v>120</v>
      </c>
      <c r="AC2" s="13" t="s">
        <v>120</v>
      </c>
      <c r="AD2" s="13" t="s">
        <v>120</v>
      </c>
      <c r="AE2" s="13" t="s">
        <v>120</v>
      </c>
      <c r="AF2" s="13" t="s">
        <v>120</v>
      </c>
      <c r="AG2" s="13" t="s">
        <v>120</v>
      </c>
      <c r="AH2" s="13" t="s">
        <v>120</v>
      </c>
      <c r="AI2" s="13" t="s">
        <v>120</v>
      </c>
      <c r="AJ2" s="13" t="s">
        <v>120</v>
      </c>
      <c r="AK2" s="13" t="s">
        <v>120</v>
      </c>
      <c r="AL2" s="13" t="s">
        <v>120</v>
      </c>
      <c r="AM2" s="13" t="s">
        <v>120</v>
      </c>
      <c r="AN2" s="13" t="s">
        <v>120</v>
      </c>
      <c r="AO2" s="13" t="s">
        <v>120</v>
      </c>
      <c r="AP2" s="13" t="s">
        <v>120</v>
      </c>
      <c r="AQ2" s="13" t="s">
        <v>120</v>
      </c>
      <c r="AR2" s="13" t="s">
        <v>120</v>
      </c>
      <c r="AS2" s="13" t="s">
        <v>120</v>
      </c>
      <c r="AT2" s="13" t="s">
        <v>120</v>
      </c>
      <c r="AU2" s="13" t="s">
        <v>120</v>
      </c>
      <c r="AV2" s="13" t="s">
        <v>120</v>
      </c>
      <c r="AW2" s="13" t="s">
        <v>120</v>
      </c>
      <c r="AX2" s="13" t="s">
        <v>120</v>
      </c>
      <c r="AY2" s="13" t="s">
        <v>120</v>
      </c>
      <c r="AZ2" s="13" t="s">
        <v>120</v>
      </c>
      <c r="BA2" s="13" t="s">
        <v>120</v>
      </c>
      <c r="BB2" s="13" t="s">
        <v>120</v>
      </c>
      <c r="BC2" s="13" t="s">
        <v>120</v>
      </c>
      <c r="BD2" s="13" t="s">
        <v>120</v>
      </c>
      <c r="BE2" s="13" t="s">
        <v>120</v>
      </c>
      <c r="BF2" s="13" t="s">
        <v>120</v>
      </c>
      <c r="BG2" s="13" t="s">
        <v>120</v>
      </c>
      <c r="BH2" s="13" t="s">
        <v>120</v>
      </c>
      <c r="BI2" s="13" t="s">
        <v>120</v>
      </c>
      <c r="BJ2" s="13" t="s">
        <v>120</v>
      </c>
      <c r="BK2" s="13" t="s">
        <v>120</v>
      </c>
      <c r="BL2" s="13" t="s">
        <v>120</v>
      </c>
      <c r="BM2" s="13" t="s">
        <v>120</v>
      </c>
      <c r="BN2" s="13" t="s">
        <v>120</v>
      </c>
      <c r="BO2" s="13" t="s">
        <v>120</v>
      </c>
      <c r="BP2" s="13" t="s">
        <v>120</v>
      </c>
      <c r="BQ2" s="13" t="s">
        <v>120</v>
      </c>
      <c r="BR2" s="13" t="s">
        <v>120</v>
      </c>
      <c r="BS2" s="13" t="s">
        <v>120</v>
      </c>
      <c r="BT2" s="13" t="s">
        <v>120</v>
      </c>
      <c r="BU2" s="13" t="s">
        <v>120</v>
      </c>
      <c r="BV2" s="13" t="s">
        <v>120</v>
      </c>
      <c r="BW2" s="13" t="s">
        <v>120</v>
      </c>
      <c r="BX2" s="13" t="s">
        <v>120</v>
      </c>
      <c r="BY2" s="13" t="s">
        <v>120</v>
      </c>
      <c r="BZ2" s="13" t="s">
        <v>120</v>
      </c>
      <c r="CA2" s="13" t="s">
        <v>120</v>
      </c>
      <c r="CB2" s="13" t="s">
        <v>120</v>
      </c>
      <c r="CC2" s="13" t="s">
        <v>120</v>
      </c>
      <c r="CD2" s="13" t="s">
        <v>120</v>
      </c>
      <c r="CE2" s="13" t="s">
        <v>120</v>
      </c>
      <c r="CF2" s="13" t="s">
        <v>120</v>
      </c>
      <c r="CG2" s="13" t="s">
        <v>120</v>
      </c>
      <c r="CH2" s="13" t="s">
        <v>120</v>
      </c>
      <c r="CI2" s="13" t="s">
        <v>120</v>
      </c>
      <c r="CJ2" s="13" t="s">
        <v>120</v>
      </c>
      <c r="CK2" s="13" t="s">
        <v>120</v>
      </c>
      <c r="CL2" s="13" t="s">
        <v>120</v>
      </c>
      <c r="CM2" s="13" t="s">
        <v>120</v>
      </c>
      <c r="CN2" s="13" t="s">
        <v>120</v>
      </c>
      <c r="CO2" s="13" t="s">
        <v>120</v>
      </c>
    </row>
    <row r="3" ht="45" customHeight="1" spans="1:93">
      <c r="A3" s="3" t="s">
        <v>12</v>
      </c>
      <c r="B3" s="3" t="s">
        <v>121</v>
      </c>
      <c r="C3" s="3" t="s">
        <v>122</v>
      </c>
      <c r="D3" s="3" t="s">
        <v>123</v>
      </c>
      <c r="E3" s="3" t="s">
        <v>123</v>
      </c>
      <c r="F3" s="3" t="s">
        <v>123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  <c r="AO3" s="3" t="s">
        <v>157</v>
      </c>
      <c r="AP3" s="3" t="s">
        <v>158</v>
      </c>
      <c r="AQ3" s="3" t="s">
        <v>159</v>
      </c>
      <c r="AR3" s="3" t="s">
        <v>160</v>
      </c>
      <c r="AS3" s="3" t="s">
        <v>161</v>
      </c>
      <c r="AT3" s="3" t="s">
        <v>162</v>
      </c>
      <c r="AU3" s="3" t="s">
        <v>163</v>
      </c>
      <c r="AV3" s="3" t="s">
        <v>164</v>
      </c>
      <c r="AW3" s="3" t="s">
        <v>165</v>
      </c>
      <c r="AX3" s="3" t="s">
        <v>166</v>
      </c>
      <c r="AY3" s="3" t="s">
        <v>167</v>
      </c>
      <c r="AZ3" s="3" t="s">
        <v>168</v>
      </c>
      <c r="BA3" s="3" t="s">
        <v>169</v>
      </c>
      <c r="BB3" s="3" t="s">
        <v>170</v>
      </c>
      <c r="BC3" s="3" t="s">
        <v>171</v>
      </c>
      <c r="BD3" s="3" t="s">
        <v>172</v>
      </c>
      <c r="BE3" s="3" t="s">
        <v>173</v>
      </c>
      <c r="BF3" s="3" t="s">
        <v>174</v>
      </c>
      <c r="BG3" s="3" t="s">
        <v>175</v>
      </c>
      <c r="BH3" s="3" t="s">
        <v>176</v>
      </c>
      <c r="BI3" s="3" t="s">
        <v>177</v>
      </c>
      <c r="BJ3" s="3" t="s">
        <v>178</v>
      </c>
      <c r="BK3" s="3" t="s">
        <v>179</v>
      </c>
      <c r="BL3" s="3" t="s">
        <v>180</v>
      </c>
      <c r="BM3" s="3" t="s">
        <v>181</v>
      </c>
      <c r="BN3" s="3" t="s">
        <v>182</v>
      </c>
      <c r="BO3" s="3" t="s">
        <v>183</v>
      </c>
      <c r="BP3" s="3" t="s">
        <v>184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189</v>
      </c>
      <c r="BV3" s="3" t="s">
        <v>190</v>
      </c>
      <c r="BW3" s="3" t="s">
        <v>191</v>
      </c>
      <c r="BX3" s="3" t="s">
        <v>192</v>
      </c>
      <c r="BY3" s="3" t="s">
        <v>193</v>
      </c>
      <c r="BZ3" s="3" t="s">
        <v>194</v>
      </c>
      <c r="CA3" s="3" t="s">
        <v>195</v>
      </c>
      <c r="CB3" s="3" t="s">
        <v>196</v>
      </c>
      <c r="CC3" s="3" t="s">
        <v>197</v>
      </c>
      <c r="CD3" s="3" t="s">
        <v>198</v>
      </c>
      <c r="CE3" s="3" t="s">
        <v>199</v>
      </c>
      <c r="CF3" s="3" t="s">
        <v>200</v>
      </c>
      <c r="CG3" s="3" t="s">
        <v>201</v>
      </c>
      <c r="CH3" s="3" t="s">
        <v>202</v>
      </c>
      <c r="CI3" s="3" t="s">
        <v>203</v>
      </c>
      <c r="CJ3" s="3" t="s">
        <v>204</v>
      </c>
      <c r="CK3" s="3" t="s">
        <v>205</v>
      </c>
      <c r="CL3" s="3" t="s">
        <v>206</v>
      </c>
      <c r="CM3" s="3" t="s">
        <v>207</v>
      </c>
      <c r="CN3" s="3" t="s">
        <v>208</v>
      </c>
      <c r="CO3" s="3" t="s">
        <v>209</v>
      </c>
    </row>
    <row r="4" ht="16.5" spans="1:93">
      <c r="A4" s="14">
        <v>1</v>
      </c>
      <c r="B4" s="14" t="s">
        <v>210</v>
      </c>
      <c r="C4" s="14"/>
      <c r="D4" s="14"/>
      <c r="E4" s="14"/>
      <c r="F4" s="14"/>
      <c r="G4" s="14"/>
      <c r="H4" s="14">
        <v>0</v>
      </c>
      <c r="I4" s="14">
        <v>0</v>
      </c>
      <c r="J4" s="14">
        <v>0</v>
      </c>
      <c r="K4" s="14">
        <v>0</v>
      </c>
      <c r="L4" s="14">
        <v>12.35</v>
      </c>
      <c r="M4" s="14">
        <v>0</v>
      </c>
      <c r="N4" s="14">
        <v>30</v>
      </c>
      <c r="O4" s="14" t="s">
        <v>211</v>
      </c>
      <c r="P4" s="14">
        <v>6.92</v>
      </c>
      <c r="Q4" s="14">
        <v>6.7</v>
      </c>
      <c r="R4" s="14">
        <v>-17.46</v>
      </c>
      <c r="S4" s="14">
        <v>18.4</v>
      </c>
      <c r="T4" s="14">
        <v>-21.8</v>
      </c>
      <c r="U4" s="14">
        <v>0</v>
      </c>
      <c r="V4" s="14">
        <v>1.45</v>
      </c>
      <c r="W4" s="14">
        <v>0</v>
      </c>
      <c r="X4" s="14">
        <v>-5.12</v>
      </c>
      <c r="Y4" s="14">
        <v>2.48</v>
      </c>
      <c r="Z4" s="14">
        <v>0</v>
      </c>
      <c r="AA4" s="14">
        <v>-9.18</v>
      </c>
      <c r="AB4" s="14">
        <v>-3.71</v>
      </c>
      <c r="AC4" s="14">
        <v>0</v>
      </c>
      <c r="AD4" s="14">
        <v>-4.58</v>
      </c>
      <c r="AE4" s="14">
        <v>-2</v>
      </c>
      <c r="AF4" s="14">
        <v>0</v>
      </c>
      <c r="AG4" s="14">
        <v>-9.2</v>
      </c>
      <c r="AH4" s="14">
        <v>6.13</v>
      </c>
      <c r="AI4" s="14">
        <v>0</v>
      </c>
      <c r="AJ4" s="14">
        <v>-3.3</v>
      </c>
      <c r="AK4" s="14">
        <v>6.8</v>
      </c>
      <c r="AL4" s="14">
        <v>0</v>
      </c>
      <c r="AM4" s="14">
        <v>-7.6</v>
      </c>
      <c r="AN4" s="14">
        <v>-0.76</v>
      </c>
      <c r="AO4" s="14">
        <v>0</v>
      </c>
      <c r="AP4" s="14">
        <v>5.33</v>
      </c>
      <c r="AQ4" s="14">
        <v>-2.67</v>
      </c>
      <c r="AR4" s="14">
        <v>0</v>
      </c>
      <c r="AS4" s="14">
        <v>10.87</v>
      </c>
      <c r="AT4" s="14">
        <v>3.98</v>
      </c>
      <c r="AU4" s="14">
        <v>0</v>
      </c>
      <c r="AV4" s="14">
        <v>4.45</v>
      </c>
      <c r="AW4" s="14">
        <v>1.14</v>
      </c>
      <c r="AX4" s="14">
        <v>0</v>
      </c>
      <c r="AY4" s="14">
        <v>10.14</v>
      </c>
      <c r="AZ4" s="14">
        <v>-5.3</v>
      </c>
      <c r="BA4" s="14">
        <v>0</v>
      </c>
      <c r="BB4" s="14">
        <v>3.31</v>
      </c>
      <c r="BC4" s="14">
        <v>-7.23</v>
      </c>
      <c r="BD4" s="14">
        <v>0</v>
      </c>
      <c r="BE4" s="14">
        <v>7.23</v>
      </c>
      <c r="BF4" s="14">
        <v>0</v>
      </c>
      <c r="BG4" s="14">
        <v>-10</v>
      </c>
      <c r="BH4" s="14">
        <v>0</v>
      </c>
      <c r="BI4" s="14">
        <v>0</v>
      </c>
      <c r="BJ4" s="14">
        <v>-10</v>
      </c>
      <c r="BK4" s="14">
        <v>0</v>
      </c>
      <c r="BL4" s="14">
        <v>0</v>
      </c>
      <c r="BM4" s="14">
        <v>28.154</v>
      </c>
      <c r="BN4" s="14">
        <v>0</v>
      </c>
      <c r="BO4" s="14">
        <v>0</v>
      </c>
      <c r="BP4" s="14">
        <v>0.986</v>
      </c>
      <c r="BQ4" s="14">
        <v>0</v>
      </c>
      <c r="BR4" s="14">
        <v>0</v>
      </c>
      <c r="BS4" s="14">
        <v>-53.211</v>
      </c>
      <c r="BT4" s="14">
        <v>0</v>
      </c>
      <c r="BU4" s="14">
        <v>0</v>
      </c>
      <c r="BV4" s="14">
        <v>-35.4</v>
      </c>
      <c r="BW4" s="14">
        <v>0</v>
      </c>
      <c r="BX4" s="14">
        <v>0</v>
      </c>
      <c r="BY4" s="14">
        <v>-178.668</v>
      </c>
      <c r="BZ4" s="14">
        <v>0</v>
      </c>
      <c r="CA4" s="14">
        <v>0</v>
      </c>
      <c r="CB4" s="14">
        <v>180</v>
      </c>
      <c r="CC4" s="14">
        <v>0</v>
      </c>
      <c r="CD4" s="14">
        <v>0</v>
      </c>
      <c r="CE4" s="14">
        <v>171.59</v>
      </c>
      <c r="CF4" s="14">
        <v>0</v>
      </c>
      <c r="CG4" s="14">
        <v>0</v>
      </c>
      <c r="CH4" s="14">
        <v>180</v>
      </c>
      <c r="CI4" s="14">
        <v>0</v>
      </c>
      <c r="CJ4" s="14">
        <v>0</v>
      </c>
      <c r="CK4" s="14">
        <v>-169.947</v>
      </c>
      <c r="CL4" s="14">
        <v>0</v>
      </c>
      <c r="CM4" s="14">
        <v>0</v>
      </c>
      <c r="CN4" s="14">
        <v>180</v>
      </c>
      <c r="CO4" s="14">
        <v>0</v>
      </c>
    </row>
    <row r="5" ht="16.5" spans="1:93">
      <c r="A5" s="14">
        <v>2</v>
      </c>
      <c r="B5" s="14" t="s">
        <v>210</v>
      </c>
      <c r="C5" s="14"/>
      <c r="D5" s="14"/>
      <c r="E5" s="14"/>
      <c r="F5" s="14"/>
      <c r="G5" s="14"/>
      <c r="H5" s="14">
        <v>0</v>
      </c>
      <c r="I5" s="14">
        <v>0</v>
      </c>
      <c r="J5" s="14">
        <v>0</v>
      </c>
      <c r="K5" s="14">
        <v>0</v>
      </c>
      <c r="L5" s="14">
        <v>225</v>
      </c>
      <c r="M5" s="14">
        <v>0</v>
      </c>
      <c r="N5" s="14">
        <v>30</v>
      </c>
      <c r="O5" s="14" t="s">
        <v>211</v>
      </c>
      <c r="P5" s="14">
        <v>6.92</v>
      </c>
      <c r="Q5" s="14">
        <v>6.7</v>
      </c>
      <c r="R5" s="14">
        <v>-17.46</v>
      </c>
      <c r="S5" s="14">
        <v>18.4</v>
      </c>
      <c r="T5" s="14">
        <v>-21.8</v>
      </c>
      <c r="U5" s="14">
        <v>0</v>
      </c>
      <c r="V5" s="14">
        <v>1.45</v>
      </c>
      <c r="W5" s="14">
        <v>0</v>
      </c>
      <c r="X5" s="14">
        <v>-5.12</v>
      </c>
      <c r="Y5" s="14">
        <v>2.48</v>
      </c>
      <c r="Z5" s="14">
        <v>0</v>
      </c>
      <c r="AA5" s="14">
        <v>-9.18</v>
      </c>
      <c r="AB5" s="14">
        <v>-3.71</v>
      </c>
      <c r="AC5" s="14">
        <v>0</v>
      </c>
      <c r="AD5" s="14">
        <v>-4.58</v>
      </c>
      <c r="AE5" s="14">
        <v>-2</v>
      </c>
      <c r="AF5" s="14">
        <v>0</v>
      </c>
      <c r="AG5" s="14">
        <v>-9.2</v>
      </c>
      <c r="AH5" s="14">
        <v>6.13</v>
      </c>
      <c r="AI5" s="14">
        <v>0</v>
      </c>
      <c r="AJ5" s="14">
        <v>-3.3</v>
      </c>
      <c r="AK5" s="14">
        <v>6.8</v>
      </c>
      <c r="AL5" s="14">
        <v>0</v>
      </c>
      <c r="AM5" s="14">
        <v>-7.6</v>
      </c>
      <c r="AN5" s="14">
        <v>-0.76</v>
      </c>
      <c r="AO5" s="14">
        <v>0</v>
      </c>
      <c r="AP5" s="14">
        <v>5.33</v>
      </c>
      <c r="AQ5" s="14">
        <v>-2.67</v>
      </c>
      <c r="AR5" s="14">
        <v>0</v>
      </c>
      <c r="AS5" s="14">
        <v>10.87</v>
      </c>
      <c r="AT5" s="14">
        <v>3.98</v>
      </c>
      <c r="AU5" s="14">
        <v>0</v>
      </c>
      <c r="AV5" s="14">
        <v>4.45</v>
      </c>
      <c r="AW5" s="14">
        <v>1.14</v>
      </c>
      <c r="AX5" s="14">
        <v>0</v>
      </c>
      <c r="AY5" s="14">
        <v>10.14</v>
      </c>
      <c r="AZ5" s="14">
        <v>-5.3</v>
      </c>
      <c r="BA5" s="14">
        <v>0</v>
      </c>
      <c r="BB5" s="14">
        <v>3.31</v>
      </c>
      <c r="BC5" s="14">
        <v>-7.23</v>
      </c>
      <c r="BD5" s="14">
        <v>0</v>
      </c>
      <c r="BE5" s="14">
        <v>7.23</v>
      </c>
      <c r="BF5" s="14">
        <v>0</v>
      </c>
      <c r="BG5" s="14">
        <v>-10</v>
      </c>
      <c r="BH5" s="14">
        <v>0</v>
      </c>
      <c r="BI5" s="14">
        <v>0</v>
      </c>
      <c r="BJ5" s="14">
        <v>-10</v>
      </c>
      <c r="BK5" s="14">
        <v>0</v>
      </c>
      <c r="BL5" s="14">
        <v>0</v>
      </c>
      <c r="BM5" s="14">
        <v>28.154</v>
      </c>
      <c r="BN5" s="14">
        <v>0</v>
      </c>
      <c r="BO5" s="14">
        <v>0</v>
      </c>
      <c r="BP5" s="14">
        <v>0.986</v>
      </c>
      <c r="BQ5" s="14">
        <v>0</v>
      </c>
      <c r="BR5" s="14">
        <v>0</v>
      </c>
      <c r="BS5" s="14">
        <v>-53.211</v>
      </c>
      <c r="BT5" s="14">
        <v>0</v>
      </c>
      <c r="BU5" s="14">
        <v>0</v>
      </c>
      <c r="BV5" s="14">
        <v>-35.4</v>
      </c>
      <c r="BW5" s="14">
        <v>0</v>
      </c>
      <c r="BX5" s="14">
        <v>0</v>
      </c>
      <c r="BY5" s="14">
        <v>-178.668</v>
      </c>
      <c r="BZ5" s="14">
        <v>0</v>
      </c>
      <c r="CA5" s="14">
        <v>0</v>
      </c>
      <c r="CB5" s="14">
        <v>180</v>
      </c>
      <c r="CC5" s="14">
        <v>0</v>
      </c>
      <c r="CD5" s="14">
        <v>0</v>
      </c>
      <c r="CE5" s="14">
        <v>171.59</v>
      </c>
      <c r="CF5" s="14">
        <v>0</v>
      </c>
      <c r="CG5" s="14">
        <v>0</v>
      </c>
      <c r="CH5" s="14">
        <v>180</v>
      </c>
      <c r="CI5" s="14">
        <v>0</v>
      </c>
      <c r="CJ5" s="14">
        <v>0</v>
      </c>
      <c r="CK5" s="14">
        <v>-169.947</v>
      </c>
      <c r="CL5" s="14">
        <v>0</v>
      </c>
      <c r="CM5" s="14">
        <v>0</v>
      </c>
      <c r="CN5" s="14">
        <v>180</v>
      </c>
      <c r="CO5" s="14">
        <v>0</v>
      </c>
    </row>
    <row r="6" ht="16.5" spans="1:93">
      <c r="A6" s="14">
        <v>3</v>
      </c>
      <c r="B6" s="14" t="s">
        <v>210</v>
      </c>
      <c r="C6" s="14"/>
      <c r="D6" s="14"/>
      <c r="E6" s="14"/>
      <c r="F6" s="14"/>
      <c r="G6" s="14"/>
      <c r="H6" s="14">
        <v>0</v>
      </c>
      <c r="I6" s="14">
        <v>0</v>
      </c>
      <c r="J6" s="14">
        <v>0</v>
      </c>
      <c r="K6" s="14">
        <v>0</v>
      </c>
      <c r="L6" s="14">
        <v>43</v>
      </c>
      <c r="M6" s="14">
        <v>0</v>
      </c>
      <c r="N6" s="14">
        <v>30</v>
      </c>
      <c r="O6" s="14" t="s">
        <v>211</v>
      </c>
      <c r="P6" s="14">
        <v>6.92</v>
      </c>
      <c r="Q6" s="14">
        <v>6.7</v>
      </c>
      <c r="R6" s="14">
        <v>-17.46</v>
      </c>
      <c r="S6" s="14">
        <v>18.4</v>
      </c>
      <c r="T6" s="14">
        <v>-21.8</v>
      </c>
      <c r="U6" s="14">
        <v>0</v>
      </c>
      <c r="V6" s="14">
        <v>1.45</v>
      </c>
      <c r="W6" s="14">
        <v>0</v>
      </c>
      <c r="X6" s="14">
        <v>-5.12</v>
      </c>
      <c r="Y6" s="14">
        <v>2.48</v>
      </c>
      <c r="Z6" s="14">
        <v>0</v>
      </c>
      <c r="AA6" s="14">
        <v>-9.18</v>
      </c>
      <c r="AB6" s="14">
        <v>-3.71</v>
      </c>
      <c r="AC6" s="14">
        <v>0</v>
      </c>
      <c r="AD6" s="14">
        <v>-4.58</v>
      </c>
      <c r="AE6" s="14">
        <v>-2</v>
      </c>
      <c r="AF6" s="14">
        <v>0</v>
      </c>
      <c r="AG6" s="14">
        <v>-9.2</v>
      </c>
      <c r="AH6" s="14">
        <v>6.13</v>
      </c>
      <c r="AI6" s="14">
        <v>0</v>
      </c>
      <c r="AJ6" s="14">
        <v>-3.3</v>
      </c>
      <c r="AK6" s="14">
        <v>6.8</v>
      </c>
      <c r="AL6" s="14">
        <v>0</v>
      </c>
      <c r="AM6" s="14">
        <v>-7.6</v>
      </c>
      <c r="AN6" s="14">
        <v>-0.76</v>
      </c>
      <c r="AO6" s="14">
        <v>0</v>
      </c>
      <c r="AP6" s="14">
        <v>5.33</v>
      </c>
      <c r="AQ6" s="14">
        <v>-2.67</v>
      </c>
      <c r="AR6" s="14">
        <v>0</v>
      </c>
      <c r="AS6" s="14">
        <v>10.87</v>
      </c>
      <c r="AT6" s="14">
        <v>3.98</v>
      </c>
      <c r="AU6" s="14">
        <v>0</v>
      </c>
      <c r="AV6" s="14">
        <v>4.45</v>
      </c>
      <c r="AW6" s="14">
        <v>1.14</v>
      </c>
      <c r="AX6" s="14">
        <v>0</v>
      </c>
      <c r="AY6" s="14">
        <v>10.14</v>
      </c>
      <c r="AZ6" s="14">
        <v>-5.3</v>
      </c>
      <c r="BA6" s="14">
        <v>0</v>
      </c>
      <c r="BB6" s="14">
        <v>3.31</v>
      </c>
      <c r="BC6" s="14">
        <v>-7.23</v>
      </c>
      <c r="BD6" s="14">
        <v>0</v>
      </c>
      <c r="BE6" s="14">
        <v>7.23</v>
      </c>
      <c r="BF6" s="14">
        <v>0</v>
      </c>
      <c r="BG6" s="14">
        <v>-10</v>
      </c>
      <c r="BH6" s="14">
        <v>0</v>
      </c>
      <c r="BI6" s="14">
        <v>0</v>
      </c>
      <c r="BJ6" s="14">
        <v>-10</v>
      </c>
      <c r="BK6" s="14">
        <v>0</v>
      </c>
      <c r="BL6" s="14">
        <v>0</v>
      </c>
      <c r="BM6" s="14">
        <v>28.154</v>
      </c>
      <c r="BN6" s="14">
        <v>0</v>
      </c>
      <c r="BO6" s="14">
        <v>0</v>
      </c>
      <c r="BP6" s="14">
        <v>0.986</v>
      </c>
      <c r="BQ6" s="14">
        <v>0</v>
      </c>
      <c r="BR6" s="14">
        <v>0</v>
      </c>
      <c r="BS6" s="14">
        <v>-53.211</v>
      </c>
      <c r="BT6" s="14">
        <v>0</v>
      </c>
      <c r="BU6" s="14">
        <v>0</v>
      </c>
      <c r="BV6" s="14">
        <v>-35.4</v>
      </c>
      <c r="BW6" s="14">
        <v>0</v>
      </c>
      <c r="BX6" s="14">
        <v>0</v>
      </c>
      <c r="BY6" s="14">
        <v>-178.668</v>
      </c>
      <c r="BZ6" s="14">
        <v>0</v>
      </c>
      <c r="CA6" s="14">
        <v>0</v>
      </c>
      <c r="CB6" s="14">
        <v>180</v>
      </c>
      <c r="CC6" s="14">
        <v>0</v>
      </c>
      <c r="CD6" s="14">
        <v>0</v>
      </c>
      <c r="CE6" s="14">
        <v>171.59</v>
      </c>
      <c r="CF6" s="14">
        <v>0</v>
      </c>
      <c r="CG6" s="14">
        <v>0</v>
      </c>
      <c r="CH6" s="14">
        <v>180</v>
      </c>
      <c r="CI6" s="14">
        <v>0</v>
      </c>
      <c r="CJ6" s="14">
        <v>0</v>
      </c>
      <c r="CK6" s="14">
        <v>-169.947</v>
      </c>
      <c r="CL6" s="14">
        <v>0</v>
      </c>
      <c r="CM6" s="14">
        <v>0</v>
      </c>
      <c r="CN6" s="14">
        <v>180</v>
      </c>
      <c r="CO6" s="14">
        <v>0</v>
      </c>
    </row>
    <row r="7" ht="16.5" spans="1:93">
      <c r="A7" s="14">
        <v>4</v>
      </c>
      <c r="B7" s="14" t="s">
        <v>212</v>
      </c>
      <c r="C7" s="14"/>
      <c r="D7" s="14"/>
      <c r="E7" s="14"/>
      <c r="F7" s="14"/>
      <c r="G7" s="14"/>
      <c r="H7" s="14">
        <v>0</v>
      </c>
      <c r="I7" s="14">
        <v>0</v>
      </c>
      <c r="J7" s="14">
        <v>0</v>
      </c>
      <c r="K7" s="14">
        <v>0</v>
      </c>
      <c r="L7" s="14">
        <v>43</v>
      </c>
      <c r="M7" s="14">
        <v>0</v>
      </c>
      <c r="N7" s="14">
        <v>30</v>
      </c>
      <c r="O7" s="14" t="s">
        <v>211</v>
      </c>
      <c r="P7" s="14">
        <v>6.92</v>
      </c>
      <c r="Q7" s="14">
        <v>6.7</v>
      </c>
      <c r="R7" s="14">
        <v>-17.46</v>
      </c>
      <c r="S7" s="14">
        <v>18.4</v>
      </c>
      <c r="T7" s="14">
        <v>-21.8</v>
      </c>
      <c r="U7" s="14">
        <v>0</v>
      </c>
      <c r="V7" s="14">
        <v>1.45</v>
      </c>
      <c r="W7" s="14">
        <v>0</v>
      </c>
      <c r="X7" s="14">
        <v>-5.12</v>
      </c>
      <c r="Y7" s="14">
        <v>2.48</v>
      </c>
      <c r="Z7" s="14">
        <v>0</v>
      </c>
      <c r="AA7" s="14">
        <v>-9.18</v>
      </c>
      <c r="AB7" s="14">
        <v>-3.71</v>
      </c>
      <c r="AC7" s="14">
        <v>0</v>
      </c>
      <c r="AD7" s="14">
        <v>-4.58</v>
      </c>
      <c r="AE7" s="14">
        <v>-2</v>
      </c>
      <c r="AF7" s="14">
        <v>0</v>
      </c>
      <c r="AG7" s="14">
        <v>-9.2</v>
      </c>
      <c r="AH7" s="14">
        <v>6.13</v>
      </c>
      <c r="AI7" s="14">
        <v>0</v>
      </c>
      <c r="AJ7" s="14">
        <v>-3.3</v>
      </c>
      <c r="AK7" s="14">
        <v>6.8</v>
      </c>
      <c r="AL7" s="14">
        <v>0</v>
      </c>
      <c r="AM7" s="14">
        <v>-7.6</v>
      </c>
      <c r="AN7" s="14">
        <v>-0.76</v>
      </c>
      <c r="AO7" s="14">
        <v>0</v>
      </c>
      <c r="AP7" s="14">
        <v>5.33</v>
      </c>
      <c r="AQ7" s="14">
        <v>-2.67</v>
      </c>
      <c r="AR7" s="14">
        <v>0</v>
      </c>
      <c r="AS7" s="14">
        <v>10.87</v>
      </c>
      <c r="AT7" s="14">
        <v>3.98</v>
      </c>
      <c r="AU7" s="14">
        <v>0</v>
      </c>
      <c r="AV7" s="14">
        <v>4.45</v>
      </c>
      <c r="AW7" s="14">
        <v>1.14</v>
      </c>
      <c r="AX7" s="14">
        <v>0</v>
      </c>
      <c r="AY7" s="14">
        <v>10.14</v>
      </c>
      <c r="AZ7" s="14">
        <v>-5.3</v>
      </c>
      <c r="BA7" s="14">
        <v>0</v>
      </c>
      <c r="BB7" s="14">
        <v>3.31</v>
      </c>
      <c r="BC7" s="14">
        <v>-7.23</v>
      </c>
      <c r="BD7" s="14">
        <v>0</v>
      </c>
      <c r="BE7" s="14">
        <v>7.23</v>
      </c>
      <c r="BF7" s="14">
        <v>0</v>
      </c>
      <c r="BG7" s="14">
        <v>-10</v>
      </c>
      <c r="BH7" s="14">
        <v>0</v>
      </c>
      <c r="BI7" s="14">
        <v>0</v>
      </c>
      <c r="BJ7" s="14">
        <v>-10</v>
      </c>
      <c r="BK7" s="14">
        <v>0</v>
      </c>
      <c r="BL7" s="14">
        <v>0</v>
      </c>
      <c r="BM7" s="14">
        <v>28.154</v>
      </c>
      <c r="BN7" s="14">
        <v>0</v>
      </c>
      <c r="BO7" s="14">
        <v>0</v>
      </c>
      <c r="BP7" s="14">
        <v>0.986</v>
      </c>
      <c r="BQ7" s="14">
        <v>0</v>
      </c>
      <c r="BR7" s="14">
        <v>0</v>
      </c>
      <c r="BS7" s="14">
        <v>-53.211</v>
      </c>
      <c r="BT7" s="14">
        <v>0</v>
      </c>
      <c r="BU7" s="14">
        <v>0</v>
      </c>
      <c r="BV7" s="14">
        <v>-35.4</v>
      </c>
      <c r="BW7" s="14">
        <v>0</v>
      </c>
      <c r="BX7" s="14">
        <v>0</v>
      </c>
      <c r="BY7" s="14">
        <v>-178.668</v>
      </c>
      <c r="BZ7" s="14">
        <v>0</v>
      </c>
      <c r="CA7" s="14">
        <v>0</v>
      </c>
      <c r="CB7" s="14">
        <v>180</v>
      </c>
      <c r="CC7" s="14">
        <v>0</v>
      </c>
      <c r="CD7" s="14">
        <v>0</v>
      </c>
      <c r="CE7" s="14">
        <v>171.59</v>
      </c>
      <c r="CF7" s="14">
        <v>0</v>
      </c>
      <c r="CG7" s="14">
        <v>0</v>
      </c>
      <c r="CH7" s="14">
        <v>180</v>
      </c>
      <c r="CI7" s="14">
        <v>0</v>
      </c>
      <c r="CJ7" s="14">
        <v>0</v>
      </c>
      <c r="CK7" s="14">
        <v>-169.947</v>
      </c>
      <c r="CL7" s="14">
        <v>0</v>
      </c>
      <c r="CM7" s="14">
        <v>0</v>
      </c>
      <c r="CN7" s="14">
        <v>180</v>
      </c>
      <c r="CO7" s="14">
        <v>0</v>
      </c>
    </row>
    <row r="8" ht="16.5" spans="1:93">
      <c r="A8" s="14">
        <v>5</v>
      </c>
      <c r="B8" s="14" t="s">
        <v>212</v>
      </c>
      <c r="C8" s="14"/>
      <c r="D8" s="14"/>
      <c r="E8" s="14"/>
      <c r="F8" s="14"/>
      <c r="G8" s="14"/>
      <c r="H8" s="14">
        <v>0</v>
      </c>
      <c r="I8" s="14">
        <v>0</v>
      </c>
      <c r="J8" s="14">
        <v>0</v>
      </c>
      <c r="K8" s="14">
        <v>0</v>
      </c>
      <c r="L8" s="14">
        <v>187</v>
      </c>
      <c r="M8" s="14">
        <v>0</v>
      </c>
      <c r="N8" s="14">
        <v>30</v>
      </c>
      <c r="O8" s="14" t="s">
        <v>211</v>
      </c>
      <c r="P8" s="14">
        <v>6.92</v>
      </c>
      <c r="Q8" s="14">
        <v>6.7</v>
      </c>
      <c r="R8" s="14">
        <v>-17.46</v>
      </c>
      <c r="S8" s="14">
        <v>18.4</v>
      </c>
      <c r="T8" s="14">
        <v>-21.8</v>
      </c>
      <c r="U8" s="14">
        <v>0</v>
      </c>
      <c r="V8" s="14">
        <v>1.45</v>
      </c>
      <c r="W8" s="14">
        <v>0</v>
      </c>
      <c r="X8" s="14">
        <v>-5.12</v>
      </c>
      <c r="Y8" s="14">
        <v>2.48</v>
      </c>
      <c r="Z8" s="14">
        <v>0</v>
      </c>
      <c r="AA8" s="14">
        <v>-9.18</v>
      </c>
      <c r="AB8" s="14">
        <v>-3.71</v>
      </c>
      <c r="AC8" s="14">
        <v>0</v>
      </c>
      <c r="AD8" s="14">
        <v>-4.58</v>
      </c>
      <c r="AE8" s="14">
        <v>-2</v>
      </c>
      <c r="AF8" s="14">
        <v>0</v>
      </c>
      <c r="AG8" s="14">
        <v>-9.2</v>
      </c>
      <c r="AH8" s="14">
        <v>6.13</v>
      </c>
      <c r="AI8" s="14">
        <v>0</v>
      </c>
      <c r="AJ8" s="14">
        <v>-3.3</v>
      </c>
      <c r="AK8" s="14">
        <v>6.8</v>
      </c>
      <c r="AL8" s="14">
        <v>0</v>
      </c>
      <c r="AM8" s="14">
        <v>-7.6</v>
      </c>
      <c r="AN8" s="14">
        <v>-0.76</v>
      </c>
      <c r="AO8" s="14">
        <v>0</v>
      </c>
      <c r="AP8" s="14">
        <v>5.33</v>
      </c>
      <c r="AQ8" s="14">
        <v>-2.67</v>
      </c>
      <c r="AR8" s="14">
        <v>0</v>
      </c>
      <c r="AS8" s="14">
        <v>10.87</v>
      </c>
      <c r="AT8" s="14">
        <v>3.98</v>
      </c>
      <c r="AU8" s="14">
        <v>0</v>
      </c>
      <c r="AV8" s="14">
        <v>4.45</v>
      </c>
      <c r="AW8" s="14">
        <v>1.14</v>
      </c>
      <c r="AX8" s="14">
        <v>0</v>
      </c>
      <c r="AY8" s="14">
        <v>10.14</v>
      </c>
      <c r="AZ8" s="14">
        <v>-5.3</v>
      </c>
      <c r="BA8" s="14">
        <v>0</v>
      </c>
      <c r="BB8" s="14">
        <v>3.31</v>
      </c>
      <c r="BC8" s="14">
        <v>-7.23</v>
      </c>
      <c r="BD8" s="14">
        <v>0</v>
      </c>
      <c r="BE8" s="14">
        <v>7.23</v>
      </c>
      <c r="BF8" s="14">
        <v>0</v>
      </c>
      <c r="BG8" s="14">
        <v>-10</v>
      </c>
      <c r="BH8" s="14">
        <v>0</v>
      </c>
      <c r="BI8" s="14">
        <v>0</v>
      </c>
      <c r="BJ8" s="14">
        <v>-10</v>
      </c>
      <c r="BK8" s="14">
        <v>0</v>
      </c>
      <c r="BL8" s="14">
        <v>0</v>
      </c>
      <c r="BM8" s="14">
        <v>28.154</v>
      </c>
      <c r="BN8" s="14">
        <v>0</v>
      </c>
      <c r="BO8" s="14">
        <v>0</v>
      </c>
      <c r="BP8" s="14">
        <v>0.986</v>
      </c>
      <c r="BQ8" s="14">
        <v>0</v>
      </c>
      <c r="BR8" s="14">
        <v>0</v>
      </c>
      <c r="BS8" s="14">
        <v>-53.211</v>
      </c>
      <c r="BT8" s="14">
        <v>0</v>
      </c>
      <c r="BU8" s="14">
        <v>0</v>
      </c>
      <c r="BV8" s="14">
        <v>-35.4</v>
      </c>
      <c r="BW8" s="14">
        <v>0</v>
      </c>
      <c r="BX8" s="14">
        <v>0</v>
      </c>
      <c r="BY8" s="14">
        <v>-178.668</v>
      </c>
      <c r="BZ8" s="14">
        <v>0</v>
      </c>
      <c r="CA8" s="14">
        <v>0</v>
      </c>
      <c r="CB8" s="14">
        <v>180</v>
      </c>
      <c r="CC8" s="14">
        <v>0</v>
      </c>
      <c r="CD8" s="14">
        <v>0</v>
      </c>
      <c r="CE8" s="14">
        <v>171.59</v>
      </c>
      <c r="CF8" s="14">
        <v>0</v>
      </c>
      <c r="CG8" s="14">
        <v>0</v>
      </c>
      <c r="CH8" s="14">
        <v>180</v>
      </c>
      <c r="CI8" s="14">
        <v>0</v>
      </c>
      <c r="CJ8" s="14">
        <v>0</v>
      </c>
      <c r="CK8" s="14">
        <v>-169.947</v>
      </c>
      <c r="CL8" s="14">
        <v>0</v>
      </c>
      <c r="CM8" s="14">
        <v>0</v>
      </c>
      <c r="CN8" s="14">
        <v>180</v>
      </c>
      <c r="CO8" s="14">
        <v>0</v>
      </c>
    </row>
    <row r="9" ht="16.5" spans="1:93">
      <c r="A9" s="14">
        <v>6</v>
      </c>
      <c r="B9" s="14" t="s">
        <v>213</v>
      </c>
      <c r="C9" s="14" t="s">
        <v>214</v>
      </c>
      <c r="D9" s="14">
        <f>CEILING(35/255,0.001)</f>
        <v>0.138</v>
      </c>
      <c r="E9" s="14">
        <f>CEILING(0/255,0.001)</f>
        <v>0</v>
      </c>
      <c r="F9" s="14">
        <f t="shared" ref="F9" si="0">CEILING(35/255,0.001)</f>
        <v>0.138</v>
      </c>
      <c r="G9" s="14">
        <f>CEILING(165/255,0.001)</f>
        <v>0.648</v>
      </c>
      <c r="H9" s="14">
        <v>0</v>
      </c>
      <c r="I9" s="14">
        <v>0</v>
      </c>
      <c r="J9" s="14">
        <v>0</v>
      </c>
      <c r="K9" s="14">
        <v>0</v>
      </c>
      <c r="L9" s="14">
        <v>-35</v>
      </c>
      <c r="M9" s="14">
        <v>0</v>
      </c>
      <c r="N9" s="14">
        <v>30</v>
      </c>
      <c r="O9" s="14" t="s">
        <v>211</v>
      </c>
      <c r="P9" s="14">
        <v>6.92</v>
      </c>
      <c r="Q9" s="14">
        <v>6.7</v>
      </c>
      <c r="R9" s="14">
        <v>-17.46</v>
      </c>
      <c r="S9" s="14">
        <v>18.4</v>
      </c>
      <c r="T9" s="14">
        <v>-21.8</v>
      </c>
      <c r="U9" s="14">
        <v>0</v>
      </c>
      <c r="V9" s="14">
        <v>1.45</v>
      </c>
      <c r="W9" s="14">
        <v>0</v>
      </c>
      <c r="X9" s="14">
        <v>-5.12</v>
      </c>
      <c r="Y9" s="14">
        <v>2.48</v>
      </c>
      <c r="Z9" s="14">
        <v>0</v>
      </c>
      <c r="AA9" s="14">
        <v>-9.18</v>
      </c>
      <c r="AB9" s="14">
        <v>-3.71</v>
      </c>
      <c r="AC9" s="14">
        <v>0</v>
      </c>
      <c r="AD9" s="14">
        <v>-4.58</v>
      </c>
      <c r="AE9" s="14">
        <v>-2</v>
      </c>
      <c r="AF9" s="14">
        <v>0</v>
      </c>
      <c r="AG9" s="14">
        <v>-9.2</v>
      </c>
      <c r="AH9" s="14">
        <v>6.13</v>
      </c>
      <c r="AI9" s="14">
        <v>0</v>
      </c>
      <c r="AJ9" s="14">
        <v>-3.3</v>
      </c>
      <c r="AK9" s="14">
        <v>6.8</v>
      </c>
      <c r="AL9" s="14">
        <v>0</v>
      </c>
      <c r="AM9" s="14">
        <v>-7.6</v>
      </c>
      <c r="AN9" s="14">
        <v>-0.76</v>
      </c>
      <c r="AO9" s="14">
        <v>0</v>
      </c>
      <c r="AP9" s="14">
        <v>5.33</v>
      </c>
      <c r="AQ9" s="14">
        <v>-2.67</v>
      </c>
      <c r="AR9" s="14">
        <v>0</v>
      </c>
      <c r="AS9" s="14">
        <v>10.87</v>
      </c>
      <c r="AT9" s="14">
        <v>3.98</v>
      </c>
      <c r="AU9" s="14">
        <v>0</v>
      </c>
      <c r="AV9" s="14">
        <v>4.45</v>
      </c>
      <c r="AW9" s="14">
        <v>1.14</v>
      </c>
      <c r="AX9" s="14">
        <v>0</v>
      </c>
      <c r="AY9" s="14">
        <v>10.14</v>
      </c>
      <c r="AZ9" s="14">
        <v>-5.3</v>
      </c>
      <c r="BA9" s="14">
        <v>0</v>
      </c>
      <c r="BB9" s="14">
        <v>3.31</v>
      </c>
      <c r="BC9" s="14">
        <v>-7.23</v>
      </c>
      <c r="BD9" s="14">
        <v>0</v>
      </c>
      <c r="BE9" s="14">
        <v>7.23</v>
      </c>
      <c r="BF9" s="14">
        <v>0</v>
      </c>
      <c r="BG9" s="14">
        <v>-10</v>
      </c>
      <c r="BH9" s="14">
        <v>0</v>
      </c>
      <c r="BI9" s="14">
        <v>0</v>
      </c>
      <c r="BJ9" s="14">
        <v>-10</v>
      </c>
      <c r="BK9" s="14">
        <v>0</v>
      </c>
      <c r="BL9" s="14">
        <v>0</v>
      </c>
      <c r="BM9" s="14">
        <v>28.154</v>
      </c>
      <c r="BN9" s="14">
        <v>0</v>
      </c>
      <c r="BO9" s="14">
        <v>0</v>
      </c>
      <c r="BP9" s="14">
        <v>0.986</v>
      </c>
      <c r="BQ9" s="14">
        <v>0</v>
      </c>
      <c r="BR9" s="14">
        <v>0</v>
      </c>
      <c r="BS9" s="14">
        <v>-53.211</v>
      </c>
      <c r="BT9" s="14">
        <v>0</v>
      </c>
      <c r="BU9" s="14">
        <v>0</v>
      </c>
      <c r="BV9" s="14">
        <v>-35.4</v>
      </c>
      <c r="BW9" s="14">
        <v>0</v>
      </c>
      <c r="BX9" s="14">
        <v>0</v>
      </c>
      <c r="BY9" s="14">
        <v>-178.668</v>
      </c>
      <c r="BZ9" s="14">
        <v>0</v>
      </c>
      <c r="CA9" s="14">
        <v>0</v>
      </c>
      <c r="CB9" s="14">
        <v>180</v>
      </c>
      <c r="CC9" s="14">
        <v>0</v>
      </c>
      <c r="CD9" s="14">
        <v>0</v>
      </c>
      <c r="CE9" s="14">
        <v>171.59</v>
      </c>
      <c r="CF9" s="14">
        <v>0</v>
      </c>
      <c r="CG9" s="14">
        <v>0</v>
      </c>
      <c r="CH9" s="14">
        <v>180</v>
      </c>
      <c r="CI9" s="14">
        <v>0</v>
      </c>
      <c r="CJ9" s="14">
        <v>0</v>
      </c>
      <c r="CK9" s="14">
        <v>-169.947</v>
      </c>
      <c r="CL9" s="14">
        <v>0</v>
      </c>
      <c r="CM9" s="14">
        <v>0</v>
      </c>
      <c r="CN9" s="14">
        <v>180</v>
      </c>
      <c r="CO9" s="14">
        <v>0</v>
      </c>
    </row>
    <row r="10" ht="16.5" spans="1:93">
      <c r="A10" s="14">
        <v>7</v>
      </c>
      <c r="B10" s="14" t="s">
        <v>213</v>
      </c>
      <c r="C10" s="14" t="s">
        <v>214</v>
      </c>
      <c r="D10" s="14">
        <f t="shared" ref="D10:F11" si="1">CEILING(35/255,0.001)</f>
        <v>0.138</v>
      </c>
      <c r="E10" s="14">
        <f t="shared" ref="E10:E11" si="2">CEILING(0/255,0.001)</f>
        <v>0</v>
      </c>
      <c r="F10" s="14">
        <f t="shared" si="1"/>
        <v>0.138</v>
      </c>
      <c r="G10" s="14">
        <f t="shared" ref="G10:G11" si="3">CEILING(165/255,0.001)</f>
        <v>0.648</v>
      </c>
      <c r="H10" s="14">
        <v>0</v>
      </c>
      <c r="I10" s="14">
        <v>0</v>
      </c>
      <c r="J10" s="14">
        <v>0</v>
      </c>
      <c r="K10" s="14">
        <v>0</v>
      </c>
      <c r="L10" s="14">
        <v>175</v>
      </c>
      <c r="M10" s="14">
        <v>0</v>
      </c>
      <c r="N10" s="14">
        <v>30</v>
      </c>
      <c r="O10" s="14" t="s">
        <v>211</v>
      </c>
      <c r="P10" s="14">
        <v>6.92</v>
      </c>
      <c r="Q10" s="14">
        <v>6.7</v>
      </c>
      <c r="R10" s="14">
        <v>-17.46</v>
      </c>
      <c r="S10" s="14">
        <v>18.4</v>
      </c>
      <c r="T10" s="14">
        <v>-21.8</v>
      </c>
      <c r="U10" s="14">
        <v>0</v>
      </c>
      <c r="V10" s="14">
        <v>1.45</v>
      </c>
      <c r="W10" s="14">
        <v>0</v>
      </c>
      <c r="X10" s="14">
        <v>-5.12</v>
      </c>
      <c r="Y10" s="14">
        <v>2.48</v>
      </c>
      <c r="Z10" s="14">
        <v>0</v>
      </c>
      <c r="AA10" s="14">
        <v>-9.18</v>
      </c>
      <c r="AB10" s="14">
        <v>-3.71</v>
      </c>
      <c r="AC10" s="14">
        <v>0</v>
      </c>
      <c r="AD10" s="14">
        <v>-4.58</v>
      </c>
      <c r="AE10" s="14">
        <v>-2</v>
      </c>
      <c r="AF10" s="14">
        <v>0</v>
      </c>
      <c r="AG10" s="14">
        <v>-9.2</v>
      </c>
      <c r="AH10" s="14">
        <v>6.13</v>
      </c>
      <c r="AI10" s="14">
        <v>0</v>
      </c>
      <c r="AJ10" s="14">
        <v>-3.3</v>
      </c>
      <c r="AK10" s="14">
        <v>6.8</v>
      </c>
      <c r="AL10" s="14">
        <v>0</v>
      </c>
      <c r="AM10" s="14">
        <v>-7.6</v>
      </c>
      <c r="AN10" s="14">
        <v>-0.76</v>
      </c>
      <c r="AO10" s="14">
        <v>0</v>
      </c>
      <c r="AP10" s="14">
        <v>5.33</v>
      </c>
      <c r="AQ10" s="14">
        <v>-2.67</v>
      </c>
      <c r="AR10" s="14">
        <v>0</v>
      </c>
      <c r="AS10" s="14">
        <v>10.87</v>
      </c>
      <c r="AT10" s="14">
        <v>3.98</v>
      </c>
      <c r="AU10" s="14">
        <v>0</v>
      </c>
      <c r="AV10" s="14">
        <v>4.45</v>
      </c>
      <c r="AW10" s="14">
        <v>1.14</v>
      </c>
      <c r="AX10" s="14">
        <v>0</v>
      </c>
      <c r="AY10" s="14">
        <v>10.14</v>
      </c>
      <c r="AZ10" s="14">
        <v>-5.3</v>
      </c>
      <c r="BA10" s="14">
        <v>0</v>
      </c>
      <c r="BB10" s="14">
        <v>3.31</v>
      </c>
      <c r="BC10" s="14">
        <v>-7.23</v>
      </c>
      <c r="BD10" s="14">
        <v>0</v>
      </c>
      <c r="BE10" s="14">
        <v>7.23</v>
      </c>
      <c r="BF10" s="14">
        <v>0</v>
      </c>
      <c r="BG10" s="14">
        <v>-10</v>
      </c>
      <c r="BH10" s="14">
        <v>0</v>
      </c>
      <c r="BI10" s="14">
        <v>0</v>
      </c>
      <c r="BJ10" s="14">
        <v>-10</v>
      </c>
      <c r="BK10" s="14">
        <v>0</v>
      </c>
      <c r="BL10" s="14">
        <v>0</v>
      </c>
      <c r="BM10" s="14">
        <v>28.154</v>
      </c>
      <c r="BN10" s="14">
        <v>0</v>
      </c>
      <c r="BO10" s="14">
        <v>0</v>
      </c>
      <c r="BP10" s="14">
        <v>0.986</v>
      </c>
      <c r="BQ10" s="14">
        <v>0</v>
      </c>
      <c r="BR10" s="14">
        <v>0</v>
      </c>
      <c r="BS10" s="14">
        <v>-53.211</v>
      </c>
      <c r="BT10" s="14">
        <v>0</v>
      </c>
      <c r="BU10" s="14">
        <v>0</v>
      </c>
      <c r="BV10" s="14">
        <v>-35.4</v>
      </c>
      <c r="BW10" s="14">
        <v>0</v>
      </c>
      <c r="BX10" s="14">
        <v>0</v>
      </c>
      <c r="BY10" s="14">
        <v>-178.668</v>
      </c>
      <c r="BZ10" s="14">
        <v>0</v>
      </c>
      <c r="CA10" s="14">
        <v>0</v>
      </c>
      <c r="CB10" s="14">
        <v>180</v>
      </c>
      <c r="CC10" s="14">
        <v>0</v>
      </c>
      <c r="CD10" s="14">
        <v>0</v>
      </c>
      <c r="CE10" s="14">
        <v>171.59</v>
      </c>
      <c r="CF10" s="14">
        <v>0</v>
      </c>
      <c r="CG10" s="14">
        <v>0</v>
      </c>
      <c r="CH10" s="14">
        <v>180</v>
      </c>
      <c r="CI10" s="14">
        <v>0</v>
      </c>
      <c r="CJ10" s="14">
        <v>0</v>
      </c>
      <c r="CK10" s="14">
        <v>-169.947</v>
      </c>
      <c r="CL10" s="14">
        <v>0</v>
      </c>
      <c r="CM10" s="14">
        <v>0</v>
      </c>
      <c r="CN10" s="14">
        <v>180</v>
      </c>
      <c r="CO10" s="14">
        <v>0</v>
      </c>
    </row>
    <row r="11" ht="16.5" spans="1:93">
      <c r="A11" s="14">
        <v>8</v>
      </c>
      <c r="B11" s="14" t="s">
        <v>213</v>
      </c>
      <c r="C11" s="14" t="s">
        <v>214</v>
      </c>
      <c r="D11" s="14">
        <f t="shared" si="1"/>
        <v>0.138</v>
      </c>
      <c r="E11" s="14">
        <f t="shared" si="2"/>
        <v>0</v>
      </c>
      <c r="F11" s="14">
        <f t="shared" si="1"/>
        <v>0.138</v>
      </c>
      <c r="G11" s="14">
        <f t="shared" si="3"/>
        <v>0.648</v>
      </c>
      <c r="H11" s="14">
        <v>0</v>
      </c>
      <c r="I11" s="14">
        <v>0</v>
      </c>
      <c r="J11" s="14">
        <v>0</v>
      </c>
      <c r="K11" s="14">
        <v>0</v>
      </c>
      <c r="L11" s="14">
        <v>39</v>
      </c>
      <c r="M11" s="14">
        <v>0</v>
      </c>
      <c r="N11" s="14">
        <v>30</v>
      </c>
      <c r="O11" s="14" t="s">
        <v>211</v>
      </c>
      <c r="P11" s="14">
        <v>6.92</v>
      </c>
      <c r="Q11" s="14">
        <v>6.7</v>
      </c>
      <c r="R11" s="14">
        <v>-17.46</v>
      </c>
      <c r="S11" s="14">
        <v>18.4</v>
      </c>
      <c r="T11" s="14">
        <v>-21.8</v>
      </c>
      <c r="U11" s="14">
        <v>0</v>
      </c>
      <c r="V11" s="14">
        <v>1.45</v>
      </c>
      <c r="W11" s="14">
        <v>0</v>
      </c>
      <c r="X11" s="14">
        <v>-5.12</v>
      </c>
      <c r="Y11" s="14">
        <v>2.48</v>
      </c>
      <c r="Z11" s="14">
        <v>0</v>
      </c>
      <c r="AA11" s="14">
        <v>-9.18</v>
      </c>
      <c r="AB11" s="14">
        <v>-3.71</v>
      </c>
      <c r="AC11" s="14">
        <v>0</v>
      </c>
      <c r="AD11" s="14">
        <v>-4.58</v>
      </c>
      <c r="AE11" s="14">
        <v>-2</v>
      </c>
      <c r="AF11" s="14">
        <v>0</v>
      </c>
      <c r="AG11" s="14">
        <v>-9.2</v>
      </c>
      <c r="AH11" s="14">
        <v>6.13</v>
      </c>
      <c r="AI11" s="14">
        <v>0</v>
      </c>
      <c r="AJ11" s="14">
        <v>-3.3</v>
      </c>
      <c r="AK11" s="14">
        <v>6.8</v>
      </c>
      <c r="AL11" s="14">
        <v>0</v>
      </c>
      <c r="AM11" s="14">
        <v>-7.6</v>
      </c>
      <c r="AN11" s="14">
        <v>-0.76</v>
      </c>
      <c r="AO11" s="14">
        <v>0</v>
      </c>
      <c r="AP11" s="14">
        <v>5.33</v>
      </c>
      <c r="AQ11" s="14">
        <v>-2.67</v>
      </c>
      <c r="AR11" s="14">
        <v>0</v>
      </c>
      <c r="AS11" s="14">
        <v>10.87</v>
      </c>
      <c r="AT11" s="14">
        <v>3.98</v>
      </c>
      <c r="AU11" s="14">
        <v>0</v>
      </c>
      <c r="AV11" s="14">
        <v>4.45</v>
      </c>
      <c r="AW11" s="14">
        <v>1.14</v>
      </c>
      <c r="AX11" s="14">
        <v>0</v>
      </c>
      <c r="AY11" s="14">
        <v>10.14</v>
      </c>
      <c r="AZ11" s="14">
        <v>-5.3</v>
      </c>
      <c r="BA11" s="14">
        <v>0</v>
      </c>
      <c r="BB11" s="14">
        <v>3.31</v>
      </c>
      <c r="BC11" s="14">
        <v>-7.23</v>
      </c>
      <c r="BD11" s="14">
        <v>0</v>
      </c>
      <c r="BE11" s="14">
        <v>7.23</v>
      </c>
      <c r="BF11" s="14">
        <v>0</v>
      </c>
      <c r="BG11" s="14">
        <v>-10</v>
      </c>
      <c r="BH11" s="14">
        <v>0</v>
      </c>
      <c r="BI11" s="14">
        <v>0</v>
      </c>
      <c r="BJ11" s="14">
        <v>-10</v>
      </c>
      <c r="BK11" s="14">
        <v>0</v>
      </c>
      <c r="BL11" s="14">
        <v>0</v>
      </c>
      <c r="BM11" s="14">
        <v>28.154</v>
      </c>
      <c r="BN11" s="14">
        <v>0</v>
      </c>
      <c r="BO11" s="14">
        <v>0</v>
      </c>
      <c r="BP11" s="14">
        <v>0.986</v>
      </c>
      <c r="BQ11" s="14">
        <v>0</v>
      </c>
      <c r="BR11" s="14">
        <v>0</v>
      </c>
      <c r="BS11" s="14">
        <v>-53.211</v>
      </c>
      <c r="BT11" s="14">
        <v>0</v>
      </c>
      <c r="BU11" s="14">
        <v>0</v>
      </c>
      <c r="BV11" s="14">
        <v>-35.4</v>
      </c>
      <c r="BW11" s="14">
        <v>0</v>
      </c>
      <c r="BX11" s="14">
        <v>0</v>
      </c>
      <c r="BY11" s="14">
        <v>-178.668</v>
      </c>
      <c r="BZ11" s="14">
        <v>0</v>
      </c>
      <c r="CA11" s="14">
        <v>0</v>
      </c>
      <c r="CB11" s="14">
        <v>180</v>
      </c>
      <c r="CC11" s="14">
        <v>0</v>
      </c>
      <c r="CD11" s="14">
        <v>0</v>
      </c>
      <c r="CE11" s="14">
        <v>171.59</v>
      </c>
      <c r="CF11" s="14">
        <v>0</v>
      </c>
      <c r="CG11" s="14">
        <v>0</v>
      </c>
      <c r="CH11" s="14">
        <v>180</v>
      </c>
      <c r="CI11" s="14">
        <v>0</v>
      </c>
      <c r="CJ11" s="14">
        <v>0</v>
      </c>
      <c r="CK11" s="14">
        <v>-169.947</v>
      </c>
      <c r="CL11" s="14">
        <v>0</v>
      </c>
      <c r="CM11" s="14">
        <v>0</v>
      </c>
      <c r="CN11" s="14">
        <v>180</v>
      </c>
      <c r="CO11" s="14">
        <v>0</v>
      </c>
    </row>
    <row r="12" ht="16.5" spans="1:93">
      <c r="A12" s="14">
        <v>9</v>
      </c>
      <c r="B12" s="14" t="s">
        <v>215</v>
      </c>
      <c r="C12" s="14"/>
      <c r="D12" s="14"/>
      <c r="E12" s="14"/>
      <c r="F12" s="14"/>
      <c r="G12" s="14"/>
      <c r="H12" s="14">
        <v>0</v>
      </c>
      <c r="I12" s="14">
        <v>0</v>
      </c>
      <c r="J12" s="14">
        <v>0</v>
      </c>
      <c r="K12" s="14">
        <v>0</v>
      </c>
      <c r="L12" s="14">
        <v>120</v>
      </c>
      <c r="M12" s="14">
        <v>0</v>
      </c>
      <c r="N12" s="14">
        <v>30</v>
      </c>
      <c r="O12" s="14" t="s">
        <v>211</v>
      </c>
      <c r="P12" s="14">
        <v>6.92</v>
      </c>
      <c r="Q12" s="14">
        <v>6.7</v>
      </c>
      <c r="R12" s="14">
        <v>-17.46</v>
      </c>
      <c r="S12" s="14">
        <v>18.4</v>
      </c>
      <c r="T12" s="14">
        <v>-21.8</v>
      </c>
      <c r="U12" s="14">
        <v>0</v>
      </c>
      <c r="V12" s="14">
        <v>1.45</v>
      </c>
      <c r="W12" s="14">
        <v>0</v>
      </c>
      <c r="X12" s="14">
        <v>-5.12</v>
      </c>
      <c r="Y12" s="14">
        <v>2.48</v>
      </c>
      <c r="Z12" s="14">
        <v>0</v>
      </c>
      <c r="AA12" s="14">
        <v>-9.18</v>
      </c>
      <c r="AB12" s="14">
        <v>-3.71</v>
      </c>
      <c r="AC12" s="14">
        <v>0</v>
      </c>
      <c r="AD12" s="14">
        <v>-4.58</v>
      </c>
      <c r="AE12" s="14">
        <v>-2</v>
      </c>
      <c r="AF12" s="14">
        <v>0</v>
      </c>
      <c r="AG12" s="14">
        <v>-9.2</v>
      </c>
      <c r="AH12" s="14">
        <v>6.13</v>
      </c>
      <c r="AI12" s="14">
        <v>0</v>
      </c>
      <c r="AJ12" s="14">
        <v>-3.3</v>
      </c>
      <c r="AK12" s="14">
        <v>6.8</v>
      </c>
      <c r="AL12" s="14">
        <v>0</v>
      </c>
      <c r="AM12" s="14">
        <v>-7.6</v>
      </c>
      <c r="AN12" s="14">
        <v>-0.76</v>
      </c>
      <c r="AO12" s="14">
        <v>0</v>
      </c>
      <c r="AP12" s="14">
        <v>5.33</v>
      </c>
      <c r="AQ12" s="14">
        <v>-2.67</v>
      </c>
      <c r="AR12" s="14">
        <v>0</v>
      </c>
      <c r="AS12" s="14">
        <v>10.87</v>
      </c>
      <c r="AT12" s="14">
        <v>3.98</v>
      </c>
      <c r="AU12" s="14">
        <v>0</v>
      </c>
      <c r="AV12" s="14">
        <v>4.45</v>
      </c>
      <c r="AW12" s="14">
        <v>1.14</v>
      </c>
      <c r="AX12" s="14">
        <v>0</v>
      </c>
      <c r="AY12" s="14">
        <v>10.14</v>
      </c>
      <c r="AZ12" s="14">
        <v>-5.3</v>
      </c>
      <c r="BA12" s="14">
        <v>0</v>
      </c>
      <c r="BB12" s="14">
        <v>3.31</v>
      </c>
      <c r="BC12" s="14">
        <v>-7.23</v>
      </c>
      <c r="BD12" s="14">
        <v>0</v>
      </c>
      <c r="BE12" s="14">
        <v>7.23</v>
      </c>
      <c r="BF12" s="14">
        <v>0</v>
      </c>
      <c r="BG12" s="14">
        <v>-10</v>
      </c>
      <c r="BH12" s="14">
        <v>0</v>
      </c>
      <c r="BI12" s="14">
        <v>0</v>
      </c>
      <c r="BJ12" s="14">
        <v>-10</v>
      </c>
      <c r="BK12" s="14">
        <v>0</v>
      </c>
      <c r="BL12" s="14">
        <v>0</v>
      </c>
      <c r="BM12" s="14">
        <v>28.154</v>
      </c>
      <c r="BN12" s="14">
        <v>0</v>
      </c>
      <c r="BO12" s="14">
        <v>0</v>
      </c>
      <c r="BP12" s="14">
        <v>0.986</v>
      </c>
      <c r="BQ12" s="14">
        <v>0</v>
      </c>
      <c r="BR12" s="14">
        <v>0</v>
      </c>
      <c r="BS12" s="14">
        <v>-53.211</v>
      </c>
      <c r="BT12" s="14">
        <v>0</v>
      </c>
      <c r="BU12" s="14">
        <v>0</v>
      </c>
      <c r="BV12" s="14">
        <v>-35.4</v>
      </c>
      <c r="BW12" s="14">
        <v>0</v>
      </c>
      <c r="BX12" s="14">
        <v>0</v>
      </c>
      <c r="BY12" s="14">
        <v>-178.668</v>
      </c>
      <c r="BZ12" s="14">
        <v>0</v>
      </c>
      <c r="CA12" s="14">
        <v>0</v>
      </c>
      <c r="CB12" s="14">
        <v>180</v>
      </c>
      <c r="CC12" s="14">
        <v>0</v>
      </c>
      <c r="CD12" s="14">
        <v>0</v>
      </c>
      <c r="CE12" s="14">
        <v>171.59</v>
      </c>
      <c r="CF12" s="14">
        <v>0</v>
      </c>
      <c r="CG12" s="14">
        <v>0</v>
      </c>
      <c r="CH12" s="14">
        <v>180</v>
      </c>
      <c r="CI12" s="14">
        <v>0</v>
      </c>
      <c r="CJ12" s="14">
        <v>0</v>
      </c>
      <c r="CK12" s="14">
        <v>-169.947</v>
      </c>
      <c r="CL12" s="14">
        <v>0</v>
      </c>
      <c r="CM12" s="14">
        <v>0</v>
      </c>
      <c r="CN12" s="14">
        <v>180</v>
      </c>
      <c r="CO12" s="14">
        <v>0</v>
      </c>
    </row>
    <row r="13" ht="16.5" spans="1:93">
      <c r="A13" s="14">
        <v>10</v>
      </c>
      <c r="B13" s="14" t="s">
        <v>215</v>
      </c>
      <c r="C13" s="14"/>
      <c r="D13" s="14"/>
      <c r="E13" s="14"/>
      <c r="F13" s="14"/>
      <c r="G13" s="14"/>
      <c r="H13" s="14">
        <v>0</v>
      </c>
      <c r="I13" s="14">
        <v>0</v>
      </c>
      <c r="J13" s="14">
        <v>0</v>
      </c>
      <c r="K13" s="14">
        <v>0</v>
      </c>
      <c r="L13" s="14">
        <v>-35</v>
      </c>
      <c r="M13" s="14">
        <v>0</v>
      </c>
      <c r="N13" s="14">
        <v>30</v>
      </c>
      <c r="O13" s="14" t="s">
        <v>211</v>
      </c>
      <c r="P13" s="14">
        <v>6.92</v>
      </c>
      <c r="Q13" s="14">
        <v>6.7</v>
      </c>
      <c r="R13" s="14">
        <v>-17.46</v>
      </c>
      <c r="S13" s="14">
        <v>18.4</v>
      </c>
      <c r="T13" s="14">
        <v>-21.8</v>
      </c>
      <c r="U13" s="14">
        <v>0</v>
      </c>
      <c r="V13" s="14">
        <v>1.45</v>
      </c>
      <c r="W13" s="14">
        <v>0</v>
      </c>
      <c r="X13" s="14">
        <v>-5.12</v>
      </c>
      <c r="Y13" s="14">
        <v>2.48</v>
      </c>
      <c r="Z13" s="14">
        <v>0</v>
      </c>
      <c r="AA13" s="14">
        <v>-9.18</v>
      </c>
      <c r="AB13" s="14">
        <v>-3.71</v>
      </c>
      <c r="AC13" s="14">
        <v>0</v>
      </c>
      <c r="AD13" s="14">
        <v>-4.58</v>
      </c>
      <c r="AE13" s="14">
        <v>-2</v>
      </c>
      <c r="AF13" s="14">
        <v>0</v>
      </c>
      <c r="AG13" s="14">
        <v>-9.2</v>
      </c>
      <c r="AH13" s="14">
        <v>6.13</v>
      </c>
      <c r="AI13" s="14">
        <v>0</v>
      </c>
      <c r="AJ13" s="14">
        <v>-3.3</v>
      </c>
      <c r="AK13" s="14">
        <v>6.8</v>
      </c>
      <c r="AL13" s="14">
        <v>0</v>
      </c>
      <c r="AM13" s="14">
        <v>-7.6</v>
      </c>
      <c r="AN13" s="14">
        <v>-0.76</v>
      </c>
      <c r="AO13" s="14">
        <v>0</v>
      </c>
      <c r="AP13" s="14">
        <v>5.33</v>
      </c>
      <c r="AQ13" s="14">
        <v>-2.67</v>
      </c>
      <c r="AR13" s="14">
        <v>0</v>
      </c>
      <c r="AS13" s="14">
        <v>10.87</v>
      </c>
      <c r="AT13" s="14">
        <v>3.98</v>
      </c>
      <c r="AU13" s="14">
        <v>0</v>
      </c>
      <c r="AV13" s="14">
        <v>4.45</v>
      </c>
      <c r="AW13" s="14">
        <v>1.14</v>
      </c>
      <c r="AX13" s="14">
        <v>0</v>
      </c>
      <c r="AY13" s="14">
        <v>10.14</v>
      </c>
      <c r="AZ13" s="14">
        <v>-5.3</v>
      </c>
      <c r="BA13" s="14">
        <v>0</v>
      </c>
      <c r="BB13" s="14">
        <v>3.31</v>
      </c>
      <c r="BC13" s="14">
        <v>-7.23</v>
      </c>
      <c r="BD13" s="14">
        <v>0</v>
      </c>
      <c r="BE13" s="14">
        <v>7.23</v>
      </c>
      <c r="BF13" s="14">
        <v>0</v>
      </c>
      <c r="BG13" s="14">
        <v>-10</v>
      </c>
      <c r="BH13" s="14">
        <v>0</v>
      </c>
      <c r="BI13" s="14">
        <v>0</v>
      </c>
      <c r="BJ13" s="14">
        <v>-10</v>
      </c>
      <c r="BK13" s="14">
        <v>0</v>
      </c>
      <c r="BL13" s="14">
        <v>0</v>
      </c>
      <c r="BM13" s="14">
        <v>28.154</v>
      </c>
      <c r="BN13" s="14">
        <v>0</v>
      </c>
      <c r="BO13" s="14">
        <v>0</v>
      </c>
      <c r="BP13" s="14">
        <v>0.986</v>
      </c>
      <c r="BQ13" s="14">
        <v>0</v>
      </c>
      <c r="BR13" s="14">
        <v>0</v>
      </c>
      <c r="BS13" s="14">
        <v>-53.211</v>
      </c>
      <c r="BT13" s="14">
        <v>0</v>
      </c>
      <c r="BU13" s="14">
        <v>0</v>
      </c>
      <c r="BV13" s="14">
        <v>-35.4</v>
      </c>
      <c r="BW13" s="14">
        <v>0</v>
      </c>
      <c r="BX13" s="14">
        <v>0</v>
      </c>
      <c r="BY13" s="14">
        <v>-178.668</v>
      </c>
      <c r="BZ13" s="14">
        <v>0</v>
      </c>
      <c r="CA13" s="14">
        <v>0</v>
      </c>
      <c r="CB13" s="14">
        <v>180</v>
      </c>
      <c r="CC13" s="14">
        <v>0</v>
      </c>
      <c r="CD13" s="14">
        <v>0</v>
      </c>
      <c r="CE13" s="14">
        <v>171.59</v>
      </c>
      <c r="CF13" s="14">
        <v>0</v>
      </c>
      <c r="CG13" s="14">
        <v>0</v>
      </c>
      <c r="CH13" s="14">
        <v>180</v>
      </c>
      <c r="CI13" s="14">
        <v>0</v>
      </c>
      <c r="CJ13" s="14">
        <v>0</v>
      </c>
      <c r="CK13" s="14">
        <v>-169.947</v>
      </c>
      <c r="CL13" s="14">
        <v>0</v>
      </c>
      <c r="CM13" s="14">
        <v>0</v>
      </c>
      <c r="CN13" s="14">
        <v>180</v>
      </c>
      <c r="CO13" s="14">
        <v>0</v>
      </c>
    </row>
    <row r="14" ht="16.5" spans="1:93">
      <c r="A14" s="14">
        <v>11</v>
      </c>
      <c r="B14" s="14" t="s">
        <v>215</v>
      </c>
      <c r="C14" s="14"/>
      <c r="D14" s="14"/>
      <c r="E14" s="14"/>
      <c r="F14" s="14"/>
      <c r="G14" s="14"/>
      <c r="H14" s="14">
        <v>0</v>
      </c>
      <c r="I14" s="14">
        <v>0</v>
      </c>
      <c r="J14" s="14">
        <v>0</v>
      </c>
      <c r="K14" s="14">
        <v>0</v>
      </c>
      <c r="L14" s="14">
        <v>207</v>
      </c>
      <c r="M14" s="14">
        <v>0</v>
      </c>
      <c r="N14" s="14">
        <v>30</v>
      </c>
      <c r="O14" s="14" t="s">
        <v>211</v>
      </c>
      <c r="P14" s="14">
        <v>6.92</v>
      </c>
      <c r="Q14" s="14">
        <v>6.7</v>
      </c>
      <c r="R14" s="14">
        <v>-17.46</v>
      </c>
      <c r="S14" s="14">
        <v>18.4</v>
      </c>
      <c r="T14" s="14">
        <v>-21.8</v>
      </c>
      <c r="U14" s="14">
        <v>0</v>
      </c>
      <c r="V14" s="14">
        <v>1.45</v>
      </c>
      <c r="W14" s="14">
        <v>0</v>
      </c>
      <c r="X14" s="14">
        <v>-5.12</v>
      </c>
      <c r="Y14" s="14">
        <v>2.48</v>
      </c>
      <c r="Z14" s="14">
        <v>0</v>
      </c>
      <c r="AA14" s="14">
        <v>-9.18</v>
      </c>
      <c r="AB14" s="14">
        <v>-3.71</v>
      </c>
      <c r="AC14" s="14">
        <v>0</v>
      </c>
      <c r="AD14" s="14">
        <v>-4.58</v>
      </c>
      <c r="AE14" s="14">
        <v>-2</v>
      </c>
      <c r="AF14" s="14">
        <v>0</v>
      </c>
      <c r="AG14" s="14">
        <v>-9.2</v>
      </c>
      <c r="AH14" s="14">
        <v>6.13</v>
      </c>
      <c r="AI14" s="14">
        <v>0</v>
      </c>
      <c r="AJ14" s="14">
        <v>-3.3</v>
      </c>
      <c r="AK14" s="14">
        <v>6.8</v>
      </c>
      <c r="AL14" s="14">
        <v>0</v>
      </c>
      <c r="AM14" s="14">
        <v>-7.6</v>
      </c>
      <c r="AN14" s="14">
        <v>-0.76</v>
      </c>
      <c r="AO14" s="14">
        <v>0</v>
      </c>
      <c r="AP14" s="14">
        <v>5.33</v>
      </c>
      <c r="AQ14" s="14">
        <v>-2.67</v>
      </c>
      <c r="AR14" s="14">
        <v>0</v>
      </c>
      <c r="AS14" s="14">
        <v>10.87</v>
      </c>
      <c r="AT14" s="14">
        <v>3.98</v>
      </c>
      <c r="AU14" s="14">
        <v>0</v>
      </c>
      <c r="AV14" s="14">
        <v>4.45</v>
      </c>
      <c r="AW14" s="14">
        <v>1.14</v>
      </c>
      <c r="AX14" s="14">
        <v>0</v>
      </c>
      <c r="AY14" s="14">
        <v>10.14</v>
      </c>
      <c r="AZ14" s="14">
        <v>-5.3</v>
      </c>
      <c r="BA14" s="14">
        <v>0</v>
      </c>
      <c r="BB14" s="14">
        <v>3.31</v>
      </c>
      <c r="BC14" s="14">
        <v>-7.23</v>
      </c>
      <c r="BD14" s="14">
        <v>0</v>
      </c>
      <c r="BE14" s="14">
        <v>7.23</v>
      </c>
      <c r="BF14" s="14">
        <v>0</v>
      </c>
      <c r="BG14" s="14">
        <v>-10</v>
      </c>
      <c r="BH14" s="14">
        <v>0</v>
      </c>
      <c r="BI14" s="14">
        <v>0</v>
      </c>
      <c r="BJ14" s="14">
        <v>-10</v>
      </c>
      <c r="BK14" s="14">
        <v>0</v>
      </c>
      <c r="BL14" s="14">
        <v>0</v>
      </c>
      <c r="BM14" s="14">
        <v>28.154</v>
      </c>
      <c r="BN14" s="14">
        <v>0</v>
      </c>
      <c r="BO14" s="14">
        <v>0</v>
      </c>
      <c r="BP14" s="14">
        <v>0.986</v>
      </c>
      <c r="BQ14" s="14">
        <v>0</v>
      </c>
      <c r="BR14" s="14">
        <v>0</v>
      </c>
      <c r="BS14" s="14">
        <v>-53.211</v>
      </c>
      <c r="BT14" s="14">
        <v>0</v>
      </c>
      <c r="BU14" s="14">
        <v>0</v>
      </c>
      <c r="BV14" s="14">
        <v>-35.4</v>
      </c>
      <c r="BW14" s="14">
        <v>0</v>
      </c>
      <c r="BX14" s="14">
        <v>0</v>
      </c>
      <c r="BY14" s="14">
        <v>-178.668</v>
      </c>
      <c r="BZ14" s="14">
        <v>0</v>
      </c>
      <c r="CA14" s="14">
        <v>0</v>
      </c>
      <c r="CB14" s="14">
        <v>180</v>
      </c>
      <c r="CC14" s="14">
        <v>0</v>
      </c>
      <c r="CD14" s="14">
        <v>0</v>
      </c>
      <c r="CE14" s="14">
        <v>171.59</v>
      </c>
      <c r="CF14" s="14">
        <v>0</v>
      </c>
      <c r="CG14" s="14">
        <v>0</v>
      </c>
      <c r="CH14" s="14">
        <v>180</v>
      </c>
      <c r="CI14" s="14">
        <v>0</v>
      </c>
      <c r="CJ14" s="14">
        <v>0</v>
      </c>
      <c r="CK14" s="14">
        <v>-169.947</v>
      </c>
      <c r="CL14" s="14">
        <v>0</v>
      </c>
      <c r="CM14" s="14">
        <v>0</v>
      </c>
      <c r="CN14" s="14">
        <v>180</v>
      </c>
      <c r="CO14" s="14">
        <v>0</v>
      </c>
    </row>
    <row r="15" ht="16.5" spans="1:93">
      <c r="A15" s="14">
        <v>12</v>
      </c>
      <c r="B15" s="14" t="s">
        <v>216</v>
      </c>
      <c r="C15" s="14"/>
      <c r="D15" s="14"/>
      <c r="E15" s="14"/>
      <c r="F15" s="14"/>
      <c r="G15" s="14"/>
      <c r="H15" s="14">
        <v>0</v>
      </c>
      <c r="I15" s="14">
        <v>0</v>
      </c>
      <c r="J15" s="14">
        <v>0</v>
      </c>
      <c r="K15" s="14">
        <v>0</v>
      </c>
      <c r="L15" s="14">
        <v>22</v>
      </c>
      <c r="M15" s="14">
        <v>0</v>
      </c>
      <c r="N15" s="14">
        <v>30</v>
      </c>
      <c r="O15" s="14" t="s">
        <v>211</v>
      </c>
      <c r="P15" s="14">
        <v>6.92</v>
      </c>
      <c r="Q15" s="14">
        <v>6.7</v>
      </c>
      <c r="R15" s="14">
        <v>-17.46</v>
      </c>
      <c r="S15" s="14">
        <v>18.4</v>
      </c>
      <c r="T15" s="14">
        <v>-21.8</v>
      </c>
      <c r="U15" s="14">
        <v>0</v>
      </c>
      <c r="V15" s="14">
        <v>1.45</v>
      </c>
      <c r="W15" s="14">
        <v>0</v>
      </c>
      <c r="X15" s="14">
        <v>-5.12</v>
      </c>
      <c r="Y15" s="14">
        <v>2.48</v>
      </c>
      <c r="Z15" s="14">
        <v>0</v>
      </c>
      <c r="AA15" s="14">
        <v>-9.18</v>
      </c>
      <c r="AB15" s="14">
        <v>-3.71</v>
      </c>
      <c r="AC15" s="14">
        <v>0</v>
      </c>
      <c r="AD15" s="14">
        <v>-4.58</v>
      </c>
      <c r="AE15" s="14">
        <v>-2</v>
      </c>
      <c r="AF15" s="14">
        <v>0</v>
      </c>
      <c r="AG15" s="14">
        <v>-9.2</v>
      </c>
      <c r="AH15" s="14">
        <v>6.13</v>
      </c>
      <c r="AI15" s="14">
        <v>0</v>
      </c>
      <c r="AJ15" s="14">
        <v>-3.3</v>
      </c>
      <c r="AK15" s="14">
        <v>6.8</v>
      </c>
      <c r="AL15" s="14">
        <v>0</v>
      </c>
      <c r="AM15" s="14">
        <v>-7.6</v>
      </c>
      <c r="AN15" s="14">
        <v>-0.76</v>
      </c>
      <c r="AO15" s="14">
        <v>0</v>
      </c>
      <c r="AP15" s="14">
        <v>5.33</v>
      </c>
      <c r="AQ15" s="14">
        <v>-2.67</v>
      </c>
      <c r="AR15" s="14">
        <v>0</v>
      </c>
      <c r="AS15" s="14">
        <v>10.87</v>
      </c>
      <c r="AT15" s="14">
        <v>3.98</v>
      </c>
      <c r="AU15" s="14">
        <v>0</v>
      </c>
      <c r="AV15" s="14">
        <v>4.45</v>
      </c>
      <c r="AW15" s="14">
        <v>1.14</v>
      </c>
      <c r="AX15" s="14">
        <v>0</v>
      </c>
      <c r="AY15" s="14">
        <v>10.14</v>
      </c>
      <c r="AZ15" s="14">
        <v>-5.3</v>
      </c>
      <c r="BA15" s="14">
        <v>0</v>
      </c>
      <c r="BB15" s="14">
        <v>3.31</v>
      </c>
      <c r="BC15" s="14">
        <v>-7.23</v>
      </c>
      <c r="BD15" s="14">
        <v>0</v>
      </c>
      <c r="BE15" s="14">
        <v>7.23</v>
      </c>
      <c r="BF15" s="14">
        <v>0</v>
      </c>
      <c r="BG15" s="14">
        <v>-10</v>
      </c>
      <c r="BH15" s="14">
        <v>0</v>
      </c>
      <c r="BI15" s="14">
        <v>0</v>
      </c>
      <c r="BJ15" s="14">
        <v>-10</v>
      </c>
      <c r="BK15" s="14">
        <v>0</v>
      </c>
      <c r="BL15" s="14">
        <v>0</v>
      </c>
      <c r="BM15" s="14">
        <v>28.154</v>
      </c>
      <c r="BN15" s="14">
        <v>0</v>
      </c>
      <c r="BO15" s="14">
        <v>0</v>
      </c>
      <c r="BP15" s="14">
        <v>0.986</v>
      </c>
      <c r="BQ15" s="14">
        <v>0</v>
      </c>
      <c r="BR15" s="14">
        <v>0</v>
      </c>
      <c r="BS15" s="14">
        <v>-53.211</v>
      </c>
      <c r="BT15" s="14">
        <v>0</v>
      </c>
      <c r="BU15" s="14">
        <v>0</v>
      </c>
      <c r="BV15" s="14">
        <v>-35.4</v>
      </c>
      <c r="BW15" s="14">
        <v>0</v>
      </c>
      <c r="BX15" s="14">
        <v>0</v>
      </c>
      <c r="BY15" s="14">
        <v>-178.668</v>
      </c>
      <c r="BZ15" s="14">
        <v>0</v>
      </c>
      <c r="CA15" s="14">
        <v>0</v>
      </c>
      <c r="CB15" s="14">
        <v>180</v>
      </c>
      <c r="CC15" s="14">
        <v>0</v>
      </c>
      <c r="CD15" s="14">
        <v>0</v>
      </c>
      <c r="CE15" s="14">
        <v>171.59</v>
      </c>
      <c r="CF15" s="14">
        <v>0</v>
      </c>
      <c r="CG15" s="14">
        <v>0</v>
      </c>
      <c r="CH15" s="14">
        <v>180</v>
      </c>
      <c r="CI15" s="14">
        <v>0</v>
      </c>
      <c r="CJ15" s="14">
        <v>0</v>
      </c>
      <c r="CK15" s="14">
        <v>-169.947</v>
      </c>
      <c r="CL15" s="14">
        <v>0</v>
      </c>
      <c r="CM15" s="14">
        <v>0</v>
      </c>
      <c r="CN15" s="14">
        <v>180</v>
      </c>
      <c r="CO15" s="14">
        <v>0</v>
      </c>
    </row>
    <row r="16" ht="16.5" spans="1:93">
      <c r="A16" s="14">
        <v>13</v>
      </c>
      <c r="B16" s="14" t="s">
        <v>216</v>
      </c>
      <c r="C16" s="14"/>
      <c r="D16" s="14"/>
      <c r="E16" s="14"/>
      <c r="F16" s="14"/>
      <c r="G16" s="14"/>
      <c r="H16" s="14">
        <v>0</v>
      </c>
      <c r="I16" s="14">
        <v>0</v>
      </c>
      <c r="J16" s="14">
        <v>0</v>
      </c>
      <c r="K16" s="14">
        <v>0</v>
      </c>
      <c r="L16" s="14">
        <v>215.5</v>
      </c>
      <c r="M16" s="14">
        <v>0</v>
      </c>
      <c r="N16" s="14">
        <v>30</v>
      </c>
      <c r="O16" s="14" t="s">
        <v>211</v>
      </c>
      <c r="P16" s="14">
        <v>6.92</v>
      </c>
      <c r="Q16" s="14">
        <v>6.7</v>
      </c>
      <c r="R16" s="14">
        <v>-17.46</v>
      </c>
      <c r="S16" s="14">
        <v>18.4</v>
      </c>
      <c r="T16" s="14">
        <v>-21.8</v>
      </c>
      <c r="U16" s="14">
        <v>0</v>
      </c>
      <c r="V16" s="14">
        <v>1.45</v>
      </c>
      <c r="W16" s="14">
        <v>0</v>
      </c>
      <c r="X16" s="14">
        <v>-5.12</v>
      </c>
      <c r="Y16" s="14">
        <v>2.48</v>
      </c>
      <c r="Z16" s="14">
        <v>0</v>
      </c>
      <c r="AA16" s="14">
        <v>-9.18</v>
      </c>
      <c r="AB16" s="14">
        <v>-3.71</v>
      </c>
      <c r="AC16" s="14">
        <v>0</v>
      </c>
      <c r="AD16" s="14">
        <v>-4.58</v>
      </c>
      <c r="AE16" s="14">
        <v>-2</v>
      </c>
      <c r="AF16" s="14">
        <v>0</v>
      </c>
      <c r="AG16" s="14">
        <v>-9.2</v>
      </c>
      <c r="AH16" s="14">
        <v>6.13</v>
      </c>
      <c r="AI16" s="14">
        <v>0</v>
      </c>
      <c r="AJ16" s="14">
        <v>-3.3</v>
      </c>
      <c r="AK16" s="14">
        <v>6.8</v>
      </c>
      <c r="AL16" s="14">
        <v>0</v>
      </c>
      <c r="AM16" s="14">
        <v>-7.6</v>
      </c>
      <c r="AN16" s="14">
        <v>-0.76</v>
      </c>
      <c r="AO16" s="14">
        <v>0</v>
      </c>
      <c r="AP16" s="14">
        <v>5.33</v>
      </c>
      <c r="AQ16" s="14">
        <v>-2.67</v>
      </c>
      <c r="AR16" s="14">
        <v>0</v>
      </c>
      <c r="AS16" s="14">
        <v>10.87</v>
      </c>
      <c r="AT16" s="14">
        <v>3.98</v>
      </c>
      <c r="AU16" s="14">
        <v>0</v>
      </c>
      <c r="AV16" s="14">
        <v>4.45</v>
      </c>
      <c r="AW16" s="14">
        <v>1.14</v>
      </c>
      <c r="AX16" s="14">
        <v>0</v>
      </c>
      <c r="AY16" s="14">
        <v>10.14</v>
      </c>
      <c r="AZ16" s="14">
        <v>-5.3</v>
      </c>
      <c r="BA16" s="14">
        <v>0</v>
      </c>
      <c r="BB16" s="14">
        <v>3.31</v>
      </c>
      <c r="BC16" s="14">
        <v>-7.23</v>
      </c>
      <c r="BD16" s="14">
        <v>0</v>
      </c>
      <c r="BE16" s="14">
        <v>7.23</v>
      </c>
      <c r="BF16" s="14">
        <v>0</v>
      </c>
      <c r="BG16" s="14">
        <v>-10</v>
      </c>
      <c r="BH16" s="14">
        <v>0</v>
      </c>
      <c r="BI16" s="14">
        <v>0</v>
      </c>
      <c r="BJ16" s="14">
        <v>-10</v>
      </c>
      <c r="BK16" s="14">
        <v>0</v>
      </c>
      <c r="BL16" s="14">
        <v>0</v>
      </c>
      <c r="BM16" s="14">
        <v>28.154</v>
      </c>
      <c r="BN16" s="14">
        <v>0</v>
      </c>
      <c r="BO16" s="14">
        <v>0</v>
      </c>
      <c r="BP16" s="14">
        <v>0.986</v>
      </c>
      <c r="BQ16" s="14">
        <v>0</v>
      </c>
      <c r="BR16" s="14">
        <v>0</v>
      </c>
      <c r="BS16" s="14">
        <v>-53.211</v>
      </c>
      <c r="BT16" s="14">
        <v>0</v>
      </c>
      <c r="BU16" s="14">
        <v>0</v>
      </c>
      <c r="BV16" s="14">
        <v>-35.4</v>
      </c>
      <c r="BW16" s="14">
        <v>0</v>
      </c>
      <c r="BX16" s="14">
        <v>0</v>
      </c>
      <c r="BY16" s="14">
        <v>-178.668</v>
      </c>
      <c r="BZ16" s="14">
        <v>0</v>
      </c>
      <c r="CA16" s="14">
        <v>0</v>
      </c>
      <c r="CB16" s="14">
        <v>180</v>
      </c>
      <c r="CC16" s="14">
        <v>0</v>
      </c>
      <c r="CD16" s="14">
        <v>0</v>
      </c>
      <c r="CE16" s="14">
        <v>171.59</v>
      </c>
      <c r="CF16" s="14">
        <v>0</v>
      </c>
      <c r="CG16" s="14">
        <v>0</v>
      </c>
      <c r="CH16" s="14">
        <v>180</v>
      </c>
      <c r="CI16" s="14">
        <v>0</v>
      </c>
      <c r="CJ16" s="14">
        <v>0</v>
      </c>
      <c r="CK16" s="14">
        <v>-169.947</v>
      </c>
      <c r="CL16" s="14">
        <v>0</v>
      </c>
      <c r="CM16" s="14">
        <v>0</v>
      </c>
      <c r="CN16" s="14">
        <v>180</v>
      </c>
      <c r="CO16" s="14">
        <v>0</v>
      </c>
    </row>
    <row r="17" ht="16.5" spans="1:93">
      <c r="A17" s="14">
        <v>14</v>
      </c>
      <c r="B17" s="14" t="s">
        <v>217</v>
      </c>
      <c r="C17" s="14" t="s">
        <v>218</v>
      </c>
      <c r="D17" s="14">
        <f>CEILING(35/255,0.001)</f>
        <v>0.138</v>
      </c>
      <c r="E17" s="14">
        <f>CEILING(0/255,0.001)</f>
        <v>0</v>
      </c>
      <c r="F17" s="14">
        <f t="shared" ref="F17" si="4">CEILING(35/255,0.001)</f>
        <v>0.138</v>
      </c>
      <c r="G17" s="14">
        <f>CEILING(155/255,0.001)</f>
        <v>0.608</v>
      </c>
      <c r="H17" s="14">
        <v>0</v>
      </c>
      <c r="I17" s="14">
        <v>0</v>
      </c>
      <c r="J17" s="14">
        <v>0</v>
      </c>
      <c r="K17" s="14">
        <v>0</v>
      </c>
      <c r="L17" s="14">
        <v>136</v>
      </c>
      <c r="M17" s="14">
        <v>0</v>
      </c>
      <c r="N17" s="14">
        <v>30</v>
      </c>
      <c r="O17" s="14" t="s">
        <v>211</v>
      </c>
      <c r="P17" s="14">
        <v>6.92</v>
      </c>
      <c r="Q17" s="14">
        <v>6.7</v>
      </c>
      <c r="R17" s="14">
        <v>-17.46</v>
      </c>
      <c r="S17" s="14">
        <v>18.4</v>
      </c>
      <c r="T17" s="14">
        <v>-21.8</v>
      </c>
      <c r="U17" s="14">
        <v>0</v>
      </c>
      <c r="V17" s="14">
        <v>1.45</v>
      </c>
      <c r="W17" s="14">
        <v>0</v>
      </c>
      <c r="X17" s="14">
        <v>-5.12</v>
      </c>
      <c r="Y17" s="14">
        <v>2.48</v>
      </c>
      <c r="Z17" s="14">
        <v>0</v>
      </c>
      <c r="AA17" s="14">
        <v>-9.18</v>
      </c>
      <c r="AB17" s="14">
        <v>-3.71</v>
      </c>
      <c r="AC17" s="14">
        <v>0</v>
      </c>
      <c r="AD17" s="14">
        <v>-4.58</v>
      </c>
      <c r="AE17" s="14">
        <v>-2</v>
      </c>
      <c r="AF17" s="14">
        <v>0</v>
      </c>
      <c r="AG17" s="14">
        <v>-9.2</v>
      </c>
      <c r="AH17" s="14">
        <v>6.13</v>
      </c>
      <c r="AI17" s="14">
        <v>0</v>
      </c>
      <c r="AJ17" s="14">
        <v>-3.3</v>
      </c>
      <c r="AK17" s="14">
        <v>6.8</v>
      </c>
      <c r="AL17" s="14">
        <v>0</v>
      </c>
      <c r="AM17" s="14">
        <v>-7.6</v>
      </c>
      <c r="AN17" s="14">
        <v>-0.76</v>
      </c>
      <c r="AO17" s="14">
        <v>0</v>
      </c>
      <c r="AP17" s="14">
        <v>5.33</v>
      </c>
      <c r="AQ17" s="14">
        <v>-2.67</v>
      </c>
      <c r="AR17" s="14">
        <v>0</v>
      </c>
      <c r="AS17" s="14">
        <v>10.87</v>
      </c>
      <c r="AT17" s="14">
        <v>3.98</v>
      </c>
      <c r="AU17" s="14">
        <v>0</v>
      </c>
      <c r="AV17" s="14">
        <v>4.45</v>
      </c>
      <c r="AW17" s="14">
        <v>1.14</v>
      </c>
      <c r="AX17" s="14">
        <v>0</v>
      </c>
      <c r="AY17" s="14">
        <v>10.14</v>
      </c>
      <c r="AZ17" s="14">
        <v>-5.3</v>
      </c>
      <c r="BA17" s="14">
        <v>0</v>
      </c>
      <c r="BB17" s="14">
        <v>3.31</v>
      </c>
      <c r="BC17" s="14">
        <v>-7.23</v>
      </c>
      <c r="BD17" s="14">
        <v>0</v>
      </c>
      <c r="BE17" s="14">
        <v>7.23</v>
      </c>
      <c r="BF17" s="14">
        <v>0</v>
      </c>
      <c r="BG17" s="14">
        <v>-10</v>
      </c>
      <c r="BH17" s="14">
        <v>0</v>
      </c>
      <c r="BI17" s="14">
        <v>0</v>
      </c>
      <c r="BJ17" s="14">
        <v>-10</v>
      </c>
      <c r="BK17" s="14">
        <v>0</v>
      </c>
      <c r="BL17" s="14">
        <v>0</v>
      </c>
      <c r="BM17" s="14">
        <v>28.154</v>
      </c>
      <c r="BN17" s="14">
        <v>0</v>
      </c>
      <c r="BO17" s="14">
        <v>0</v>
      </c>
      <c r="BP17" s="14">
        <v>0.986</v>
      </c>
      <c r="BQ17" s="14">
        <v>0</v>
      </c>
      <c r="BR17" s="14">
        <v>0</v>
      </c>
      <c r="BS17" s="14">
        <v>-53.211</v>
      </c>
      <c r="BT17" s="14">
        <v>0</v>
      </c>
      <c r="BU17" s="14">
        <v>0</v>
      </c>
      <c r="BV17" s="14">
        <v>-35.4</v>
      </c>
      <c r="BW17" s="14">
        <v>0</v>
      </c>
      <c r="BX17" s="14">
        <v>0</v>
      </c>
      <c r="BY17" s="14">
        <v>-178.668</v>
      </c>
      <c r="BZ17" s="14">
        <v>0</v>
      </c>
      <c r="CA17" s="14">
        <v>0</v>
      </c>
      <c r="CB17" s="14">
        <v>180</v>
      </c>
      <c r="CC17" s="14">
        <v>0</v>
      </c>
      <c r="CD17" s="14">
        <v>0</v>
      </c>
      <c r="CE17" s="14">
        <v>171.59</v>
      </c>
      <c r="CF17" s="14">
        <v>0</v>
      </c>
      <c r="CG17" s="14">
        <v>0</v>
      </c>
      <c r="CH17" s="14">
        <v>180</v>
      </c>
      <c r="CI17" s="14">
        <v>0</v>
      </c>
      <c r="CJ17" s="14">
        <v>0</v>
      </c>
      <c r="CK17" s="14">
        <v>-169.947</v>
      </c>
      <c r="CL17" s="14">
        <v>0</v>
      </c>
      <c r="CM17" s="14">
        <v>0</v>
      </c>
      <c r="CN17" s="14">
        <v>180</v>
      </c>
      <c r="CO17" s="14">
        <v>0</v>
      </c>
    </row>
    <row r="18" ht="16.5" spans="1:93">
      <c r="A18" s="14">
        <v>15</v>
      </c>
      <c r="B18" s="14" t="s">
        <v>217</v>
      </c>
      <c r="C18" s="14" t="s">
        <v>218</v>
      </c>
      <c r="D18" s="14">
        <f t="shared" ref="D18:F19" si="5">CEILING(35/255,0.001)</f>
        <v>0.138</v>
      </c>
      <c r="E18" s="14">
        <f t="shared" ref="E18:E19" si="6">CEILING(0/255,0.001)</f>
        <v>0</v>
      </c>
      <c r="F18" s="14">
        <f t="shared" si="5"/>
        <v>0.138</v>
      </c>
      <c r="G18" s="14">
        <f t="shared" ref="G18:G19" si="7">CEILING(155/255,0.001)</f>
        <v>0.608</v>
      </c>
      <c r="H18" s="14">
        <v>0</v>
      </c>
      <c r="I18" s="14">
        <v>0</v>
      </c>
      <c r="J18" s="14">
        <v>0</v>
      </c>
      <c r="K18" s="14">
        <v>0</v>
      </c>
      <c r="L18" s="14">
        <v>210</v>
      </c>
      <c r="M18" s="14">
        <v>0</v>
      </c>
      <c r="N18" s="14">
        <v>30</v>
      </c>
      <c r="O18" s="14" t="s">
        <v>211</v>
      </c>
      <c r="P18" s="14">
        <v>6.92</v>
      </c>
      <c r="Q18" s="14">
        <v>6.7</v>
      </c>
      <c r="R18" s="14">
        <v>-17.46</v>
      </c>
      <c r="S18" s="14">
        <v>18.4</v>
      </c>
      <c r="T18" s="14">
        <v>-21.8</v>
      </c>
      <c r="U18" s="14">
        <v>0</v>
      </c>
      <c r="V18" s="14">
        <v>1.45</v>
      </c>
      <c r="W18" s="14">
        <v>0</v>
      </c>
      <c r="X18" s="14">
        <v>-5.12</v>
      </c>
      <c r="Y18" s="14">
        <v>2.48</v>
      </c>
      <c r="Z18" s="14">
        <v>0</v>
      </c>
      <c r="AA18" s="14">
        <v>-9.18</v>
      </c>
      <c r="AB18" s="14">
        <v>-3.71</v>
      </c>
      <c r="AC18" s="14">
        <v>0</v>
      </c>
      <c r="AD18" s="14">
        <v>-4.58</v>
      </c>
      <c r="AE18" s="14">
        <v>-2</v>
      </c>
      <c r="AF18" s="14">
        <v>0</v>
      </c>
      <c r="AG18" s="14">
        <v>-9.2</v>
      </c>
      <c r="AH18" s="14">
        <v>6.13</v>
      </c>
      <c r="AI18" s="14">
        <v>0</v>
      </c>
      <c r="AJ18" s="14">
        <v>-3.3</v>
      </c>
      <c r="AK18" s="14">
        <v>6.8</v>
      </c>
      <c r="AL18" s="14">
        <v>0</v>
      </c>
      <c r="AM18" s="14">
        <v>-7.6</v>
      </c>
      <c r="AN18" s="14">
        <v>-0.76</v>
      </c>
      <c r="AO18" s="14">
        <v>0</v>
      </c>
      <c r="AP18" s="14">
        <v>5.33</v>
      </c>
      <c r="AQ18" s="14">
        <v>-2.67</v>
      </c>
      <c r="AR18" s="14">
        <v>0</v>
      </c>
      <c r="AS18" s="14">
        <v>10.87</v>
      </c>
      <c r="AT18" s="14">
        <v>3.98</v>
      </c>
      <c r="AU18" s="14">
        <v>0</v>
      </c>
      <c r="AV18" s="14">
        <v>4.45</v>
      </c>
      <c r="AW18" s="14">
        <v>1.14</v>
      </c>
      <c r="AX18" s="14">
        <v>0</v>
      </c>
      <c r="AY18" s="14">
        <v>10.14</v>
      </c>
      <c r="AZ18" s="14">
        <v>-5.3</v>
      </c>
      <c r="BA18" s="14">
        <v>0</v>
      </c>
      <c r="BB18" s="14">
        <v>3.31</v>
      </c>
      <c r="BC18" s="14">
        <v>-7.23</v>
      </c>
      <c r="BD18" s="14">
        <v>0</v>
      </c>
      <c r="BE18" s="14">
        <v>7.23</v>
      </c>
      <c r="BF18" s="14">
        <v>0</v>
      </c>
      <c r="BG18" s="14">
        <v>-10</v>
      </c>
      <c r="BH18" s="14">
        <v>0</v>
      </c>
      <c r="BI18" s="14">
        <v>0</v>
      </c>
      <c r="BJ18" s="14">
        <v>-10</v>
      </c>
      <c r="BK18" s="14">
        <v>0</v>
      </c>
      <c r="BL18" s="14">
        <v>0</v>
      </c>
      <c r="BM18" s="14">
        <v>28.154</v>
      </c>
      <c r="BN18" s="14">
        <v>0</v>
      </c>
      <c r="BO18" s="14">
        <v>0</v>
      </c>
      <c r="BP18" s="14">
        <v>0.986</v>
      </c>
      <c r="BQ18" s="14">
        <v>0</v>
      </c>
      <c r="BR18" s="14">
        <v>0</v>
      </c>
      <c r="BS18" s="14">
        <v>-53.211</v>
      </c>
      <c r="BT18" s="14">
        <v>0</v>
      </c>
      <c r="BU18" s="14">
        <v>0</v>
      </c>
      <c r="BV18" s="14">
        <v>-35.4</v>
      </c>
      <c r="BW18" s="14">
        <v>0</v>
      </c>
      <c r="BX18" s="14">
        <v>0</v>
      </c>
      <c r="BY18" s="14">
        <v>-178.668</v>
      </c>
      <c r="BZ18" s="14">
        <v>0</v>
      </c>
      <c r="CA18" s="14">
        <v>0</v>
      </c>
      <c r="CB18" s="14">
        <v>180</v>
      </c>
      <c r="CC18" s="14">
        <v>0</v>
      </c>
      <c r="CD18" s="14">
        <v>0</v>
      </c>
      <c r="CE18" s="14">
        <v>171.59</v>
      </c>
      <c r="CF18" s="14">
        <v>0</v>
      </c>
      <c r="CG18" s="14">
        <v>0</v>
      </c>
      <c r="CH18" s="14">
        <v>180</v>
      </c>
      <c r="CI18" s="14">
        <v>0</v>
      </c>
      <c r="CJ18" s="14">
        <v>0</v>
      </c>
      <c r="CK18" s="14">
        <v>-169.947</v>
      </c>
      <c r="CL18" s="14">
        <v>0</v>
      </c>
      <c r="CM18" s="14">
        <v>0</v>
      </c>
      <c r="CN18" s="14">
        <v>180</v>
      </c>
      <c r="CO18" s="14">
        <v>0</v>
      </c>
    </row>
    <row r="19" ht="16.5" spans="1:93">
      <c r="A19" s="14">
        <v>16</v>
      </c>
      <c r="B19" s="14" t="s">
        <v>217</v>
      </c>
      <c r="C19" s="14" t="s">
        <v>218</v>
      </c>
      <c r="D19" s="14">
        <f t="shared" si="5"/>
        <v>0.138</v>
      </c>
      <c r="E19" s="14">
        <f t="shared" si="6"/>
        <v>0</v>
      </c>
      <c r="F19" s="14">
        <f t="shared" si="5"/>
        <v>0.138</v>
      </c>
      <c r="G19" s="14">
        <f t="shared" si="7"/>
        <v>0.608</v>
      </c>
      <c r="H19" s="14">
        <v>0</v>
      </c>
      <c r="I19" s="14">
        <v>0</v>
      </c>
      <c r="J19" s="14">
        <v>0</v>
      </c>
      <c r="K19" s="14">
        <v>0</v>
      </c>
      <c r="L19" s="14">
        <v>-6.1</v>
      </c>
      <c r="M19" s="14">
        <v>0</v>
      </c>
      <c r="N19" s="14">
        <v>30</v>
      </c>
      <c r="O19" s="14" t="s">
        <v>211</v>
      </c>
      <c r="P19" s="14">
        <v>6.92</v>
      </c>
      <c r="Q19" s="14">
        <v>6.7</v>
      </c>
      <c r="R19" s="14">
        <v>-17.46</v>
      </c>
      <c r="S19" s="14">
        <v>18.4</v>
      </c>
      <c r="T19" s="14">
        <v>-21.8</v>
      </c>
      <c r="U19" s="14">
        <v>0</v>
      </c>
      <c r="V19" s="14">
        <v>1.45</v>
      </c>
      <c r="W19" s="14">
        <v>0</v>
      </c>
      <c r="X19" s="14">
        <v>-5.12</v>
      </c>
      <c r="Y19" s="14">
        <v>2.48</v>
      </c>
      <c r="Z19" s="14">
        <v>0</v>
      </c>
      <c r="AA19" s="14">
        <v>-9.18</v>
      </c>
      <c r="AB19" s="14">
        <v>-3.71</v>
      </c>
      <c r="AC19" s="14">
        <v>0</v>
      </c>
      <c r="AD19" s="14">
        <v>-4.58</v>
      </c>
      <c r="AE19" s="14">
        <v>-2</v>
      </c>
      <c r="AF19" s="14">
        <v>0</v>
      </c>
      <c r="AG19" s="14">
        <v>-9.2</v>
      </c>
      <c r="AH19" s="14">
        <v>6.13</v>
      </c>
      <c r="AI19" s="14">
        <v>0</v>
      </c>
      <c r="AJ19" s="14">
        <v>-3.3</v>
      </c>
      <c r="AK19" s="14">
        <v>6.8</v>
      </c>
      <c r="AL19" s="14">
        <v>0</v>
      </c>
      <c r="AM19" s="14">
        <v>-7.6</v>
      </c>
      <c r="AN19" s="14">
        <v>-0.76</v>
      </c>
      <c r="AO19" s="14">
        <v>0</v>
      </c>
      <c r="AP19" s="14">
        <v>5.33</v>
      </c>
      <c r="AQ19" s="14">
        <v>-2.67</v>
      </c>
      <c r="AR19" s="14">
        <v>0</v>
      </c>
      <c r="AS19" s="14">
        <v>10.87</v>
      </c>
      <c r="AT19" s="14">
        <v>3.98</v>
      </c>
      <c r="AU19" s="14">
        <v>0</v>
      </c>
      <c r="AV19" s="14">
        <v>4.45</v>
      </c>
      <c r="AW19" s="14">
        <v>1.14</v>
      </c>
      <c r="AX19" s="14">
        <v>0</v>
      </c>
      <c r="AY19" s="14">
        <v>10.14</v>
      </c>
      <c r="AZ19" s="14">
        <v>-5.3</v>
      </c>
      <c r="BA19" s="14">
        <v>0</v>
      </c>
      <c r="BB19" s="14">
        <v>3.31</v>
      </c>
      <c r="BC19" s="14">
        <v>-7.23</v>
      </c>
      <c r="BD19" s="14">
        <v>0</v>
      </c>
      <c r="BE19" s="14">
        <v>7.23</v>
      </c>
      <c r="BF19" s="14">
        <v>0</v>
      </c>
      <c r="BG19" s="14">
        <v>-10</v>
      </c>
      <c r="BH19" s="14">
        <v>0</v>
      </c>
      <c r="BI19" s="14">
        <v>0</v>
      </c>
      <c r="BJ19" s="14">
        <v>-10</v>
      </c>
      <c r="BK19" s="14">
        <v>0</v>
      </c>
      <c r="BL19" s="14">
        <v>0</v>
      </c>
      <c r="BM19" s="14">
        <v>28.154</v>
      </c>
      <c r="BN19" s="14">
        <v>0</v>
      </c>
      <c r="BO19" s="14">
        <v>0</v>
      </c>
      <c r="BP19" s="14">
        <v>0.986</v>
      </c>
      <c r="BQ19" s="14">
        <v>0</v>
      </c>
      <c r="BR19" s="14">
        <v>0</v>
      </c>
      <c r="BS19" s="14">
        <v>-53.211</v>
      </c>
      <c r="BT19" s="14">
        <v>0</v>
      </c>
      <c r="BU19" s="14">
        <v>0</v>
      </c>
      <c r="BV19" s="14">
        <v>-35.4</v>
      </c>
      <c r="BW19" s="14">
        <v>0</v>
      </c>
      <c r="BX19" s="14">
        <v>0</v>
      </c>
      <c r="BY19" s="14">
        <v>-178.668</v>
      </c>
      <c r="BZ19" s="14">
        <v>0</v>
      </c>
      <c r="CA19" s="14">
        <v>0</v>
      </c>
      <c r="CB19" s="14">
        <v>180</v>
      </c>
      <c r="CC19" s="14">
        <v>0</v>
      </c>
      <c r="CD19" s="14">
        <v>0</v>
      </c>
      <c r="CE19" s="14">
        <v>171.59</v>
      </c>
      <c r="CF19" s="14">
        <v>0</v>
      </c>
      <c r="CG19" s="14">
        <v>0</v>
      </c>
      <c r="CH19" s="14">
        <v>180</v>
      </c>
      <c r="CI19" s="14">
        <v>0</v>
      </c>
      <c r="CJ19" s="14">
        <v>0</v>
      </c>
      <c r="CK19" s="14">
        <v>-169.947</v>
      </c>
      <c r="CL19" s="14">
        <v>0</v>
      </c>
      <c r="CM19" s="14">
        <v>0</v>
      </c>
      <c r="CN19" s="14">
        <v>180</v>
      </c>
      <c r="CO19" s="14">
        <v>0</v>
      </c>
    </row>
    <row r="20" ht="16.5" spans="1:93">
      <c r="A20" s="14">
        <v>17</v>
      </c>
      <c r="B20" s="14" t="s">
        <v>219</v>
      </c>
      <c r="C20" s="14"/>
      <c r="D20" s="14"/>
      <c r="E20" s="14"/>
      <c r="F20" s="14"/>
      <c r="G20" s="14"/>
      <c r="H20" s="14">
        <v>0</v>
      </c>
      <c r="I20" s="14">
        <v>0</v>
      </c>
      <c r="J20" s="14">
        <v>0</v>
      </c>
      <c r="K20" s="14">
        <v>0</v>
      </c>
      <c r="L20" s="14">
        <v>-135</v>
      </c>
      <c r="M20" s="14">
        <v>0</v>
      </c>
      <c r="N20" s="14">
        <v>30</v>
      </c>
      <c r="O20" s="14" t="s">
        <v>211</v>
      </c>
      <c r="P20" s="14">
        <v>6.92</v>
      </c>
      <c r="Q20" s="14">
        <v>6.7</v>
      </c>
      <c r="R20" s="14">
        <v>-17.46</v>
      </c>
      <c r="S20" s="14">
        <v>18.4</v>
      </c>
      <c r="T20" s="14">
        <v>-21.8</v>
      </c>
      <c r="U20" s="14">
        <v>0</v>
      </c>
      <c r="V20" s="14">
        <v>1.45</v>
      </c>
      <c r="W20" s="14">
        <v>0</v>
      </c>
      <c r="X20" s="14">
        <v>-5.12</v>
      </c>
      <c r="Y20" s="14">
        <v>2.48</v>
      </c>
      <c r="Z20" s="14">
        <v>0</v>
      </c>
      <c r="AA20" s="14">
        <v>-9.18</v>
      </c>
      <c r="AB20" s="14">
        <v>-3.71</v>
      </c>
      <c r="AC20" s="14">
        <v>0</v>
      </c>
      <c r="AD20" s="14">
        <v>-4.58</v>
      </c>
      <c r="AE20" s="14">
        <v>-2</v>
      </c>
      <c r="AF20" s="14">
        <v>0</v>
      </c>
      <c r="AG20" s="14">
        <v>-9.2</v>
      </c>
      <c r="AH20" s="14">
        <v>6.13</v>
      </c>
      <c r="AI20" s="14">
        <v>0</v>
      </c>
      <c r="AJ20" s="14">
        <v>-3.3</v>
      </c>
      <c r="AK20" s="14">
        <v>6.8</v>
      </c>
      <c r="AL20" s="14">
        <v>0</v>
      </c>
      <c r="AM20" s="14">
        <v>-7.6</v>
      </c>
      <c r="AN20" s="14">
        <v>-0.76</v>
      </c>
      <c r="AO20" s="14">
        <v>0</v>
      </c>
      <c r="AP20" s="14">
        <v>5.33</v>
      </c>
      <c r="AQ20" s="14">
        <v>-2.67</v>
      </c>
      <c r="AR20" s="14">
        <v>0</v>
      </c>
      <c r="AS20" s="14">
        <v>10.87</v>
      </c>
      <c r="AT20" s="14">
        <v>3.98</v>
      </c>
      <c r="AU20" s="14">
        <v>0</v>
      </c>
      <c r="AV20" s="14">
        <v>4.45</v>
      </c>
      <c r="AW20" s="14">
        <v>1.14</v>
      </c>
      <c r="AX20" s="14">
        <v>0</v>
      </c>
      <c r="AY20" s="14">
        <v>10.14</v>
      </c>
      <c r="AZ20" s="14">
        <v>-5.3</v>
      </c>
      <c r="BA20" s="14">
        <v>0</v>
      </c>
      <c r="BB20" s="14">
        <v>3.31</v>
      </c>
      <c r="BC20" s="14">
        <v>-7.23</v>
      </c>
      <c r="BD20" s="14">
        <v>0</v>
      </c>
      <c r="BE20" s="14">
        <v>7.23</v>
      </c>
      <c r="BF20" s="14">
        <v>0</v>
      </c>
      <c r="BG20" s="14">
        <v>-10</v>
      </c>
      <c r="BH20" s="14">
        <v>0</v>
      </c>
      <c r="BI20" s="14">
        <v>0</v>
      </c>
      <c r="BJ20" s="14">
        <v>-10</v>
      </c>
      <c r="BK20" s="14">
        <v>0</v>
      </c>
      <c r="BL20" s="14">
        <v>0</v>
      </c>
      <c r="BM20" s="14">
        <v>28.154</v>
      </c>
      <c r="BN20" s="14">
        <v>0</v>
      </c>
      <c r="BO20" s="14">
        <v>0</v>
      </c>
      <c r="BP20" s="14">
        <v>0.986</v>
      </c>
      <c r="BQ20" s="14">
        <v>0</v>
      </c>
      <c r="BR20" s="14">
        <v>0</v>
      </c>
      <c r="BS20" s="14">
        <v>-53.211</v>
      </c>
      <c r="BT20" s="14">
        <v>0</v>
      </c>
      <c r="BU20" s="14">
        <v>0</v>
      </c>
      <c r="BV20" s="14">
        <v>-35.4</v>
      </c>
      <c r="BW20" s="14">
        <v>0</v>
      </c>
      <c r="BX20" s="14">
        <v>0</v>
      </c>
      <c r="BY20" s="14">
        <v>-178.668</v>
      </c>
      <c r="BZ20" s="14">
        <v>0</v>
      </c>
      <c r="CA20" s="14">
        <v>0</v>
      </c>
      <c r="CB20" s="14">
        <v>180</v>
      </c>
      <c r="CC20" s="14">
        <v>0</v>
      </c>
      <c r="CD20" s="14">
        <v>0</v>
      </c>
      <c r="CE20" s="14">
        <v>171.59</v>
      </c>
      <c r="CF20" s="14">
        <v>0</v>
      </c>
      <c r="CG20" s="14">
        <v>0</v>
      </c>
      <c r="CH20" s="14">
        <v>180</v>
      </c>
      <c r="CI20" s="14">
        <v>0</v>
      </c>
      <c r="CJ20" s="14">
        <v>0</v>
      </c>
      <c r="CK20" s="14">
        <v>-169.947</v>
      </c>
      <c r="CL20" s="14">
        <v>0</v>
      </c>
      <c r="CM20" s="14">
        <v>0</v>
      </c>
      <c r="CN20" s="14">
        <v>180</v>
      </c>
      <c r="CO20" s="14">
        <v>0</v>
      </c>
    </row>
    <row r="21" ht="16.5" spans="1:93">
      <c r="A21" s="14">
        <v>18</v>
      </c>
      <c r="B21" s="14" t="s">
        <v>219</v>
      </c>
      <c r="C21" s="14"/>
      <c r="D21" s="14"/>
      <c r="E21" s="14"/>
      <c r="F21" s="14"/>
      <c r="G21" s="14"/>
      <c r="H21" s="14">
        <v>0</v>
      </c>
      <c r="I21" s="14">
        <v>0</v>
      </c>
      <c r="J21" s="14">
        <v>0</v>
      </c>
      <c r="K21" s="14">
        <v>0</v>
      </c>
      <c r="L21" s="14">
        <v>49</v>
      </c>
      <c r="M21" s="14">
        <v>0</v>
      </c>
      <c r="N21" s="14">
        <v>30</v>
      </c>
      <c r="O21" s="14" t="s">
        <v>211</v>
      </c>
      <c r="P21" s="14">
        <v>6.92</v>
      </c>
      <c r="Q21" s="14">
        <v>6.7</v>
      </c>
      <c r="R21" s="14">
        <v>-17.46</v>
      </c>
      <c r="S21" s="14">
        <v>18.4</v>
      </c>
      <c r="T21" s="14">
        <v>-21.8</v>
      </c>
      <c r="U21" s="14">
        <v>0</v>
      </c>
      <c r="V21" s="14">
        <v>1.45</v>
      </c>
      <c r="W21" s="14">
        <v>0</v>
      </c>
      <c r="X21" s="14">
        <v>-5.12</v>
      </c>
      <c r="Y21" s="14">
        <v>2.48</v>
      </c>
      <c r="Z21" s="14">
        <v>0</v>
      </c>
      <c r="AA21" s="14">
        <v>-9.18</v>
      </c>
      <c r="AB21" s="14">
        <v>-3.71</v>
      </c>
      <c r="AC21" s="14">
        <v>0</v>
      </c>
      <c r="AD21" s="14">
        <v>-4.58</v>
      </c>
      <c r="AE21" s="14">
        <v>-2</v>
      </c>
      <c r="AF21" s="14">
        <v>0</v>
      </c>
      <c r="AG21" s="14">
        <v>-9.2</v>
      </c>
      <c r="AH21" s="14">
        <v>6.13</v>
      </c>
      <c r="AI21" s="14">
        <v>0</v>
      </c>
      <c r="AJ21" s="14">
        <v>-3.3</v>
      </c>
      <c r="AK21" s="14">
        <v>6.8</v>
      </c>
      <c r="AL21" s="14">
        <v>0</v>
      </c>
      <c r="AM21" s="14">
        <v>-7.6</v>
      </c>
      <c r="AN21" s="14">
        <v>-0.76</v>
      </c>
      <c r="AO21" s="14">
        <v>0</v>
      </c>
      <c r="AP21" s="14">
        <v>5.33</v>
      </c>
      <c r="AQ21" s="14">
        <v>-2.67</v>
      </c>
      <c r="AR21" s="14">
        <v>0</v>
      </c>
      <c r="AS21" s="14">
        <v>10.87</v>
      </c>
      <c r="AT21" s="14">
        <v>3.98</v>
      </c>
      <c r="AU21" s="14">
        <v>0</v>
      </c>
      <c r="AV21" s="14">
        <v>4.45</v>
      </c>
      <c r="AW21" s="14">
        <v>1.14</v>
      </c>
      <c r="AX21" s="14">
        <v>0</v>
      </c>
      <c r="AY21" s="14">
        <v>10.14</v>
      </c>
      <c r="AZ21" s="14">
        <v>-5.3</v>
      </c>
      <c r="BA21" s="14">
        <v>0</v>
      </c>
      <c r="BB21" s="14">
        <v>3.31</v>
      </c>
      <c r="BC21" s="14">
        <v>-7.23</v>
      </c>
      <c r="BD21" s="14">
        <v>0</v>
      </c>
      <c r="BE21" s="14">
        <v>7.23</v>
      </c>
      <c r="BF21" s="14">
        <v>0</v>
      </c>
      <c r="BG21" s="14">
        <v>-10</v>
      </c>
      <c r="BH21" s="14">
        <v>0</v>
      </c>
      <c r="BI21" s="14">
        <v>0</v>
      </c>
      <c r="BJ21" s="14">
        <v>-10</v>
      </c>
      <c r="BK21" s="14">
        <v>0</v>
      </c>
      <c r="BL21" s="14">
        <v>0</v>
      </c>
      <c r="BM21" s="14">
        <v>28.154</v>
      </c>
      <c r="BN21" s="14">
        <v>0</v>
      </c>
      <c r="BO21" s="14">
        <v>0</v>
      </c>
      <c r="BP21" s="14">
        <v>0.986</v>
      </c>
      <c r="BQ21" s="14">
        <v>0</v>
      </c>
      <c r="BR21" s="14">
        <v>0</v>
      </c>
      <c r="BS21" s="14">
        <v>-53.211</v>
      </c>
      <c r="BT21" s="14">
        <v>0</v>
      </c>
      <c r="BU21" s="14">
        <v>0</v>
      </c>
      <c r="BV21" s="14">
        <v>-35.4</v>
      </c>
      <c r="BW21" s="14">
        <v>0</v>
      </c>
      <c r="BX21" s="14">
        <v>0</v>
      </c>
      <c r="BY21" s="14">
        <v>-178.668</v>
      </c>
      <c r="BZ21" s="14">
        <v>0</v>
      </c>
      <c r="CA21" s="14">
        <v>0</v>
      </c>
      <c r="CB21" s="14">
        <v>180</v>
      </c>
      <c r="CC21" s="14">
        <v>0</v>
      </c>
      <c r="CD21" s="14">
        <v>0</v>
      </c>
      <c r="CE21" s="14">
        <v>171.59</v>
      </c>
      <c r="CF21" s="14">
        <v>0</v>
      </c>
      <c r="CG21" s="14">
        <v>0</v>
      </c>
      <c r="CH21" s="14">
        <v>180</v>
      </c>
      <c r="CI21" s="14">
        <v>0</v>
      </c>
      <c r="CJ21" s="14">
        <v>0</v>
      </c>
      <c r="CK21" s="14">
        <v>-169.947</v>
      </c>
      <c r="CL21" s="14">
        <v>0</v>
      </c>
      <c r="CM21" s="14">
        <v>0</v>
      </c>
      <c r="CN21" s="14">
        <v>180</v>
      </c>
      <c r="CO21" s="14">
        <v>0</v>
      </c>
    </row>
    <row r="22" ht="16.5" spans="1:93">
      <c r="A22" s="14">
        <v>19</v>
      </c>
      <c r="B22" s="14" t="s">
        <v>219</v>
      </c>
      <c r="C22" s="14"/>
      <c r="D22" s="14"/>
      <c r="E22" s="14"/>
      <c r="F22" s="14"/>
      <c r="G22" s="14"/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30</v>
      </c>
      <c r="O22" s="14" t="s">
        <v>211</v>
      </c>
      <c r="P22" s="14">
        <v>6.92</v>
      </c>
      <c r="Q22" s="14">
        <v>6.7</v>
      </c>
      <c r="R22" s="14">
        <v>-17.46</v>
      </c>
      <c r="S22" s="14">
        <v>18.4</v>
      </c>
      <c r="T22" s="14">
        <v>-21.8</v>
      </c>
      <c r="U22" s="14">
        <v>0</v>
      </c>
      <c r="V22" s="14">
        <v>1.45</v>
      </c>
      <c r="W22" s="14">
        <v>0</v>
      </c>
      <c r="X22" s="14">
        <v>-5.12</v>
      </c>
      <c r="Y22" s="14">
        <v>2.48</v>
      </c>
      <c r="Z22" s="14">
        <v>0</v>
      </c>
      <c r="AA22" s="14">
        <v>-9.18</v>
      </c>
      <c r="AB22" s="14">
        <v>-3.71</v>
      </c>
      <c r="AC22" s="14">
        <v>0</v>
      </c>
      <c r="AD22" s="14">
        <v>-4.58</v>
      </c>
      <c r="AE22" s="14">
        <v>-2</v>
      </c>
      <c r="AF22" s="14">
        <v>0</v>
      </c>
      <c r="AG22" s="14">
        <v>-9.2</v>
      </c>
      <c r="AH22" s="14">
        <v>6.13</v>
      </c>
      <c r="AI22" s="14">
        <v>0</v>
      </c>
      <c r="AJ22" s="14">
        <v>-3.3</v>
      </c>
      <c r="AK22" s="14">
        <v>6.8</v>
      </c>
      <c r="AL22" s="14">
        <v>0</v>
      </c>
      <c r="AM22" s="14">
        <v>-7.6</v>
      </c>
      <c r="AN22" s="14">
        <v>-0.76</v>
      </c>
      <c r="AO22" s="14">
        <v>0</v>
      </c>
      <c r="AP22" s="14">
        <v>5.33</v>
      </c>
      <c r="AQ22" s="14">
        <v>-2.67</v>
      </c>
      <c r="AR22" s="14">
        <v>0</v>
      </c>
      <c r="AS22" s="14">
        <v>10.87</v>
      </c>
      <c r="AT22" s="14">
        <v>3.98</v>
      </c>
      <c r="AU22" s="14">
        <v>0</v>
      </c>
      <c r="AV22" s="14">
        <v>4.45</v>
      </c>
      <c r="AW22" s="14">
        <v>1.14</v>
      </c>
      <c r="AX22" s="14">
        <v>0</v>
      </c>
      <c r="AY22" s="14">
        <v>10.14</v>
      </c>
      <c r="AZ22" s="14">
        <v>-5.3</v>
      </c>
      <c r="BA22" s="14">
        <v>0</v>
      </c>
      <c r="BB22" s="14">
        <v>3.31</v>
      </c>
      <c r="BC22" s="14">
        <v>-7.23</v>
      </c>
      <c r="BD22" s="14">
        <v>0</v>
      </c>
      <c r="BE22" s="14">
        <v>7.23</v>
      </c>
      <c r="BF22" s="14">
        <v>0</v>
      </c>
      <c r="BG22" s="14">
        <v>-10</v>
      </c>
      <c r="BH22" s="14">
        <v>0</v>
      </c>
      <c r="BI22" s="14">
        <v>0</v>
      </c>
      <c r="BJ22" s="14">
        <v>-10</v>
      </c>
      <c r="BK22" s="14">
        <v>0</v>
      </c>
      <c r="BL22" s="14">
        <v>0</v>
      </c>
      <c r="BM22" s="14">
        <v>28.154</v>
      </c>
      <c r="BN22" s="14">
        <v>0</v>
      </c>
      <c r="BO22" s="14">
        <v>0</v>
      </c>
      <c r="BP22" s="14">
        <v>0.986</v>
      </c>
      <c r="BQ22" s="14">
        <v>0</v>
      </c>
      <c r="BR22" s="14">
        <v>0</v>
      </c>
      <c r="BS22" s="14">
        <v>-53.211</v>
      </c>
      <c r="BT22" s="14">
        <v>0</v>
      </c>
      <c r="BU22" s="14">
        <v>0</v>
      </c>
      <c r="BV22" s="14">
        <v>-35.4</v>
      </c>
      <c r="BW22" s="14">
        <v>0</v>
      </c>
      <c r="BX22" s="14">
        <v>0</v>
      </c>
      <c r="BY22" s="14">
        <v>-178.668</v>
      </c>
      <c r="BZ22" s="14">
        <v>0</v>
      </c>
      <c r="CA22" s="14">
        <v>0</v>
      </c>
      <c r="CB22" s="14">
        <v>180</v>
      </c>
      <c r="CC22" s="14">
        <v>0</v>
      </c>
      <c r="CD22" s="14">
        <v>0</v>
      </c>
      <c r="CE22" s="14">
        <v>171.59</v>
      </c>
      <c r="CF22" s="14">
        <v>0</v>
      </c>
      <c r="CG22" s="14">
        <v>0</v>
      </c>
      <c r="CH22" s="14">
        <v>180</v>
      </c>
      <c r="CI22" s="14">
        <v>0</v>
      </c>
      <c r="CJ22" s="14">
        <v>0</v>
      </c>
      <c r="CK22" s="14">
        <v>-169.947</v>
      </c>
      <c r="CL22" s="14">
        <v>0</v>
      </c>
      <c r="CM22" s="14">
        <v>0</v>
      </c>
      <c r="CN22" s="14">
        <v>180</v>
      </c>
      <c r="CO22" s="14">
        <v>0</v>
      </c>
    </row>
    <row r="23" ht="16.5" spans="1:93">
      <c r="A23" s="14">
        <v>20</v>
      </c>
      <c r="B23" s="14" t="s">
        <v>220</v>
      </c>
      <c r="C23" s="14"/>
      <c r="D23" s="14"/>
      <c r="E23" s="14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-23</v>
      </c>
      <c r="M23" s="14">
        <v>0</v>
      </c>
      <c r="N23" s="14">
        <v>30</v>
      </c>
      <c r="O23" s="14" t="s">
        <v>211</v>
      </c>
      <c r="P23" s="14">
        <v>6.92</v>
      </c>
      <c r="Q23" s="14">
        <v>6.7</v>
      </c>
      <c r="R23" s="14">
        <v>-17.46</v>
      </c>
      <c r="S23" s="14">
        <v>18.4</v>
      </c>
      <c r="T23" s="14">
        <v>-21.8</v>
      </c>
      <c r="U23" s="14">
        <v>0</v>
      </c>
      <c r="V23" s="14">
        <v>1.45</v>
      </c>
      <c r="W23" s="14">
        <v>0</v>
      </c>
      <c r="X23" s="14">
        <v>-5.12</v>
      </c>
      <c r="Y23" s="14">
        <v>2.48</v>
      </c>
      <c r="Z23" s="14">
        <v>0</v>
      </c>
      <c r="AA23" s="14">
        <v>-9.18</v>
      </c>
      <c r="AB23" s="14">
        <v>-3.71</v>
      </c>
      <c r="AC23" s="14">
        <v>0</v>
      </c>
      <c r="AD23" s="14">
        <v>-4.58</v>
      </c>
      <c r="AE23" s="14">
        <v>-2</v>
      </c>
      <c r="AF23" s="14">
        <v>0</v>
      </c>
      <c r="AG23" s="14">
        <v>-9.2</v>
      </c>
      <c r="AH23" s="14">
        <v>6.13</v>
      </c>
      <c r="AI23" s="14">
        <v>0</v>
      </c>
      <c r="AJ23" s="14">
        <v>-3.3</v>
      </c>
      <c r="AK23" s="14">
        <v>6.8</v>
      </c>
      <c r="AL23" s="14">
        <v>0</v>
      </c>
      <c r="AM23" s="14">
        <v>-7.6</v>
      </c>
      <c r="AN23" s="14">
        <v>-0.76</v>
      </c>
      <c r="AO23" s="14">
        <v>0</v>
      </c>
      <c r="AP23" s="14">
        <v>5.33</v>
      </c>
      <c r="AQ23" s="14">
        <v>-2.67</v>
      </c>
      <c r="AR23" s="14">
        <v>0</v>
      </c>
      <c r="AS23" s="14">
        <v>10.87</v>
      </c>
      <c r="AT23" s="14">
        <v>3.98</v>
      </c>
      <c r="AU23" s="14">
        <v>0</v>
      </c>
      <c r="AV23" s="14">
        <v>4.45</v>
      </c>
      <c r="AW23" s="14">
        <v>1.14</v>
      </c>
      <c r="AX23" s="14">
        <v>0</v>
      </c>
      <c r="AY23" s="14">
        <v>10.14</v>
      </c>
      <c r="AZ23" s="14">
        <v>-5.3</v>
      </c>
      <c r="BA23" s="14">
        <v>0</v>
      </c>
      <c r="BB23" s="14">
        <v>3.31</v>
      </c>
      <c r="BC23" s="14">
        <v>-7.23</v>
      </c>
      <c r="BD23" s="14">
        <v>0</v>
      </c>
      <c r="BE23" s="14">
        <v>7.23</v>
      </c>
      <c r="BF23" s="14">
        <v>0</v>
      </c>
      <c r="BG23" s="14">
        <v>-10</v>
      </c>
      <c r="BH23" s="14">
        <v>0</v>
      </c>
      <c r="BI23" s="14">
        <v>0</v>
      </c>
      <c r="BJ23" s="14">
        <v>-10</v>
      </c>
      <c r="BK23" s="14">
        <v>0</v>
      </c>
      <c r="BL23" s="14">
        <v>0</v>
      </c>
      <c r="BM23" s="14">
        <v>28.154</v>
      </c>
      <c r="BN23" s="14">
        <v>0</v>
      </c>
      <c r="BO23" s="14">
        <v>0</v>
      </c>
      <c r="BP23" s="14">
        <v>0.986</v>
      </c>
      <c r="BQ23" s="14">
        <v>0</v>
      </c>
      <c r="BR23" s="14">
        <v>0</v>
      </c>
      <c r="BS23" s="14">
        <v>-53.211</v>
      </c>
      <c r="BT23" s="14">
        <v>0</v>
      </c>
      <c r="BU23" s="14">
        <v>0</v>
      </c>
      <c r="BV23" s="14">
        <v>-35.4</v>
      </c>
      <c r="BW23" s="14">
        <v>0</v>
      </c>
      <c r="BX23" s="14">
        <v>0</v>
      </c>
      <c r="BY23" s="14">
        <v>-178.668</v>
      </c>
      <c r="BZ23" s="14">
        <v>0</v>
      </c>
      <c r="CA23" s="14">
        <v>0</v>
      </c>
      <c r="CB23" s="14">
        <v>180</v>
      </c>
      <c r="CC23" s="14">
        <v>0</v>
      </c>
      <c r="CD23" s="14">
        <v>0</v>
      </c>
      <c r="CE23" s="14">
        <v>171.59</v>
      </c>
      <c r="CF23" s="14">
        <v>0</v>
      </c>
      <c r="CG23" s="14">
        <v>0</v>
      </c>
      <c r="CH23" s="14">
        <v>180</v>
      </c>
      <c r="CI23" s="14">
        <v>0</v>
      </c>
      <c r="CJ23" s="14">
        <v>0</v>
      </c>
      <c r="CK23" s="14">
        <v>-169.947</v>
      </c>
      <c r="CL23" s="14">
        <v>0</v>
      </c>
      <c r="CM23" s="14">
        <v>0</v>
      </c>
      <c r="CN23" s="14">
        <v>180</v>
      </c>
      <c r="CO23" s="14">
        <v>0</v>
      </c>
    </row>
    <row r="24" ht="16.5" spans="1:93">
      <c r="A24" s="14">
        <v>21</v>
      </c>
      <c r="B24" s="14" t="s">
        <v>220</v>
      </c>
      <c r="C24" s="14"/>
      <c r="D24" s="14"/>
      <c r="E24" s="14"/>
      <c r="F24" s="14"/>
      <c r="G24" s="14"/>
      <c r="H24" s="14">
        <v>0</v>
      </c>
      <c r="I24" s="14">
        <v>0</v>
      </c>
      <c r="J24" s="14">
        <v>0</v>
      </c>
      <c r="K24" s="14">
        <v>0</v>
      </c>
      <c r="L24" s="14">
        <v>133</v>
      </c>
      <c r="M24" s="14">
        <v>0</v>
      </c>
      <c r="N24" s="14">
        <v>30</v>
      </c>
      <c r="O24" s="14" t="s">
        <v>211</v>
      </c>
      <c r="P24" s="14">
        <v>6.92</v>
      </c>
      <c r="Q24" s="14">
        <v>6.7</v>
      </c>
      <c r="R24" s="14">
        <v>-17.46</v>
      </c>
      <c r="S24" s="14">
        <v>18.4</v>
      </c>
      <c r="T24" s="14">
        <v>-21.8</v>
      </c>
      <c r="U24" s="14">
        <v>0</v>
      </c>
      <c r="V24" s="14">
        <v>1.45</v>
      </c>
      <c r="W24" s="14">
        <v>0</v>
      </c>
      <c r="X24" s="14">
        <v>-5.12</v>
      </c>
      <c r="Y24" s="14">
        <v>2.48</v>
      </c>
      <c r="Z24" s="14">
        <v>0</v>
      </c>
      <c r="AA24" s="14">
        <v>-9.18</v>
      </c>
      <c r="AB24" s="14">
        <v>-3.71</v>
      </c>
      <c r="AC24" s="14">
        <v>0</v>
      </c>
      <c r="AD24" s="14">
        <v>-4.58</v>
      </c>
      <c r="AE24" s="14">
        <v>-2</v>
      </c>
      <c r="AF24" s="14">
        <v>0</v>
      </c>
      <c r="AG24" s="14">
        <v>-9.2</v>
      </c>
      <c r="AH24" s="14">
        <v>6.13</v>
      </c>
      <c r="AI24" s="14">
        <v>0</v>
      </c>
      <c r="AJ24" s="14">
        <v>-3.3</v>
      </c>
      <c r="AK24" s="14">
        <v>6.8</v>
      </c>
      <c r="AL24" s="14">
        <v>0</v>
      </c>
      <c r="AM24" s="14">
        <v>-7.6</v>
      </c>
      <c r="AN24" s="14">
        <v>-0.76</v>
      </c>
      <c r="AO24" s="14">
        <v>0</v>
      </c>
      <c r="AP24" s="14">
        <v>5.33</v>
      </c>
      <c r="AQ24" s="14">
        <v>-2.67</v>
      </c>
      <c r="AR24" s="14">
        <v>0</v>
      </c>
      <c r="AS24" s="14">
        <v>10.87</v>
      </c>
      <c r="AT24" s="14">
        <v>3.98</v>
      </c>
      <c r="AU24" s="14">
        <v>0</v>
      </c>
      <c r="AV24" s="14">
        <v>4.45</v>
      </c>
      <c r="AW24" s="14">
        <v>1.14</v>
      </c>
      <c r="AX24" s="14">
        <v>0</v>
      </c>
      <c r="AY24" s="14">
        <v>10.14</v>
      </c>
      <c r="AZ24" s="14">
        <v>-5.3</v>
      </c>
      <c r="BA24" s="14">
        <v>0</v>
      </c>
      <c r="BB24" s="14">
        <v>3.31</v>
      </c>
      <c r="BC24" s="14">
        <v>-7.23</v>
      </c>
      <c r="BD24" s="14">
        <v>0</v>
      </c>
      <c r="BE24" s="14">
        <v>7.23</v>
      </c>
      <c r="BF24" s="14">
        <v>0</v>
      </c>
      <c r="BG24" s="14">
        <v>-10</v>
      </c>
      <c r="BH24" s="14">
        <v>0</v>
      </c>
      <c r="BI24" s="14">
        <v>0</v>
      </c>
      <c r="BJ24" s="14">
        <v>-10</v>
      </c>
      <c r="BK24" s="14">
        <v>0</v>
      </c>
      <c r="BL24" s="14">
        <v>0</v>
      </c>
      <c r="BM24" s="14">
        <v>28.154</v>
      </c>
      <c r="BN24" s="14">
        <v>0</v>
      </c>
      <c r="BO24" s="14">
        <v>0</v>
      </c>
      <c r="BP24" s="14">
        <v>0.986</v>
      </c>
      <c r="BQ24" s="14">
        <v>0</v>
      </c>
      <c r="BR24" s="14">
        <v>0</v>
      </c>
      <c r="BS24" s="14">
        <v>-53.211</v>
      </c>
      <c r="BT24" s="14">
        <v>0</v>
      </c>
      <c r="BU24" s="14">
        <v>0</v>
      </c>
      <c r="BV24" s="14">
        <v>-35.4</v>
      </c>
      <c r="BW24" s="14">
        <v>0</v>
      </c>
      <c r="BX24" s="14">
        <v>0</v>
      </c>
      <c r="BY24" s="14">
        <v>-178.668</v>
      </c>
      <c r="BZ24" s="14">
        <v>0</v>
      </c>
      <c r="CA24" s="14">
        <v>0</v>
      </c>
      <c r="CB24" s="14">
        <v>180</v>
      </c>
      <c r="CC24" s="14">
        <v>0</v>
      </c>
      <c r="CD24" s="14">
        <v>0</v>
      </c>
      <c r="CE24" s="14">
        <v>171.59</v>
      </c>
      <c r="CF24" s="14">
        <v>0</v>
      </c>
      <c r="CG24" s="14">
        <v>0</v>
      </c>
      <c r="CH24" s="14">
        <v>180</v>
      </c>
      <c r="CI24" s="14">
        <v>0</v>
      </c>
      <c r="CJ24" s="14">
        <v>0</v>
      </c>
      <c r="CK24" s="14">
        <v>-169.947</v>
      </c>
      <c r="CL24" s="14">
        <v>0</v>
      </c>
      <c r="CM24" s="14">
        <v>0</v>
      </c>
      <c r="CN24" s="14">
        <v>180</v>
      </c>
      <c r="CO24" s="14">
        <v>0</v>
      </c>
    </row>
    <row r="25" ht="16.5" spans="1:93">
      <c r="A25" s="14">
        <v>22</v>
      </c>
      <c r="B25" s="14" t="s">
        <v>220</v>
      </c>
      <c r="C25" s="14"/>
      <c r="D25" s="14"/>
      <c r="E25" s="14"/>
      <c r="F25" s="14"/>
      <c r="G25" s="14"/>
      <c r="H25" s="14">
        <v>0</v>
      </c>
      <c r="I25" s="14">
        <v>0</v>
      </c>
      <c r="J25" s="14">
        <v>0</v>
      </c>
      <c r="K25" s="14">
        <v>0</v>
      </c>
      <c r="L25" s="14">
        <v>224</v>
      </c>
      <c r="M25" s="14">
        <v>0</v>
      </c>
      <c r="N25" s="14">
        <v>30</v>
      </c>
      <c r="O25" s="14" t="s">
        <v>211</v>
      </c>
      <c r="P25" s="14">
        <v>6.92</v>
      </c>
      <c r="Q25" s="14">
        <v>6.7</v>
      </c>
      <c r="R25" s="14">
        <v>-17.46</v>
      </c>
      <c r="S25" s="14">
        <v>18.4</v>
      </c>
      <c r="T25" s="14">
        <v>-21.8</v>
      </c>
      <c r="U25" s="14">
        <v>0</v>
      </c>
      <c r="V25" s="14">
        <v>1.45</v>
      </c>
      <c r="W25" s="14">
        <v>0</v>
      </c>
      <c r="X25" s="14">
        <v>-5.12</v>
      </c>
      <c r="Y25" s="14">
        <v>2.48</v>
      </c>
      <c r="Z25" s="14">
        <v>0</v>
      </c>
      <c r="AA25" s="14">
        <v>-9.18</v>
      </c>
      <c r="AB25" s="14">
        <v>-3.71</v>
      </c>
      <c r="AC25" s="14">
        <v>0</v>
      </c>
      <c r="AD25" s="14">
        <v>-4.58</v>
      </c>
      <c r="AE25" s="14">
        <v>-2</v>
      </c>
      <c r="AF25" s="14">
        <v>0</v>
      </c>
      <c r="AG25" s="14">
        <v>-9.2</v>
      </c>
      <c r="AH25" s="14">
        <v>6.13</v>
      </c>
      <c r="AI25" s="14">
        <v>0</v>
      </c>
      <c r="AJ25" s="14">
        <v>-3.3</v>
      </c>
      <c r="AK25" s="14">
        <v>6.8</v>
      </c>
      <c r="AL25" s="14">
        <v>0</v>
      </c>
      <c r="AM25" s="14">
        <v>-7.6</v>
      </c>
      <c r="AN25" s="14">
        <v>-0.76</v>
      </c>
      <c r="AO25" s="14">
        <v>0</v>
      </c>
      <c r="AP25" s="14">
        <v>5.33</v>
      </c>
      <c r="AQ25" s="14">
        <v>-2.67</v>
      </c>
      <c r="AR25" s="14">
        <v>0</v>
      </c>
      <c r="AS25" s="14">
        <v>10.87</v>
      </c>
      <c r="AT25" s="14">
        <v>3.98</v>
      </c>
      <c r="AU25" s="14">
        <v>0</v>
      </c>
      <c r="AV25" s="14">
        <v>4.45</v>
      </c>
      <c r="AW25" s="14">
        <v>1.14</v>
      </c>
      <c r="AX25" s="14">
        <v>0</v>
      </c>
      <c r="AY25" s="14">
        <v>10.14</v>
      </c>
      <c r="AZ25" s="14">
        <v>-5.3</v>
      </c>
      <c r="BA25" s="14">
        <v>0</v>
      </c>
      <c r="BB25" s="14">
        <v>3.31</v>
      </c>
      <c r="BC25" s="14">
        <v>-7.23</v>
      </c>
      <c r="BD25" s="14">
        <v>0</v>
      </c>
      <c r="BE25" s="14">
        <v>7.23</v>
      </c>
      <c r="BF25" s="14">
        <v>0</v>
      </c>
      <c r="BG25" s="14">
        <v>-10</v>
      </c>
      <c r="BH25" s="14">
        <v>0</v>
      </c>
      <c r="BI25" s="14">
        <v>0</v>
      </c>
      <c r="BJ25" s="14">
        <v>-10</v>
      </c>
      <c r="BK25" s="14">
        <v>0</v>
      </c>
      <c r="BL25" s="14">
        <v>0</v>
      </c>
      <c r="BM25" s="14">
        <v>28.154</v>
      </c>
      <c r="BN25" s="14">
        <v>0</v>
      </c>
      <c r="BO25" s="14">
        <v>0</v>
      </c>
      <c r="BP25" s="14">
        <v>0.986</v>
      </c>
      <c r="BQ25" s="14">
        <v>0</v>
      </c>
      <c r="BR25" s="14">
        <v>0</v>
      </c>
      <c r="BS25" s="14">
        <v>-53.211</v>
      </c>
      <c r="BT25" s="14">
        <v>0</v>
      </c>
      <c r="BU25" s="14">
        <v>0</v>
      </c>
      <c r="BV25" s="14">
        <v>-35.4</v>
      </c>
      <c r="BW25" s="14">
        <v>0</v>
      </c>
      <c r="BX25" s="14">
        <v>0</v>
      </c>
      <c r="BY25" s="14">
        <v>-178.668</v>
      </c>
      <c r="BZ25" s="14">
        <v>0</v>
      </c>
      <c r="CA25" s="14">
        <v>0</v>
      </c>
      <c r="CB25" s="14">
        <v>180</v>
      </c>
      <c r="CC25" s="14">
        <v>0</v>
      </c>
      <c r="CD25" s="14">
        <v>0</v>
      </c>
      <c r="CE25" s="14">
        <v>171.59</v>
      </c>
      <c r="CF25" s="14">
        <v>0</v>
      </c>
      <c r="CG25" s="14">
        <v>0</v>
      </c>
      <c r="CH25" s="14">
        <v>180</v>
      </c>
      <c r="CI25" s="14">
        <v>0</v>
      </c>
      <c r="CJ25" s="14">
        <v>0</v>
      </c>
      <c r="CK25" s="14">
        <v>-169.947</v>
      </c>
      <c r="CL25" s="14">
        <v>0</v>
      </c>
      <c r="CM25" s="14">
        <v>0</v>
      </c>
      <c r="CN25" s="14">
        <v>180</v>
      </c>
      <c r="CO25" s="14">
        <v>0</v>
      </c>
    </row>
    <row r="26" ht="16.5" spans="1:93">
      <c r="A26" s="14">
        <v>23</v>
      </c>
      <c r="B26" s="14" t="s">
        <v>220</v>
      </c>
      <c r="C26" s="14"/>
      <c r="D26" s="14"/>
      <c r="E26" s="14"/>
      <c r="F26" s="14"/>
      <c r="G26" s="14"/>
      <c r="H26" s="14">
        <v>-27.513</v>
      </c>
      <c r="I26" s="14">
        <v>0</v>
      </c>
      <c r="J26" s="14">
        <v>-46.86</v>
      </c>
      <c r="K26" s="14">
        <v>0</v>
      </c>
      <c r="L26" s="14">
        <v>-206</v>
      </c>
      <c r="M26" s="14">
        <v>0</v>
      </c>
      <c r="N26" s="14">
        <v>30</v>
      </c>
      <c r="O26" s="14" t="s">
        <v>211</v>
      </c>
      <c r="P26" s="14">
        <v>6.92</v>
      </c>
      <c r="Q26" s="14">
        <v>6.7</v>
      </c>
      <c r="R26" s="14">
        <v>-17.46</v>
      </c>
      <c r="S26" s="14">
        <v>18.4</v>
      </c>
      <c r="T26" s="14">
        <v>-21.8</v>
      </c>
      <c r="U26" s="14">
        <v>0</v>
      </c>
      <c r="V26" s="14">
        <v>1.45</v>
      </c>
      <c r="W26" s="14">
        <v>0</v>
      </c>
      <c r="X26" s="14">
        <v>-5.12</v>
      </c>
      <c r="Y26" s="14">
        <v>2.48</v>
      </c>
      <c r="Z26" s="14">
        <v>0</v>
      </c>
      <c r="AA26" s="14">
        <v>-9.18</v>
      </c>
      <c r="AB26" s="14">
        <v>-3.71</v>
      </c>
      <c r="AC26" s="14">
        <v>0</v>
      </c>
      <c r="AD26" s="14">
        <v>-4.58</v>
      </c>
      <c r="AE26" s="14">
        <v>-2</v>
      </c>
      <c r="AF26" s="14">
        <v>0</v>
      </c>
      <c r="AG26" s="14">
        <v>-9.2</v>
      </c>
      <c r="AH26" s="14">
        <v>6.13</v>
      </c>
      <c r="AI26" s="14">
        <v>0</v>
      </c>
      <c r="AJ26" s="14">
        <v>-3.3</v>
      </c>
      <c r="AK26" s="14">
        <v>6.8</v>
      </c>
      <c r="AL26" s="14">
        <v>0</v>
      </c>
      <c r="AM26" s="14">
        <v>-7.6</v>
      </c>
      <c r="AN26" s="14">
        <v>-0.76</v>
      </c>
      <c r="AO26" s="14">
        <v>0</v>
      </c>
      <c r="AP26" s="14">
        <v>5.33</v>
      </c>
      <c r="AQ26" s="14">
        <v>-2.67</v>
      </c>
      <c r="AR26" s="14">
        <v>0</v>
      </c>
      <c r="AS26" s="14">
        <v>10.87</v>
      </c>
      <c r="AT26" s="14">
        <v>3.98</v>
      </c>
      <c r="AU26" s="14">
        <v>0</v>
      </c>
      <c r="AV26" s="14">
        <v>4.45</v>
      </c>
      <c r="AW26" s="14">
        <v>1.14</v>
      </c>
      <c r="AX26" s="14">
        <v>0</v>
      </c>
      <c r="AY26" s="14">
        <v>10.14</v>
      </c>
      <c r="AZ26" s="14">
        <v>-5.3</v>
      </c>
      <c r="BA26" s="14">
        <v>0</v>
      </c>
      <c r="BB26" s="14">
        <v>3.31</v>
      </c>
      <c r="BC26" s="14">
        <v>-7.23</v>
      </c>
      <c r="BD26" s="14">
        <v>0</v>
      </c>
      <c r="BE26" s="14">
        <v>7.23</v>
      </c>
      <c r="BF26" s="14">
        <v>0</v>
      </c>
      <c r="BG26" s="14">
        <v>-10</v>
      </c>
      <c r="BH26" s="14">
        <v>0</v>
      </c>
      <c r="BI26" s="14">
        <v>0</v>
      </c>
      <c r="BJ26" s="14">
        <v>-10</v>
      </c>
      <c r="BK26" s="14">
        <v>0</v>
      </c>
      <c r="BL26" s="14">
        <v>0</v>
      </c>
      <c r="BM26" s="14">
        <v>28.154</v>
      </c>
      <c r="BN26" s="14">
        <v>0</v>
      </c>
      <c r="BO26" s="14">
        <v>0</v>
      </c>
      <c r="BP26" s="14">
        <v>0.986</v>
      </c>
      <c r="BQ26" s="14">
        <v>0</v>
      </c>
      <c r="BR26" s="14">
        <v>0</v>
      </c>
      <c r="BS26" s="14">
        <v>-53.211</v>
      </c>
      <c r="BT26" s="14">
        <v>0</v>
      </c>
      <c r="BU26" s="14">
        <v>0</v>
      </c>
      <c r="BV26" s="14">
        <v>-35.4</v>
      </c>
      <c r="BW26" s="14">
        <v>0</v>
      </c>
      <c r="BX26" s="14">
        <v>0</v>
      </c>
      <c r="BY26" s="14">
        <v>-178.668</v>
      </c>
      <c r="BZ26" s="14">
        <v>0</v>
      </c>
      <c r="CA26" s="14">
        <v>0</v>
      </c>
      <c r="CB26" s="14">
        <v>180</v>
      </c>
      <c r="CC26" s="14">
        <v>0</v>
      </c>
      <c r="CD26" s="14">
        <v>0</v>
      </c>
      <c r="CE26" s="14">
        <v>171.59</v>
      </c>
      <c r="CF26" s="14">
        <v>0</v>
      </c>
      <c r="CG26" s="14">
        <v>0</v>
      </c>
      <c r="CH26" s="14">
        <v>180</v>
      </c>
      <c r="CI26" s="14">
        <v>0</v>
      </c>
      <c r="CJ26" s="14">
        <v>0</v>
      </c>
      <c r="CK26" s="14">
        <v>-169.947</v>
      </c>
      <c r="CL26" s="14">
        <v>0</v>
      </c>
      <c r="CM26" s="14">
        <v>0</v>
      </c>
      <c r="CN26" s="14">
        <v>180</v>
      </c>
      <c r="CO26" s="14">
        <v>0</v>
      </c>
    </row>
    <row r="27" ht="16.5" spans="1:93">
      <c r="A27" s="14">
        <v>24</v>
      </c>
      <c r="B27" s="14" t="s">
        <v>220</v>
      </c>
      <c r="C27" s="14"/>
      <c r="D27" s="14"/>
      <c r="E27" s="14"/>
      <c r="F27" s="14"/>
      <c r="G27" s="14"/>
      <c r="H27" s="14">
        <v>-27.513</v>
      </c>
      <c r="I27" s="14">
        <v>0</v>
      </c>
      <c r="J27" s="14">
        <v>-46.86</v>
      </c>
      <c r="K27" s="14">
        <v>0</v>
      </c>
      <c r="L27" s="14">
        <v>-36</v>
      </c>
      <c r="M27" s="14">
        <v>0</v>
      </c>
      <c r="N27" s="14">
        <v>30</v>
      </c>
      <c r="O27" s="14" t="s">
        <v>211</v>
      </c>
      <c r="P27" s="14">
        <v>6.92</v>
      </c>
      <c r="Q27" s="14">
        <v>6.7</v>
      </c>
      <c r="R27" s="14">
        <v>-17.46</v>
      </c>
      <c r="S27" s="14">
        <v>18.4</v>
      </c>
      <c r="T27" s="14">
        <v>-21.8</v>
      </c>
      <c r="U27" s="14">
        <v>0</v>
      </c>
      <c r="V27" s="14">
        <v>1.45</v>
      </c>
      <c r="W27" s="14">
        <v>0</v>
      </c>
      <c r="X27" s="14">
        <v>-5.12</v>
      </c>
      <c r="Y27" s="14">
        <v>2.48</v>
      </c>
      <c r="Z27" s="14">
        <v>0</v>
      </c>
      <c r="AA27" s="14">
        <v>-9.18</v>
      </c>
      <c r="AB27" s="14">
        <v>-3.71</v>
      </c>
      <c r="AC27" s="14">
        <v>0</v>
      </c>
      <c r="AD27" s="14">
        <v>-4.58</v>
      </c>
      <c r="AE27" s="14">
        <v>-2</v>
      </c>
      <c r="AF27" s="14">
        <v>0</v>
      </c>
      <c r="AG27" s="14">
        <v>-9.2</v>
      </c>
      <c r="AH27" s="14">
        <v>6.13</v>
      </c>
      <c r="AI27" s="14">
        <v>0</v>
      </c>
      <c r="AJ27" s="14">
        <v>-3.3</v>
      </c>
      <c r="AK27" s="14">
        <v>6.8</v>
      </c>
      <c r="AL27" s="14">
        <v>0</v>
      </c>
      <c r="AM27" s="14">
        <v>-7.6</v>
      </c>
      <c r="AN27" s="14">
        <v>-0.76</v>
      </c>
      <c r="AO27" s="14">
        <v>0</v>
      </c>
      <c r="AP27" s="14">
        <v>5.33</v>
      </c>
      <c r="AQ27" s="14">
        <v>-2.67</v>
      </c>
      <c r="AR27" s="14">
        <v>0</v>
      </c>
      <c r="AS27" s="14">
        <v>10.87</v>
      </c>
      <c r="AT27" s="14">
        <v>3.98</v>
      </c>
      <c r="AU27" s="14">
        <v>0</v>
      </c>
      <c r="AV27" s="14">
        <v>4.45</v>
      </c>
      <c r="AW27" s="14">
        <v>1.14</v>
      </c>
      <c r="AX27" s="14">
        <v>0</v>
      </c>
      <c r="AY27" s="14">
        <v>10.14</v>
      </c>
      <c r="AZ27" s="14">
        <v>-5.3</v>
      </c>
      <c r="BA27" s="14">
        <v>0</v>
      </c>
      <c r="BB27" s="14">
        <v>3.31</v>
      </c>
      <c r="BC27" s="14">
        <v>-7.23</v>
      </c>
      <c r="BD27" s="14">
        <v>0</v>
      </c>
      <c r="BE27" s="14">
        <v>7.23</v>
      </c>
      <c r="BF27" s="14">
        <v>0</v>
      </c>
      <c r="BG27" s="14">
        <v>-10</v>
      </c>
      <c r="BH27" s="14">
        <v>0</v>
      </c>
      <c r="BI27" s="14">
        <v>0</v>
      </c>
      <c r="BJ27" s="14">
        <v>-10</v>
      </c>
      <c r="BK27" s="14">
        <v>0</v>
      </c>
      <c r="BL27" s="14">
        <v>0</v>
      </c>
      <c r="BM27" s="14">
        <v>28.154</v>
      </c>
      <c r="BN27" s="14">
        <v>0</v>
      </c>
      <c r="BO27" s="14">
        <v>0</v>
      </c>
      <c r="BP27" s="14">
        <v>0.986</v>
      </c>
      <c r="BQ27" s="14">
        <v>0</v>
      </c>
      <c r="BR27" s="14">
        <v>0</v>
      </c>
      <c r="BS27" s="14">
        <v>-53.211</v>
      </c>
      <c r="BT27" s="14">
        <v>0</v>
      </c>
      <c r="BU27" s="14">
        <v>0</v>
      </c>
      <c r="BV27" s="14">
        <v>-35.4</v>
      </c>
      <c r="BW27" s="14">
        <v>0</v>
      </c>
      <c r="BX27" s="14">
        <v>0</v>
      </c>
      <c r="BY27" s="14">
        <v>-178.668</v>
      </c>
      <c r="BZ27" s="14">
        <v>0</v>
      </c>
      <c r="CA27" s="14">
        <v>0</v>
      </c>
      <c r="CB27" s="14">
        <v>180</v>
      </c>
      <c r="CC27" s="14">
        <v>0</v>
      </c>
      <c r="CD27" s="14">
        <v>0</v>
      </c>
      <c r="CE27" s="14">
        <v>171.59</v>
      </c>
      <c r="CF27" s="14">
        <v>0</v>
      </c>
      <c r="CG27" s="14">
        <v>0</v>
      </c>
      <c r="CH27" s="14">
        <v>180</v>
      </c>
      <c r="CI27" s="14">
        <v>0</v>
      </c>
      <c r="CJ27" s="14">
        <v>0</v>
      </c>
      <c r="CK27" s="14">
        <v>-169.947</v>
      </c>
      <c r="CL27" s="14">
        <v>0</v>
      </c>
      <c r="CM27" s="14">
        <v>0</v>
      </c>
      <c r="CN27" s="14">
        <v>180</v>
      </c>
      <c r="CO27" s="14">
        <v>0</v>
      </c>
    </row>
    <row r="28" ht="16.5" spans="1:93">
      <c r="A28" s="14">
        <v>25</v>
      </c>
      <c r="B28" s="14" t="s">
        <v>220</v>
      </c>
      <c r="C28" s="14"/>
      <c r="D28" s="14"/>
      <c r="E28" s="14"/>
      <c r="F28" s="14"/>
      <c r="G28" s="14"/>
      <c r="H28" s="14">
        <v>-27.513</v>
      </c>
      <c r="I28" s="14">
        <v>0</v>
      </c>
      <c r="J28" s="14">
        <v>-46.86</v>
      </c>
      <c r="K28" s="14">
        <v>0</v>
      </c>
      <c r="L28" s="14">
        <v>57</v>
      </c>
      <c r="M28" s="14">
        <v>0</v>
      </c>
      <c r="N28" s="14">
        <v>30</v>
      </c>
      <c r="O28" s="14" t="s">
        <v>211</v>
      </c>
      <c r="P28" s="14">
        <v>6.92</v>
      </c>
      <c r="Q28" s="14">
        <v>6.7</v>
      </c>
      <c r="R28" s="14">
        <v>-17.46</v>
      </c>
      <c r="S28" s="14">
        <v>18.4</v>
      </c>
      <c r="T28" s="14">
        <v>-21.8</v>
      </c>
      <c r="U28" s="14">
        <v>0</v>
      </c>
      <c r="V28" s="14">
        <v>1.45</v>
      </c>
      <c r="W28" s="14">
        <v>0</v>
      </c>
      <c r="X28" s="14">
        <v>-5.12</v>
      </c>
      <c r="Y28" s="14">
        <v>2.48</v>
      </c>
      <c r="Z28" s="14">
        <v>0</v>
      </c>
      <c r="AA28" s="14">
        <v>-9.18</v>
      </c>
      <c r="AB28" s="14">
        <v>-3.71</v>
      </c>
      <c r="AC28" s="14">
        <v>0</v>
      </c>
      <c r="AD28" s="14">
        <v>-4.58</v>
      </c>
      <c r="AE28" s="14">
        <v>-2</v>
      </c>
      <c r="AF28" s="14">
        <v>0</v>
      </c>
      <c r="AG28" s="14">
        <v>-9.2</v>
      </c>
      <c r="AH28" s="14">
        <v>6.13</v>
      </c>
      <c r="AI28" s="14">
        <v>0</v>
      </c>
      <c r="AJ28" s="14">
        <v>-3.3</v>
      </c>
      <c r="AK28" s="14">
        <v>6.8</v>
      </c>
      <c r="AL28" s="14">
        <v>0</v>
      </c>
      <c r="AM28" s="14">
        <v>-7.6</v>
      </c>
      <c r="AN28" s="14">
        <v>-0.76</v>
      </c>
      <c r="AO28" s="14">
        <v>0</v>
      </c>
      <c r="AP28" s="14">
        <v>5.33</v>
      </c>
      <c r="AQ28" s="14">
        <v>-2.67</v>
      </c>
      <c r="AR28" s="14">
        <v>0</v>
      </c>
      <c r="AS28" s="14">
        <v>10.87</v>
      </c>
      <c r="AT28" s="14">
        <v>3.98</v>
      </c>
      <c r="AU28" s="14">
        <v>0</v>
      </c>
      <c r="AV28" s="14">
        <v>4.45</v>
      </c>
      <c r="AW28" s="14">
        <v>1.14</v>
      </c>
      <c r="AX28" s="14">
        <v>0</v>
      </c>
      <c r="AY28" s="14">
        <v>10.14</v>
      </c>
      <c r="AZ28" s="14">
        <v>-5.3</v>
      </c>
      <c r="BA28" s="14">
        <v>0</v>
      </c>
      <c r="BB28" s="14">
        <v>3.31</v>
      </c>
      <c r="BC28" s="14">
        <v>-7.23</v>
      </c>
      <c r="BD28" s="14">
        <v>0</v>
      </c>
      <c r="BE28" s="14">
        <v>7.23</v>
      </c>
      <c r="BF28" s="14">
        <v>0</v>
      </c>
      <c r="BG28" s="14">
        <v>-10</v>
      </c>
      <c r="BH28" s="14">
        <v>0</v>
      </c>
      <c r="BI28" s="14">
        <v>0</v>
      </c>
      <c r="BJ28" s="14">
        <v>-10</v>
      </c>
      <c r="BK28" s="14">
        <v>0</v>
      </c>
      <c r="BL28" s="14">
        <v>0</v>
      </c>
      <c r="BM28" s="14">
        <v>28.154</v>
      </c>
      <c r="BN28" s="14">
        <v>0</v>
      </c>
      <c r="BO28" s="14">
        <v>0</v>
      </c>
      <c r="BP28" s="14">
        <v>0.986</v>
      </c>
      <c r="BQ28" s="14">
        <v>0</v>
      </c>
      <c r="BR28" s="14">
        <v>0</v>
      </c>
      <c r="BS28" s="14">
        <v>-53.211</v>
      </c>
      <c r="BT28" s="14">
        <v>0</v>
      </c>
      <c r="BU28" s="14">
        <v>0</v>
      </c>
      <c r="BV28" s="14">
        <v>-35.4</v>
      </c>
      <c r="BW28" s="14">
        <v>0</v>
      </c>
      <c r="BX28" s="14">
        <v>0</v>
      </c>
      <c r="BY28" s="14">
        <v>-178.668</v>
      </c>
      <c r="BZ28" s="14">
        <v>0</v>
      </c>
      <c r="CA28" s="14">
        <v>0</v>
      </c>
      <c r="CB28" s="14">
        <v>180</v>
      </c>
      <c r="CC28" s="14">
        <v>0</v>
      </c>
      <c r="CD28" s="14">
        <v>0</v>
      </c>
      <c r="CE28" s="14">
        <v>171.59</v>
      </c>
      <c r="CF28" s="14">
        <v>0</v>
      </c>
      <c r="CG28" s="14">
        <v>0</v>
      </c>
      <c r="CH28" s="14">
        <v>180</v>
      </c>
      <c r="CI28" s="14">
        <v>0</v>
      </c>
      <c r="CJ28" s="14">
        <v>0</v>
      </c>
      <c r="CK28" s="14">
        <v>-169.947</v>
      </c>
      <c r="CL28" s="14">
        <v>0</v>
      </c>
      <c r="CM28" s="14">
        <v>0</v>
      </c>
      <c r="CN28" s="14">
        <v>180</v>
      </c>
      <c r="CO28" s="14">
        <v>0</v>
      </c>
    </row>
    <row r="29" ht="16.5" spans="1:93">
      <c r="A29" s="14">
        <v>26</v>
      </c>
      <c r="B29" s="14" t="s">
        <v>220</v>
      </c>
      <c r="C29" s="14"/>
      <c r="D29" s="14"/>
      <c r="E29" s="14"/>
      <c r="F29" s="14"/>
      <c r="G29" s="14"/>
      <c r="H29" s="14">
        <v>27.988</v>
      </c>
      <c r="I29" s="14">
        <v>0</v>
      </c>
      <c r="J29" s="14">
        <v>-44.112</v>
      </c>
      <c r="K29" s="14">
        <v>0</v>
      </c>
      <c r="L29" s="14">
        <v>133</v>
      </c>
      <c r="M29" s="14">
        <v>0</v>
      </c>
      <c r="N29" s="14">
        <v>30</v>
      </c>
      <c r="O29" s="14" t="s">
        <v>211</v>
      </c>
      <c r="P29" s="14">
        <v>6.92</v>
      </c>
      <c r="Q29" s="14">
        <v>6.7</v>
      </c>
      <c r="R29" s="14">
        <v>-17.46</v>
      </c>
      <c r="S29" s="14">
        <v>18.4</v>
      </c>
      <c r="T29" s="14">
        <v>-21.8</v>
      </c>
      <c r="U29" s="14">
        <v>0</v>
      </c>
      <c r="V29" s="14">
        <v>1.45</v>
      </c>
      <c r="W29" s="14">
        <v>0</v>
      </c>
      <c r="X29" s="14">
        <v>-5.12</v>
      </c>
      <c r="Y29" s="14">
        <v>2.48</v>
      </c>
      <c r="Z29" s="14">
        <v>0</v>
      </c>
      <c r="AA29" s="14">
        <v>-9.18</v>
      </c>
      <c r="AB29" s="14">
        <v>-3.71</v>
      </c>
      <c r="AC29" s="14">
        <v>0</v>
      </c>
      <c r="AD29" s="14">
        <v>-4.58</v>
      </c>
      <c r="AE29" s="14">
        <v>-2</v>
      </c>
      <c r="AF29" s="14">
        <v>0</v>
      </c>
      <c r="AG29" s="14">
        <v>-9.2</v>
      </c>
      <c r="AH29" s="14">
        <v>6.13</v>
      </c>
      <c r="AI29" s="14">
        <v>0</v>
      </c>
      <c r="AJ29" s="14">
        <v>-3.3</v>
      </c>
      <c r="AK29" s="14">
        <v>6.8</v>
      </c>
      <c r="AL29" s="14">
        <v>0</v>
      </c>
      <c r="AM29" s="14">
        <v>-7.6</v>
      </c>
      <c r="AN29" s="14">
        <v>-0.76</v>
      </c>
      <c r="AO29" s="14">
        <v>0</v>
      </c>
      <c r="AP29" s="14">
        <v>5.33</v>
      </c>
      <c r="AQ29" s="14">
        <v>-2.67</v>
      </c>
      <c r="AR29" s="14">
        <v>0</v>
      </c>
      <c r="AS29" s="14">
        <v>10.87</v>
      </c>
      <c r="AT29" s="14">
        <v>3.98</v>
      </c>
      <c r="AU29" s="14">
        <v>0</v>
      </c>
      <c r="AV29" s="14">
        <v>4.45</v>
      </c>
      <c r="AW29" s="14">
        <v>1.14</v>
      </c>
      <c r="AX29" s="14">
        <v>0</v>
      </c>
      <c r="AY29" s="14">
        <v>10.14</v>
      </c>
      <c r="AZ29" s="14">
        <v>-5.3</v>
      </c>
      <c r="BA29" s="14">
        <v>0</v>
      </c>
      <c r="BB29" s="14">
        <v>3.31</v>
      </c>
      <c r="BC29" s="14">
        <v>-7.23</v>
      </c>
      <c r="BD29" s="14">
        <v>0</v>
      </c>
      <c r="BE29" s="14">
        <v>7.23</v>
      </c>
      <c r="BF29" s="14">
        <v>0</v>
      </c>
      <c r="BG29" s="14">
        <v>-10</v>
      </c>
      <c r="BH29" s="14">
        <v>0</v>
      </c>
      <c r="BI29" s="14">
        <v>0</v>
      </c>
      <c r="BJ29" s="14">
        <v>-10</v>
      </c>
      <c r="BK29" s="14">
        <v>0</v>
      </c>
      <c r="BL29" s="14">
        <v>0</v>
      </c>
      <c r="BM29" s="14">
        <v>28.154</v>
      </c>
      <c r="BN29" s="14">
        <v>0</v>
      </c>
      <c r="BO29" s="14">
        <v>0</v>
      </c>
      <c r="BP29" s="14">
        <v>0.986</v>
      </c>
      <c r="BQ29" s="14">
        <v>0</v>
      </c>
      <c r="BR29" s="14">
        <v>0</v>
      </c>
      <c r="BS29" s="14">
        <v>-53.211</v>
      </c>
      <c r="BT29" s="14">
        <v>0</v>
      </c>
      <c r="BU29" s="14">
        <v>0</v>
      </c>
      <c r="BV29" s="14">
        <v>-35.4</v>
      </c>
      <c r="BW29" s="14">
        <v>0</v>
      </c>
      <c r="BX29" s="14">
        <v>0</v>
      </c>
      <c r="BY29" s="14">
        <v>-178.668</v>
      </c>
      <c r="BZ29" s="14">
        <v>0</v>
      </c>
      <c r="CA29" s="14">
        <v>0</v>
      </c>
      <c r="CB29" s="14">
        <v>180</v>
      </c>
      <c r="CC29" s="14">
        <v>0</v>
      </c>
      <c r="CD29" s="14">
        <v>0</v>
      </c>
      <c r="CE29" s="14">
        <v>171.59</v>
      </c>
      <c r="CF29" s="14">
        <v>0</v>
      </c>
      <c r="CG29" s="14">
        <v>0</v>
      </c>
      <c r="CH29" s="14">
        <v>180</v>
      </c>
      <c r="CI29" s="14">
        <v>0</v>
      </c>
      <c r="CJ29" s="14">
        <v>0</v>
      </c>
      <c r="CK29" s="14">
        <v>-169.947</v>
      </c>
      <c r="CL29" s="14">
        <v>0</v>
      </c>
      <c r="CM29" s="14">
        <v>0</v>
      </c>
      <c r="CN29" s="14">
        <v>180</v>
      </c>
      <c r="CO29" s="14">
        <v>0</v>
      </c>
    </row>
    <row r="30" ht="16.5" spans="1:93">
      <c r="A30" s="14">
        <v>27</v>
      </c>
      <c r="B30" s="14" t="s">
        <v>220</v>
      </c>
      <c r="C30" s="14"/>
      <c r="D30" s="14"/>
      <c r="E30" s="14"/>
      <c r="F30" s="14"/>
      <c r="G30" s="14"/>
      <c r="H30" s="14">
        <v>27.988</v>
      </c>
      <c r="I30" s="14">
        <v>0</v>
      </c>
      <c r="J30" s="14">
        <v>-44.112</v>
      </c>
      <c r="K30" s="14">
        <v>0</v>
      </c>
      <c r="L30" s="14">
        <v>265.4</v>
      </c>
      <c r="M30" s="14">
        <v>0</v>
      </c>
      <c r="N30" s="14">
        <v>30</v>
      </c>
      <c r="O30" s="14" t="s">
        <v>211</v>
      </c>
      <c r="P30" s="14">
        <v>6.92</v>
      </c>
      <c r="Q30" s="14">
        <v>6.7</v>
      </c>
      <c r="R30" s="14">
        <v>-17.46</v>
      </c>
      <c r="S30" s="14">
        <v>18.4</v>
      </c>
      <c r="T30" s="14">
        <v>-21.8</v>
      </c>
      <c r="U30" s="14">
        <v>0</v>
      </c>
      <c r="V30" s="14">
        <v>1.45</v>
      </c>
      <c r="W30" s="14">
        <v>0</v>
      </c>
      <c r="X30" s="14">
        <v>-5.12</v>
      </c>
      <c r="Y30" s="14">
        <v>2.48</v>
      </c>
      <c r="Z30" s="14">
        <v>0</v>
      </c>
      <c r="AA30" s="14">
        <v>-9.18</v>
      </c>
      <c r="AB30" s="14">
        <v>-3.71</v>
      </c>
      <c r="AC30" s="14">
        <v>0</v>
      </c>
      <c r="AD30" s="14">
        <v>-4.58</v>
      </c>
      <c r="AE30" s="14">
        <v>-2</v>
      </c>
      <c r="AF30" s="14">
        <v>0</v>
      </c>
      <c r="AG30" s="14">
        <v>-9.2</v>
      </c>
      <c r="AH30" s="14">
        <v>6.13</v>
      </c>
      <c r="AI30" s="14">
        <v>0</v>
      </c>
      <c r="AJ30" s="14">
        <v>-3.3</v>
      </c>
      <c r="AK30" s="14">
        <v>6.8</v>
      </c>
      <c r="AL30" s="14">
        <v>0</v>
      </c>
      <c r="AM30" s="14">
        <v>-7.6</v>
      </c>
      <c r="AN30" s="14">
        <v>-0.76</v>
      </c>
      <c r="AO30" s="14">
        <v>0</v>
      </c>
      <c r="AP30" s="14">
        <v>5.33</v>
      </c>
      <c r="AQ30" s="14">
        <v>-2.67</v>
      </c>
      <c r="AR30" s="14">
        <v>0</v>
      </c>
      <c r="AS30" s="14">
        <v>10.87</v>
      </c>
      <c r="AT30" s="14">
        <v>3.98</v>
      </c>
      <c r="AU30" s="14">
        <v>0</v>
      </c>
      <c r="AV30" s="14">
        <v>4.45</v>
      </c>
      <c r="AW30" s="14">
        <v>1.14</v>
      </c>
      <c r="AX30" s="14">
        <v>0</v>
      </c>
      <c r="AY30" s="14">
        <v>10.14</v>
      </c>
      <c r="AZ30" s="14">
        <v>-5.3</v>
      </c>
      <c r="BA30" s="14">
        <v>0</v>
      </c>
      <c r="BB30" s="14">
        <v>3.31</v>
      </c>
      <c r="BC30" s="14">
        <v>-7.23</v>
      </c>
      <c r="BD30" s="14">
        <v>0</v>
      </c>
      <c r="BE30" s="14">
        <v>7.23</v>
      </c>
      <c r="BF30" s="14">
        <v>0</v>
      </c>
      <c r="BG30" s="14">
        <v>-10</v>
      </c>
      <c r="BH30" s="14">
        <v>0</v>
      </c>
      <c r="BI30" s="14">
        <v>0</v>
      </c>
      <c r="BJ30" s="14">
        <v>-10</v>
      </c>
      <c r="BK30" s="14">
        <v>0</v>
      </c>
      <c r="BL30" s="14">
        <v>0</v>
      </c>
      <c r="BM30" s="14">
        <v>28.154</v>
      </c>
      <c r="BN30" s="14">
        <v>0</v>
      </c>
      <c r="BO30" s="14">
        <v>0</v>
      </c>
      <c r="BP30" s="14">
        <v>0.986</v>
      </c>
      <c r="BQ30" s="14">
        <v>0</v>
      </c>
      <c r="BR30" s="14">
        <v>0</v>
      </c>
      <c r="BS30" s="14">
        <v>-53.211</v>
      </c>
      <c r="BT30" s="14">
        <v>0</v>
      </c>
      <c r="BU30" s="14">
        <v>0</v>
      </c>
      <c r="BV30" s="14">
        <v>-35.4</v>
      </c>
      <c r="BW30" s="14">
        <v>0</v>
      </c>
      <c r="BX30" s="14">
        <v>0</v>
      </c>
      <c r="BY30" s="14">
        <v>-178.668</v>
      </c>
      <c r="BZ30" s="14">
        <v>0</v>
      </c>
      <c r="CA30" s="14">
        <v>0</v>
      </c>
      <c r="CB30" s="14">
        <v>180</v>
      </c>
      <c r="CC30" s="14">
        <v>0</v>
      </c>
      <c r="CD30" s="14">
        <v>0</v>
      </c>
      <c r="CE30" s="14">
        <v>171.59</v>
      </c>
      <c r="CF30" s="14">
        <v>0</v>
      </c>
      <c r="CG30" s="14">
        <v>0</v>
      </c>
      <c r="CH30" s="14">
        <v>180</v>
      </c>
      <c r="CI30" s="14">
        <v>0</v>
      </c>
      <c r="CJ30" s="14">
        <v>0</v>
      </c>
      <c r="CK30" s="14">
        <v>-169.947</v>
      </c>
      <c r="CL30" s="14">
        <v>0</v>
      </c>
      <c r="CM30" s="14">
        <v>0</v>
      </c>
      <c r="CN30" s="14">
        <v>180</v>
      </c>
      <c r="CO30" s="14">
        <v>0</v>
      </c>
    </row>
    <row r="31" ht="16.5" spans="1:93">
      <c r="A31" s="14">
        <v>28</v>
      </c>
      <c r="B31" s="14" t="s">
        <v>220</v>
      </c>
      <c r="C31" s="14"/>
      <c r="D31" s="14"/>
      <c r="E31" s="14"/>
      <c r="F31" s="14"/>
      <c r="G31" s="14"/>
      <c r="H31" s="14">
        <v>27.988</v>
      </c>
      <c r="I31" s="14">
        <v>0</v>
      </c>
      <c r="J31" s="14">
        <v>-44.112</v>
      </c>
      <c r="K31" s="14">
        <v>0</v>
      </c>
      <c r="L31" s="14">
        <v>-23.5</v>
      </c>
      <c r="M31" s="14">
        <v>0</v>
      </c>
      <c r="N31" s="14">
        <v>30</v>
      </c>
      <c r="O31" s="14" t="s">
        <v>211</v>
      </c>
      <c r="P31" s="14">
        <v>6.92</v>
      </c>
      <c r="Q31" s="14">
        <v>6.7</v>
      </c>
      <c r="R31" s="14">
        <v>-17.46</v>
      </c>
      <c r="S31" s="14">
        <v>18.4</v>
      </c>
      <c r="T31" s="14">
        <v>-21.8</v>
      </c>
      <c r="U31" s="14">
        <v>0</v>
      </c>
      <c r="V31" s="14">
        <v>1.45</v>
      </c>
      <c r="W31" s="14">
        <v>0</v>
      </c>
      <c r="X31" s="14">
        <v>-5.12</v>
      </c>
      <c r="Y31" s="14">
        <v>2.48</v>
      </c>
      <c r="Z31" s="14">
        <v>0</v>
      </c>
      <c r="AA31" s="14">
        <v>-9.18</v>
      </c>
      <c r="AB31" s="14">
        <v>-3.71</v>
      </c>
      <c r="AC31" s="14">
        <v>0</v>
      </c>
      <c r="AD31" s="14">
        <v>-4.58</v>
      </c>
      <c r="AE31" s="14">
        <v>-2</v>
      </c>
      <c r="AF31" s="14">
        <v>0</v>
      </c>
      <c r="AG31" s="14">
        <v>-9.2</v>
      </c>
      <c r="AH31" s="14">
        <v>6.13</v>
      </c>
      <c r="AI31" s="14">
        <v>0</v>
      </c>
      <c r="AJ31" s="14">
        <v>-3.3</v>
      </c>
      <c r="AK31" s="14">
        <v>6.8</v>
      </c>
      <c r="AL31" s="14">
        <v>0</v>
      </c>
      <c r="AM31" s="14">
        <v>-7.6</v>
      </c>
      <c r="AN31" s="14">
        <v>-0.76</v>
      </c>
      <c r="AO31" s="14">
        <v>0</v>
      </c>
      <c r="AP31" s="14">
        <v>5.33</v>
      </c>
      <c r="AQ31" s="14">
        <v>-2.67</v>
      </c>
      <c r="AR31" s="14">
        <v>0</v>
      </c>
      <c r="AS31" s="14">
        <v>10.87</v>
      </c>
      <c r="AT31" s="14">
        <v>3.98</v>
      </c>
      <c r="AU31" s="14">
        <v>0</v>
      </c>
      <c r="AV31" s="14">
        <v>4.45</v>
      </c>
      <c r="AW31" s="14">
        <v>1.14</v>
      </c>
      <c r="AX31" s="14">
        <v>0</v>
      </c>
      <c r="AY31" s="14">
        <v>10.14</v>
      </c>
      <c r="AZ31" s="14">
        <v>-5.3</v>
      </c>
      <c r="BA31" s="14">
        <v>0</v>
      </c>
      <c r="BB31" s="14">
        <v>3.31</v>
      </c>
      <c r="BC31" s="14">
        <v>-7.23</v>
      </c>
      <c r="BD31" s="14">
        <v>0</v>
      </c>
      <c r="BE31" s="14">
        <v>7.23</v>
      </c>
      <c r="BF31" s="14">
        <v>0</v>
      </c>
      <c r="BG31" s="14">
        <v>-10</v>
      </c>
      <c r="BH31" s="14">
        <v>0</v>
      </c>
      <c r="BI31" s="14">
        <v>0</v>
      </c>
      <c r="BJ31" s="14">
        <v>-10</v>
      </c>
      <c r="BK31" s="14">
        <v>0</v>
      </c>
      <c r="BL31" s="14">
        <v>0</v>
      </c>
      <c r="BM31" s="14">
        <v>28.154</v>
      </c>
      <c r="BN31" s="14">
        <v>0</v>
      </c>
      <c r="BO31" s="14">
        <v>0</v>
      </c>
      <c r="BP31" s="14">
        <v>0.986</v>
      </c>
      <c r="BQ31" s="14">
        <v>0</v>
      </c>
      <c r="BR31" s="14">
        <v>0</v>
      </c>
      <c r="BS31" s="14">
        <v>-53.211</v>
      </c>
      <c r="BT31" s="14">
        <v>0</v>
      </c>
      <c r="BU31" s="14">
        <v>0</v>
      </c>
      <c r="BV31" s="14">
        <v>-35.4</v>
      </c>
      <c r="BW31" s="14">
        <v>0</v>
      </c>
      <c r="BX31" s="14">
        <v>0</v>
      </c>
      <c r="BY31" s="14">
        <v>-178.668</v>
      </c>
      <c r="BZ31" s="14">
        <v>0</v>
      </c>
      <c r="CA31" s="14">
        <v>0</v>
      </c>
      <c r="CB31" s="14">
        <v>180</v>
      </c>
      <c r="CC31" s="14">
        <v>0</v>
      </c>
      <c r="CD31" s="14">
        <v>0</v>
      </c>
      <c r="CE31" s="14">
        <v>171.59</v>
      </c>
      <c r="CF31" s="14">
        <v>0</v>
      </c>
      <c r="CG31" s="14">
        <v>0</v>
      </c>
      <c r="CH31" s="14">
        <v>180</v>
      </c>
      <c r="CI31" s="14">
        <v>0</v>
      </c>
      <c r="CJ31" s="14">
        <v>0</v>
      </c>
      <c r="CK31" s="14">
        <v>-169.947</v>
      </c>
      <c r="CL31" s="14">
        <v>0</v>
      </c>
      <c r="CM31" s="14">
        <v>0</v>
      </c>
      <c r="CN31" s="14">
        <v>180</v>
      </c>
      <c r="CO31" s="14">
        <v>0</v>
      </c>
    </row>
    <row r="32" ht="16.5" spans="1:93">
      <c r="A32" s="14">
        <v>29</v>
      </c>
      <c r="B32" s="14" t="s">
        <v>221</v>
      </c>
      <c r="C32" s="14"/>
      <c r="D32" s="14"/>
      <c r="E32" s="14"/>
      <c r="F32" s="14"/>
      <c r="G32" s="14"/>
      <c r="H32" s="14">
        <v>0</v>
      </c>
      <c r="I32" s="14">
        <v>0</v>
      </c>
      <c r="J32" s="14">
        <v>0</v>
      </c>
      <c r="K32" s="14">
        <v>0</v>
      </c>
      <c r="L32" s="14">
        <v>-23</v>
      </c>
      <c r="M32" s="14">
        <v>0</v>
      </c>
      <c r="N32" s="14">
        <v>30</v>
      </c>
      <c r="O32" s="14" t="s">
        <v>211</v>
      </c>
      <c r="P32" s="14">
        <v>6.92</v>
      </c>
      <c r="Q32" s="14">
        <v>6.7</v>
      </c>
      <c r="R32" s="14">
        <v>-17.46</v>
      </c>
      <c r="S32" s="14">
        <v>18.4</v>
      </c>
      <c r="T32" s="14">
        <v>-21.8</v>
      </c>
      <c r="U32" s="14">
        <v>0</v>
      </c>
      <c r="V32" s="14">
        <v>1.45</v>
      </c>
      <c r="W32" s="14">
        <v>0</v>
      </c>
      <c r="X32" s="14">
        <v>-5.12</v>
      </c>
      <c r="Y32" s="14">
        <v>2.48</v>
      </c>
      <c r="Z32" s="14">
        <v>0</v>
      </c>
      <c r="AA32" s="14">
        <v>-9.18</v>
      </c>
      <c r="AB32" s="14">
        <v>-3.71</v>
      </c>
      <c r="AC32" s="14">
        <v>0</v>
      </c>
      <c r="AD32" s="14">
        <v>-4.58</v>
      </c>
      <c r="AE32" s="14">
        <v>-2</v>
      </c>
      <c r="AF32" s="14">
        <v>0</v>
      </c>
      <c r="AG32" s="14">
        <v>-9.2</v>
      </c>
      <c r="AH32" s="14">
        <v>6.13</v>
      </c>
      <c r="AI32" s="14">
        <v>0</v>
      </c>
      <c r="AJ32" s="14">
        <v>-3.3</v>
      </c>
      <c r="AK32" s="14">
        <v>6.8</v>
      </c>
      <c r="AL32" s="14">
        <v>0</v>
      </c>
      <c r="AM32" s="14">
        <v>-7.6</v>
      </c>
      <c r="AN32" s="14">
        <v>-0.76</v>
      </c>
      <c r="AO32" s="14">
        <v>0</v>
      </c>
      <c r="AP32" s="14">
        <v>5.33</v>
      </c>
      <c r="AQ32" s="14">
        <v>-2.67</v>
      </c>
      <c r="AR32" s="14">
        <v>0</v>
      </c>
      <c r="AS32" s="14">
        <v>10.87</v>
      </c>
      <c r="AT32" s="14">
        <v>3.98</v>
      </c>
      <c r="AU32" s="14">
        <v>0</v>
      </c>
      <c r="AV32" s="14">
        <v>4.45</v>
      </c>
      <c r="AW32" s="14">
        <v>1.14</v>
      </c>
      <c r="AX32" s="14">
        <v>0</v>
      </c>
      <c r="AY32" s="14">
        <v>10.14</v>
      </c>
      <c r="AZ32" s="14">
        <v>-5.3</v>
      </c>
      <c r="BA32" s="14">
        <v>0</v>
      </c>
      <c r="BB32" s="14">
        <v>3.31</v>
      </c>
      <c r="BC32" s="14">
        <v>-7.23</v>
      </c>
      <c r="BD32" s="14">
        <v>0</v>
      </c>
      <c r="BE32" s="14">
        <v>7.23</v>
      </c>
      <c r="BF32" s="14">
        <v>0</v>
      </c>
      <c r="BG32" s="14">
        <v>-10</v>
      </c>
      <c r="BH32" s="14">
        <v>0</v>
      </c>
      <c r="BI32" s="14">
        <v>0</v>
      </c>
      <c r="BJ32" s="14">
        <v>-10</v>
      </c>
      <c r="BK32" s="14">
        <v>0</v>
      </c>
      <c r="BL32" s="14">
        <v>0</v>
      </c>
      <c r="BM32" s="14">
        <v>28.154</v>
      </c>
      <c r="BN32" s="14">
        <v>0</v>
      </c>
      <c r="BO32" s="14">
        <v>0</v>
      </c>
      <c r="BP32" s="14">
        <v>0.986</v>
      </c>
      <c r="BQ32" s="14">
        <v>0</v>
      </c>
      <c r="BR32" s="14">
        <v>0</v>
      </c>
      <c r="BS32" s="14">
        <v>-53.211</v>
      </c>
      <c r="BT32" s="14">
        <v>0</v>
      </c>
      <c r="BU32" s="14">
        <v>0</v>
      </c>
      <c r="BV32" s="14">
        <v>-35.4</v>
      </c>
      <c r="BW32" s="14">
        <v>0</v>
      </c>
      <c r="BX32" s="14">
        <v>0</v>
      </c>
      <c r="BY32" s="14">
        <v>-178.668</v>
      </c>
      <c r="BZ32" s="14">
        <v>0</v>
      </c>
      <c r="CA32" s="14">
        <v>0</v>
      </c>
      <c r="CB32" s="14">
        <v>180</v>
      </c>
      <c r="CC32" s="14">
        <v>0</v>
      </c>
      <c r="CD32" s="14">
        <v>0</v>
      </c>
      <c r="CE32" s="14">
        <v>171.59</v>
      </c>
      <c r="CF32" s="14">
        <v>0</v>
      </c>
      <c r="CG32" s="14">
        <v>0</v>
      </c>
      <c r="CH32" s="14">
        <v>180</v>
      </c>
      <c r="CI32" s="14">
        <v>0</v>
      </c>
      <c r="CJ32" s="14">
        <v>0</v>
      </c>
      <c r="CK32" s="14">
        <v>-169.947</v>
      </c>
      <c r="CL32" s="14">
        <v>0</v>
      </c>
      <c r="CM32" s="14">
        <v>0</v>
      </c>
      <c r="CN32" s="14">
        <v>180</v>
      </c>
      <c r="CO32" s="14">
        <v>0</v>
      </c>
    </row>
    <row r="33" ht="16.5" spans="1:93">
      <c r="A33" s="14">
        <v>30</v>
      </c>
      <c r="B33" s="14" t="s">
        <v>221</v>
      </c>
      <c r="C33" s="14"/>
      <c r="D33" s="14"/>
      <c r="E33" s="14"/>
      <c r="F33" s="14"/>
      <c r="G33" s="14"/>
      <c r="H33" s="14">
        <v>0</v>
      </c>
      <c r="I33" s="14">
        <v>0</v>
      </c>
      <c r="J33" s="14">
        <v>0</v>
      </c>
      <c r="K33" s="14">
        <v>0</v>
      </c>
      <c r="L33" s="14">
        <v>133</v>
      </c>
      <c r="M33" s="14">
        <v>0</v>
      </c>
      <c r="N33" s="14">
        <v>30</v>
      </c>
      <c r="O33" s="14" t="s">
        <v>211</v>
      </c>
      <c r="P33" s="14">
        <v>6.92</v>
      </c>
      <c r="Q33" s="14">
        <v>6.7</v>
      </c>
      <c r="R33" s="14">
        <v>-17.46</v>
      </c>
      <c r="S33" s="14">
        <v>18.4</v>
      </c>
      <c r="T33" s="14">
        <v>-21.8</v>
      </c>
      <c r="U33" s="14">
        <v>0</v>
      </c>
      <c r="V33" s="14">
        <v>1.45</v>
      </c>
      <c r="W33" s="14">
        <v>0</v>
      </c>
      <c r="X33" s="14">
        <v>-5.12</v>
      </c>
      <c r="Y33" s="14">
        <v>2.48</v>
      </c>
      <c r="Z33" s="14">
        <v>0</v>
      </c>
      <c r="AA33" s="14">
        <v>-9.18</v>
      </c>
      <c r="AB33" s="14">
        <v>-3.71</v>
      </c>
      <c r="AC33" s="14">
        <v>0</v>
      </c>
      <c r="AD33" s="14">
        <v>-4.58</v>
      </c>
      <c r="AE33" s="14">
        <v>-2</v>
      </c>
      <c r="AF33" s="14">
        <v>0</v>
      </c>
      <c r="AG33" s="14">
        <v>-9.2</v>
      </c>
      <c r="AH33" s="14">
        <v>6.13</v>
      </c>
      <c r="AI33" s="14">
        <v>0</v>
      </c>
      <c r="AJ33" s="14">
        <v>-3.3</v>
      </c>
      <c r="AK33" s="14">
        <v>6.8</v>
      </c>
      <c r="AL33" s="14">
        <v>0</v>
      </c>
      <c r="AM33" s="14">
        <v>-7.6</v>
      </c>
      <c r="AN33" s="14">
        <v>-0.76</v>
      </c>
      <c r="AO33" s="14">
        <v>0</v>
      </c>
      <c r="AP33" s="14">
        <v>5.33</v>
      </c>
      <c r="AQ33" s="14">
        <v>-2.67</v>
      </c>
      <c r="AR33" s="14">
        <v>0</v>
      </c>
      <c r="AS33" s="14">
        <v>10.87</v>
      </c>
      <c r="AT33" s="14">
        <v>3.98</v>
      </c>
      <c r="AU33" s="14">
        <v>0</v>
      </c>
      <c r="AV33" s="14">
        <v>4.45</v>
      </c>
      <c r="AW33" s="14">
        <v>1.14</v>
      </c>
      <c r="AX33" s="14">
        <v>0</v>
      </c>
      <c r="AY33" s="14">
        <v>10.14</v>
      </c>
      <c r="AZ33" s="14">
        <v>-5.3</v>
      </c>
      <c r="BA33" s="14">
        <v>0</v>
      </c>
      <c r="BB33" s="14">
        <v>3.31</v>
      </c>
      <c r="BC33" s="14">
        <v>-7.23</v>
      </c>
      <c r="BD33" s="14">
        <v>0</v>
      </c>
      <c r="BE33" s="14">
        <v>7.23</v>
      </c>
      <c r="BF33" s="14">
        <v>0</v>
      </c>
      <c r="BG33" s="14">
        <v>-10</v>
      </c>
      <c r="BH33" s="14">
        <v>0</v>
      </c>
      <c r="BI33" s="14">
        <v>0</v>
      </c>
      <c r="BJ33" s="14">
        <v>-10</v>
      </c>
      <c r="BK33" s="14">
        <v>0</v>
      </c>
      <c r="BL33" s="14">
        <v>0</v>
      </c>
      <c r="BM33" s="14">
        <v>28.154</v>
      </c>
      <c r="BN33" s="14">
        <v>0</v>
      </c>
      <c r="BO33" s="14">
        <v>0</v>
      </c>
      <c r="BP33" s="14">
        <v>0.986</v>
      </c>
      <c r="BQ33" s="14">
        <v>0</v>
      </c>
      <c r="BR33" s="14">
        <v>0</v>
      </c>
      <c r="BS33" s="14">
        <v>-53.211</v>
      </c>
      <c r="BT33" s="14">
        <v>0</v>
      </c>
      <c r="BU33" s="14">
        <v>0</v>
      </c>
      <c r="BV33" s="14">
        <v>-35.4</v>
      </c>
      <c r="BW33" s="14">
        <v>0</v>
      </c>
      <c r="BX33" s="14">
        <v>0</v>
      </c>
      <c r="BY33" s="14">
        <v>-178.668</v>
      </c>
      <c r="BZ33" s="14">
        <v>0</v>
      </c>
      <c r="CA33" s="14">
        <v>0</v>
      </c>
      <c r="CB33" s="14">
        <v>180</v>
      </c>
      <c r="CC33" s="14">
        <v>0</v>
      </c>
      <c r="CD33" s="14">
        <v>0</v>
      </c>
      <c r="CE33" s="14">
        <v>171.59</v>
      </c>
      <c r="CF33" s="14">
        <v>0</v>
      </c>
      <c r="CG33" s="14">
        <v>0</v>
      </c>
      <c r="CH33" s="14">
        <v>180</v>
      </c>
      <c r="CI33" s="14">
        <v>0</v>
      </c>
      <c r="CJ33" s="14">
        <v>0</v>
      </c>
      <c r="CK33" s="14">
        <v>-169.947</v>
      </c>
      <c r="CL33" s="14">
        <v>0</v>
      </c>
      <c r="CM33" s="14">
        <v>0</v>
      </c>
      <c r="CN33" s="14">
        <v>180</v>
      </c>
      <c r="CO33" s="14">
        <v>0</v>
      </c>
    </row>
    <row r="34" ht="16.5" spans="1:93">
      <c r="A34" s="14">
        <v>31</v>
      </c>
      <c r="B34" s="14" t="s">
        <v>221</v>
      </c>
      <c r="C34" s="14"/>
      <c r="D34" s="14"/>
      <c r="E34" s="14"/>
      <c r="F34" s="14"/>
      <c r="G34" s="14"/>
      <c r="H34" s="14">
        <v>0</v>
      </c>
      <c r="I34" s="14">
        <v>0</v>
      </c>
      <c r="J34" s="14">
        <v>0</v>
      </c>
      <c r="K34" s="14">
        <v>0</v>
      </c>
      <c r="L34" s="14">
        <v>224</v>
      </c>
      <c r="M34" s="14">
        <v>0</v>
      </c>
      <c r="N34" s="14">
        <v>30</v>
      </c>
      <c r="O34" s="14" t="s">
        <v>211</v>
      </c>
      <c r="P34" s="14">
        <v>6.92</v>
      </c>
      <c r="Q34" s="14">
        <v>6.7</v>
      </c>
      <c r="R34" s="14">
        <v>-17.46</v>
      </c>
      <c r="S34" s="14">
        <v>18.4</v>
      </c>
      <c r="T34" s="14">
        <v>-21.8</v>
      </c>
      <c r="U34" s="14">
        <v>0</v>
      </c>
      <c r="V34" s="14">
        <v>1.45</v>
      </c>
      <c r="W34" s="14">
        <v>0</v>
      </c>
      <c r="X34" s="14">
        <v>-5.12</v>
      </c>
      <c r="Y34" s="14">
        <v>2.48</v>
      </c>
      <c r="Z34" s="14">
        <v>0</v>
      </c>
      <c r="AA34" s="14">
        <v>-9.18</v>
      </c>
      <c r="AB34" s="14">
        <v>-3.71</v>
      </c>
      <c r="AC34" s="14">
        <v>0</v>
      </c>
      <c r="AD34" s="14">
        <v>-4.58</v>
      </c>
      <c r="AE34" s="14">
        <v>-2</v>
      </c>
      <c r="AF34" s="14">
        <v>0</v>
      </c>
      <c r="AG34" s="14">
        <v>-9.2</v>
      </c>
      <c r="AH34" s="14">
        <v>6.13</v>
      </c>
      <c r="AI34" s="14">
        <v>0</v>
      </c>
      <c r="AJ34" s="14">
        <v>-3.3</v>
      </c>
      <c r="AK34" s="14">
        <v>6.8</v>
      </c>
      <c r="AL34" s="14">
        <v>0</v>
      </c>
      <c r="AM34" s="14">
        <v>-7.6</v>
      </c>
      <c r="AN34" s="14">
        <v>-0.76</v>
      </c>
      <c r="AO34" s="14">
        <v>0</v>
      </c>
      <c r="AP34" s="14">
        <v>5.33</v>
      </c>
      <c r="AQ34" s="14">
        <v>-2.67</v>
      </c>
      <c r="AR34" s="14">
        <v>0</v>
      </c>
      <c r="AS34" s="14">
        <v>10.87</v>
      </c>
      <c r="AT34" s="14">
        <v>3.98</v>
      </c>
      <c r="AU34" s="14">
        <v>0</v>
      </c>
      <c r="AV34" s="14">
        <v>4.45</v>
      </c>
      <c r="AW34" s="14">
        <v>1.14</v>
      </c>
      <c r="AX34" s="14">
        <v>0</v>
      </c>
      <c r="AY34" s="14">
        <v>10.14</v>
      </c>
      <c r="AZ34" s="14">
        <v>-5.3</v>
      </c>
      <c r="BA34" s="14">
        <v>0</v>
      </c>
      <c r="BB34" s="14">
        <v>3.31</v>
      </c>
      <c r="BC34" s="14">
        <v>-7.23</v>
      </c>
      <c r="BD34" s="14">
        <v>0</v>
      </c>
      <c r="BE34" s="14">
        <v>7.23</v>
      </c>
      <c r="BF34" s="14">
        <v>0</v>
      </c>
      <c r="BG34" s="14">
        <v>-10</v>
      </c>
      <c r="BH34" s="14">
        <v>0</v>
      </c>
      <c r="BI34" s="14">
        <v>0</v>
      </c>
      <c r="BJ34" s="14">
        <v>-10</v>
      </c>
      <c r="BK34" s="14">
        <v>0</v>
      </c>
      <c r="BL34" s="14">
        <v>0</v>
      </c>
      <c r="BM34" s="14">
        <v>28.154</v>
      </c>
      <c r="BN34" s="14">
        <v>0</v>
      </c>
      <c r="BO34" s="14">
        <v>0</v>
      </c>
      <c r="BP34" s="14">
        <v>0.986</v>
      </c>
      <c r="BQ34" s="14">
        <v>0</v>
      </c>
      <c r="BR34" s="14">
        <v>0</v>
      </c>
      <c r="BS34" s="14">
        <v>-53.211</v>
      </c>
      <c r="BT34" s="14">
        <v>0</v>
      </c>
      <c r="BU34" s="14">
        <v>0</v>
      </c>
      <c r="BV34" s="14">
        <v>-35.4</v>
      </c>
      <c r="BW34" s="14">
        <v>0</v>
      </c>
      <c r="BX34" s="14">
        <v>0</v>
      </c>
      <c r="BY34" s="14">
        <v>-178.668</v>
      </c>
      <c r="BZ34" s="14">
        <v>0</v>
      </c>
      <c r="CA34" s="14">
        <v>0</v>
      </c>
      <c r="CB34" s="14">
        <v>180</v>
      </c>
      <c r="CC34" s="14">
        <v>0</v>
      </c>
      <c r="CD34" s="14">
        <v>0</v>
      </c>
      <c r="CE34" s="14">
        <v>171.59</v>
      </c>
      <c r="CF34" s="14">
        <v>0</v>
      </c>
      <c r="CG34" s="14">
        <v>0</v>
      </c>
      <c r="CH34" s="14">
        <v>180</v>
      </c>
      <c r="CI34" s="14">
        <v>0</v>
      </c>
      <c r="CJ34" s="14">
        <v>0</v>
      </c>
      <c r="CK34" s="14">
        <v>-169.947</v>
      </c>
      <c r="CL34" s="14">
        <v>0</v>
      </c>
      <c r="CM34" s="14">
        <v>0</v>
      </c>
      <c r="CN34" s="14">
        <v>180</v>
      </c>
      <c r="CO34" s="14">
        <v>0</v>
      </c>
    </row>
    <row r="35" ht="16.5" spans="1:93">
      <c r="A35" s="14">
        <v>32</v>
      </c>
      <c r="B35" s="14" t="s">
        <v>221</v>
      </c>
      <c r="C35" s="14"/>
      <c r="D35" s="14"/>
      <c r="E35" s="14"/>
      <c r="F35" s="14"/>
      <c r="G35" s="14"/>
      <c r="H35" s="14">
        <v>-27.513</v>
      </c>
      <c r="I35" s="14">
        <v>0</v>
      </c>
      <c r="J35" s="14">
        <v>-46.86</v>
      </c>
      <c r="K35" s="14">
        <v>0</v>
      </c>
      <c r="L35" s="14">
        <v>-206</v>
      </c>
      <c r="M35" s="14">
        <v>0</v>
      </c>
      <c r="N35" s="14">
        <v>30</v>
      </c>
      <c r="O35" s="14" t="s">
        <v>211</v>
      </c>
      <c r="P35" s="14">
        <v>6.92</v>
      </c>
      <c r="Q35" s="14">
        <v>6.7</v>
      </c>
      <c r="R35" s="14">
        <v>-17.46</v>
      </c>
      <c r="S35" s="14">
        <v>18.4</v>
      </c>
      <c r="T35" s="14">
        <v>-21.8</v>
      </c>
      <c r="U35" s="14">
        <v>0</v>
      </c>
      <c r="V35" s="14">
        <v>1.45</v>
      </c>
      <c r="W35" s="14">
        <v>0</v>
      </c>
      <c r="X35" s="14">
        <v>-5.12</v>
      </c>
      <c r="Y35" s="14">
        <v>2.48</v>
      </c>
      <c r="Z35" s="14">
        <v>0</v>
      </c>
      <c r="AA35" s="14">
        <v>-9.18</v>
      </c>
      <c r="AB35" s="14">
        <v>-3.71</v>
      </c>
      <c r="AC35" s="14">
        <v>0</v>
      </c>
      <c r="AD35" s="14">
        <v>-4.58</v>
      </c>
      <c r="AE35" s="14">
        <v>-2</v>
      </c>
      <c r="AF35" s="14">
        <v>0</v>
      </c>
      <c r="AG35" s="14">
        <v>-9.2</v>
      </c>
      <c r="AH35" s="14">
        <v>6.13</v>
      </c>
      <c r="AI35" s="14">
        <v>0</v>
      </c>
      <c r="AJ35" s="14">
        <v>-3.3</v>
      </c>
      <c r="AK35" s="14">
        <v>6.8</v>
      </c>
      <c r="AL35" s="14">
        <v>0</v>
      </c>
      <c r="AM35" s="14">
        <v>-7.6</v>
      </c>
      <c r="AN35" s="14">
        <v>-0.76</v>
      </c>
      <c r="AO35" s="14">
        <v>0</v>
      </c>
      <c r="AP35" s="14">
        <v>5.33</v>
      </c>
      <c r="AQ35" s="14">
        <v>-2.67</v>
      </c>
      <c r="AR35" s="14">
        <v>0</v>
      </c>
      <c r="AS35" s="14">
        <v>10.87</v>
      </c>
      <c r="AT35" s="14">
        <v>3.98</v>
      </c>
      <c r="AU35" s="14">
        <v>0</v>
      </c>
      <c r="AV35" s="14">
        <v>4.45</v>
      </c>
      <c r="AW35" s="14">
        <v>1.14</v>
      </c>
      <c r="AX35" s="14">
        <v>0</v>
      </c>
      <c r="AY35" s="14">
        <v>10.14</v>
      </c>
      <c r="AZ35" s="14">
        <v>-5.3</v>
      </c>
      <c r="BA35" s="14">
        <v>0</v>
      </c>
      <c r="BB35" s="14">
        <v>3.31</v>
      </c>
      <c r="BC35" s="14">
        <v>-7.23</v>
      </c>
      <c r="BD35" s="14">
        <v>0</v>
      </c>
      <c r="BE35" s="14">
        <v>7.23</v>
      </c>
      <c r="BF35" s="14">
        <v>0</v>
      </c>
      <c r="BG35" s="14">
        <v>-10</v>
      </c>
      <c r="BH35" s="14">
        <v>0</v>
      </c>
      <c r="BI35" s="14">
        <v>0</v>
      </c>
      <c r="BJ35" s="14">
        <v>-10</v>
      </c>
      <c r="BK35" s="14">
        <v>0</v>
      </c>
      <c r="BL35" s="14">
        <v>0</v>
      </c>
      <c r="BM35" s="14">
        <v>28.154</v>
      </c>
      <c r="BN35" s="14">
        <v>0</v>
      </c>
      <c r="BO35" s="14">
        <v>0</v>
      </c>
      <c r="BP35" s="14">
        <v>0.986</v>
      </c>
      <c r="BQ35" s="14">
        <v>0</v>
      </c>
      <c r="BR35" s="14">
        <v>0</v>
      </c>
      <c r="BS35" s="14">
        <v>-53.211</v>
      </c>
      <c r="BT35" s="14">
        <v>0</v>
      </c>
      <c r="BU35" s="14">
        <v>0</v>
      </c>
      <c r="BV35" s="14">
        <v>-35.4</v>
      </c>
      <c r="BW35" s="14">
        <v>0</v>
      </c>
      <c r="BX35" s="14">
        <v>0</v>
      </c>
      <c r="BY35" s="14">
        <v>-178.668</v>
      </c>
      <c r="BZ35" s="14">
        <v>0</v>
      </c>
      <c r="CA35" s="14">
        <v>0</v>
      </c>
      <c r="CB35" s="14">
        <v>180</v>
      </c>
      <c r="CC35" s="14">
        <v>0</v>
      </c>
      <c r="CD35" s="14">
        <v>0</v>
      </c>
      <c r="CE35" s="14">
        <v>171.59</v>
      </c>
      <c r="CF35" s="14">
        <v>0</v>
      </c>
      <c r="CG35" s="14">
        <v>0</v>
      </c>
      <c r="CH35" s="14">
        <v>180</v>
      </c>
      <c r="CI35" s="14">
        <v>0</v>
      </c>
      <c r="CJ35" s="14">
        <v>0</v>
      </c>
      <c r="CK35" s="14">
        <v>-169.947</v>
      </c>
      <c r="CL35" s="14">
        <v>0</v>
      </c>
      <c r="CM35" s="14">
        <v>0</v>
      </c>
      <c r="CN35" s="14">
        <v>180</v>
      </c>
      <c r="CO35" s="14">
        <v>0</v>
      </c>
    </row>
    <row r="36" ht="16.5" spans="1:93">
      <c r="A36" s="14">
        <v>33</v>
      </c>
      <c r="B36" s="14" t="s">
        <v>221</v>
      </c>
      <c r="C36" s="14"/>
      <c r="D36" s="14"/>
      <c r="E36" s="14"/>
      <c r="F36" s="14"/>
      <c r="G36" s="14"/>
      <c r="H36" s="14">
        <v>-27.513</v>
      </c>
      <c r="I36" s="14">
        <v>0</v>
      </c>
      <c r="J36" s="14">
        <v>-46.86</v>
      </c>
      <c r="K36" s="14">
        <v>0</v>
      </c>
      <c r="L36" s="14">
        <v>-36</v>
      </c>
      <c r="M36" s="14">
        <v>0</v>
      </c>
      <c r="N36" s="14">
        <v>30</v>
      </c>
      <c r="O36" s="14" t="s">
        <v>211</v>
      </c>
      <c r="P36" s="14">
        <v>6.92</v>
      </c>
      <c r="Q36" s="14">
        <v>6.7</v>
      </c>
      <c r="R36" s="14">
        <v>-17.46</v>
      </c>
      <c r="S36" s="14">
        <v>18.4</v>
      </c>
      <c r="T36" s="14">
        <v>-21.8</v>
      </c>
      <c r="U36" s="14">
        <v>0</v>
      </c>
      <c r="V36" s="14">
        <v>1.45</v>
      </c>
      <c r="W36" s="14">
        <v>0</v>
      </c>
      <c r="X36" s="14">
        <v>-5.12</v>
      </c>
      <c r="Y36" s="14">
        <v>2.48</v>
      </c>
      <c r="Z36" s="14">
        <v>0</v>
      </c>
      <c r="AA36" s="14">
        <v>-9.18</v>
      </c>
      <c r="AB36" s="14">
        <v>-3.71</v>
      </c>
      <c r="AC36" s="14">
        <v>0</v>
      </c>
      <c r="AD36" s="14">
        <v>-4.58</v>
      </c>
      <c r="AE36" s="14">
        <v>-2</v>
      </c>
      <c r="AF36" s="14">
        <v>0</v>
      </c>
      <c r="AG36" s="14">
        <v>-9.2</v>
      </c>
      <c r="AH36" s="14">
        <v>6.13</v>
      </c>
      <c r="AI36" s="14">
        <v>0</v>
      </c>
      <c r="AJ36" s="14">
        <v>-3.3</v>
      </c>
      <c r="AK36" s="14">
        <v>6.8</v>
      </c>
      <c r="AL36" s="14">
        <v>0</v>
      </c>
      <c r="AM36" s="14">
        <v>-7.6</v>
      </c>
      <c r="AN36" s="14">
        <v>-0.76</v>
      </c>
      <c r="AO36" s="14">
        <v>0</v>
      </c>
      <c r="AP36" s="14">
        <v>5.33</v>
      </c>
      <c r="AQ36" s="14">
        <v>-2.67</v>
      </c>
      <c r="AR36" s="14">
        <v>0</v>
      </c>
      <c r="AS36" s="14">
        <v>10.87</v>
      </c>
      <c r="AT36" s="14">
        <v>3.98</v>
      </c>
      <c r="AU36" s="14">
        <v>0</v>
      </c>
      <c r="AV36" s="14">
        <v>4.45</v>
      </c>
      <c r="AW36" s="14">
        <v>1.14</v>
      </c>
      <c r="AX36" s="14">
        <v>0</v>
      </c>
      <c r="AY36" s="14">
        <v>10.14</v>
      </c>
      <c r="AZ36" s="14">
        <v>-5.3</v>
      </c>
      <c r="BA36" s="14">
        <v>0</v>
      </c>
      <c r="BB36" s="14">
        <v>3.31</v>
      </c>
      <c r="BC36" s="14">
        <v>-7.23</v>
      </c>
      <c r="BD36" s="14">
        <v>0</v>
      </c>
      <c r="BE36" s="14">
        <v>7.23</v>
      </c>
      <c r="BF36" s="14">
        <v>0</v>
      </c>
      <c r="BG36" s="14">
        <v>-10</v>
      </c>
      <c r="BH36" s="14">
        <v>0</v>
      </c>
      <c r="BI36" s="14">
        <v>0</v>
      </c>
      <c r="BJ36" s="14">
        <v>-10</v>
      </c>
      <c r="BK36" s="14">
        <v>0</v>
      </c>
      <c r="BL36" s="14">
        <v>0</v>
      </c>
      <c r="BM36" s="14">
        <v>28.154</v>
      </c>
      <c r="BN36" s="14">
        <v>0</v>
      </c>
      <c r="BO36" s="14">
        <v>0</v>
      </c>
      <c r="BP36" s="14">
        <v>0.986</v>
      </c>
      <c r="BQ36" s="14">
        <v>0</v>
      </c>
      <c r="BR36" s="14">
        <v>0</v>
      </c>
      <c r="BS36" s="14">
        <v>-53.211</v>
      </c>
      <c r="BT36" s="14">
        <v>0</v>
      </c>
      <c r="BU36" s="14">
        <v>0</v>
      </c>
      <c r="BV36" s="14">
        <v>-35.4</v>
      </c>
      <c r="BW36" s="14">
        <v>0</v>
      </c>
      <c r="BX36" s="14">
        <v>0</v>
      </c>
      <c r="BY36" s="14">
        <v>-178.668</v>
      </c>
      <c r="BZ36" s="14">
        <v>0</v>
      </c>
      <c r="CA36" s="14">
        <v>0</v>
      </c>
      <c r="CB36" s="14">
        <v>180</v>
      </c>
      <c r="CC36" s="14">
        <v>0</v>
      </c>
      <c r="CD36" s="14">
        <v>0</v>
      </c>
      <c r="CE36" s="14">
        <v>171.59</v>
      </c>
      <c r="CF36" s="14">
        <v>0</v>
      </c>
      <c r="CG36" s="14">
        <v>0</v>
      </c>
      <c r="CH36" s="14">
        <v>180</v>
      </c>
      <c r="CI36" s="14">
        <v>0</v>
      </c>
      <c r="CJ36" s="14">
        <v>0</v>
      </c>
      <c r="CK36" s="14">
        <v>-169.947</v>
      </c>
      <c r="CL36" s="14">
        <v>0</v>
      </c>
      <c r="CM36" s="14">
        <v>0</v>
      </c>
      <c r="CN36" s="14">
        <v>180</v>
      </c>
      <c r="CO36" s="14">
        <v>0</v>
      </c>
    </row>
    <row r="37" ht="16.5" spans="1:93">
      <c r="A37" s="14">
        <v>34</v>
      </c>
      <c r="B37" s="14" t="s">
        <v>221</v>
      </c>
      <c r="C37" s="14"/>
      <c r="D37" s="14"/>
      <c r="E37" s="14"/>
      <c r="F37" s="14"/>
      <c r="G37" s="14"/>
      <c r="H37" s="14">
        <v>-27.513</v>
      </c>
      <c r="I37" s="14">
        <v>0</v>
      </c>
      <c r="J37" s="14">
        <v>-46.86</v>
      </c>
      <c r="K37" s="14">
        <v>0</v>
      </c>
      <c r="L37" s="14">
        <v>57</v>
      </c>
      <c r="M37" s="14">
        <v>0</v>
      </c>
      <c r="N37" s="14">
        <v>30</v>
      </c>
      <c r="O37" s="14" t="s">
        <v>211</v>
      </c>
      <c r="P37" s="14">
        <v>6.92</v>
      </c>
      <c r="Q37" s="14">
        <v>6.7</v>
      </c>
      <c r="R37" s="14">
        <v>-17.46</v>
      </c>
      <c r="S37" s="14">
        <v>18.4</v>
      </c>
      <c r="T37" s="14">
        <v>-21.8</v>
      </c>
      <c r="U37" s="14">
        <v>0</v>
      </c>
      <c r="V37" s="14">
        <v>1.45</v>
      </c>
      <c r="W37" s="14">
        <v>0</v>
      </c>
      <c r="X37" s="14">
        <v>-5.12</v>
      </c>
      <c r="Y37" s="14">
        <v>2.48</v>
      </c>
      <c r="Z37" s="14">
        <v>0</v>
      </c>
      <c r="AA37" s="14">
        <v>-9.18</v>
      </c>
      <c r="AB37" s="14">
        <v>-3.71</v>
      </c>
      <c r="AC37" s="14">
        <v>0</v>
      </c>
      <c r="AD37" s="14">
        <v>-4.58</v>
      </c>
      <c r="AE37" s="14">
        <v>-2</v>
      </c>
      <c r="AF37" s="14">
        <v>0</v>
      </c>
      <c r="AG37" s="14">
        <v>-9.2</v>
      </c>
      <c r="AH37" s="14">
        <v>6.13</v>
      </c>
      <c r="AI37" s="14">
        <v>0</v>
      </c>
      <c r="AJ37" s="14">
        <v>-3.3</v>
      </c>
      <c r="AK37" s="14">
        <v>6.8</v>
      </c>
      <c r="AL37" s="14">
        <v>0</v>
      </c>
      <c r="AM37" s="14">
        <v>-7.6</v>
      </c>
      <c r="AN37" s="14">
        <v>-0.76</v>
      </c>
      <c r="AO37" s="14">
        <v>0</v>
      </c>
      <c r="AP37" s="14">
        <v>5.33</v>
      </c>
      <c r="AQ37" s="14">
        <v>-2.67</v>
      </c>
      <c r="AR37" s="14">
        <v>0</v>
      </c>
      <c r="AS37" s="14">
        <v>10.87</v>
      </c>
      <c r="AT37" s="14">
        <v>3.98</v>
      </c>
      <c r="AU37" s="14">
        <v>0</v>
      </c>
      <c r="AV37" s="14">
        <v>4.45</v>
      </c>
      <c r="AW37" s="14">
        <v>1.14</v>
      </c>
      <c r="AX37" s="14">
        <v>0</v>
      </c>
      <c r="AY37" s="14">
        <v>10.14</v>
      </c>
      <c r="AZ37" s="14">
        <v>-5.3</v>
      </c>
      <c r="BA37" s="14">
        <v>0</v>
      </c>
      <c r="BB37" s="14">
        <v>3.31</v>
      </c>
      <c r="BC37" s="14">
        <v>-7.23</v>
      </c>
      <c r="BD37" s="14">
        <v>0</v>
      </c>
      <c r="BE37" s="14">
        <v>7.23</v>
      </c>
      <c r="BF37" s="14">
        <v>0</v>
      </c>
      <c r="BG37" s="14">
        <v>-10</v>
      </c>
      <c r="BH37" s="14">
        <v>0</v>
      </c>
      <c r="BI37" s="14">
        <v>0</v>
      </c>
      <c r="BJ37" s="14">
        <v>-10</v>
      </c>
      <c r="BK37" s="14">
        <v>0</v>
      </c>
      <c r="BL37" s="14">
        <v>0</v>
      </c>
      <c r="BM37" s="14">
        <v>28.154</v>
      </c>
      <c r="BN37" s="14">
        <v>0</v>
      </c>
      <c r="BO37" s="14">
        <v>0</v>
      </c>
      <c r="BP37" s="14">
        <v>0.986</v>
      </c>
      <c r="BQ37" s="14">
        <v>0</v>
      </c>
      <c r="BR37" s="14">
        <v>0</v>
      </c>
      <c r="BS37" s="14">
        <v>-53.211</v>
      </c>
      <c r="BT37" s="14">
        <v>0</v>
      </c>
      <c r="BU37" s="14">
        <v>0</v>
      </c>
      <c r="BV37" s="14">
        <v>-35.4</v>
      </c>
      <c r="BW37" s="14">
        <v>0</v>
      </c>
      <c r="BX37" s="14">
        <v>0</v>
      </c>
      <c r="BY37" s="14">
        <v>-178.668</v>
      </c>
      <c r="BZ37" s="14">
        <v>0</v>
      </c>
      <c r="CA37" s="14">
        <v>0</v>
      </c>
      <c r="CB37" s="14">
        <v>180</v>
      </c>
      <c r="CC37" s="14">
        <v>0</v>
      </c>
      <c r="CD37" s="14">
        <v>0</v>
      </c>
      <c r="CE37" s="14">
        <v>171.59</v>
      </c>
      <c r="CF37" s="14">
        <v>0</v>
      </c>
      <c r="CG37" s="14">
        <v>0</v>
      </c>
      <c r="CH37" s="14">
        <v>180</v>
      </c>
      <c r="CI37" s="14">
        <v>0</v>
      </c>
      <c r="CJ37" s="14">
        <v>0</v>
      </c>
      <c r="CK37" s="14">
        <v>-169.947</v>
      </c>
      <c r="CL37" s="14">
        <v>0</v>
      </c>
      <c r="CM37" s="14">
        <v>0</v>
      </c>
      <c r="CN37" s="14">
        <v>180</v>
      </c>
      <c r="CO37" s="14">
        <v>0</v>
      </c>
    </row>
    <row r="38" ht="16.5" spans="1:93">
      <c r="A38" s="14">
        <v>35</v>
      </c>
      <c r="B38" s="14" t="s">
        <v>221</v>
      </c>
      <c r="C38" s="14"/>
      <c r="D38" s="14"/>
      <c r="E38" s="14"/>
      <c r="F38" s="14"/>
      <c r="G38" s="14"/>
      <c r="H38" s="14">
        <v>27.988</v>
      </c>
      <c r="I38" s="14">
        <v>0</v>
      </c>
      <c r="J38" s="14">
        <v>-44.112</v>
      </c>
      <c r="K38" s="14">
        <v>0</v>
      </c>
      <c r="L38" s="14">
        <v>133</v>
      </c>
      <c r="M38" s="14">
        <v>0</v>
      </c>
      <c r="N38" s="14">
        <v>30</v>
      </c>
      <c r="O38" s="14" t="s">
        <v>211</v>
      </c>
      <c r="P38" s="14">
        <v>6.92</v>
      </c>
      <c r="Q38" s="14">
        <v>6.7</v>
      </c>
      <c r="R38" s="14">
        <v>-17.46</v>
      </c>
      <c r="S38" s="14">
        <v>18.4</v>
      </c>
      <c r="T38" s="14">
        <v>-21.8</v>
      </c>
      <c r="U38" s="14">
        <v>0</v>
      </c>
      <c r="V38" s="14">
        <v>1.45</v>
      </c>
      <c r="W38" s="14">
        <v>0</v>
      </c>
      <c r="X38" s="14">
        <v>-5.12</v>
      </c>
      <c r="Y38" s="14">
        <v>2.48</v>
      </c>
      <c r="Z38" s="14">
        <v>0</v>
      </c>
      <c r="AA38" s="14">
        <v>-9.18</v>
      </c>
      <c r="AB38" s="14">
        <v>-3.71</v>
      </c>
      <c r="AC38" s="14">
        <v>0</v>
      </c>
      <c r="AD38" s="14">
        <v>-4.58</v>
      </c>
      <c r="AE38" s="14">
        <v>-2</v>
      </c>
      <c r="AF38" s="14">
        <v>0</v>
      </c>
      <c r="AG38" s="14">
        <v>-9.2</v>
      </c>
      <c r="AH38" s="14">
        <v>6.13</v>
      </c>
      <c r="AI38" s="14">
        <v>0</v>
      </c>
      <c r="AJ38" s="14">
        <v>-3.3</v>
      </c>
      <c r="AK38" s="14">
        <v>6.8</v>
      </c>
      <c r="AL38" s="14">
        <v>0</v>
      </c>
      <c r="AM38" s="14">
        <v>-7.6</v>
      </c>
      <c r="AN38" s="14">
        <v>-0.76</v>
      </c>
      <c r="AO38" s="14">
        <v>0</v>
      </c>
      <c r="AP38" s="14">
        <v>5.33</v>
      </c>
      <c r="AQ38" s="14">
        <v>-2.67</v>
      </c>
      <c r="AR38" s="14">
        <v>0</v>
      </c>
      <c r="AS38" s="14">
        <v>10.87</v>
      </c>
      <c r="AT38" s="14">
        <v>3.98</v>
      </c>
      <c r="AU38" s="14">
        <v>0</v>
      </c>
      <c r="AV38" s="14">
        <v>4.45</v>
      </c>
      <c r="AW38" s="14">
        <v>1.14</v>
      </c>
      <c r="AX38" s="14">
        <v>0</v>
      </c>
      <c r="AY38" s="14">
        <v>10.14</v>
      </c>
      <c r="AZ38" s="14">
        <v>-5.3</v>
      </c>
      <c r="BA38" s="14">
        <v>0</v>
      </c>
      <c r="BB38" s="14">
        <v>3.31</v>
      </c>
      <c r="BC38" s="14">
        <v>-7.23</v>
      </c>
      <c r="BD38" s="14">
        <v>0</v>
      </c>
      <c r="BE38" s="14">
        <v>7.23</v>
      </c>
      <c r="BF38" s="14">
        <v>0</v>
      </c>
      <c r="BG38" s="14">
        <v>-10</v>
      </c>
      <c r="BH38" s="14">
        <v>0</v>
      </c>
      <c r="BI38" s="14">
        <v>0</v>
      </c>
      <c r="BJ38" s="14">
        <v>-10</v>
      </c>
      <c r="BK38" s="14">
        <v>0</v>
      </c>
      <c r="BL38" s="14">
        <v>0</v>
      </c>
      <c r="BM38" s="14">
        <v>28.154</v>
      </c>
      <c r="BN38" s="14">
        <v>0</v>
      </c>
      <c r="BO38" s="14">
        <v>0</v>
      </c>
      <c r="BP38" s="14">
        <v>0.986</v>
      </c>
      <c r="BQ38" s="14">
        <v>0</v>
      </c>
      <c r="BR38" s="14">
        <v>0</v>
      </c>
      <c r="BS38" s="14">
        <v>-53.211</v>
      </c>
      <c r="BT38" s="14">
        <v>0</v>
      </c>
      <c r="BU38" s="14">
        <v>0</v>
      </c>
      <c r="BV38" s="14">
        <v>-35.4</v>
      </c>
      <c r="BW38" s="14">
        <v>0</v>
      </c>
      <c r="BX38" s="14">
        <v>0</v>
      </c>
      <c r="BY38" s="14">
        <v>-178.668</v>
      </c>
      <c r="BZ38" s="14">
        <v>0</v>
      </c>
      <c r="CA38" s="14">
        <v>0</v>
      </c>
      <c r="CB38" s="14">
        <v>180</v>
      </c>
      <c r="CC38" s="14">
        <v>0</v>
      </c>
      <c r="CD38" s="14">
        <v>0</v>
      </c>
      <c r="CE38" s="14">
        <v>171.59</v>
      </c>
      <c r="CF38" s="14">
        <v>0</v>
      </c>
      <c r="CG38" s="14">
        <v>0</v>
      </c>
      <c r="CH38" s="14">
        <v>180</v>
      </c>
      <c r="CI38" s="14">
        <v>0</v>
      </c>
      <c r="CJ38" s="14">
        <v>0</v>
      </c>
      <c r="CK38" s="14">
        <v>-169.947</v>
      </c>
      <c r="CL38" s="14">
        <v>0</v>
      </c>
      <c r="CM38" s="14">
        <v>0</v>
      </c>
      <c r="CN38" s="14">
        <v>180</v>
      </c>
      <c r="CO38" s="14">
        <v>0</v>
      </c>
    </row>
    <row r="39" ht="16.5" spans="1:93">
      <c r="A39" s="14">
        <v>36</v>
      </c>
      <c r="B39" s="14" t="s">
        <v>221</v>
      </c>
      <c r="C39" s="14"/>
      <c r="D39" s="14"/>
      <c r="E39" s="14"/>
      <c r="F39" s="14"/>
      <c r="G39" s="14"/>
      <c r="H39" s="14">
        <v>27.988</v>
      </c>
      <c r="I39" s="14">
        <v>0</v>
      </c>
      <c r="J39" s="14">
        <v>-44.112</v>
      </c>
      <c r="K39" s="14">
        <v>0</v>
      </c>
      <c r="L39" s="14">
        <v>265.4</v>
      </c>
      <c r="M39" s="14">
        <v>0</v>
      </c>
      <c r="N39" s="14">
        <v>30</v>
      </c>
      <c r="O39" s="14" t="s">
        <v>211</v>
      </c>
      <c r="P39" s="14">
        <v>6.92</v>
      </c>
      <c r="Q39" s="14">
        <v>6.7</v>
      </c>
      <c r="R39" s="14">
        <v>-17.46</v>
      </c>
      <c r="S39" s="14">
        <v>18.4</v>
      </c>
      <c r="T39" s="14">
        <v>-21.8</v>
      </c>
      <c r="U39" s="14">
        <v>0</v>
      </c>
      <c r="V39" s="14">
        <v>1.45</v>
      </c>
      <c r="W39" s="14">
        <v>0</v>
      </c>
      <c r="X39" s="14">
        <v>-5.12</v>
      </c>
      <c r="Y39" s="14">
        <v>2.48</v>
      </c>
      <c r="Z39" s="14">
        <v>0</v>
      </c>
      <c r="AA39" s="14">
        <v>-9.18</v>
      </c>
      <c r="AB39" s="14">
        <v>-3.71</v>
      </c>
      <c r="AC39" s="14">
        <v>0</v>
      </c>
      <c r="AD39" s="14">
        <v>-4.58</v>
      </c>
      <c r="AE39" s="14">
        <v>-2</v>
      </c>
      <c r="AF39" s="14">
        <v>0</v>
      </c>
      <c r="AG39" s="14">
        <v>-9.2</v>
      </c>
      <c r="AH39" s="14">
        <v>6.13</v>
      </c>
      <c r="AI39" s="14">
        <v>0</v>
      </c>
      <c r="AJ39" s="14">
        <v>-3.3</v>
      </c>
      <c r="AK39" s="14">
        <v>6.8</v>
      </c>
      <c r="AL39" s="14">
        <v>0</v>
      </c>
      <c r="AM39" s="14">
        <v>-7.6</v>
      </c>
      <c r="AN39" s="14">
        <v>-0.76</v>
      </c>
      <c r="AO39" s="14">
        <v>0</v>
      </c>
      <c r="AP39" s="14">
        <v>5.33</v>
      </c>
      <c r="AQ39" s="14">
        <v>-2.67</v>
      </c>
      <c r="AR39" s="14">
        <v>0</v>
      </c>
      <c r="AS39" s="14">
        <v>10.87</v>
      </c>
      <c r="AT39" s="14">
        <v>3.98</v>
      </c>
      <c r="AU39" s="14">
        <v>0</v>
      </c>
      <c r="AV39" s="14">
        <v>4.45</v>
      </c>
      <c r="AW39" s="14">
        <v>1.14</v>
      </c>
      <c r="AX39" s="14">
        <v>0</v>
      </c>
      <c r="AY39" s="14">
        <v>10.14</v>
      </c>
      <c r="AZ39" s="14">
        <v>-5.3</v>
      </c>
      <c r="BA39" s="14">
        <v>0</v>
      </c>
      <c r="BB39" s="14">
        <v>3.31</v>
      </c>
      <c r="BC39" s="14">
        <v>-7.23</v>
      </c>
      <c r="BD39" s="14">
        <v>0</v>
      </c>
      <c r="BE39" s="14">
        <v>7.23</v>
      </c>
      <c r="BF39" s="14">
        <v>0</v>
      </c>
      <c r="BG39" s="14">
        <v>-10</v>
      </c>
      <c r="BH39" s="14">
        <v>0</v>
      </c>
      <c r="BI39" s="14">
        <v>0</v>
      </c>
      <c r="BJ39" s="14">
        <v>-10</v>
      </c>
      <c r="BK39" s="14">
        <v>0</v>
      </c>
      <c r="BL39" s="14">
        <v>0</v>
      </c>
      <c r="BM39" s="14">
        <v>28.154</v>
      </c>
      <c r="BN39" s="14">
        <v>0</v>
      </c>
      <c r="BO39" s="14">
        <v>0</v>
      </c>
      <c r="BP39" s="14">
        <v>0.986</v>
      </c>
      <c r="BQ39" s="14">
        <v>0</v>
      </c>
      <c r="BR39" s="14">
        <v>0</v>
      </c>
      <c r="BS39" s="14">
        <v>-53.211</v>
      </c>
      <c r="BT39" s="14">
        <v>0</v>
      </c>
      <c r="BU39" s="14">
        <v>0</v>
      </c>
      <c r="BV39" s="14">
        <v>-35.4</v>
      </c>
      <c r="BW39" s="14">
        <v>0</v>
      </c>
      <c r="BX39" s="14">
        <v>0</v>
      </c>
      <c r="BY39" s="14">
        <v>-178.668</v>
      </c>
      <c r="BZ39" s="14">
        <v>0</v>
      </c>
      <c r="CA39" s="14">
        <v>0</v>
      </c>
      <c r="CB39" s="14">
        <v>180</v>
      </c>
      <c r="CC39" s="14">
        <v>0</v>
      </c>
      <c r="CD39" s="14">
        <v>0</v>
      </c>
      <c r="CE39" s="14">
        <v>171.59</v>
      </c>
      <c r="CF39" s="14">
        <v>0</v>
      </c>
      <c r="CG39" s="14">
        <v>0</v>
      </c>
      <c r="CH39" s="14">
        <v>180</v>
      </c>
      <c r="CI39" s="14">
        <v>0</v>
      </c>
      <c r="CJ39" s="14">
        <v>0</v>
      </c>
      <c r="CK39" s="14">
        <v>-169.947</v>
      </c>
      <c r="CL39" s="14">
        <v>0</v>
      </c>
      <c r="CM39" s="14">
        <v>0</v>
      </c>
      <c r="CN39" s="14">
        <v>180</v>
      </c>
      <c r="CO39" s="14">
        <v>0</v>
      </c>
    </row>
    <row r="40" ht="16.5" spans="1:93">
      <c r="A40" s="14">
        <v>37</v>
      </c>
      <c r="B40" s="14" t="s">
        <v>221</v>
      </c>
      <c r="C40" s="14"/>
      <c r="D40" s="14"/>
      <c r="E40" s="14"/>
      <c r="F40" s="14"/>
      <c r="G40" s="14"/>
      <c r="H40" s="14">
        <v>27.988</v>
      </c>
      <c r="I40" s="14">
        <v>0</v>
      </c>
      <c r="J40" s="14">
        <v>-44.112</v>
      </c>
      <c r="K40" s="14">
        <v>0</v>
      </c>
      <c r="L40" s="14">
        <v>-23.5</v>
      </c>
      <c r="M40" s="14">
        <v>0</v>
      </c>
      <c r="N40" s="14">
        <v>30</v>
      </c>
      <c r="O40" s="14" t="s">
        <v>211</v>
      </c>
      <c r="P40" s="14">
        <v>6.92</v>
      </c>
      <c r="Q40" s="14">
        <v>6.7</v>
      </c>
      <c r="R40" s="14">
        <v>-17.46</v>
      </c>
      <c r="S40" s="14">
        <v>18.4</v>
      </c>
      <c r="T40" s="14">
        <v>-21.8</v>
      </c>
      <c r="U40" s="14">
        <v>0</v>
      </c>
      <c r="V40" s="14">
        <v>1.45</v>
      </c>
      <c r="W40" s="14">
        <v>0</v>
      </c>
      <c r="X40" s="14">
        <v>-5.12</v>
      </c>
      <c r="Y40" s="14">
        <v>2.48</v>
      </c>
      <c r="Z40" s="14">
        <v>0</v>
      </c>
      <c r="AA40" s="14">
        <v>-9.18</v>
      </c>
      <c r="AB40" s="14">
        <v>-3.71</v>
      </c>
      <c r="AC40" s="14">
        <v>0</v>
      </c>
      <c r="AD40" s="14">
        <v>-4.58</v>
      </c>
      <c r="AE40" s="14">
        <v>-2</v>
      </c>
      <c r="AF40" s="14">
        <v>0</v>
      </c>
      <c r="AG40" s="14">
        <v>-9.2</v>
      </c>
      <c r="AH40" s="14">
        <v>6.13</v>
      </c>
      <c r="AI40" s="14">
        <v>0</v>
      </c>
      <c r="AJ40" s="14">
        <v>-3.3</v>
      </c>
      <c r="AK40" s="14">
        <v>6.8</v>
      </c>
      <c r="AL40" s="14">
        <v>0</v>
      </c>
      <c r="AM40" s="14">
        <v>-7.6</v>
      </c>
      <c r="AN40" s="14">
        <v>-0.76</v>
      </c>
      <c r="AO40" s="14">
        <v>0</v>
      </c>
      <c r="AP40" s="14">
        <v>5.33</v>
      </c>
      <c r="AQ40" s="14">
        <v>-2.67</v>
      </c>
      <c r="AR40" s="14">
        <v>0</v>
      </c>
      <c r="AS40" s="14">
        <v>10.87</v>
      </c>
      <c r="AT40" s="14">
        <v>3.98</v>
      </c>
      <c r="AU40" s="14">
        <v>0</v>
      </c>
      <c r="AV40" s="14">
        <v>4.45</v>
      </c>
      <c r="AW40" s="14">
        <v>1.14</v>
      </c>
      <c r="AX40" s="14">
        <v>0</v>
      </c>
      <c r="AY40" s="14">
        <v>10.14</v>
      </c>
      <c r="AZ40" s="14">
        <v>-5.3</v>
      </c>
      <c r="BA40" s="14">
        <v>0</v>
      </c>
      <c r="BB40" s="14">
        <v>3.31</v>
      </c>
      <c r="BC40" s="14">
        <v>-7.23</v>
      </c>
      <c r="BD40" s="14">
        <v>0</v>
      </c>
      <c r="BE40" s="14">
        <v>7.23</v>
      </c>
      <c r="BF40" s="14">
        <v>0</v>
      </c>
      <c r="BG40" s="14">
        <v>-10</v>
      </c>
      <c r="BH40" s="14">
        <v>0</v>
      </c>
      <c r="BI40" s="14">
        <v>0</v>
      </c>
      <c r="BJ40" s="14">
        <v>-10</v>
      </c>
      <c r="BK40" s="14">
        <v>0</v>
      </c>
      <c r="BL40" s="14">
        <v>0</v>
      </c>
      <c r="BM40" s="14">
        <v>28.154</v>
      </c>
      <c r="BN40" s="14">
        <v>0</v>
      </c>
      <c r="BO40" s="14">
        <v>0</v>
      </c>
      <c r="BP40" s="14">
        <v>0.986</v>
      </c>
      <c r="BQ40" s="14">
        <v>0</v>
      </c>
      <c r="BR40" s="14">
        <v>0</v>
      </c>
      <c r="BS40" s="14">
        <v>-53.211</v>
      </c>
      <c r="BT40" s="14">
        <v>0</v>
      </c>
      <c r="BU40" s="14">
        <v>0</v>
      </c>
      <c r="BV40" s="14">
        <v>-35.4</v>
      </c>
      <c r="BW40" s="14">
        <v>0</v>
      </c>
      <c r="BX40" s="14">
        <v>0</v>
      </c>
      <c r="BY40" s="14">
        <v>-178.668</v>
      </c>
      <c r="BZ40" s="14">
        <v>0</v>
      </c>
      <c r="CA40" s="14">
        <v>0</v>
      </c>
      <c r="CB40" s="14">
        <v>180</v>
      </c>
      <c r="CC40" s="14">
        <v>0</v>
      </c>
      <c r="CD40" s="14">
        <v>0</v>
      </c>
      <c r="CE40" s="14">
        <v>171.59</v>
      </c>
      <c r="CF40" s="14">
        <v>0</v>
      </c>
      <c r="CG40" s="14">
        <v>0</v>
      </c>
      <c r="CH40" s="14">
        <v>180</v>
      </c>
      <c r="CI40" s="14">
        <v>0</v>
      </c>
      <c r="CJ40" s="14">
        <v>0</v>
      </c>
      <c r="CK40" s="14">
        <v>-169.947</v>
      </c>
      <c r="CL40" s="14">
        <v>0</v>
      </c>
      <c r="CM40" s="14">
        <v>0</v>
      </c>
      <c r="CN40" s="14">
        <v>180</v>
      </c>
      <c r="CO40" s="14">
        <v>0</v>
      </c>
    </row>
    <row r="41" ht="16.5" spans="1:93">
      <c r="A41" s="14">
        <v>38</v>
      </c>
      <c r="B41" s="14" t="s">
        <v>222</v>
      </c>
      <c r="C41" s="14"/>
      <c r="D41" s="14"/>
      <c r="E41" s="14"/>
      <c r="F41" s="14"/>
      <c r="G41" s="14"/>
      <c r="H41" s="14">
        <v>0</v>
      </c>
      <c r="I41" s="14">
        <v>0</v>
      </c>
      <c r="J41" s="14">
        <v>0</v>
      </c>
      <c r="K41" s="14">
        <v>0</v>
      </c>
      <c r="L41" s="14">
        <v>-23</v>
      </c>
      <c r="M41" s="14">
        <v>0</v>
      </c>
      <c r="N41" s="14">
        <v>30</v>
      </c>
      <c r="O41" s="14" t="s">
        <v>211</v>
      </c>
      <c r="P41" s="14">
        <v>6.92</v>
      </c>
      <c r="Q41" s="14">
        <v>6.7</v>
      </c>
      <c r="R41" s="14">
        <v>-17.46</v>
      </c>
      <c r="S41" s="14">
        <v>18.4</v>
      </c>
      <c r="T41" s="14">
        <v>-21.8</v>
      </c>
      <c r="U41" s="14">
        <v>0</v>
      </c>
      <c r="V41" s="14">
        <v>1.45</v>
      </c>
      <c r="W41" s="14">
        <v>0</v>
      </c>
      <c r="X41" s="14">
        <v>-5.12</v>
      </c>
      <c r="Y41" s="14">
        <v>2.48</v>
      </c>
      <c r="Z41" s="14">
        <v>0</v>
      </c>
      <c r="AA41" s="14">
        <v>-9.18</v>
      </c>
      <c r="AB41" s="14">
        <v>-3.71</v>
      </c>
      <c r="AC41" s="14">
        <v>0</v>
      </c>
      <c r="AD41" s="14">
        <v>-4.58</v>
      </c>
      <c r="AE41" s="14">
        <v>-2</v>
      </c>
      <c r="AF41" s="14">
        <v>0</v>
      </c>
      <c r="AG41" s="14">
        <v>-9.2</v>
      </c>
      <c r="AH41" s="14">
        <v>6.13</v>
      </c>
      <c r="AI41" s="14">
        <v>0</v>
      </c>
      <c r="AJ41" s="14">
        <v>-3.3</v>
      </c>
      <c r="AK41" s="14">
        <v>6.8</v>
      </c>
      <c r="AL41" s="14">
        <v>0</v>
      </c>
      <c r="AM41" s="14">
        <v>-7.6</v>
      </c>
      <c r="AN41" s="14">
        <v>-0.76</v>
      </c>
      <c r="AO41" s="14">
        <v>0</v>
      </c>
      <c r="AP41" s="14">
        <v>5.33</v>
      </c>
      <c r="AQ41" s="14">
        <v>-2.67</v>
      </c>
      <c r="AR41" s="14">
        <v>0</v>
      </c>
      <c r="AS41" s="14">
        <v>10.87</v>
      </c>
      <c r="AT41" s="14">
        <v>3.98</v>
      </c>
      <c r="AU41" s="14">
        <v>0</v>
      </c>
      <c r="AV41" s="14">
        <v>4.45</v>
      </c>
      <c r="AW41" s="14">
        <v>1.14</v>
      </c>
      <c r="AX41" s="14">
        <v>0</v>
      </c>
      <c r="AY41" s="14">
        <v>10.14</v>
      </c>
      <c r="AZ41" s="14">
        <v>-5.3</v>
      </c>
      <c r="BA41" s="14">
        <v>0</v>
      </c>
      <c r="BB41" s="14">
        <v>3.31</v>
      </c>
      <c r="BC41" s="14">
        <v>-7.23</v>
      </c>
      <c r="BD41" s="14">
        <v>0</v>
      </c>
      <c r="BE41" s="14">
        <v>7.23</v>
      </c>
      <c r="BF41" s="14">
        <v>0</v>
      </c>
      <c r="BG41" s="14">
        <v>-10</v>
      </c>
      <c r="BH41" s="14">
        <v>0</v>
      </c>
      <c r="BI41" s="14">
        <v>0</v>
      </c>
      <c r="BJ41" s="14">
        <v>-10</v>
      </c>
      <c r="BK41" s="14">
        <v>0</v>
      </c>
      <c r="BL41" s="14">
        <v>0</v>
      </c>
      <c r="BM41" s="14">
        <v>28.154</v>
      </c>
      <c r="BN41" s="14">
        <v>0</v>
      </c>
      <c r="BO41" s="14">
        <v>0</v>
      </c>
      <c r="BP41" s="14">
        <v>0.986</v>
      </c>
      <c r="BQ41" s="14">
        <v>0</v>
      </c>
      <c r="BR41" s="14">
        <v>0</v>
      </c>
      <c r="BS41" s="14">
        <v>-53.211</v>
      </c>
      <c r="BT41" s="14">
        <v>0</v>
      </c>
      <c r="BU41" s="14">
        <v>0</v>
      </c>
      <c r="BV41" s="14">
        <v>-35.4</v>
      </c>
      <c r="BW41" s="14">
        <v>0</v>
      </c>
      <c r="BX41" s="14">
        <v>0</v>
      </c>
      <c r="BY41" s="14">
        <v>-178.668</v>
      </c>
      <c r="BZ41" s="14">
        <v>0</v>
      </c>
      <c r="CA41" s="14">
        <v>0</v>
      </c>
      <c r="CB41" s="14">
        <v>180</v>
      </c>
      <c r="CC41" s="14">
        <v>0</v>
      </c>
      <c r="CD41" s="14">
        <v>0</v>
      </c>
      <c r="CE41" s="14">
        <v>171.59</v>
      </c>
      <c r="CF41" s="14">
        <v>0</v>
      </c>
      <c r="CG41" s="14">
        <v>0</v>
      </c>
      <c r="CH41" s="14">
        <v>180</v>
      </c>
      <c r="CI41" s="14">
        <v>0</v>
      </c>
      <c r="CJ41" s="14">
        <v>0</v>
      </c>
      <c r="CK41" s="14">
        <v>-169.947</v>
      </c>
      <c r="CL41" s="14">
        <v>0</v>
      </c>
      <c r="CM41" s="14">
        <v>0</v>
      </c>
      <c r="CN41" s="14">
        <v>180</v>
      </c>
      <c r="CO41" s="14">
        <v>0</v>
      </c>
    </row>
    <row r="42" ht="16.5" spans="1:93">
      <c r="A42" s="14">
        <v>39</v>
      </c>
      <c r="B42" s="14" t="s">
        <v>222</v>
      </c>
      <c r="C42" s="14"/>
      <c r="D42" s="14"/>
      <c r="E42" s="14"/>
      <c r="F42" s="14"/>
      <c r="G42" s="14"/>
      <c r="H42" s="14">
        <v>0</v>
      </c>
      <c r="I42" s="14">
        <v>0</v>
      </c>
      <c r="J42" s="14">
        <v>0</v>
      </c>
      <c r="K42" s="14">
        <v>0</v>
      </c>
      <c r="L42" s="14">
        <v>133</v>
      </c>
      <c r="M42" s="14">
        <v>0</v>
      </c>
      <c r="N42" s="14">
        <v>30</v>
      </c>
      <c r="O42" s="14" t="s">
        <v>211</v>
      </c>
      <c r="P42" s="14">
        <v>6.92</v>
      </c>
      <c r="Q42" s="14">
        <v>6.7</v>
      </c>
      <c r="R42" s="14">
        <v>-17.46</v>
      </c>
      <c r="S42" s="14">
        <v>18.4</v>
      </c>
      <c r="T42" s="14">
        <v>-21.8</v>
      </c>
      <c r="U42" s="14">
        <v>0</v>
      </c>
      <c r="V42" s="14">
        <v>1.45</v>
      </c>
      <c r="W42" s="14">
        <v>0</v>
      </c>
      <c r="X42" s="14">
        <v>-5.12</v>
      </c>
      <c r="Y42" s="14">
        <v>2.48</v>
      </c>
      <c r="Z42" s="14">
        <v>0</v>
      </c>
      <c r="AA42" s="14">
        <v>-9.18</v>
      </c>
      <c r="AB42" s="14">
        <v>-3.71</v>
      </c>
      <c r="AC42" s="14">
        <v>0</v>
      </c>
      <c r="AD42" s="14">
        <v>-4.58</v>
      </c>
      <c r="AE42" s="14">
        <v>-2</v>
      </c>
      <c r="AF42" s="14">
        <v>0</v>
      </c>
      <c r="AG42" s="14">
        <v>-9.2</v>
      </c>
      <c r="AH42" s="14">
        <v>6.13</v>
      </c>
      <c r="AI42" s="14">
        <v>0</v>
      </c>
      <c r="AJ42" s="14">
        <v>-3.3</v>
      </c>
      <c r="AK42" s="14">
        <v>6.8</v>
      </c>
      <c r="AL42" s="14">
        <v>0</v>
      </c>
      <c r="AM42" s="14">
        <v>-7.6</v>
      </c>
      <c r="AN42" s="14">
        <v>-0.76</v>
      </c>
      <c r="AO42" s="14">
        <v>0</v>
      </c>
      <c r="AP42" s="14">
        <v>5.33</v>
      </c>
      <c r="AQ42" s="14">
        <v>-2.67</v>
      </c>
      <c r="AR42" s="14">
        <v>0</v>
      </c>
      <c r="AS42" s="14">
        <v>10.87</v>
      </c>
      <c r="AT42" s="14">
        <v>3.98</v>
      </c>
      <c r="AU42" s="14">
        <v>0</v>
      </c>
      <c r="AV42" s="14">
        <v>4.45</v>
      </c>
      <c r="AW42" s="14">
        <v>1.14</v>
      </c>
      <c r="AX42" s="14">
        <v>0</v>
      </c>
      <c r="AY42" s="14">
        <v>10.14</v>
      </c>
      <c r="AZ42" s="14">
        <v>-5.3</v>
      </c>
      <c r="BA42" s="14">
        <v>0</v>
      </c>
      <c r="BB42" s="14">
        <v>3.31</v>
      </c>
      <c r="BC42" s="14">
        <v>-7.23</v>
      </c>
      <c r="BD42" s="14">
        <v>0</v>
      </c>
      <c r="BE42" s="14">
        <v>7.23</v>
      </c>
      <c r="BF42" s="14">
        <v>0</v>
      </c>
      <c r="BG42" s="14">
        <v>-10</v>
      </c>
      <c r="BH42" s="14">
        <v>0</v>
      </c>
      <c r="BI42" s="14">
        <v>0</v>
      </c>
      <c r="BJ42" s="14">
        <v>-10</v>
      </c>
      <c r="BK42" s="14">
        <v>0</v>
      </c>
      <c r="BL42" s="14">
        <v>0</v>
      </c>
      <c r="BM42" s="14">
        <v>28.154</v>
      </c>
      <c r="BN42" s="14">
        <v>0</v>
      </c>
      <c r="BO42" s="14">
        <v>0</v>
      </c>
      <c r="BP42" s="14">
        <v>0.986</v>
      </c>
      <c r="BQ42" s="14">
        <v>0</v>
      </c>
      <c r="BR42" s="14">
        <v>0</v>
      </c>
      <c r="BS42" s="14">
        <v>-53.211</v>
      </c>
      <c r="BT42" s="14">
        <v>0</v>
      </c>
      <c r="BU42" s="14">
        <v>0</v>
      </c>
      <c r="BV42" s="14">
        <v>-35.4</v>
      </c>
      <c r="BW42" s="14">
        <v>0</v>
      </c>
      <c r="BX42" s="14">
        <v>0</v>
      </c>
      <c r="BY42" s="14">
        <v>-178.668</v>
      </c>
      <c r="BZ42" s="14">
        <v>0</v>
      </c>
      <c r="CA42" s="14">
        <v>0</v>
      </c>
      <c r="CB42" s="14">
        <v>180</v>
      </c>
      <c r="CC42" s="14">
        <v>0</v>
      </c>
      <c r="CD42" s="14">
        <v>0</v>
      </c>
      <c r="CE42" s="14">
        <v>171.59</v>
      </c>
      <c r="CF42" s="14">
        <v>0</v>
      </c>
      <c r="CG42" s="14">
        <v>0</v>
      </c>
      <c r="CH42" s="14">
        <v>180</v>
      </c>
      <c r="CI42" s="14">
        <v>0</v>
      </c>
      <c r="CJ42" s="14">
        <v>0</v>
      </c>
      <c r="CK42" s="14">
        <v>-169.947</v>
      </c>
      <c r="CL42" s="14">
        <v>0</v>
      </c>
      <c r="CM42" s="14">
        <v>0</v>
      </c>
      <c r="CN42" s="14">
        <v>180</v>
      </c>
      <c r="CO42" s="14">
        <v>0</v>
      </c>
    </row>
    <row r="43" ht="16.5" spans="1:93">
      <c r="A43" s="14">
        <v>40</v>
      </c>
      <c r="B43" s="14" t="s">
        <v>222</v>
      </c>
      <c r="C43" s="14"/>
      <c r="D43" s="14"/>
      <c r="E43" s="14"/>
      <c r="F43" s="14"/>
      <c r="G43" s="14"/>
      <c r="H43" s="14">
        <v>0</v>
      </c>
      <c r="I43" s="14">
        <v>0</v>
      </c>
      <c r="J43" s="14">
        <v>0</v>
      </c>
      <c r="K43" s="14">
        <v>0</v>
      </c>
      <c r="L43" s="14">
        <v>224</v>
      </c>
      <c r="M43" s="14">
        <v>0</v>
      </c>
      <c r="N43" s="14">
        <v>30</v>
      </c>
      <c r="O43" s="14" t="s">
        <v>211</v>
      </c>
      <c r="P43" s="14">
        <v>6.92</v>
      </c>
      <c r="Q43" s="14">
        <v>6.7</v>
      </c>
      <c r="R43" s="14">
        <v>-17.46</v>
      </c>
      <c r="S43" s="14">
        <v>18.4</v>
      </c>
      <c r="T43" s="14">
        <v>-21.8</v>
      </c>
      <c r="U43" s="14">
        <v>0</v>
      </c>
      <c r="V43" s="14">
        <v>1.45</v>
      </c>
      <c r="W43" s="14">
        <v>0</v>
      </c>
      <c r="X43" s="14">
        <v>-5.12</v>
      </c>
      <c r="Y43" s="14">
        <v>2.48</v>
      </c>
      <c r="Z43" s="14">
        <v>0</v>
      </c>
      <c r="AA43" s="14">
        <v>-9.18</v>
      </c>
      <c r="AB43" s="14">
        <v>-3.71</v>
      </c>
      <c r="AC43" s="14">
        <v>0</v>
      </c>
      <c r="AD43" s="14">
        <v>-4.58</v>
      </c>
      <c r="AE43" s="14">
        <v>-2</v>
      </c>
      <c r="AF43" s="14">
        <v>0</v>
      </c>
      <c r="AG43" s="14">
        <v>-9.2</v>
      </c>
      <c r="AH43" s="14">
        <v>6.13</v>
      </c>
      <c r="AI43" s="14">
        <v>0</v>
      </c>
      <c r="AJ43" s="14">
        <v>-3.3</v>
      </c>
      <c r="AK43" s="14">
        <v>6.8</v>
      </c>
      <c r="AL43" s="14">
        <v>0</v>
      </c>
      <c r="AM43" s="14">
        <v>-7.6</v>
      </c>
      <c r="AN43" s="14">
        <v>-0.76</v>
      </c>
      <c r="AO43" s="14">
        <v>0</v>
      </c>
      <c r="AP43" s="14">
        <v>5.33</v>
      </c>
      <c r="AQ43" s="14">
        <v>-2.67</v>
      </c>
      <c r="AR43" s="14">
        <v>0</v>
      </c>
      <c r="AS43" s="14">
        <v>10.87</v>
      </c>
      <c r="AT43" s="14">
        <v>3.98</v>
      </c>
      <c r="AU43" s="14">
        <v>0</v>
      </c>
      <c r="AV43" s="14">
        <v>4.45</v>
      </c>
      <c r="AW43" s="14">
        <v>1.14</v>
      </c>
      <c r="AX43" s="14">
        <v>0</v>
      </c>
      <c r="AY43" s="14">
        <v>10.14</v>
      </c>
      <c r="AZ43" s="14">
        <v>-5.3</v>
      </c>
      <c r="BA43" s="14">
        <v>0</v>
      </c>
      <c r="BB43" s="14">
        <v>3.31</v>
      </c>
      <c r="BC43" s="14">
        <v>-7.23</v>
      </c>
      <c r="BD43" s="14">
        <v>0</v>
      </c>
      <c r="BE43" s="14">
        <v>7.23</v>
      </c>
      <c r="BF43" s="14">
        <v>0</v>
      </c>
      <c r="BG43" s="14">
        <v>-10</v>
      </c>
      <c r="BH43" s="14">
        <v>0</v>
      </c>
      <c r="BI43" s="14">
        <v>0</v>
      </c>
      <c r="BJ43" s="14">
        <v>-10</v>
      </c>
      <c r="BK43" s="14">
        <v>0</v>
      </c>
      <c r="BL43" s="14">
        <v>0</v>
      </c>
      <c r="BM43" s="14">
        <v>28.154</v>
      </c>
      <c r="BN43" s="14">
        <v>0</v>
      </c>
      <c r="BO43" s="14">
        <v>0</v>
      </c>
      <c r="BP43" s="14">
        <v>0.986</v>
      </c>
      <c r="BQ43" s="14">
        <v>0</v>
      </c>
      <c r="BR43" s="14">
        <v>0</v>
      </c>
      <c r="BS43" s="14">
        <v>-53.211</v>
      </c>
      <c r="BT43" s="14">
        <v>0</v>
      </c>
      <c r="BU43" s="14">
        <v>0</v>
      </c>
      <c r="BV43" s="14">
        <v>-35.4</v>
      </c>
      <c r="BW43" s="14">
        <v>0</v>
      </c>
      <c r="BX43" s="14">
        <v>0</v>
      </c>
      <c r="BY43" s="14">
        <v>-178.668</v>
      </c>
      <c r="BZ43" s="14">
        <v>0</v>
      </c>
      <c r="CA43" s="14">
        <v>0</v>
      </c>
      <c r="CB43" s="14">
        <v>180</v>
      </c>
      <c r="CC43" s="14">
        <v>0</v>
      </c>
      <c r="CD43" s="14">
        <v>0</v>
      </c>
      <c r="CE43" s="14">
        <v>171.59</v>
      </c>
      <c r="CF43" s="14">
        <v>0</v>
      </c>
      <c r="CG43" s="14">
        <v>0</v>
      </c>
      <c r="CH43" s="14">
        <v>180</v>
      </c>
      <c r="CI43" s="14">
        <v>0</v>
      </c>
      <c r="CJ43" s="14">
        <v>0</v>
      </c>
      <c r="CK43" s="14">
        <v>-169.947</v>
      </c>
      <c r="CL43" s="14">
        <v>0</v>
      </c>
      <c r="CM43" s="14">
        <v>0</v>
      </c>
      <c r="CN43" s="14">
        <v>180</v>
      </c>
      <c r="CO43" s="14">
        <v>0</v>
      </c>
    </row>
    <row r="44" ht="16.5" spans="1:93">
      <c r="A44" s="14">
        <v>41</v>
      </c>
      <c r="B44" s="14" t="s">
        <v>222</v>
      </c>
      <c r="C44" s="14"/>
      <c r="D44" s="14"/>
      <c r="E44" s="14"/>
      <c r="F44" s="14"/>
      <c r="G44" s="14"/>
      <c r="H44" s="14">
        <v>-27.513</v>
      </c>
      <c r="I44" s="14">
        <v>0</v>
      </c>
      <c r="J44" s="14">
        <v>-46.86</v>
      </c>
      <c r="K44" s="14">
        <v>0</v>
      </c>
      <c r="L44" s="14">
        <v>-206</v>
      </c>
      <c r="M44" s="14">
        <v>0</v>
      </c>
      <c r="N44" s="14">
        <v>30</v>
      </c>
      <c r="O44" s="14" t="s">
        <v>211</v>
      </c>
      <c r="P44" s="14">
        <v>6.92</v>
      </c>
      <c r="Q44" s="14">
        <v>6.7</v>
      </c>
      <c r="R44" s="14">
        <v>-17.46</v>
      </c>
      <c r="S44" s="14">
        <v>18.4</v>
      </c>
      <c r="T44" s="14">
        <v>-21.8</v>
      </c>
      <c r="U44" s="14">
        <v>0</v>
      </c>
      <c r="V44" s="14">
        <v>1.45</v>
      </c>
      <c r="W44" s="14">
        <v>0</v>
      </c>
      <c r="X44" s="14">
        <v>-5.12</v>
      </c>
      <c r="Y44" s="14">
        <v>2.48</v>
      </c>
      <c r="Z44" s="14">
        <v>0</v>
      </c>
      <c r="AA44" s="14">
        <v>-9.18</v>
      </c>
      <c r="AB44" s="14">
        <v>-3.71</v>
      </c>
      <c r="AC44" s="14">
        <v>0</v>
      </c>
      <c r="AD44" s="14">
        <v>-4.58</v>
      </c>
      <c r="AE44" s="14">
        <v>-2</v>
      </c>
      <c r="AF44" s="14">
        <v>0</v>
      </c>
      <c r="AG44" s="14">
        <v>-9.2</v>
      </c>
      <c r="AH44" s="14">
        <v>6.13</v>
      </c>
      <c r="AI44" s="14">
        <v>0</v>
      </c>
      <c r="AJ44" s="14">
        <v>-3.3</v>
      </c>
      <c r="AK44" s="14">
        <v>6.8</v>
      </c>
      <c r="AL44" s="14">
        <v>0</v>
      </c>
      <c r="AM44" s="14">
        <v>-7.6</v>
      </c>
      <c r="AN44" s="14">
        <v>-0.76</v>
      </c>
      <c r="AO44" s="14">
        <v>0</v>
      </c>
      <c r="AP44" s="14">
        <v>5.33</v>
      </c>
      <c r="AQ44" s="14">
        <v>-2.67</v>
      </c>
      <c r="AR44" s="14">
        <v>0</v>
      </c>
      <c r="AS44" s="14">
        <v>10.87</v>
      </c>
      <c r="AT44" s="14">
        <v>3.98</v>
      </c>
      <c r="AU44" s="14">
        <v>0</v>
      </c>
      <c r="AV44" s="14">
        <v>4.45</v>
      </c>
      <c r="AW44" s="14">
        <v>1.14</v>
      </c>
      <c r="AX44" s="14">
        <v>0</v>
      </c>
      <c r="AY44" s="14">
        <v>10.14</v>
      </c>
      <c r="AZ44" s="14">
        <v>-5.3</v>
      </c>
      <c r="BA44" s="14">
        <v>0</v>
      </c>
      <c r="BB44" s="14">
        <v>3.31</v>
      </c>
      <c r="BC44" s="14">
        <v>-7.23</v>
      </c>
      <c r="BD44" s="14">
        <v>0</v>
      </c>
      <c r="BE44" s="14">
        <v>7.23</v>
      </c>
      <c r="BF44" s="14">
        <v>0</v>
      </c>
      <c r="BG44" s="14">
        <v>-10</v>
      </c>
      <c r="BH44" s="14">
        <v>0</v>
      </c>
      <c r="BI44" s="14">
        <v>0</v>
      </c>
      <c r="BJ44" s="14">
        <v>-10</v>
      </c>
      <c r="BK44" s="14">
        <v>0</v>
      </c>
      <c r="BL44" s="14">
        <v>0</v>
      </c>
      <c r="BM44" s="14">
        <v>28.154</v>
      </c>
      <c r="BN44" s="14">
        <v>0</v>
      </c>
      <c r="BO44" s="14">
        <v>0</v>
      </c>
      <c r="BP44" s="14">
        <v>0.986</v>
      </c>
      <c r="BQ44" s="14">
        <v>0</v>
      </c>
      <c r="BR44" s="14">
        <v>0</v>
      </c>
      <c r="BS44" s="14">
        <v>-53.211</v>
      </c>
      <c r="BT44" s="14">
        <v>0</v>
      </c>
      <c r="BU44" s="14">
        <v>0</v>
      </c>
      <c r="BV44" s="14">
        <v>-35.4</v>
      </c>
      <c r="BW44" s="14">
        <v>0</v>
      </c>
      <c r="BX44" s="14">
        <v>0</v>
      </c>
      <c r="BY44" s="14">
        <v>-178.668</v>
      </c>
      <c r="BZ44" s="14">
        <v>0</v>
      </c>
      <c r="CA44" s="14">
        <v>0</v>
      </c>
      <c r="CB44" s="14">
        <v>180</v>
      </c>
      <c r="CC44" s="14">
        <v>0</v>
      </c>
      <c r="CD44" s="14">
        <v>0</v>
      </c>
      <c r="CE44" s="14">
        <v>171.59</v>
      </c>
      <c r="CF44" s="14">
        <v>0</v>
      </c>
      <c r="CG44" s="14">
        <v>0</v>
      </c>
      <c r="CH44" s="14">
        <v>180</v>
      </c>
      <c r="CI44" s="14">
        <v>0</v>
      </c>
      <c r="CJ44" s="14">
        <v>0</v>
      </c>
      <c r="CK44" s="14">
        <v>-169.947</v>
      </c>
      <c r="CL44" s="14">
        <v>0</v>
      </c>
      <c r="CM44" s="14">
        <v>0</v>
      </c>
      <c r="CN44" s="14">
        <v>180</v>
      </c>
      <c r="CO44" s="14">
        <v>0</v>
      </c>
    </row>
    <row r="45" ht="16.5" spans="1:93">
      <c r="A45" s="14">
        <v>42</v>
      </c>
      <c r="B45" s="14" t="s">
        <v>222</v>
      </c>
      <c r="C45" s="14"/>
      <c r="D45" s="14"/>
      <c r="E45" s="14"/>
      <c r="F45" s="14"/>
      <c r="G45" s="14"/>
      <c r="H45" s="14">
        <v>-27.513</v>
      </c>
      <c r="I45" s="14">
        <v>0</v>
      </c>
      <c r="J45" s="14">
        <v>-46.86</v>
      </c>
      <c r="K45" s="14">
        <v>0</v>
      </c>
      <c r="L45" s="14">
        <v>-36</v>
      </c>
      <c r="M45" s="14">
        <v>0</v>
      </c>
      <c r="N45" s="14">
        <v>30</v>
      </c>
      <c r="O45" s="14" t="s">
        <v>211</v>
      </c>
      <c r="P45" s="14">
        <v>6.92</v>
      </c>
      <c r="Q45" s="14">
        <v>6.7</v>
      </c>
      <c r="R45" s="14">
        <v>-17.46</v>
      </c>
      <c r="S45" s="14">
        <v>18.4</v>
      </c>
      <c r="T45" s="14">
        <v>-21.8</v>
      </c>
      <c r="U45" s="14">
        <v>0</v>
      </c>
      <c r="V45" s="14">
        <v>1.45</v>
      </c>
      <c r="W45" s="14">
        <v>0</v>
      </c>
      <c r="X45" s="14">
        <v>-5.12</v>
      </c>
      <c r="Y45" s="14">
        <v>2.48</v>
      </c>
      <c r="Z45" s="14">
        <v>0</v>
      </c>
      <c r="AA45" s="14">
        <v>-9.18</v>
      </c>
      <c r="AB45" s="14">
        <v>-3.71</v>
      </c>
      <c r="AC45" s="14">
        <v>0</v>
      </c>
      <c r="AD45" s="14">
        <v>-4.58</v>
      </c>
      <c r="AE45" s="14">
        <v>-2</v>
      </c>
      <c r="AF45" s="14">
        <v>0</v>
      </c>
      <c r="AG45" s="14">
        <v>-9.2</v>
      </c>
      <c r="AH45" s="14">
        <v>6.13</v>
      </c>
      <c r="AI45" s="14">
        <v>0</v>
      </c>
      <c r="AJ45" s="14">
        <v>-3.3</v>
      </c>
      <c r="AK45" s="14">
        <v>6.8</v>
      </c>
      <c r="AL45" s="14">
        <v>0</v>
      </c>
      <c r="AM45" s="14">
        <v>-7.6</v>
      </c>
      <c r="AN45" s="14">
        <v>-0.76</v>
      </c>
      <c r="AO45" s="14">
        <v>0</v>
      </c>
      <c r="AP45" s="14">
        <v>5.33</v>
      </c>
      <c r="AQ45" s="14">
        <v>-2.67</v>
      </c>
      <c r="AR45" s="14">
        <v>0</v>
      </c>
      <c r="AS45" s="14">
        <v>10.87</v>
      </c>
      <c r="AT45" s="14">
        <v>3.98</v>
      </c>
      <c r="AU45" s="14">
        <v>0</v>
      </c>
      <c r="AV45" s="14">
        <v>4.45</v>
      </c>
      <c r="AW45" s="14">
        <v>1.14</v>
      </c>
      <c r="AX45" s="14">
        <v>0</v>
      </c>
      <c r="AY45" s="14">
        <v>10.14</v>
      </c>
      <c r="AZ45" s="14">
        <v>-5.3</v>
      </c>
      <c r="BA45" s="14">
        <v>0</v>
      </c>
      <c r="BB45" s="14">
        <v>3.31</v>
      </c>
      <c r="BC45" s="14">
        <v>-7.23</v>
      </c>
      <c r="BD45" s="14">
        <v>0</v>
      </c>
      <c r="BE45" s="14">
        <v>7.23</v>
      </c>
      <c r="BF45" s="14">
        <v>0</v>
      </c>
      <c r="BG45" s="14">
        <v>-10</v>
      </c>
      <c r="BH45" s="14">
        <v>0</v>
      </c>
      <c r="BI45" s="14">
        <v>0</v>
      </c>
      <c r="BJ45" s="14">
        <v>-10</v>
      </c>
      <c r="BK45" s="14">
        <v>0</v>
      </c>
      <c r="BL45" s="14">
        <v>0</v>
      </c>
      <c r="BM45" s="14">
        <v>28.154</v>
      </c>
      <c r="BN45" s="14">
        <v>0</v>
      </c>
      <c r="BO45" s="14">
        <v>0</v>
      </c>
      <c r="BP45" s="14">
        <v>0.986</v>
      </c>
      <c r="BQ45" s="14">
        <v>0</v>
      </c>
      <c r="BR45" s="14">
        <v>0</v>
      </c>
      <c r="BS45" s="14">
        <v>-53.211</v>
      </c>
      <c r="BT45" s="14">
        <v>0</v>
      </c>
      <c r="BU45" s="14">
        <v>0</v>
      </c>
      <c r="BV45" s="14">
        <v>-35.4</v>
      </c>
      <c r="BW45" s="14">
        <v>0</v>
      </c>
      <c r="BX45" s="14">
        <v>0</v>
      </c>
      <c r="BY45" s="14">
        <v>-178.668</v>
      </c>
      <c r="BZ45" s="14">
        <v>0</v>
      </c>
      <c r="CA45" s="14">
        <v>0</v>
      </c>
      <c r="CB45" s="14">
        <v>180</v>
      </c>
      <c r="CC45" s="14">
        <v>0</v>
      </c>
      <c r="CD45" s="14">
        <v>0</v>
      </c>
      <c r="CE45" s="14">
        <v>171.59</v>
      </c>
      <c r="CF45" s="14">
        <v>0</v>
      </c>
      <c r="CG45" s="14">
        <v>0</v>
      </c>
      <c r="CH45" s="14">
        <v>180</v>
      </c>
      <c r="CI45" s="14">
        <v>0</v>
      </c>
      <c r="CJ45" s="14">
        <v>0</v>
      </c>
      <c r="CK45" s="14">
        <v>-169.947</v>
      </c>
      <c r="CL45" s="14">
        <v>0</v>
      </c>
      <c r="CM45" s="14">
        <v>0</v>
      </c>
      <c r="CN45" s="14">
        <v>180</v>
      </c>
      <c r="CO45" s="14">
        <v>0</v>
      </c>
    </row>
    <row r="46" ht="16.5" spans="1:93">
      <c r="A46" s="14">
        <v>43</v>
      </c>
      <c r="B46" s="14" t="s">
        <v>222</v>
      </c>
      <c r="C46" s="14"/>
      <c r="D46" s="14"/>
      <c r="E46" s="14"/>
      <c r="F46" s="14"/>
      <c r="G46" s="14"/>
      <c r="H46" s="14">
        <v>-27.513</v>
      </c>
      <c r="I46" s="14">
        <v>0</v>
      </c>
      <c r="J46" s="14">
        <v>-46.86</v>
      </c>
      <c r="K46" s="14">
        <v>0</v>
      </c>
      <c r="L46" s="14">
        <v>57</v>
      </c>
      <c r="M46" s="14">
        <v>0</v>
      </c>
      <c r="N46" s="14">
        <v>30</v>
      </c>
      <c r="O46" s="14" t="s">
        <v>211</v>
      </c>
      <c r="P46" s="14">
        <v>6.92</v>
      </c>
      <c r="Q46" s="14">
        <v>6.7</v>
      </c>
      <c r="R46" s="14">
        <v>-17.46</v>
      </c>
      <c r="S46" s="14">
        <v>18.4</v>
      </c>
      <c r="T46" s="14">
        <v>-21.8</v>
      </c>
      <c r="U46" s="14">
        <v>0</v>
      </c>
      <c r="V46" s="14">
        <v>1.45</v>
      </c>
      <c r="W46" s="14">
        <v>0</v>
      </c>
      <c r="X46" s="14">
        <v>-5.12</v>
      </c>
      <c r="Y46" s="14">
        <v>2.48</v>
      </c>
      <c r="Z46" s="14">
        <v>0</v>
      </c>
      <c r="AA46" s="14">
        <v>-9.18</v>
      </c>
      <c r="AB46" s="14">
        <v>-3.71</v>
      </c>
      <c r="AC46" s="14">
        <v>0</v>
      </c>
      <c r="AD46" s="14">
        <v>-4.58</v>
      </c>
      <c r="AE46" s="14">
        <v>-2</v>
      </c>
      <c r="AF46" s="14">
        <v>0</v>
      </c>
      <c r="AG46" s="14">
        <v>-9.2</v>
      </c>
      <c r="AH46" s="14">
        <v>6.13</v>
      </c>
      <c r="AI46" s="14">
        <v>0</v>
      </c>
      <c r="AJ46" s="14">
        <v>-3.3</v>
      </c>
      <c r="AK46" s="14">
        <v>6.8</v>
      </c>
      <c r="AL46" s="14">
        <v>0</v>
      </c>
      <c r="AM46" s="14">
        <v>-7.6</v>
      </c>
      <c r="AN46" s="14">
        <v>-0.76</v>
      </c>
      <c r="AO46" s="14">
        <v>0</v>
      </c>
      <c r="AP46" s="14">
        <v>5.33</v>
      </c>
      <c r="AQ46" s="14">
        <v>-2.67</v>
      </c>
      <c r="AR46" s="14">
        <v>0</v>
      </c>
      <c r="AS46" s="14">
        <v>10.87</v>
      </c>
      <c r="AT46" s="14">
        <v>3.98</v>
      </c>
      <c r="AU46" s="14">
        <v>0</v>
      </c>
      <c r="AV46" s="14">
        <v>4.45</v>
      </c>
      <c r="AW46" s="14">
        <v>1.14</v>
      </c>
      <c r="AX46" s="14">
        <v>0</v>
      </c>
      <c r="AY46" s="14">
        <v>10.14</v>
      </c>
      <c r="AZ46" s="14">
        <v>-5.3</v>
      </c>
      <c r="BA46" s="14">
        <v>0</v>
      </c>
      <c r="BB46" s="14">
        <v>3.31</v>
      </c>
      <c r="BC46" s="14">
        <v>-7.23</v>
      </c>
      <c r="BD46" s="14">
        <v>0</v>
      </c>
      <c r="BE46" s="14">
        <v>7.23</v>
      </c>
      <c r="BF46" s="14">
        <v>0</v>
      </c>
      <c r="BG46" s="14">
        <v>-10</v>
      </c>
      <c r="BH46" s="14">
        <v>0</v>
      </c>
      <c r="BI46" s="14">
        <v>0</v>
      </c>
      <c r="BJ46" s="14">
        <v>-10</v>
      </c>
      <c r="BK46" s="14">
        <v>0</v>
      </c>
      <c r="BL46" s="14">
        <v>0</v>
      </c>
      <c r="BM46" s="14">
        <v>28.154</v>
      </c>
      <c r="BN46" s="14">
        <v>0</v>
      </c>
      <c r="BO46" s="14">
        <v>0</v>
      </c>
      <c r="BP46" s="14">
        <v>0.986</v>
      </c>
      <c r="BQ46" s="14">
        <v>0</v>
      </c>
      <c r="BR46" s="14">
        <v>0</v>
      </c>
      <c r="BS46" s="14">
        <v>-53.211</v>
      </c>
      <c r="BT46" s="14">
        <v>0</v>
      </c>
      <c r="BU46" s="14">
        <v>0</v>
      </c>
      <c r="BV46" s="14">
        <v>-35.4</v>
      </c>
      <c r="BW46" s="14">
        <v>0</v>
      </c>
      <c r="BX46" s="14">
        <v>0</v>
      </c>
      <c r="BY46" s="14">
        <v>-178.668</v>
      </c>
      <c r="BZ46" s="14">
        <v>0</v>
      </c>
      <c r="CA46" s="14">
        <v>0</v>
      </c>
      <c r="CB46" s="14">
        <v>180</v>
      </c>
      <c r="CC46" s="14">
        <v>0</v>
      </c>
      <c r="CD46" s="14">
        <v>0</v>
      </c>
      <c r="CE46" s="14">
        <v>171.59</v>
      </c>
      <c r="CF46" s="14">
        <v>0</v>
      </c>
      <c r="CG46" s="14">
        <v>0</v>
      </c>
      <c r="CH46" s="14">
        <v>180</v>
      </c>
      <c r="CI46" s="14">
        <v>0</v>
      </c>
      <c r="CJ46" s="14">
        <v>0</v>
      </c>
      <c r="CK46" s="14">
        <v>-169.947</v>
      </c>
      <c r="CL46" s="14">
        <v>0</v>
      </c>
      <c r="CM46" s="14">
        <v>0</v>
      </c>
      <c r="CN46" s="14">
        <v>180</v>
      </c>
      <c r="CO46" s="14">
        <v>0</v>
      </c>
    </row>
    <row r="47" ht="16.5" spans="1:93">
      <c r="A47" s="14">
        <v>44</v>
      </c>
      <c r="B47" s="14" t="s">
        <v>222</v>
      </c>
      <c r="C47" s="14"/>
      <c r="D47" s="14"/>
      <c r="E47" s="14"/>
      <c r="F47" s="14"/>
      <c r="G47" s="14"/>
      <c r="H47" s="14">
        <v>27.988</v>
      </c>
      <c r="I47" s="14">
        <v>0</v>
      </c>
      <c r="J47" s="14">
        <v>-44.112</v>
      </c>
      <c r="K47" s="14">
        <v>0</v>
      </c>
      <c r="L47" s="14">
        <v>133</v>
      </c>
      <c r="M47" s="14">
        <v>0</v>
      </c>
      <c r="N47" s="14">
        <v>30</v>
      </c>
      <c r="O47" s="14" t="s">
        <v>211</v>
      </c>
      <c r="P47" s="14">
        <v>6.92</v>
      </c>
      <c r="Q47" s="14">
        <v>6.7</v>
      </c>
      <c r="R47" s="14">
        <v>-17.46</v>
      </c>
      <c r="S47" s="14">
        <v>18.4</v>
      </c>
      <c r="T47" s="14">
        <v>-21.8</v>
      </c>
      <c r="U47" s="14">
        <v>0</v>
      </c>
      <c r="V47" s="14">
        <v>1.45</v>
      </c>
      <c r="W47" s="14">
        <v>0</v>
      </c>
      <c r="X47" s="14">
        <v>-5.12</v>
      </c>
      <c r="Y47" s="14">
        <v>2.48</v>
      </c>
      <c r="Z47" s="14">
        <v>0</v>
      </c>
      <c r="AA47" s="14">
        <v>-9.18</v>
      </c>
      <c r="AB47" s="14">
        <v>-3.71</v>
      </c>
      <c r="AC47" s="14">
        <v>0</v>
      </c>
      <c r="AD47" s="14">
        <v>-4.58</v>
      </c>
      <c r="AE47" s="14">
        <v>-2</v>
      </c>
      <c r="AF47" s="14">
        <v>0</v>
      </c>
      <c r="AG47" s="14">
        <v>-9.2</v>
      </c>
      <c r="AH47" s="14">
        <v>6.13</v>
      </c>
      <c r="AI47" s="14">
        <v>0</v>
      </c>
      <c r="AJ47" s="14">
        <v>-3.3</v>
      </c>
      <c r="AK47" s="14">
        <v>6.8</v>
      </c>
      <c r="AL47" s="14">
        <v>0</v>
      </c>
      <c r="AM47" s="14">
        <v>-7.6</v>
      </c>
      <c r="AN47" s="14">
        <v>-0.76</v>
      </c>
      <c r="AO47" s="14">
        <v>0</v>
      </c>
      <c r="AP47" s="14">
        <v>5.33</v>
      </c>
      <c r="AQ47" s="14">
        <v>-2.67</v>
      </c>
      <c r="AR47" s="14">
        <v>0</v>
      </c>
      <c r="AS47" s="14">
        <v>10.87</v>
      </c>
      <c r="AT47" s="14">
        <v>3.98</v>
      </c>
      <c r="AU47" s="14">
        <v>0</v>
      </c>
      <c r="AV47" s="14">
        <v>4.45</v>
      </c>
      <c r="AW47" s="14">
        <v>1.14</v>
      </c>
      <c r="AX47" s="14">
        <v>0</v>
      </c>
      <c r="AY47" s="14">
        <v>10.14</v>
      </c>
      <c r="AZ47" s="14">
        <v>-5.3</v>
      </c>
      <c r="BA47" s="14">
        <v>0</v>
      </c>
      <c r="BB47" s="14">
        <v>3.31</v>
      </c>
      <c r="BC47" s="14">
        <v>-7.23</v>
      </c>
      <c r="BD47" s="14">
        <v>0</v>
      </c>
      <c r="BE47" s="14">
        <v>7.23</v>
      </c>
      <c r="BF47" s="14">
        <v>0</v>
      </c>
      <c r="BG47" s="14">
        <v>-10</v>
      </c>
      <c r="BH47" s="14">
        <v>0</v>
      </c>
      <c r="BI47" s="14">
        <v>0</v>
      </c>
      <c r="BJ47" s="14">
        <v>-10</v>
      </c>
      <c r="BK47" s="14">
        <v>0</v>
      </c>
      <c r="BL47" s="14">
        <v>0</v>
      </c>
      <c r="BM47" s="14">
        <v>28.154</v>
      </c>
      <c r="BN47" s="14">
        <v>0</v>
      </c>
      <c r="BO47" s="14">
        <v>0</v>
      </c>
      <c r="BP47" s="14">
        <v>0.986</v>
      </c>
      <c r="BQ47" s="14">
        <v>0</v>
      </c>
      <c r="BR47" s="14">
        <v>0</v>
      </c>
      <c r="BS47" s="14">
        <v>-53.211</v>
      </c>
      <c r="BT47" s="14">
        <v>0</v>
      </c>
      <c r="BU47" s="14">
        <v>0</v>
      </c>
      <c r="BV47" s="14">
        <v>-35.4</v>
      </c>
      <c r="BW47" s="14">
        <v>0</v>
      </c>
      <c r="BX47" s="14">
        <v>0</v>
      </c>
      <c r="BY47" s="14">
        <v>-178.668</v>
      </c>
      <c r="BZ47" s="14">
        <v>0</v>
      </c>
      <c r="CA47" s="14">
        <v>0</v>
      </c>
      <c r="CB47" s="14">
        <v>180</v>
      </c>
      <c r="CC47" s="14">
        <v>0</v>
      </c>
      <c r="CD47" s="14">
        <v>0</v>
      </c>
      <c r="CE47" s="14">
        <v>171.59</v>
      </c>
      <c r="CF47" s="14">
        <v>0</v>
      </c>
      <c r="CG47" s="14">
        <v>0</v>
      </c>
      <c r="CH47" s="14">
        <v>180</v>
      </c>
      <c r="CI47" s="14">
        <v>0</v>
      </c>
      <c r="CJ47" s="14">
        <v>0</v>
      </c>
      <c r="CK47" s="14">
        <v>-169.947</v>
      </c>
      <c r="CL47" s="14">
        <v>0</v>
      </c>
      <c r="CM47" s="14">
        <v>0</v>
      </c>
      <c r="CN47" s="14">
        <v>180</v>
      </c>
      <c r="CO47" s="14">
        <v>0</v>
      </c>
    </row>
    <row r="48" ht="16.5" spans="1:93">
      <c r="A48" s="14">
        <v>45</v>
      </c>
      <c r="B48" s="14" t="s">
        <v>222</v>
      </c>
      <c r="C48" s="14"/>
      <c r="D48" s="14"/>
      <c r="E48" s="14"/>
      <c r="F48" s="14"/>
      <c r="G48" s="14"/>
      <c r="H48" s="14">
        <v>27.988</v>
      </c>
      <c r="I48" s="14">
        <v>0</v>
      </c>
      <c r="J48" s="14">
        <v>-44.112</v>
      </c>
      <c r="K48" s="14">
        <v>0</v>
      </c>
      <c r="L48" s="14">
        <v>265.4</v>
      </c>
      <c r="M48" s="14">
        <v>0</v>
      </c>
      <c r="N48" s="14">
        <v>30</v>
      </c>
      <c r="O48" s="14" t="s">
        <v>211</v>
      </c>
      <c r="P48" s="14">
        <v>6.92</v>
      </c>
      <c r="Q48" s="14">
        <v>6.7</v>
      </c>
      <c r="R48" s="14">
        <v>-17.46</v>
      </c>
      <c r="S48" s="14">
        <v>18.4</v>
      </c>
      <c r="T48" s="14">
        <v>-21.8</v>
      </c>
      <c r="U48" s="14">
        <v>0</v>
      </c>
      <c r="V48" s="14">
        <v>1.45</v>
      </c>
      <c r="W48" s="14">
        <v>0</v>
      </c>
      <c r="X48" s="14">
        <v>-5.12</v>
      </c>
      <c r="Y48" s="14">
        <v>2.48</v>
      </c>
      <c r="Z48" s="14">
        <v>0</v>
      </c>
      <c r="AA48" s="14">
        <v>-9.18</v>
      </c>
      <c r="AB48" s="14">
        <v>-3.71</v>
      </c>
      <c r="AC48" s="14">
        <v>0</v>
      </c>
      <c r="AD48" s="14">
        <v>-4.58</v>
      </c>
      <c r="AE48" s="14">
        <v>-2</v>
      </c>
      <c r="AF48" s="14">
        <v>0</v>
      </c>
      <c r="AG48" s="14">
        <v>-9.2</v>
      </c>
      <c r="AH48" s="14">
        <v>6.13</v>
      </c>
      <c r="AI48" s="14">
        <v>0</v>
      </c>
      <c r="AJ48" s="14">
        <v>-3.3</v>
      </c>
      <c r="AK48" s="14">
        <v>6.8</v>
      </c>
      <c r="AL48" s="14">
        <v>0</v>
      </c>
      <c r="AM48" s="14">
        <v>-7.6</v>
      </c>
      <c r="AN48" s="14">
        <v>-0.76</v>
      </c>
      <c r="AO48" s="14">
        <v>0</v>
      </c>
      <c r="AP48" s="14">
        <v>5.33</v>
      </c>
      <c r="AQ48" s="14">
        <v>-2.67</v>
      </c>
      <c r="AR48" s="14">
        <v>0</v>
      </c>
      <c r="AS48" s="14">
        <v>10.87</v>
      </c>
      <c r="AT48" s="14">
        <v>3.98</v>
      </c>
      <c r="AU48" s="14">
        <v>0</v>
      </c>
      <c r="AV48" s="14">
        <v>4.45</v>
      </c>
      <c r="AW48" s="14">
        <v>1.14</v>
      </c>
      <c r="AX48" s="14">
        <v>0</v>
      </c>
      <c r="AY48" s="14">
        <v>10.14</v>
      </c>
      <c r="AZ48" s="14">
        <v>-5.3</v>
      </c>
      <c r="BA48" s="14">
        <v>0</v>
      </c>
      <c r="BB48" s="14">
        <v>3.31</v>
      </c>
      <c r="BC48" s="14">
        <v>-7.23</v>
      </c>
      <c r="BD48" s="14">
        <v>0</v>
      </c>
      <c r="BE48" s="14">
        <v>7.23</v>
      </c>
      <c r="BF48" s="14">
        <v>0</v>
      </c>
      <c r="BG48" s="14">
        <v>-10</v>
      </c>
      <c r="BH48" s="14">
        <v>0</v>
      </c>
      <c r="BI48" s="14">
        <v>0</v>
      </c>
      <c r="BJ48" s="14">
        <v>-10</v>
      </c>
      <c r="BK48" s="14">
        <v>0</v>
      </c>
      <c r="BL48" s="14">
        <v>0</v>
      </c>
      <c r="BM48" s="14">
        <v>28.154</v>
      </c>
      <c r="BN48" s="14">
        <v>0</v>
      </c>
      <c r="BO48" s="14">
        <v>0</v>
      </c>
      <c r="BP48" s="14">
        <v>0.986</v>
      </c>
      <c r="BQ48" s="14">
        <v>0</v>
      </c>
      <c r="BR48" s="14">
        <v>0</v>
      </c>
      <c r="BS48" s="14">
        <v>-53.211</v>
      </c>
      <c r="BT48" s="14">
        <v>0</v>
      </c>
      <c r="BU48" s="14">
        <v>0</v>
      </c>
      <c r="BV48" s="14">
        <v>-35.4</v>
      </c>
      <c r="BW48" s="14">
        <v>0</v>
      </c>
      <c r="BX48" s="14">
        <v>0</v>
      </c>
      <c r="BY48" s="14">
        <v>-178.668</v>
      </c>
      <c r="BZ48" s="14">
        <v>0</v>
      </c>
      <c r="CA48" s="14">
        <v>0</v>
      </c>
      <c r="CB48" s="14">
        <v>180</v>
      </c>
      <c r="CC48" s="14">
        <v>0</v>
      </c>
      <c r="CD48" s="14">
        <v>0</v>
      </c>
      <c r="CE48" s="14">
        <v>171.59</v>
      </c>
      <c r="CF48" s="14">
        <v>0</v>
      </c>
      <c r="CG48" s="14">
        <v>0</v>
      </c>
      <c r="CH48" s="14">
        <v>180</v>
      </c>
      <c r="CI48" s="14">
        <v>0</v>
      </c>
      <c r="CJ48" s="14">
        <v>0</v>
      </c>
      <c r="CK48" s="14">
        <v>-169.947</v>
      </c>
      <c r="CL48" s="14">
        <v>0</v>
      </c>
      <c r="CM48" s="14">
        <v>0</v>
      </c>
      <c r="CN48" s="14">
        <v>180</v>
      </c>
      <c r="CO48" s="14">
        <v>0</v>
      </c>
    </row>
    <row r="49" ht="16.5" spans="1:93">
      <c r="A49" s="14">
        <v>46</v>
      </c>
      <c r="B49" s="14" t="s">
        <v>222</v>
      </c>
      <c r="C49" s="14"/>
      <c r="D49" s="14"/>
      <c r="E49" s="14"/>
      <c r="F49" s="14"/>
      <c r="G49" s="14"/>
      <c r="H49" s="14">
        <v>27.988</v>
      </c>
      <c r="I49" s="14">
        <v>0</v>
      </c>
      <c r="J49" s="14">
        <v>-44.112</v>
      </c>
      <c r="K49" s="14">
        <v>0</v>
      </c>
      <c r="L49" s="14">
        <v>-23.5</v>
      </c>
      <c r="M49" s="14">
        <v>0</v>
      </c>
      <c r="N49" s="14">
        <v>30</v>
      </c>
      <c r="O49" s="14" t="s">
        <v>211</v>
      </c>
      <c r="P49" s="14">
        <v>6.92</v>
      </c>
      <c r="Q49" s="14">
        <v>6.7</v>
      </c>
      <c r="R49" s="14">
        <v>-17.46</v>
      </c>
      <c r="S49" s="14">
        <v>18.4</v>
      </c>
      <c r="T49" s="14">
        <v>-21.8</v>
      </c>
      <c r="U49" s="14">
        <v>0</v>
      </c>
      <c r="V49" s="14">
        <v>1.45</v>
      </c>
      <c r="W49" s="14">
        <v>0</v>
      </c>
      <c r="X49" s="14">
        <v>-5.12</v>
      </c>
      <c r="Y49" s="14">
        <v>2.48</v>
      </c>
      <c r="Z49" s="14">
        <v>0</v>
      </c>
      <c r="AA49" s="14">
        <v>-9.18</v>
      </c>
      <c r="AB49" s="14">
        <v>-3.71</v>
      </c>
      <c r="AC49" s="14">
        <v>0</v>
      </c>
      <c r="AD49" s="14">
        <v>-4.58</v>
      </c>
      <c r="AE49" s="14">
        <v>-2</v>
      </c>
      <c r="AF49" s="14">
        <v>0</v>
      </c>
      <c r="AG49" s="14">
        <v>-9.2</v>
      </c>
      <c r="AH49" s="14">
        <v>6.13</v>
      </c>
      <c r="AI49" s="14">
        <v>0</v>
      </c>
      <c r="AJ49" s="14">
        <v>-3.3</v>
      </c>
      <c r="AK49" s="14">
        <v>6.8</v>
      </c>
      <c r="AL49" s="14">
        <v>0</v>
      </c>
      <c r="AM49" s="14">
        <v>-7.6</v>
      </c>
      <c r="AN49" s="14">
        <v>-0.76</v>
      </c>
      <c r="AO49" s="14">
        <v>0</v>
      </c>
      <c r="AP49" s="14">
        <v>5.33</v>
      </c>
      <c r="AQ49" s="14">
        <v>-2.67</v>
      </c>
      <c r="AR49" s="14">
        <v>0</v>
      </c>
      <c r="AS49" s="14">
        <v>10.87</v>
      </c>
      <c r="AT49" s="14">
        <v>3.98</v>
      </c>
      <c r="AU49" s="14">
        <v>0</v>
      </c>
      <c r="AV49" s="14">
        <v>4.45</v>
      </c>
      <c r="AW49" s="14">
        <v>1.14</v>
      </c>
      <c r="AX49" s="14">
        <v>0</v>
      </c>
      <c r="AY49" s="14">
        <v>10.14</v>
      </c>
      <c r="AZ49" s="14">
        <v>-5.3</v>
      </c>
      <c r="BA49" s="14">
        <v>0</v>
      </c>
      <c r="BB49" s="14">
        <v>3.31</v>
      </c>
      <c r="BC49" s="14">
        <v>-7.23</v>
      </c>
      <c r="BD49" s="14">
        <v>0</v>
      </c>
      <c r="BE49" s="14">
        <v>7.23</v>
      </c>
      <c r="BF49" s="14">
        <v>0</v>
      </c>
      <c r="BG49" s="14">
        <v>-10</v>
      </c>
      <c r="BH49" s="14">
        <v>0</v>
      </c>
      <c r="BI49" s="14">
        <v>0</v>
      </c>
      <c r="BJ49" s="14">
        <v>-10</v>
      </c>
      <c r="BK49" s="14">
        <v>0</v>
      </c>
      <c r="BL49" s="14">
        <v>0</v>
      </c>
      <c r="BM49" s="14">
        <v>28.154</v>
      </c>
      <c r="BN49" s="14">
        <v>0</v>
      </c>
      <c r="BO49" s="14">
        <v>0</v>
      </c>
      <c r="BP49" s="14">
        <v>0.986</v>
      </c>
      <c r="BQ49" s="14">
        <v>0</v>
      </c>
      <c r="BR49" s="14">
        <v>0</v>
      </c>
      <c r="BS49" s="14">
        <v>-53.211</v>
      </c>
      <c r="BT49" s="14">
        <v>0</v>
      </c>
      <c r="BU49" s="14">
        <v>0</v>
      </c>
      <c r="BV49" s="14">
        <v>-35.4</v>
      </c>
      <c r="BW49" s="14">
        <v>0</v>
      </c>
      <c r="BX49" s="14">
        <v>0</v>
      </c>
      <c r="BY49" s="14">
        <v>-178.668</v>
      </c>
      <c r="BZ49" s="14">
        <v>0</v>
      </c>
      <c r="CA49" s="14">
        <v>0</v>
      </c>
      <c r="CB49" s="14">
        <v>180</v>
      </c>
      <c r="CC49" s="14">
        <v>0</v>
      </c>
      <c r="CD49" s="14">
        <v>0</v>
      </c>
      <c r="CE49" s="14">
        <v>171.59</v>
      </c>
      <c r="CF49" s="14">
        <v>0</v>
      </c>
      <c r="CG49" s="14">
        <v>0</v>
      </c>
      <c r="CH49" s="14">
        <v>180</v>
      </c>
      <c r="CI49" s="14">
        <v>0</v>
      </c>
      <c r="CJ49" s="14">
        <v>0</v>
      </c>
      <c r="CK49" s="14">
        <v>-169.947</v>
      </c>
      <c r="CL49" s="14">
        <v>0</v>
      </c>
      <c r="CM49" s="14">
        <v>0</v>
      </c>
      <c r="CN49" s="14">
        <v>180</v>
      </c>
      <c r="CO49" s="14">
        <v>0</v>
      </c>
    </row>
    <row r="50" ht="16.5" spans="1:93">
      <c r="A50" s="14">
        <v>47</v>
      </c>
      <c r="B50" s="14" t="s">
        <v>223</v>
      </c>
      <c r="C50" s="14"/>
      <c r="D50" s="14"/>
      <c r="E50" s="14"/>
      <c r="F50" s="14"/>
      <c r="G50" s="14"/>
      <c r="H50" s="14">
        <v>27.988</v>
      </c>
      <c r="I50" s="14">
        <v>0</v>
      </c>
      <c r="J50" s="14">
        <v>-44.112</v>
      </c>
      <c r="K50" s="14">
        <v>0</v>
      </c>
      <c r="L50" s="14">
        <v>-23.5</v>
      </c>
      <c r="M50" s="14">
        <v>0</v>
      </c>
      <c r="N50" s="14">
        <v>30</v>
      </c>
      <c r="O50" s="14" t="s">
        <v>211</v>
      </c>
      <c r="P50" s="14">
        <v>6.92</v>
      </c>
      <c r="Q50" s="14">
        <v>6.7</v>
      </c>
      <c r="R50" s="14">
        <v>-17.46</v>
      </c>
      <c r="S50" s="14">
        <v>18.4</v>
      </c>
      <c r="T50" s="14">
        <v>-21.8</v>
      </c>
      <c r="U50" s="14">
        <v>0</v>
      </c>
      <c r="V50" s="14">
        <v>1.45</v>
      </c>
      <c r="W50" s="14">
        <v>0</v>
      </c>
      <c r="X50" s="14">
        <v>-5.12</v>
      </c>
      <c r="Y50" s="14">
        <v>2.48</v>
      </c>
      <c r="Z50" s="14">
        <v>0</v>
      </c>
      <c r="AA50" s="14">
        <v>-9.18</v>
      </c>
      <c r="AB50" s="14">
        <v>-3.71</v>
      </c>
      <c r="AC50" s="14">
        <v>0</v>
      </c>
      <c r="AD50" s="14">
        <v>-4.58</v>
      </c>
      <c r="AE50" s="14">
        <v>-2</v>
      </c>
      <c r="AF50" s="14">
        <v>0</v>
      </c>
      <c r="AG50" s="14">
        <v>-9.2</v>
      </c>
      <c r="AH50" s="14">
        <v>6.13</v>
      </c>
      <c r="AI50" s="14">
        <v>0</v>
      </c>
      <c r="AJ50" s="14">
        <v>-3.3</v>
      </c>
      <c r="AK50" s="14">
        <v>6.8</v>
      </c>
      <c r="AL50" s="14">
        <v>0</v>
      </c>
      <c r="AM50" s="14">
        <v>-7.6</v>
      </c>
      <c r="AN50" s="14">
        <v>-0.76</v>
      </c>
      <c r="AO50" s="14">
        <v>0</v>
      </c>
      <c r="AP50" s="14">
        <v>5.33</v>
      </c>
      <c r="AQ50" s="14">
        <v>-2.67</v>
      </c>
      <c r="AR50" s="14">
        <v>0</v>
      </c>
      <c r="AS50" s="14">
        <v>10.87</v>
      </c>
      <c r="AT50" s="14">
        <v>3.98</v>
      </c>
      <c r="AU50" s="14">
        <v>0</v>
      </c>
      <c r="AV50" s="14">
        <v>4.45</v>
      </c>
      <c r="AW50" s="14">
        <v>1.14</v>
      </c>
      <c r="AX50" s="14">
        <v>0</v>
      </c>
      <c r="AY50" s="14">
        <v>10.14</v>
      </c>
      <c r="AZ50" s="14">
        <v>-5.3</v>
      </c>
      <c r="BA50" s="14">
        <v>0</v>
      </c>
      <c r="BB50" s="14">
        <v>3.31</v>
      </c>
      <c r="BC50" s="14">
        <v>-7.23</v>
      </c>
      <c r="BD50" s="14">
        <v>0</v>
      </c>
      <c r="BE50" s="14">
        <v>7.23</v>
      </c>
      <c r="BF50" s="14">
        <v>0</v>
      </c>
      <c r="BG50" s="14">
        <v>-10</v>
      </c>
      <c r="BH50" s="14">
        <v>0</v>
      </c>
      <c r="BI50" s="14">
        <v>0</v>
      </c>
      <c r="BJ50" s="14">
        <v>-10</v>
      </c>
      <c r="BK50" s="14">
        <v>0</v>
      </c>
      <c r="BL50" s="14">
        <v>0</v>
      </c>
      <c r="BM50" s="14">
        <v>28.154</v>
      </c>
      <c r="BN50" s="14">
        <v>0</v>
      </c>
      <c r="BO50" s="14">
        <v>0</v>
      </c>
      <c r="BP50" s="14">
        <v>0.986</v>
      </c>
      <c r="BQ50" s="14">
        <v>0</v>
      </c>
      <c r="BR50" s="14">
        <v>0</v>
      </c>
      <c r="BS50" s="14">
        <v>-53.211</v>
      </c>
      <c r="BT50" s="14">
        <v>0</v>
      </c>
      <c r="BU50" s="14">
        <v>0</v>
      </c>
      <c r="BV50" s="14">
        <v>-35.4</v>
      </c>
      <c r="BW50" s="14">
        <v>0</v>
      </c>
      <c r="BX50" s="14">
        <v>0</v>
      </c>
      <c r="BY50" s="14">
        <v>-178.668</v>
      </c>
      <c r="BZ50" s="14">
        <v>0</v>
      </c>
      <c r="CA50" s="14">
        <v>0</v>
      </c>
      <c r="CB50" s="14">
        <v>180</v>
      </c>
      <c r="CC50" s="14">
        <v>0</v>
      </c>
      <c r="CD50" s="14">
        <v>0</v>
      </c>
      <c r="CE50" s="14">
        <v>171.59</v>
      </c>
      <c r="CF50" s="14">
        <v>0</v>
      </c>
      <c r="CG50" s="14">
        <v>0</v>
      </c>
      <c r="CH50" s="14">
        <v>180</v>
      </c>
      <c r="CI50" s="14">
        <v>0</v>
      </c>
      <c r="CJ50" s="14">
        <v>0</v>
      </c>
      <c r="CK50" s="14">
        <v>-169.947</v>
      </c>
      <c r="CL50" s="14">
        <v>0</v>
      </c>
      <c r="CM50" s="14">
        <v>0</v>
      </c>
      <c r="CN50" s="14">
        <v>180</v>
      </c>
      <c r="CO50" s="14">
        <v>0</v>
      </c>
    </row>
    <row r="51" ht="16.5" spans="1:93">
      <c r="A51" s="14">
        <v>48</v>
      </c>
      <c r="B51" s="14" t="s">
        <v>224</v>
      </c>
      <c r="C51" s="14" t="s">
        <v>225</v>
      </c>
      <c r="D51" s="14">
        <f>CEILING(10/255,0.001)</f>
        <v>0.04</v>
      </c>
      <c r="E51" s="14">
        <f>CEILING(0/255,0.001)</f>
        <v>0</v>
      </c>
      <c r="F51" s="14">
        <f t="shared" ref="F51" si="8">CEILING(35/255,0.001)</f>
        <v>0.138</v>
      </c>
      <c r="G51" s="14">
        <f>CEILING(200/255,0.001)</f>
        <v>0.785</v>
      </c>
      <c r="H51" s="14">
        <v>0</v>
      </c>
      <c r="I51" s="14">
        <v>0</v>
      </c>
      <c r="J51" s="14">
        <v>0</v>
      </c>
      <c r="K51" s="14">
        <v>0</v>
      </c>
      <c r="L51" s="14">
        <v>39</v>
      </c>
      <c r="M51" s="14">
        <v>0</v>
      </c>
      <c r="N51" s="14">
        <v>30</v>
      </c>
      <c r="O51" s="14" t="s">
        <v>226</v>
      </c>
      <c r="P51" s="14">
        <v>6.92</v>
      </c>
      <c r="Q51" s="14">
        <v>6.7</v>
      </c>
      <c r="R51" s="14">
        <v>-17.46</v>
      </c>
      <c r="S51" s="14">
        <v>18.4</v>
      </c>
      <c r="T51" s="14">
        <v>-21.8</v>
      </c>
      <c r="U51" s="14">
        <v>0</v>
      </c>
      <c r="V51" s="14">
        <v>1.45</v>
      </c>
      <c r="W51" s="14">
        <v>0</v>
      </c>
      <c r="X51" s="14">
        <v>-5.12</v>
      </c>
      <c r="Y51" s="14">
        <v>2.48</v>
      </c>
      <c r="Z51" s="14">
        <v>0</v>
      </c>
      <c r="AA51" s="14">
        <v>-9.18</v>
      </c>
      <c r="AB51" s="14">
        <v>-3.71</v>
      </c>
      <c r="AC51" s="14">
        <v>0</v>
      </c>
      <c r="AD51" s="14">
        <v>-4.58</v>
      </c>
      <c r="AE51" s="14">
        <v>-2</v>
      </c>
      <c r="AF51" s="14">
        <v>0</v>
      </c>
      <c r="AG51" s="14">
        <v>-9.2</v>
      </c>
      <c r="AH51" s="14">
        <v>6.13</v>
      </c>
      <c r="AI51" s="14">
        <v>0</v>
      </c>
      <c r="AJ51" s="14">
        <v>-3.3</v>
      </c>
      <c r="AK51" s="14">
        <v>6.8</v>
      </c>
      <c r="AL51" s="14">
        <v>0</v>
      </c>
      <c r="AM51" s="14">
        <v>-7.6</v>
      </c>
      <c r="AN51" s="14">
        <v>-0.76</v>
      </c>
      <c r="AO51" s="14">
        <v>0</v>
      </c>
      <c r="AP51" s="14">
        <v>5.33</v>
      </c>
      <c r="AQ51" s="14">
        <v>-2.67</v>
      </c>
      <c r="AR51" s="14">
        <v>0</v>
      </c>
      <c r="AS51" s="14">
        <v>10.87</v>
      </c>
      <c r="AT51" s="14">
        <v>3.98</v>
      </c>
      <c r="AU51" s="14">
        <v>0</v>
      </c>
      <c r="AV51" s="14">
        <v>4.45</v>
      </c>
      <c r="AW51" s="14">
        <v>1.14</v>
      </c>
      <c r="AX51" s="14">
        <v>0</v>
      </c>
      <c r="AY51" s="14">
        <v>10.14</v>
      </c>
      <c r="AZ51" s="14">
        <v>-5.3</v>
      </c>
      <c r="BA51" s="14">
        <v>0</v>
      </c>
      <c r="BB51" s="14">
        <v>3.31</v>
      </c>
      <c r="BC51" s="14">
        <v>-7.23</v>
      </c>
      <c r="BD51" s="14">
        <v>0</v>
      </c>
      <c r="BE51" s="14">
        <v>7.23</v>
      </c>
      <c r="BF51" s="14">
        <v>0</v>
      </c>
      <c r="BG51" s="14">
        <v>-10</v>
      </c>
      <c r="BH51" s="14">
        <v>0</v>
      </c>
      <c r="BI51" s="14">
        <v>0</v>
      </c>
      <c r="BJ51" s="14">
        <v>-10</v>
      </c>
      <c r="BK51" s="14">
        <v>0</v>
      </c>
      <c r="BL51" s="14">
        <v>0</v>
      </c>
      <c r="BM51" s="14">
        <v>28.154</v>
      </c>
      <c r="BN51" s="14">
        <v>0</v>
      </c>
      <c r="BO51" s="14">
        <v>0</v>
      </c>
      <c r="BP51" s="14">
        <v>0.986</v>
      </c>
      <c r="BQ51" s="14">
        <v>0</v>
      </c>
      <c r="BR51" s="14">
        <v>0</v>
      </c>
      <c r="BS51" s="14">
        <v>-53.211</v>
      </c>
      <c r="BT51" s="14">
        <v>0</v>
      </c>
      <c r="BU51" s="14">
        <v>0</v>
      </c>
      <c r="BV51" s="14">
        <v>-35.4</v>
      </c>
      <c r="BW51" s="14">
        <v>0</v>
      </c>
      <c r="BX51" s="14">
        <v>0</v>
      </c>
      <c r="BY51" s="14">
        <v>-178.668</v>
      </c>
      <c r="BZ51" s="14">
        <v>0</v>
      </c>
      <c r="CA51" s="14">
        <v>0</v>
      </c>
      <c r="CB51" s="14">
        <v>180</v>
      </c>
      <c r="CC51" s="14">
        <v>0</v>
      </c>
      <c r="CD51" s="14">
        <v>0</v>
      </c>
      <c r="CE51" s="14">
        <v>171.59</v>
      </c>
      <c r="CF51" s="14">
        <v>0</v>
      </c>
      <c r="CG51" s="14">
        <v>0</v>
      </c>
      <c r="CH51" s="14">
        <v>180</v>
      </c>
      <c r="CI51" s="14">
        <v>0</v>
      </c>
      <c r="CJ51" s="14">
        <v>0</v>
      </c>
      <c r="CK51" s="14">
        <v>-169.947</v>
      </c>
      <c r="CL51" s="14">
        <v>0</v>
      </c>
      <c r="CM51" s="14">
        <v>0</v>
      </c>
      <c r="CN51" s="14">
        <v>180</v>
      </c>
      <c r="CO51" s="14">
        <v>0</v>
      </c>
    </row>
    <row r="52" ht="16.5" spans="1:93">
      <c r="A52" s="14">
        <v>49</v>
      </c>
      <c r="B52" s="14" t="s">
        <v>224</v>
      </c>
      <c r="C52" s="14" t="s">
        <v>225</v>
      </c>
      <c r="D52" s="14">
        <f>CEILING(10/255,0.001)</f>
        <v>0.04</v>
      </c>
      <c r="E52" s="14">
        <f t="shared" ref="E52:E54" si="9">CEILING(0/255,0.001)</f>
        <v>0</v>
      </c>
      <c r="F52" s="14">
        <f t="shared" ref="F52" si="10">CEILING(35/255,0.001)</f>
        <v>0.138</v>
      </c>
      <c r="G52" s="14">
        <f>CEILING(200/255,0.001)</f>
        <v>0.785</v>
      </c>
      <c r="H52" s="14">
        <v>0</v>
      </c>
      <c r="I52" s="14">
        <v>0</v>
      </c>
      <c r="J52" s="14">
        <v>0</v>
      </c>
      <c r="K52" s="14">
        <v>0</v>
      </c>
      <c r="L52" s="14">
        <v>-186.853</v>
      </c>
      <c r="M52" s="14">
        <v>0</v>
      </c>
      <c r="N52" s="14">
        <v>30</v>
      </c>
      <c r="O52" s="14" t="s">
        <v>226</v>
      </c>
      <c r="P52" s="14">
        <v>6.92</v>
      </c>
      <c r="Q52" s="14">
        <v>6.7</v>
      </c>
      <c r="R52" s="14">
        <v>-17.46</v>
      </c>
      <c r="S52" s="14">
        <v>18.4</v>
      </c>
      <c r="T52" s="14">
        <v>-21.8</v>
      </c>
      <c r="U52" s="14">
        <v>0</v>
      </c>
      <c r="V52" s="14">
        <v>1.45</v>
      </c>
      <c r="W52" s="14">
        <v>0</v>
      </c>
      <c r="X52" s="14">
        <v>-5.12</v>
      </c>
      <c r="Y52" s="14">
        <v>2.48</v>
      </c>
      <c r="Z52" s="14">
        <v>0</v>
      </c>
      <c r="AA52" s="14">
        <v>-9.18</v>
      </c>
      <c r="AB52" s="14">
        <v>-3.71</v>
      </c>
      <c r="AC52" s="14">
        <v>0</v>
      </c>
      <c r="AD52" s="14">
        <v>-4.58</v>
      </c>
      <c r="AE52" s="14">
        <v>-2</v>
      </c>
      <c r="AF52" s="14">
        <v>0</v>
      </c>
      <c r="AG52" s="14">
        <v>-9.2</v>
      </c>
      <c r="AH52" s="14">
        <v>6.13</v>
      </c>
      <c r="AI52" s="14">
        <v>0</v>
      </c>
      <c r="AJ52" s="14">
        <v>-3.3</v>
      </c>
      <c r="AK52" s="14">
        <v>6.8</v>
      </c>
      <c r="AL52" s="14">
        <v>0</v>
      </c>
      <c r="AM52" s="14">
        <v>-7.6</v>
      </c>
      <c r="AN52" s="14">
        <v>-0.76</v>
      </c>
      <c r="AO52" s="14">
        <v>0</v>
      </c>
      <c r="AP52" s="14">
        <v>5.33</v>
      </c>
      <c r="AQ52" s="14">
        <v>-2.67</v>
      </c>
      <c r="AR52" s="14">
        <v>0</v>
      </c>
      <c r="AS52" s="14">
        <v>10.87</v>
      </c>
      <c r="AT52" s="14">
        <v>3.98</v>
      </c>
      <c r="AU52" s="14">
        <v>0</v>
      </c>
      <c r="AV52" s="14">
        <v>4.45</v>
      </c>
      <c r="AW52" s="14">
        <v>1.14</v>
      </c>
      <c r="AX52" s="14">
        <v>0</v>
      </c>
      <c r="AY52" s="14">
        <v>10.14</v>
      </c>
      <c r="AZ52" s="14">
        <v>-5.3</v>
      </c>
      <c r="BA52" s="14">
        <v>0</v>
      </c>
      <c r="BB52" s="14">
        <v>3.31</v>
      </c>
      <c r="BC52" s="14">
        <v>-7.23</v>
      </c>
      <c r="BD52" s="14">
        <v>0</v>
      </c>
      <c r="BE52" s="14">
        <v>7.23</v>
      </c>
      <c r="BF52" s="14">
        <v>0</v>
      </c>
      <c r="BG52" s="14">
        <v>-10</v>
      </c>
      <c r="BH52" s="14">
        <v>0</v>
      </c>
      <c r="BI52" s="14">
        <v>0</v>
      </c>
      <c r="BJ52" s="14">
        <v>-10</v>
      </c>
      <c r="BK52" s="14">
        <v>0</v>
      </c>
      <c r="BL52" s="14">
        <v>0</v>
      </c>
      <c r="BM52" s="14">
        <v>28.154</v>
      </c>
      <c r="BN52" s="14">
        <v>0</v>
      </c>
      <c r="BO52" s="14">
        <v>0</v>
      </c>
      <c r="BP52" s="14">
        <v>0.986</v>
      </c>
      <c r="BQ52" s="14">
        <v>0</v>
      </c>
      <c r="BR52" s="14">
        <v>0</v>
      </c>
      <c r="BS52" s="14">
        <v>-53.211</v>
      </c>
      <c r="BT52" s="14">
        <v>0</v>
      </c>
      <c r="BU52" s="14">
        <v>0</v>
      </c>
      <c r="BV52" s="14">
        <v>-35.4</v>
      </c>
      <c r="BW52" s="14">
        <v>0</v>
      </c>
      <c r="BX52" s="14">
        <v>0</v>
      </c>
      <c r="BY52" s="14">
        <v>-178.668</v>
      </c>
      <c r="BZ52" s="14">
        <v>0</v>
      </c>
      <c r="CA52" s="14">
        <v>0</v>
      </c>
      <c r="CB52" s="14">
        <v>180</v>
      </c>
      <c r="CC52" s="14">
        <v>0</v>
      </c>
      <c r="CD52" s="14">
        <v>0</v>
      </c>
      <c r="CE52" s="14">
        <v>171.59</v>
      </c>
      <c r="CF52" s="14">
        <v>0</v>
      </c>
      <c r="CG52" s="14">
        <v>0</v>
      </c>
      <c r="CH52" s="14">
        <v>180</v>
      </c>
      <c r="CI52" s="14">
        <v>0</v>
      </c>
      <c r="CJ52" s="14">
        <v>0</v>
      </c>
      <c r="CK52" s="14">
        <v>-169.947</v>
      </c>
      <c r="CL52" s="14">
        <v>0</v>
      </c>
      <c r="CM52" s="14">
        <v>0</v>
      </c>
      <c r="CN52" s="14">
        <v>180</v>
      </c>
      <c r="CO52" s="14">
        <v>0</v>
      </c>
    </row>
    <row r="53" ht="16.5" spans="1:93">
      <c r="A53" s="14">
        <v>50</v>
      </c>
      <c r="B53" s="14" t="s">
        <v>227</v>
      </c>
      <c r="C53" s="14" t="s">
        <v>228</v>
      </c>
      <c r="D53" s="14">
        <f>CEILING(20/255,0.001)</f>
        <v>0.079</v>
      </c>
      <c r="E53" s="14">
        <f t="shared" si="9"/>
        <v>0</v>
      </c>
      <c r="F53" s="14">
        <f>CEILING(30/255,0.001)</f>
        <v>0.118</v>
      </c>
      <c r="G53" s="14">
        <f>CEILING(170/255,0.001)</f>
        <v>0.667</v>
      </c>
      <c r="H53" s="14">
        <v>0</v>
      </c>
      <c r="I53" s="14">
        <v>0</v>
      </c>
      <c r="J53" s="14">
        <v>0</v>
      </c>
      <c r="K53" s="14">
        <v>0</v>
      </c>
      <c r="L53" s="14">
        <v>39</v>
      </c>
      <c r="M53" s="14">
        <v>0</v>
      </c>
      <c r="N53" s="14">
        <v>30</v>
      </c>
      <c r="O53" s="14" t="s">
        <v>226</v>
      </c>
      <c r="P53" s="14">
        <v>6.92</v>
      </c>
      <c r="Q53" s="14">
        <v>6.7</v>
      </c>
      <c r="R53" s="14">
        <v>-17.46</v>
      </c>
      <c r="S53" s="14">
        <v>18.4</v>
      </c>
      <c r="T53" s="14">
        <v>-21.8</v>
      </c>
      <c r="U53" s="14">
        <v>0</v>
      </c>
      <c r="V53" s="14">
        <v>1.45</v>
      </c>
      <c r="W53" s="14">
        <v>0</v>
      </c>
      <c r="X53" s="14">
        <v>-5.12</v>
      </c>
      <c r="Y53" s="14">
        <v>2.48</v>
      </c>
      <c r="Z53" s="14">
        <v>0</v>
      </c>
      <c r="AA53" s="14">
        <v>-9.18</v>
      </c>
      <c r="AB53" s="14">
        <v>-3.71</v>
      </c>
      <c r="AC53" s="14">
        <v>0</v>
      </c>
      <c r="AD53" s="14">
        <v>-4.58</v>
      </c>
      <c r="AE53" s="14">
        <v>-2</v>
      </c>
      <c r="AF53" s="14">
        <v>0</v>
      </c>
      <c r="AG53" s="14">
        <v>-9.2</v>
      </c>
      <c r="AH53" s="14">
        <v>6.13</v>
      </c>
      <c r="AI53" s="14">
        <v>0</v>
      </c>
      <c r="AJ53" s="14">
        <v>-3.3</v>
      </c>
      <c r="AK53" s="14">
        <v>6.8</v>
      </c>
      <c r="AL53" s="14">
        <v>0</v>
      </c>
      <c r="AM53" s="14">
        <v>-7.6</v>
      </c>
      <c r="AN53" s="14">
        <v>-0.76</v>
      </c>
      <c r="AO53" s="14">
        <v>0</v>
      </c>
      <c r="AP53" s="14">
        <v>5.33</v>
      </c>
      <c r="AQ53" s="14">
        <v>-2.67</v>
      </c>
      <c r="AR53" s="14">
        <v>0</v>
      </c>
      <c r="AS53" s="14">
        <v>10.87</v>
      </c>
      <c r="AT53" s="14">
        <v>3.98</v>
      </c>
      <c r="AU53" s="14">
        <v>0</v>
      </c>
      <c r="AV53" s="14">
        <v>4.45</v>
      </c>
      <c r="AW53" s="14">
        <v>1.14</v>
      </c>
      <c r="AX53" s="14">
        <v>0</v>
      </c>
      <c r="AY53" s="14">
        <v>10.14</v>
      </c>
      <c r="AZ53" s="14">
        <v>-5.3</v>
      </c>
      <c r="BA53" s="14">
        <v>0</v>
      </c>
      <c r="BB53" s="14">
        <v>3.31</v>
      </c>
      <c r="BC53" s="14">
        <v>-7.23</v>
      </c>
      <c r="BD53" s="14">
        <v>0</v>
      </c>
      <c r="BE53" s="14">
        <v>7.23</v>
      </c>
      <c r="BF53" s="14">
        <v>0</v>
      </c>
      <c r="BG53" s="14">
        <v>-10</v>
      </c>
      <c r="BH53" s="14">
        <v>0</v>
      </c>
      <c r="BI53" s="14">
        <v>0</v>
      </c>
      <c r="BJ53" s="14">
        <v>-10</v>
      </c>
      <c r="BK53" s="14">
        <v>0</v>
      </c>
      <c r="BL53" s="14">
        <v>0</v>
      </c>
      <c r="BM53" s="14">
        <v>28.154</v>
      </c>
      <c r="BN53" s="14">
        <v>0</v>
      </c>
      <c r="BO53" s="14">
        <v>0</v>
      </c>
      <c r="BP53" s="14">
        <v>0.986</v>
      </c>
      <c r="BQ53" s="14">
        <v>0</v>
      </c>
      <c r="BR53" s="14">
        <v>0</v>
      </c>
      <c r="BS53" s="14">
        <v>-53.211</v>
      </c>
      <c r="BT53" s="14">
        <v>0</v>
      </c>
      <c r="BU53" s="14">
        <v>0</v>
      </c>
      <c r="BV53" s="14">
        <v>-35.4</v>
      </c>
      <c r="BW53" s="14">
        <v>0</v>
      </c>
      <c r="BX53" s="14">
        <v>0</v>
      </c>
      <c r="BY53" s="14">
        <v>-178.668</v>
      </c>
      <c r="BZ53" s="14">
        <v>0</v>
      </c>
      <c r="CA53" s="14">
        <v>0</v>
      </c>
      <c r="CB53" s="14">
        <v>180</v>
      </c>
      <c r="CC53" s="14">
        <v>0</v>
      </c>
      <c r="CD53" s="14">
        <v>0</v>
      </c>
      <c r="CE53" s="14">
        <v>171.59</v>
      </c>
      <c r="CF53" s="14">
        <v>0</v>
      </c>
      <c r="CG53" s="14">
        <v>0</v>
      </c>
      <c r="CH53" s="14">
        <v>180</v>
      </c>
      <c r="CI53" s="14">
        <v>0</v>
      </c>
      <c r="CJ53" s="14">
        <v>0</v>
      </c>
      <c r="CK53" s="14">
        <v>-169.947</v>
      </c>
      <c r="CL53" s="14">
        <v>0</v>
      </c>
      <c r="CM53" s="14">
        <v>0</v>
      </c>
      <c r="CN53" s="14">
        <v>180</v>
      </c>
      <c r="CO53" s="14">
        <v>0</v>
      </c>
    </row>
    <row r="54" ht="16.5" spans="1:93">
      <c r="A54" s="14">
        <v>51</v>
      </c>
      <c r="B54" s="14" t="s">
        <v>227</v>
      </c>
      <c r="C54" s="14" t="s">
        <v>228</v>
      </c>
      <c r="D54" s="14">
        <f>CEILING(20/255,0.001)</f>
        <v>0.079</v>
      </c>
      <c r="E54" s="14">
        <f t="shared" si="9"/>
        <v>0</v>
      </c>
      <c r="F54" s="14">
        <f>CEILING(30/255,0.001)</f>
        <v>0.118</v>
      </c>
      <c r="G54" s="14">
        <f>CEILING(170/255,0.001)</f>
        <v>0.667</v>
      </c>
      <c r="H54" s="14">
        <v>0</v>
      </c>
      <c r="I54" s="14">
        <v>0</v>
      </c>
      <c r="J54" s="14">
        <v>0</v>
      </c>
      <c r="K54" s="14">
        <v>0</v>
      </c>
      <c r="L54" s="14">
        <v>-186.853</v>
      </c>
      <c r="M54" s="14">
        <v>0</v>
      </c>
      <c r="N54" s="14">
        <v>30</v>
      </c>
      <c r="O54" s="14" t="s">
        <v>226</v>
      </c>
      <c r="P54" s="14">
        <v>6.92</v>
      </c>
      <c r="Q54" s="14">
        <v>6.7</v>
      </c>
      <c r="R54" s="14">
        <v>-17.46</v>
      </c>
      <c r="S54" s="14">
        <v>18.4</v>
      </c>
      <c r="T54" s="14">
        <v>-21.8</v>
      </c>
      <c r="U54" s="14">
        <v>0</v>
      </c>
      <c r="V54" s="14">
        <v>1.45</v>
      </c>
      <c r="W54" s="14">
        <v>0</v>
      </c>
      <c r="X54" s="14">
        <v>-5.12</v>
      </c>
      <c r="Y54" s="14">
        <v>2.48</v>
      </c>
      <c r="Z54" s="14">
        <v>0</v>
      </c>
      <c r="AA54" s="14">
        <v>-9.18</v>
      </c>
      <c r="AB54" s="14">
        <v>-3.71</v>
      </c>
      <c r="AC54" s="14">
        <v>0</v>
      </c>
      <c r="AD54" s="14">
        <v>-4.58</v>
      </c>
      <c r="AE54" s="14">
        <v>-2</v>
      </c>
      <c r="AF54" s="14">
        <v>0</v>
      </c>
      <c r="AG54" s="14">
        <v>-9.2</v>
      </c>
      <c r="AH54" s="14">
        <v>6.13</v>
      </c>
      <c r="AI54" s="14">
        <v>0</v>
      </c>
      <c r="AJ54" s="14">
        <v>-3.3</v>
      </c>
      <c r="AK54" s="14">
        <v>6.8</v>
      </c>
      <c r="AL54" s="14">
        <v>0</v>
      </c>
      <c r="AM54" s="14">
        <v>-7.6</v>
      </c>
      <c r="AN54" s="14">
        <v>-0.76</v>
      </c>
      <c r="AO54" s="14">
        <v>0</v>
      </c>
      <c r="AP54" s="14">
        <v>5.33</v>
      </c>
      <c r="AQ54" s="14">
        <v>-2.67</v>
      </c>
      <c r="AR54" s="14">
        <v>0</v>
      </c>
      <c r="AS54" s="14">
        <v>10.87</v>
      </c>
      <c r="AT54" s="14">
        <v>3.98</v>
      </c>
      <c r="AU54" s="14">
        <v>0</v>
      </c>
      <c r="AV54" s="14">
        <v>4.45</v>
      </c>
      <c r="AW54" s="14">
        <v>1.14</v>
      </c>
      <c r="AX54" s="14">
        <v>0</v>
      </c>
      <c r="AY54" s="14">
        <v>10.14</v>
      </c>
      <c r="AZ54" s="14">
        <v>-5.3</v>
      </c>
      <c r="BA54" s="14">
        <v>0</v>
      </c>
      <c r="BB54" s="14">
        <v>3.31</v>
      </c>
      <c r="BC54" s="14">
        <v>-7.23</v>
      </c>
      <c r="BD54" s="14">
        <v>0</v>
      </c>
      <c r="BE54" s="14">
        <v>7.23</v>
      </c>
      <c r="BF54" s="14">
        <v>0</v>
      </c>
      <c r="BG54" s="14">
        <v>-10</v>
      </c>
      <c r="BH54" s="14">
        <v>0</v>
      </c>
      <c r="BI54" s="14">
        <v>0</v>
      </c>
      <c r="BJ54" s="14">
        <v>-10</v>
      </c>
      <c r="BK54" s="14">
        <v>0</v>
      </c>
      <c r="BL54" s="14">
        <v>0</v>
      </c>
      <c r="BM54" s="14">
        <v>28.154</v>
      </c>
      <c r="BN54" s="14">
        <v>0</v>
      </c>
      <c r="BO54" s="14">
        <v>0</v>
      </c>
      <c r="BP54" s="14">
        <v>0.986</v>
      </c>
      <c r="BQ54" s="14">
        <v>0</v>
      </c>
      <c r="BR54" s="14">
        <v>0</v>
      </c>
      <c r="BS54" s="14">
        <v>-53.211</v>
      </c>
      <c r="BT54" s="14">
        <v>0</v>
      </c>
      <c r="BU54" s="14">
        <v>0</v>
      </c>
      <c r="BV54" s="14">
        <v>-35.4</v>
      </c>
      <c r="BW54" s="14">
        <v>0</v>
      </c>
      <c r="BX54" s="14">
        <v>0</v>
      </c>
      <c r="BY54" s="14">
        <v>-178.668</v>
      </c>
      <c r="BZ54" s="14">
        <v>0</v>
      </c>
      <c r="CA54" s="14">
        <v>0</v>
      </c>
      <c r="CB54" s="14">
        <v>180</v>
      </c>
      <c r="CC54" s="14">
        <v>0</v>
      </c>
      <c r="CD54" s="14">
        <v>0</v>
      </c>
      <c r="CE54" s="14">
        <v>171.59</v>
      </c>
      <c r="CF54" s="14">
        <v>0</v>
      </c>
      <c r="CG54" s="14">
        <v>0</v>
      </c>
      <c r="CH54" s="14">
        <v>180</v>
      </c>
      <c r="CI54" s="14">
        <v>0</v>
      </c>
      <c r="CJ54" s="14">
        <v>0</v>
      </c>
      <c r="CK54" s="14">
        <v>-169.947</v>
      </c>
      <c r="CL54" s="14">
        <v>0</v>
      </c>
      <c r="CM54" s="14">
        <v>0</v>
      </c>
      <c r="CN54" s="14">
        <v>180</v>
      </c>
      <c r="CO54" s="14">
        <v>0</v>
      </c>
    </row>
    <row r="55" ht="16.5" spans="1:93">
      <c r="A55" s="14">
        <v>52</v>
      </c>
      <c r="B55" s="14" t="s">
        <v>229</v>
      </c>
      <c r="C55" s="14" t="s">
        <v>230</v>
      </c>
      <c r="D55" s="14">
        <f>CEILING(30/255,0.001)</f>
        <v>0.118</v>
      </c>
      <c r="E55" s="14">
        <f>CEILING(10/255,0.001)</f>
        <v>0.04</v>
      </c>
      <c r="F55" s="14">
        <f>CEILING(0/255,0.001)</f>
        <v>0</v>
      </c>
      <c r="G55" s="14">
        <f>CEILING(150/255,0.001)</f>
        <v>0.589</v>
      </c>
      <c r="H55" s="14">
        <v>0</v>
      </c>
      <c r="I55" s="14">
        <v>0</v>
      </c>
      <c r="J55" s="14">
        <v>0</v>
      </c>
      <c r="K55" s="14">
        <v>0</v>
      </c>
      <c r="L55" s="14">
        <v>120</v>
      </c>
      <c r="M55" s="14">
        <v>0</v>
      </c>
      <c r="N55" s="14">
        <v>30</v>
      </c>
      <c r="O55" s="14" t="s">
        <v>211</v>
      </c>
      <c r="P55" s="14">
        <v>6.92</v>
      </c>
      <c r="Q55" s="14">
        <v>6.7</v>
      </c>
      <c r="R55" s="14">
        <v>-17.46</v>
      </c>
      <c r="S55" s="14">
        <v>18.4</v>
      </c>
      <c r="T55" s="14">
        <v>-21.8</v>
      </c>
      <c r="U55" s="14">
        <v>0</v>
      </c>
      <c r="V55" s="14">
        <v>1.45</v>
      </c>
      <c r="W55" s="14">
        <v>0</v>
      </c>
      <c r="X55" s="14">
        <v>-5.12</v>
      </c>
      <c r="Y55" s="14">
        <v>2.48</v>
      </c>
      <c r="Z55" s="14">
        <v>0</v>
      </c>
      <c r="AA55" s="14">
        <v>-9.18</v>
      </c>
      <c r="AB55" s="14">
        <v>-3.71</v>
      </c>
      <c r="AC55" s="14">
        <v>0</v>
      </c>
      <c r="AD55" s="14">
        <v>-4.58</v>
      </c>
      <c r="AE55" s="14">
        <v>-2</v>
      </c>
      <c r="AF55" s="14">
        <v>0</v>
      </c>
      <c r="AG55" s="14">
        <v>-9.2</v>
      </c>
      <c r="AH55" s="14">
        <v>6.13</v>
      </c>
      <c r="AI55" s="14">
        <v>0</v>
      </c>
      <c r="AJ55" s="14">
        <v>-3.3</v>
      </c>
      <c r="AK55" s="14">
        <v>6.8</v>
      </c>
      <c r="AL55" s="14">
        <v>0</v>
      </c>
      <c r="AM55" s="14">
        <v>-7.6</v>
      </c>
      <c r="AN55" s="14">
        <v>-0.76</v>
      </c>
      <c r="AO55" s="14">
        <v>0</v>
      </c>
      <c r="AP55" s="14">
        <v>5.33</v>
      </c>
      <c r="AQ55" s="14">
        <v>-2.67</v>
      </c>
      <c r="AR55" s="14">
        <v>0</v>
      </c>
      <c r="AS55" s="14">
        <v>10.87</v>
      </c>
      <c r="AT55" s="14">
        <v>3.98</v>
      </c>
      <c r="AU55" s="14">
        <v>0</v>
      </c>
      <c r="AV55" s="14">
        <v>4.45</v>
      </c>
      <c r="AW55" s="14">
        <v>1.14</v>
      </c>
      <c r="AX55" s="14">
        <v>0</v>
      </c>
      <c r="AY55" s="14">
        <v>10.14</v>
      </c>
      <c r="AZ55" s="14">
        <v>-5.3</v>
      </c>
      <c r="BA55" s="14">
        <v>0</v>
      </c>
      <c r="BB55" s="14">
        <v>3.31</v>
      </c>
      <c r="BC55" s="14">
        <v>-7.23</v>
      </c>
      <c r="BD55" s="14">
        <v>0</v>
      </c>
      <c r="BE55" s="14">
        <v>7.23</v>
      </c>
      <c r="BF55" s="14">
        <v>0</v>
      </c>
      <c r="BG55" s="14">
        <v>-10</v>
      </c>
      <c r="BH55" s="14">
        <v>0</v>
      </c>
      <c r="BI55" s="14">
        <v>0</v>
      </c>
      <c r="BJ55" s="14">
        <v>-10</v>
      </c>
      <c r="BK55" s="14">
        <v>0</v>
      </c>
      <c r="BL55" s="14">
        <v>0</v>
      </c>
      <c r="BM55" s="14">
        <v>28.154</v>
      </c>
      <c r="BN55" s="14">
        <v>0</v>
      </c>
      <c r="BO55" s="14">
        <v>0</v>
      </c>
      <c r="BP55" s="14">
        <v>0.986</v>
      </c>
      <c r="BQ55" s="14">
        <v>0</v>
      </c>
      <c r="BR55" s="14">
        <v>0</v>
      </c>
      <c r="BS55" s="14">
        <v>-53.211</v>
      </c>
      <c r="BT55" s="14">
        <v>0</v>
      </c>
      <c r="BU55" s="14">
        <v>0</v>
      </c>
      <c r="BV55" s="14">
        <v>-35.4</v>
      </c>
      <c r="BW55" s="14">
        <v>0</v>
      </c>
      <c r="BX55" s="14">
        <v>0</v>
      </c>
      <c r="BY55" s="14">
        <v>-178.668</v>
      </c>
      <c r="BZ55" s="14">
        <v>0</v>
      </c>
      <c r="CA55" s="14">
        <v>0</v>
      </c>
      <c r="CB55" s="14">
        <v>180</v>
      </c>
      <c r="CC55" s="14">
        <v>0</v>
      </c>
      <c r="CD55" s="14">
        <v>0</v>
      </c>
      <c r="CE55" s="14">
        <v>171.59</v>
      </c>
      <c r="CF55" s="14">
        <v>0</v>
      </c>
      <c r="CG55" s="14">
        <v>0</v>
      </c>
      <c r="CH55" s="14">
        <v>180</v>
      </c>
      <c r="CI55" s="14">
        <v>0</v>
      </c>
      <c r="CJ55" s="14">
        <v>0</v>
      </c>
      <c r="CK55" s="14">
        <v>-169.947</v>
      </c>
      <c r="CL55" s="14">
        <v>0</v>
      </c>
      <c r="CM55" s="14">
        <v>0</v>
      </c>
      <c r="CN55" s="14">
        <v>180</v>
      </c>
      <c r="CO55" s="14">
        <v>0</v>
      </c>
    </row>
    <row r="56" ht="16.5" spans="1:93">
      <c r="A56" s="14">
        <v>53</v>
      </c>
      <c r="B56" s="14" t="s">
        <v>229</v>
      </c>
      <c r="C56" s="14" t="s">
        <v>230</v>
      </c>
      <c r="D56" s="14">
        <f t="shared" ref="D56:D57" si="11">CEILING(30/255,0.001)</f>
        <v>0.118</v>
      </c>
      <c r="E56" s="14">
        <f t="shared" ref="E56:E57" si="12">CEILING(10/255,0.001)</f>
        <v>0.04</v>
      </c>
      <c r="F56" s="14">
        <f t="shared" ref="F56:F58" si="13">CEILING(0/255,0.001)</f>
        <v>0</v>
      </c>
      <c r="G56" s="14">
        <f t="shared" ref="G56:G57" si="14">CEILING(150/255,0.001)</f>
        <v>0.589</v>
      </c>
      <c r="H56" s="14">
        <v>0</v>
      </c>
      <c r="I56" s="14">
        <v>0</v>
      </c>
      <c r="J56" s="14">
        <v>0</v>
      </c>
      <c r="K56" s="14">
        <v>0</v>
      </c>
      <c r="L56" s="14">
        <v>-35</v>
      </c>
      <c r="M56" s="14">
        <v>0</v>
      </c>
      <c r="N56" s="14">
        <v>30</v>
      </c>
      <c r="O56" s="14" t="s">
        <v>211</v>
      </c>
      <c r="P56" s="14">
        <v>6.92</v>
      </c>
      <c r="Q56" s="14">
        <v>6.7</v>
      </c>
      <c r="R56" s="14">
        <v>-17.46</v>
      </c>
      <c r="S56" s="14">
        <v>18.4</v>
      </c>
      <c r="T56" s="14">
        <v>-21.8</v>
      </c>
      <c r="U56" s="14">
        <v>0</v>
      </c>
      <c r="V56" s="14">
        <v>1.45</v>
      </c>
      <c r="W56" s="14">
        <v>0</v>
      </c>
      <c r="X56" s="14">
        <v>-5.12</v>
      </c>
      <c r="Y56" s="14">
        <v>2.48</v>
      </c>
      <c r="Z56" s="14">
        <v>0</v>
      </c>
      <c r="AA56" s="14">
        <v>-9.18</v>
      </c>
      <c r="AB56" s="14">
        <v>-3.71</v>
      </c>
      <c r="AC56" s="14">
        <v>0</v>
      </c>
      <c r="AD56" s="14">
        <v>-4.58</v>
      </c>
      <c r="AE56" s="14">
        <v>-2</v>
      </c>
      <c r="AF56" s="14">
        <v>0</v>
      </c>
      <c r="AG56" s="14">
        <v>-9.2</v>
      </c>
      <c r="AH56" s="14">
        <v>6.13</v>
      </c>
      <c r="AI56" s="14">
        <v>0</v>
      </c>
      <c r="AJ56" s="14">
        <v>-3.3</v>
      </c>
      <c r="AK56" s="14">
        <v>6.8</v>
      </c>
      <c r="AL56" s="14">
        <v>0</v>
      </c>
      <c r="AM56" s="14">
        <v>-7.6</v>
      </c>
      <c r="AN56" s="14">
        <v>-0.76</v>
      </c>
      <c r="AO56" s="14">
        <v>0</v>
      </c>
      <c r="AP56" s="14">
        <v>5.33</v>
      </c>
      <c r="AQ56" s="14">
        <v>-2.67</v>
      </c>
      <c r="AR56" s="14">
        <v>0</v>
      </c>
      <c r="AS56" s="14">
        <v>10.87</v>
      </c>
      <c r="AT56" s="14">
        <v>3.98</v>
      </c>
      <c r="AU56" s="14">
        <v>0</v>
      </c>
      <c r="AV56" s="14">
        <v>4.45</v>
      </c>
      <c r="AW56" s="14">
        <v>1.14</v>
      </c>
      <c r="AX56" s="14">
        <v>0</v>
      </c>
      <c r="AY56" s="14">
        <v>10.14</v>
      </c>
      <c r="AZ56" s="14">
        <v>-5.3</v>
      </c>
      <c r="BA56" s="14">
        <v>0</v>
      </c>
      <c r="BB56" s="14">
        <v>3.31</v>
      </c>
      <c r="BC56" s="14">
        <v>-7.23</v>
      </c>
      <c r="BD56" s="14">
        <v>0</v>
      </c>
      <c r="BE56" s="14">
        <v>7.23</v>
      </c>
      <c r="BF56" s="14">
        <v>0</v>
      </c>
      <c r="BG56" s="14">
        <v>-10</v>
      </c>
      <c r="BH56" s="14">
        <v>0</v>
      </c>
      <c r="BI56" s="14">
        <v>0</v>
      </c>
      <c r="BJ56" s="14">
        <v>-10</v>
      </c>
      <c r="BK56" s="14">
        <v>0</v>
      </c>
      <c r="BL56" s="14">
        <v>0</v>
      </c>
      <c r="BM56" s="14">
        <v>28.154</v>
      </c>
      <c r="BN56" s="14">
        <v>0</v>
      </c>
      <c r="BO56" s="14">
        <v>0</v>
      </c>
      <c r="BP56" s="14">
        <v>0.986</v>
      </c>
      <c r="BQ56" s="14">
        <v>0</v>
      </c>
      <c r="BR56" s="14">
        <v>0</v>
      </c>
      <c r="BS56" s="14">
        <v>-53.211</v>
      </c>
      <c r="BT56" s="14">
        <v>0</v>
      </c>
      <c r="BU56" s="14">
        <v>0</v>
      </c>
      <c r="BV56" s="14">
        <v>-35.4</v>
      </c>
      <c r="BW56" s="14">
        <v>0</v>
      </c>
      <c r="BX56" s="14">
        <v>0</v>
      </c>
      <c r="BY56" s="14">
        <v>-178.668</v>
      </c>
      <c r="BZ56" s="14">
        <v>0</v>
      </c>
      <c r="CA56" s="14">
        <v>0</v>
      </c>
      <c r="CB56" s="14">
        <v>180</v>
      </c>
      <c r="CC56" s="14">
        <v>0</v>
      </c>
      <c r="CD56" s="14">
        <v>0</v>
      </c>
      <c r="CE56" s="14">
        <v>171.59</v>
      </c>
      <c r="CF56" s="14">
        <v>0</v>
      </c>
      <c r="CG56" s="14">
        <v>0</v>
      </c>
      <c r="CH56" s="14">
        <v>180</v>
      </c>
      <c r="CI56" s="14">
        <v>0</v>
      </c>
      <c r="CJ56" s="14">
        <v>0</v>
      </c>
      <c r="CK56" s="14">
        <v>-169.947</v>
      </c>
      <c r="CL56" s="14">
        <v>0</v>
      </c>
      <c r="CM56" s="14">
        <v>0</v>
      </c>
      <c r="CN56" s="14">
        <v>180</v>
      </c>
      <c r="CO56" s="14">
        <v>0</v>
      </c>
    </row>
    <row r="57" ht="16.5" spans="1:93">
      <c r="A57" s="14">
        <v>54</v>
      </c>
      <c r="B57" s="14" t="s">
        <v>229</v>
      </c>
      <c r="C57" s="14" t="s">
        <v>230</v>
      </c>
      <c r="D57" s="14">
        <f t="shared" si="11"/>
        <v>0.118</v>
      </c>
      <c r="E57" s="14">
        <f t="shared" si="12"/>
        <v>0.04</v>
      </c>
      <c r="F57" s="14">
        <f t="shared" si="13"/>
        <v>0</v>
      </c>
      <c r="G57" s="14">
        <f t="shared" si="14"/>
        <v>0.589</v>
      </c>
      <c r="H57" s="14">
        <v>0</v>
      </c>
      <c r="I57" s="14">
        <v>0</v>
      </c>
      <c r="J57" s="14">
        <v>0</v>
      </c>
      <c r="K57" s="14">
        <v>0</v>
      </c>
      <c r="L57" s="14">
        <v>207</v>
      </c>
      <c r="M57" s="14">
        <v>0</v>
      </c>
      <c r="N57" s="14">
        <v>30</v>
      </c>
      <c r="O57" s="14" t="s">
        <v>211</v>
      </c>
      <c r="P57" s="14">
        <v>6.92</v>
      </c>
      <c r="Q57" s="14">
        <v>6.7</v>
      </c>
      <c r="R57" s="14">
        <v>-17.46</v>
      </c>
      <c r="S57" s="14">
        <v>18.4</v>
      </c>
      <c r="T57" s="14">
        <v>-21.8</v>
      </c>
      <c r="U57" s="14">
        <v>0</v>
      </c>
      <c r="V57" s="14">
        <v>1.45</v>
      </c>
      <c r="W57" s="14">
        <v>0</v>
      </c>
      <c r="X57" s="14">
        <v>-5.12</v>
      </c>
      <c r="Y57" s="14">
        <v>2.48</v>
      </c>
      <c r="Z57" s="14">
        <v>0</v>
      </c>
      <c r="AA57" s="14">
        <v>-9.18</v>
      </c>
      <c r="AB57" s="14">
        <v>-3.71</v>
      </c>
      <c r="AC57" s="14">
        <v>0</v>
      </c>
      <c r="AD57" s="14">
        <v>-4.58</v>
      </c>
      <c r="AE57" s="14">
        <v>-2</v>
      </c>
      <c r="AF57" s="14">
        <v>0</v>
      </c>
      <c r="AG57" s="14">
        <v>-9.2</v>
      </c>
      <c r="AH57" s="14">
        <v>6.13</v>
      </c>
      <c r="AI57" s="14">
        <v>0</v>
      </c>
      <c r="AJ57" s="14">
        <v>-3.3</v>
      </c>
      <c r="AK57" s="14">
        <v>6.8</v>
      </c>
      <c r="AL57" s="14">
        <v>0</v>
      </c>
      <c r="AM57" s="14">
        <v>-7.6</v>
      </c>
      <c r="AN57" s="14">
        <v>-0.76</v>
      </c>
      <c r="AO57" s="14">
        <v>0</v>
      </c>
      <c r="AP57" s="14">
        <v>5.33</v>
      </c>
      <c r="AQ57" s="14">
        <v>-2.67</v>
      </c>
      <c r="AR57" s="14">
        <v>0</v>
      </c>
      <c r="AS57" s="14">
        <v>10.87</v>
      </c>
      <c r="AT57" s="14">
        <v>3.98</v>
      </c>
      <c r="AU57" s="14">
        <v>0</v>
      </c>
      <c r="AV57" s="14">
        <v>4.45</v>
      </c>
      <c r="AW57" s="14">
        <v>1.14</v>
      </c>
      <c r="AX57" s="14">
        <v>0</v>
      </c>
      <c r="AY57" s="14">
        <v>10.14</v>
      </c>
      <c r="AZ57" s="14">
        <v>-5.3</v>
      </c>
      <c r="BA57" s="14">
        <v>0</v>
      </c>
      <c r="BB57" s="14">
        <v>3.31</v>
      </c>
      <c r="BC57" s="14">
        <v>-7.23</v>
      </c>
      <c r="BD57" s="14">
        <v>0</v>
      </c>
      <c r="BE57" s="14">
        <v>7.23</v>
      </c>
      <c r="BF57" s="14">
        <v>0</v>
      </c>
      <c r="BG57" s="14">
        <v>-10</v>
      </c>
      <c r="BH57" s="14">
        <v>0</v>
      </c>
      <c r="BI57" s="14">
        <v>0</v>
      </c>
      <c r="BJ57" s="14">
        <v>-10</v>
      </c>
      <c r="BK57" s="14">
        <v>0</v>
      </c>
      <c r="BL57" s="14">
        <v>0</v>
      </c>
      <c r="BM57" s="14">
        <v>28.154</v>
      </c>
      <c r="BN57" s="14">
        <v>0</v>
      </c>
      <c r="BO57" s="14">
        <v>0</v>
      </c>
      <c r="BP57" s="14">
        <v>0.986</v>
      </c>
      <c r="BQ57" s="14">
        <v>0</v>
      </c>
      <c r="BR57" s="14">
        <v>0</v>
      </c>
      <c r="BS57" s="14">
        <v>-53.211</v>
      </c>
      <c r="BT57" s="14">
        <v>0</v>
      </c>
      <c r="BU57" s="14">
        <v>0</v>
      </c>
      <c r="BV57" s="14">
        <v>-35.4</v>
      </c>
      <c r="BW57" s="14">
        <v>0</v>
      </c>
      <c r="BX57" s="14">
        <v>0</v>
      </c>
      <c r="BY57" s="14">
        <v>-178.668</v>
      </c>
      <c r="BZ57" s="14">
        <v>0</v>
      </c>
      <c r="CA57" s="14">
        <v>0</v>
      </c>
      <c r="CB57" s="14">
        <v>180</v>
      </c>
      <c r="CC57" s="14">
        <v>0</v>
      </c>
      <c r="CD57" s="14">
        <v>0</v>
      </c>
      <c r="CE57" s="14">
        <v>171.59</v>
      </c>
      <c r="CF57" s="14">
        <v>0</v>
      </c>
      <c r="CG57" s="14">
        <v>0</v>
      </c>
      <c r="CH57" s="14">
        <v>180</v>
      </c>
      <c r="CI57" s="14">
        <v>0</v>
      </c>
      <c r="CJ57" s="14">
        <v>0</v>
      </c>
      <c r="CK57" s="14">
        <v>-169.947</v>
      </c>
      <c r="CL57" s="14">
        <v>0</v>
      </c>
      <c r="CM57" s="14">
        <v>0</v>
      </c>
      <c r="CN57" s="14">
        <v>180</v>
      </c>
      <c r="CO57" s="14">
        <v>0</v>
      </c>
    </row>
    <row r="58" ht="16.5" spans="1:93">
      <c r="A58" s="14">
        <v>55</v>
      </c>
      <c r="B58" s="14" t="s">
        <v>231</v>
      </c>
      <c r="C58" s="14" t="s">
        <v>232</v>
      </c>
      <c r="D58" s="14">
        <f>CEILING(35/255,0.001)</f>
        <v>0.138</v>
      </c>
      <c r="E58" s="14">
        <f>CEILING(15/255,0.001)</f>
        <v>0.059</v>
      </c>
      <c r="F58" s="14">
        <f t="shared" si="13"/>
        <v>0</v>
      </c>
      <c r="G58" s="14">
        <f>CEILING(170/255,0.001)</f>
        <v>0.667</v>
      </c>
      <c r="H58" s="14">
        <v>0</v>
      </c>
      <c r="I58" s="14">
        <v>0</v>
      </c>
      <c r="J58" s="14">
        <v>0</v>
      </c>
      <c r="K58" s="14">
        <v>0</v>
      </c>
      <c r="L58" s="14">
        <v>-135</v>
      </c>
      <c r="M58" s="14">
        <v>0</v>
      </c>
      <c r="N58" s="14">
        <v>30</v>
      </c>
      <c r="O58" s="14" t="s">
        <v>211</v>
      </c>
      <c r="P58" s="14">
        <v>6.92</v>
      </c>
      <c r="Q58" s="14">
        <v>6.7</v>
      </c>
      <c r="R58" s="14">
        <v>-17.46</v>
      </c>
      <c r="S58" s="14">
        <v>18.4</v>
      </c>
      <c r="T58" s="14">
        <v>-21.8</v>
      </c>
      <c r="U58" s="14">
        <v>0</v>
      </c>
      <c r="V58" s="14">
        <v>1.45</v>
      </c>
      <c r="W58" s="14">
        <v>0</v>
      </c>
      <c r="X58" s="14">
        <v>-5.12</v>
      </c>
      <c r="Y58" s="14">
        <v>2.48</v>
      </c>
      <c r="Z58" s="14">
        <v>0</v>
      </c>
      <c r="AA58" s="14">
        <v>-9.18</v>
      </c>
      <c r="AB58" s="14">
        <v>-3.71</v>
      </c>
      <c r="AC58" s="14">
        <v>0</v>
      </c>
      <c r="AD58" s="14">
        <v>-4.58</v>
      </c>
      <c r="AE58" s="14">
        <v>-2</v>
      </c>
      <c r="AF58" s="14">
        <v>0</v>
      </c>
      <c r="AG58" s="14">
        <v>-9.2</v>
      </c>
      <c r="AH58" s="14">
        <v>6.13</v>
      </c>
      <c r="AI58" s="14">
        <v>0</v>
      </c>
      <c r="AJ58" s="14">
        <v>-3.3</v>
      </c>
      <c r="AK58" s="14">
        <v>6.8</v>
      </c>
      <c r="AL58" s="14">
        <v>0</v>
      </c>
      <c r="AM58" s="14">
        <v>-7.6</v>
      </c>
      <c r="AN58" s="14">
        <v>-0.76</v>
      </c>
      <c r="AO58" s="14">
        <v>0</v>
      </c>
      <c r="AP58" s="14">
        <v>5.33</v>
      </c>
      <c r="AQ58" s="14">
        <v>-2.67</v>
      </c>
      <c r="AR58" s="14">
        <v>0</v>
      </c>
      <c r="AS58" s="14">
        <v>10.87</v>
      </c>
      <c r="AT58" s="14">
        <v>3.98</v>
      </c>
      <c r="AU58" s="14">
        <v>0</v>
      </c>
      <c r="AV58" s="14">
        <v>4.45</v>
      </c>
      <c r="AW58" s="14">
        <v>1.14</v>
      </c>
      <c r="AX58" s="14">
        <v>0</v>
      </c>
      <c r="AY58" s="14">
        <v>10.14</v>
      </c>
      <c r="AZ58" s="14">
        <v>-5.3</v>
      </c>
      <c r="BA58" s="14">
        <v>0</v>
      </c>
      <c r="BB58" s="14">
        <v>3.31</v>
      </c>
      <c r="BC58" s="14">
        <v>-7.23</v>
      </c>
      <c r="BD58" s="14">
        <v>0</v>
      </c>
      <c r="BE58" s="14">
        <v>7.23</v>
      </c>
      <c r="BF58" s="14">
        <v>0</v>
      </c>
      <c r="BG58" s="14">
        <v>-10</v>
      </c>
      <c r="BH58" s="14">
        <v>0</v>
      </c>
      <c r="BI58" s="14">
        <v>0</v>
      </c>
      <c r="BJ58" s="14">
        <v>-10</v>
      </c>
      <c r="BK58" s="14">
        <v>0</v>
      </c>
      <c r="BL58" s="14">
        <v>0</v>
      </c>
      <c r="BM58" s="14">
        <v>28.154</v>
      </c>
      <c r="BN58" s="14">
        <v>0</v>
      </c>
      <c r="BO58" s="14">
        <v>0</v>
      </c>
      <c r="BP58" s="14">
        <v>0.986</v>
      </c>
      <c r="BQ58" s="14">
        <v>0</v>
      </c>
      <c r="BR58" s="14">
        <v>0</v>
      </c>
      <c r="BS58" s="14">
        <v>-53.211</v>
      </c>
      <c r="BT58" s="14">
        <v>0</v>
      </c>
      <c r="BU58" s="14">
        <v>0</v>
      </c>
      <c r="BV58" s="14">
        <v>-35.4</v>
      </c>
      <c r="BW58" s="14">
        <v>0</v>
      </c>
      <c r="BX58" s="14">
        <v>0</v>
      </c>
      <c r="BY58" s="14">
        <v>-178.668</v>
      </c>
      <c r="BZ58" s="14">
        <v>0</v>
      </c>
      <c r="CA58" s="14">
        <v>0</v>
      </c>
      <c r="CB58" s="14">
        <v>180</v>
      </c>
      <c r="CC58" s="14">
        <v>0</v>
      </c>
      <c r="CD58" s="14">
        <v>0</v>
      </c>
      <c r="CE58" s="14">
        <v>171.59</v>
      </c>
      <c r="CF58" s="14">
        <v>0</v>
      </c>
      <c r="CG58" s="14">
        <v>0</v>
      </c>
      <c r="CH58" s="14">
        <v>180</v>
      </c>
      <c r="CI58" s="14">
        <v>0</v>
      </c>
      <c r="CJ58" s="14">
        <v>0</v>
      </c>
      <c r="CK58" s="14">
        <v>-169.947</v>
      </c>
      <c r="CL58" s="14">
        <v>0</v>
      </c>
      <c r="CM58" s="14">
        <v>0</v>
      </c>
      <c r="CN58" s="14">
        <v>180</v>
      </c>
      <c r="CO58" s="14">
        <v>0</v>
      </c>
    </row>
    <row r="59" ht="16.5" spans="1:93">
      <c r="A59" s="14">
        <v>56</v>
      </c>
      <c r="B59" s="14" t="s">
        <v>231</v>
      </c>
      <c r="C59" s="14" t="s">
        <v>232</v>
      </c>
      <c r="D59" s="14">
        <f t="shared" ref="D59:D60" si="15">CEILING(35/255,0.001)</f>
        <v>0.138</v>
      </c>
      <c r="E59" s="14">
        <f t="shared" ref="E59:E60" si="16">CEILING(15/255,0.001)</f>
        <v>0.059</v>
      </c>
      <c r="F59" s="14">
        <f t="shared" ref="F59:F60" si="17">CEILING(0/255,0.001)</f>
        <v>0</v>
      </c>
      <c r="G59" s="14">
        <f t="shared" ref="G59:G60" si="18">CEILING(170/255,0.001)</f>
        <v>0.667</v>
      </c>
      <c r="H59" s="14">
        <v>0</v>
      </c>
      <c r="I59" s="14">
        <v>0</v>
      </c>
      <c r="J59" s="14">
        <v>0</v>
      </c>
      <c r="K59" s="14">
        <v>0</v>
      </c>
      <c r="L59" s="14">
        <v>49</v>
      </c>
      <c r="M59" s="14">
        <v>0</v>
      </c>
      <c r="N59" s="14">
        <v>30</v>
      </c>
      <c r="O59" s="14" t="s">
        <v>211</v>
      </c>
      <c r="P59" s="14">
        <v>6.92</v>
      </c>
      <c r="Q59" s="14">
        <v>6.7</v>
      </c>
      <c r="R59" s="14">
        <v>-17.46</v>
      </c>
      <c r="S59" s="14">
        <v>18.4</v>
      </c>
      <c r="T59" s="14">
        <v>-21.8</v>
      </c>
      <c r="U59" s="14">
        <v>0</v>
      </c>
      <c r="V59" s="14">
        <v>1.45</v>
      </c>
      <c r="W59" s="14">
        <v>0</v>
      </c>
      <c r="X59" s="14">
        <v>-5.12</v>
      </c>
      <c r="Y59" s="14">
        <v>2.48</v>
      </c>
      <c r="Z59" s="14">
        <v>0</v>
      </c>
      <c r="AA59" s="14">
        <v>-9.18</v>
      </c>
      <c r="AB59" s="14">
        <v>-3.71</v>
      </c>
      <c r="AC59" s="14">
        <v>0</v>
      </c>
      <c r="AD59" s="14">
        <v>-4.58</v>
      </c>
      <c r="AE59" s="14">
        <v>-2</v>
      </c>
      <c r="AF59" s="14">
        <v>0</v>
      </c>
      <c r="AG59" s="14">
        <v>-9.2</v>
      </c>
      <c r="AH59" s="14">
        <v>6.13</v>
      </c>
      <c r="AI59" s="14">
        <v>0</v>
      </c>
      <c r="AJ59" s="14">
        <v>-3.3</v>
      </c>
      <c r="AK59" s="14">
        <v>6.8</v>
      </c>
      <c r="AL59" s="14">
        <v>0</v>
      </c>
      <c r="AM59" s="14">
        <v>-7.6</v>
      </c>
      <c r="AN59" s="14">
        <v>-0.76</v>
      </c>
      <c r="AO59" s="14">
        <v>0</v>
      </c>
      <c r="AP59" s="14">
        <v>5.33</v>
      </c>
      <c r="AQ59" s="14">
        <v>-2.67</v>
      </c>
      <c r="AR59" s="14">
        <v>0</v>
      </c>
      <c r="AS59" s="14">
        <v>10.87</v>
      </c>
      <c r="AT59" s="14">
        <v>3.98</v>
      </c>
      <c r="AU59" s="14">
        <v>0</v>
      </c>
      <c r="AV59" s="14">
        <v>4.45</v>
      </c>
      <c r="AW59" s="14">
        <v>1.14</v>
      </c>
      <c r="AX59" s="14">
        <v>0</v>
      </c>
      <c r="AY59" s="14">
        <v>10.14</v>
      </c>
      <c r="AZ59" s="14">
        <v>-5.3</v>
      </c>
      <c r="BA59" s="14">
        <v>0</v>
      </c>
      <c r="BB59" s="14">
        <v>3.31</v>
      </c>
      <c r="BC59" s="14">
        <v>-7.23</v>
      </c>
      <c r="BD59" s="14">
        <v>0</v>
      </c>
      <c r="BE59" s="14">
        <v>7.23</v>
      </c>
      <c r="BF59" s="14">
        <v>0</v>
      </c>
      <c r="BG59" s="14">
        <v>-10</v>
      </c>
      <c r="BH59" s="14">
        <v>0</v>
      </c>
      <c r="BI59" s="14">
        <v>0</v>
      </c>
      <c r="BJ59" s="14">
        <v>-10</v>
      </c>
      <c r="BK59" s="14">
        <v>0</v>
      </c>
      <c r="BL59" s="14">
        <v>0</v>
      </c>
      <c r="BM59" s="14">
        <v>28.154</v>
      </c>
      <c r="BN59" s="14">
        <v>0</v>
      </c>
      <c r="BO59" s="14">
        <v>0</v>
      </c>
      <c r="BP59" s="14">
        <v>0.986</v>
      </c>
      <c r="BQ59" s="14">
        <v>0</v>
      </c>
      <c r="BR59" s="14">
        <v>0</v>
      </c>
      <c r="BS59" s="14">
        <v>-53.211</v>
      </c>
      <c r="BT59" s="14">
        <v>0</v>
      </c>
      <c r="BU59" s="14">
        <v>0</v>
      </c>
      <c r="BV59" s="14">
        <v>-35.4</v>
      </c>
      <c r="BW59" s="14">
        <v>0</v>
      </c>
      <c r="BX59" s="14">
        <v>0</v>
      </c>
      <c r="BY59" s="14">
        <v>-178.668</v>
      </c>
      <c r="BZ59" s="14">
        <v>0</v>
      </c>
      <c r="CA59" s="14">
        <v>0</v>
      </c>
      <c r="CB59" s="14">
        <v>180</v>
      </c>
      <c r="CC59" s="14">
        <v>0</v>
      </c>
      <c r="CD59" s="14">
        <v>0</v>
      </c>
      <c r="CE59" s="14">
        <v>171.59</v>
      </c>
      <c r="CF59" s="14">
        <v>0</v>
      </c>
      <c r="CG59" s="14">
        <v>0</v>
      </c>
      <c r="CH59" s="14">
        <v>180</v>
      </c>
      <c r="CI59" s="14">
        <v>0</v>
      </c>
      <c r="CJ59" s="14">
        <v>0</v>
      </c>
      <c r="CK59" s="14">
        <v>-169.947</v>
      </c>
      <c r="CL59" s="14">
        <v>0</v>
      </c>
      <c r="CM59" s="14">
        <v>0</v>
      </c>
      <c r="CN59" s="14">
        <v>180</v>
      </c>
      <c r="CO59" s="14">
        <v>0</v>
      </c>
    </row>
    <row r="60" ht="16.5" spans="1:93">
      <c r="A60" s="14">
        <v>57</v>
      </c>
      <c r="B60" s="14" t="s">
        <v>231</v>
      </c>
      <c r="C60" s="14" t="s">
        <v>232</v>
      </c>
      <c r="D60" s="14">
        <f t="shared" si="15"/>
        <v>0.138</v>
      </c>
      <c r="E60" s="14">
        <f t="shared" si="16"/>
        <v>0.059</v>
      </c>
      <c r="F60" s="14">
        <f t="shared" si="17"/>
        <v>0</v>
      </c>
      <c r="G60" s="14">
        <f t="shared" si="18"/>
        <v>0.667</v>
      </c>
      <c r="H60" s="14">
        <v>0</v>
      </c>
      <c r="I60" s="14">
        <v>0</v>
      </c>
      <c r="J60" s="14">
        <v>0</v>
      </c>
      <c r="K60" s="14">
        <v>0</v>
      </c>
      <c r="L60" s="14">
        <v>60</v>
      </c>
      <c r="M60" s="14">
        <v>0</v>
      </c>
      <c r="N60" s="14">
        <v>30</v>
      </c>
      <c r="O60" s="14" t="s">
        <v>211</v>
      </c>
      <c r="P60" s="14">
        <v>6.92</v>
      </c>
      <c r="Q60" s="14">
        <v>6.7</v>
      </c>
      <c r="R60" s="14">
        <v>-17.46</v>
      </c>
      <c r="S60" s="14">
        <v>18.4</v>
      </c>
      <c r="T60" s="14">
        <v>-21.8</v>
      </c>
      <c r="U60" s="14">
        <v>0</v>
      </c>
      <c r="V60" s="14">
        <v>1.45</v>
      </c>
      <c r="W60" s="14">
        <v>0</v>
      </c>
      <c r="X60" s="14">
        <v>-5.12</v>
      </c>
      <c r="Y60" s="14">
        <v>2.48</v>
      </c>
      <c r="Z60" s="14">
        <v>0</v>
      </c>
      <c r="AA60" s="14">
        <v>-9.18</v>
      </c>
      <c r="AB60" s="14">
        <v>-3.71</v>
      </c>
      <c r="AC60" s="14">
        <v>0</v>
      </c>
      <c r="AD60" s="14">
        <v>-4.58</v>
      </c>
      <c r="AE60" s="14">
        <v>-2</v>
      </c>
      <c r="AF60" s="14">
        <v>0</v>
      </c>
      <c r="AG60" s="14">
        <v>-9.2</v>
      </c>
      <c r="AH60" s="14">
        <v>6.13</v>
      </c>
      <c r="AI60" s="14">
        <v>0</v>
      </c>
      <c r="AJ60" s="14">
        <v>-3.3</v>
      </c>
      <c r="AK60" s="14">
        <v>6.8</v>
      </c>
      <c r="AL60" s="14">
        <v>0</v>
      </c>
      <c r="AM60" s="14">
        <v>-7.6</v>
      </c>
      <c r="AN60" s="14">
        <v>-0.76</v>
      </c>
      <c r="AO60" s="14">
        <v>0</v>
      </c>
      <c r="AP60" s="14">
        <v>5.33</v>
      </c>
      <c r="AQ60" s="14">
        <v>-2.67</v>
      </c>
      <c r="AR60" s="14">
        <v>0</v>
      </c>
      <c r="AS60" s="14">
        <v>10.87</v>
      </c>
      <c r="AT60" s="14">
        <v>3.98</v>
      </c>
      <c r="AU60" s="14">
        <v>0</v>
      </c>
      <c r="AV60" s="14">
        <v>4.45</v>
      </c>
      <c r="AW60" s="14">
        <v>1.14</v>
      </c>
      <c r="AX60" s="14">
        <v>0</v>
      </c>
      <c r="AY60" s="14">
        <v>10.14</v>
      </c>
      <c r="AZ60" s="14">
        <v>-5.3</v>
      </c>
      <c r="BA60" s="14">
        <v>0</v>
      </c>
      <c r="BB60" s="14">
        <v>3.31</v>
      </c>
      <c r="BC60" s="14">
        <v>-7.23</v>
      </c>
      <c r="BD60" s="14">
        <v>0</v>
      </c>
      <c r="BE60" s="14">
        <v>7.23</v>
      </c>
      <c r="BF60" s="14">
        <v>0</v>
      </c>
      <c r="BG60" s="14">
        <v>-10</v>
      </c>
      <c r="BH60" s="14">
        <v>0</v>
      </c>
      <c r="BI60" s="14">
        <v>0</v>
      </c>
      <c r="BJ60" s="14">
        <v>-10</v>
      </c>
      <c r="BK60" s="14">
        <v>0</v>
      </c>
      <c r="BL60" s="14">
        <v>0</v>
      </c>
      <c r="BM60" s="14">
        <v>28.154</v>
      </c>
      <c r="BN60" s="14">
        <v>0</v>
      </c>
      <c r="BO60" s="14">
        <v>0</v>
      </c>
      <c r="BP60" s="14">
        <v>0.986</v>
      </c>
      <c r="BQ60" s="14">
        <v>0</v>
      </c>
      <c r="BR60" s="14">
        <v>0</v>
      </c>
      <c r="BS60" s="14">
        <v>-53.211</v>
      </c>
      <c r="BT60" s="14">
        <v>0</v>
      </c>
      <c r="BU60" s="14">
        <v>0</v>
      </c>
      <c r="BV60" s="14">
        <v>-35.4</v>
      </c>
      <c r="BW60" s="14">
        <v>0</v>
      </c>
      <c r="BX60" s="14">
        <v>0</v>
      </c>
      <c r="BY60" s="14">
        <v>-178.668</v>
      </c>
      <c r="BZ60" s="14">
        <v>0</v>
      </c>
      <c r="CA60" s="14">
        <v>0</v>
      </c>
      <c r="CB60" s="14">
        <v>180</v>
      </c>
      <c r="CC60" s="14">
        <v>0</v>
      </c>
      <c r="CD60" s="14">
        <v>0</v>
      </c>
      <c r="CE60" s="14">
        <v>171.59</v>
      </c>
      <c r="CF60" s="14">
        <v>0</v>
      </c>
      <c r="CG60" s="14">
        <v>0</v>
      </c>
      <c r="CH60" s="14">
        <v>180</v>
      </c>
      <c r="CI60" s="14">
        <v>0</v>
      </c>
      <c r="CJ60" s="14">
        <v>0</v>
      </c>
      <c r="CK60" s="14">
        <v>-169.947</v>
      </c>
      <c r="CL60" s="14">
        <v>0</v>
      </c>
      <c r="CM60" s="14">
        <v>0</v>
      </c>
      <c r="CN60" s="14">
        <v>180</v>
      </c>
      <c r="CO60" s="1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workbookViewId="0">
      <selection activeCell="D12" sqref="D12"/>
    </sheetView>
  </sheetViews>
  <sheetFormatPr defaultColWidth="9" defaultRowHeight="14.25"/>
  <cols>
    <col min="1" max="2" width="14" customWidth="1"/>
    <col min="3" max="3" width="39.625" customWidth="1"/>
    <col min="4" max="4" width="64.875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customWidth="1"/>
    <col min="17" max="17" width="62.375" customWidth="1"/>
    <col min="18" max="22" width="20.625" customWidth="1"/>
  </cols>
  <sheetData>
    <row r="1" ht="15" spans="1:22">
      <c r="A1" s="1" t="s">
        <v>12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245</v>
      </c>
      <c r="O1" s="18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253</v>
      </c>
    </row>
    <row r="2" spans="1:22">
      <c r="A2" s="13" t="s">
        <v>254</v>
      </c>
      <c r="B2" s="13" t="s">
        <v>255</v>
      </c>
      <c r="C2" s="13" t="s">
        <v>255</v>
      </c>
      <c r="D2" s="13" t="s">
        <v>255</v>
      </c>
      <c r="E2" s="13" t="s">
        <v>255</v>
      </c>
      <c r="F2" s="13" t="s">
        <v>255</v>
      </c>
      <c r="G2" s="13" t="s">
        <v>255</v>
      </c>
      <c r="H2" s="13" t="s">
        <v>255</v>
      </c>
      <c r="I2" t="s">
        <v>119</v>
      </c>
      <c r="J2" t="s">
        <v>119</v>
      </c>
      <c r="K2" t="s">
        <v>119</v>
      </c>
      <c r="L2" s="13" t="s">
        <v>119</v>
      </c>
      <c r="M2" s="13" t="s">
        <v>119</v>
      </c>
      <c r="N2" s="13" t="s">
        <v>118</v>
      </c>
      <c r="O2" s="19" t="s">
        <v>118</v>
      </c>
      <c r="P2" s="13" t="s">
        <v>118</v>
      </c>
      <c r="Q2" s="13" t="s">
        <v>118</v>
      </c>
      <c r="R2" t="s">
        <v>256</v>
      </c>
      <c r="S2" s="8" t="s">
        <v>257</v>
      </c>
      <c r="T2" t="s">
        <v>118</v>
      </c>
      <c r="U2" t="s">
        <v>118</v>
      </c>
      <c r="V2" s="8" t="s">
        <v>116</v>
      </c>
    </row>
    <row r="3" ht="75" spans="1:22">
      <c r="A3" s="3" t="s">
        <v>258</v>
      </c>
      <c r="B3" s="3" t="s">
        <v>259</v>
      </c>
      <c r="C3" s="3" t="s">
        <v>260</v>
      </c>
      <c r="D3" s="3" t="s">
        <v>261</v>
      </c>
      <c r="E3" s="3" t="s">
        <v>262</v>
      </c>
      <c r="F3" s="3" t="s">
        <v>263</v>
      </c>
      <c r="G3" s="3" t="s">
        <v>264</v>
      </c>
      <c r="H3" s="3" t="s">
        <v>265</v>
      </c>
      <c r="I3" s="3" t="s">
        <v>266</v>
      </c>
      <c r="J3" s="3" t="s">
        <v>267</v>
      </c>
      <c r="K3" s="3" t="s">
        <v>268</v>
      </c>
      <c r="L3" s="3" t="s">
        <v>269</v>
      </c>
      <c r="M3" s="3" t="s">
        <v>270</v>
      </c>
      <c r="N3" s="3" t="s">
        <v>271</v>
      </c>
      <c r="O3" s="21" t="s">
        <v>272</v>
      </c>
      <c r="P3" s="3" t="s">
        <v>273</v>
      </c>
      <c r="Q3" s="3" t="s">
        <v>274</v>
      </c>
      <c r="R3" s="3" t="s">
        <v>275</v>
      </c>
      <c r="S3" s="3" t="s">
        <v>276</v>
      </c>
      <c r="T3" s="3" t="s">
        <v>277</v>
      </c>
      <c r="U3" s="3" t="s">
        <v>278</v>
      </c>
      <c r="V3" s="3" t="s">
        <v>279</v>
      </c>
    </row>
    <row r="4" ht="16.5" spans="1:22">
      <c r="A4" s="14">
        <v>1101001</v>
      </c>
      <c r="B4" s="14" t="s">
        <v>280</v>
      </c>
      <c r="C4" s="14" t="s">
        <v>281</v>
      </c>
      <c r="D4" s="33" t="s">
        <v>282</v>
      </c>
      <c r="E4" s="14">
        <v>1.5</v>
      </c>
      <c r="F4" s="14">
        <v>0.1</v>
      </c>
      <c r="G4" s="14">
        <v>0</v>
      </c>
      <c r="H4" s="14">
        <v>0.55</v>
      </c>
      <c r="I4" s="14">
        <v>1.83</v>
      </c>
      <c r="J4" s="14">
        <v>2.13</v>
      </c>
      <c r="K4" s="14">
        <v>0.3</v>
      </c>
      <c r="L4" s="35">
        <v>0.96</v>
      </c>
      <c r="M4" s="36">
        <v>1.4</v>
      </c>
      <c r="N4" s="37" t="s">
        <v>282</v>
      </c>
      <c r="O4" s="14" t="s">
        <v>283</v>
      </c>
      <c r="P4" s="14" t="s">
        <v>284</v>
      </c>
      <c r="Q4" s="14" t="s">
        <v>285</v>
      </c>
      <c r="R4" s="14" t="s">
        <v>286</v>
      </c>
      <c r="S4" s="14" t="s">
        <v>280</v>
      </c>
      <c r="T4" s="14" t="s">
        <v>287</v>
      </c>
      <c r="U4" s="14" t="s">
        <v>288</v>
      </c>
      <c r="V4" s="14">
        <v>3</v>
      </c>
    </row>
    <row r="5" ht="16.5" spans="1:22">
      <c r="A5" s="14">
        <v>1101002</v>
      </c>
      <c r="B5" s="14" t="s">
        <v>289</v>
      </c>
      <c r="C5" s="14" t="s">
        <v>290</v>
      </c>
      <c r="D5" s="33" t="s">
        <v>291</v>
      </c>
      <c r="E5" s="14">
        <v>1.9</v>
      </c>
      <c r="F5" s="14">
        <v>0.07</v>
      </c>
      <c r="G5" s="14">
        <v>0</v>
      </c>
      <c r="H5" s="14">
        <v>0.37</v>
      </c>
      <c r="I5" s="14">
        <v>1.2</v>
      </c>
      <c r="J5" s="14">
        <v>1.5</v>
      </c>
      <c r="K5" s="14">
        <v>0.3</v>
      </c>
      <c r="L5" s="35">
        <v>0.54</v>
      </c>
      <c r="M5" s="36">
        <v>1.4</v>
      </c>
      <c r="N5" s="37" t="s">
        <v>291</v>
      </c>
      <c r="O5" s="14" t="s">
        <v>292</v>
      </c>
      <c r="P5" s="14" t="s">
        <v>293</v>
      </c>
      <c r="Q5" s="14" t="s">
        <v>294</v>
      </c>
      <c r="R5" s="14" t="s">
        <v>295</v>
      </c>
      <c r="S5" s="14" t="s">
        <v>289</v>
      </c>
      <c r="T5" s="14" t="s">
        <v>296</v>
      </c>
      <c r="U5" s="14" t="s">
        <v>297</v>
      </c>
      <c r="V5" s="14">
        <v>2</v>
      </c>
    </row>
    <row r="6" ht="16.5" spans="1:22">
      <c r="A6" s="14">
        <v>1101003</v>
      </c>
      <c r="B6" s="14" t="s">
        <v>298</v>
      </c>
      <c r="C6" s="14" t="s">
        <v>299</v>
      </c>
      <c r="D6" s="33" t="s">
        <v>300</v>
      </c>
      <c r="E6" s="34">
        <v>1.6</v>
      </c>
      <c r="F6" s="34">
        <v>0.025</v>
      </c>
      <c r="G6" s="14">
        <v>0</v>
      </c>
      <c r="H6" s="14">
        <v>0.15</v>
      </c>
      <c r="I6" s="14">
        <v>1.73</v>
      </c>
      <c r="J6" s="14">
        <v>2.03</v>
      </c>
      <c r="K6" s="14">
        <v>0.3</v>
      </c>
      <c r="L6" s="35">
        <v>0.84</v>
      </c>
      <c r="M6" s="36">
        <v>1.4</v>
      </c>
      <c r="N6" s="37" t="s">
        <v>300</v>
      </c>
      <c r="O6" s="14" t="s">
        <v>301</v>
      </c>
      <c r="P6" s="14" t="s">
        <v>302</v>
      </c>
      <c r="Q6" s="14" t="s">
        <v>303</v>
      </c>
      <c r="R6" s="14" t="s">
        <v>304</v>
      </c>
      <c r="S6" s="14" t="s">
        <v>298</v>
      </c>
      <c r="T6" s="14" t="s">
        <v>305</v>
      </c>
      <c r="U6" s="14" t="s">
        <v>288</v>
      </c>
      <c r="V6" s="14">
        <v>3</v>
      </c>
    </row>
    <row r="7" ht="16.5" spans="1:22">
      <c r="A7" s="14">
        <v>1101007</v>
      </c>
      <c r="B7" s="14" t="s">
        <v>306</v>
      </c>
      <c r="C7" s="14" t="s">
        <v>307</v>
      </c>
      <c r="D7" s="33" t="s">
        <v>308</v>
      </c>
      <c r="E7" s="14">
        <v>1.5</v>
      </c>
      <c r="F7" s="14">
        <v>0.022</v>
      </c>
      <c r="G7" s="14">
        <v>0</v>
      </c>
      <c r="H7" s="14">
        <v>0.12</v>
      </c>
      <c r="I7" s="14">
        <v>1.8</v>
      </c>
      <c r="J7" s="14">
        <v>2.1</v>
      </c>
      <c r="K7" s="14">
        <v>0.3</v>
      </c>
      <c r="L7" s="35">
        <v>0.96</v>
      </c>
      <c r="M7" s="36">
        <v>1.4</v>
      </c>
      <c r="N7" s="37" t="s">
        <v>309</v>
      </c>
      <c r="O7" s="14" t="s">
        <v>310</v>
      </c>
      <c r="P7" s="14" t="s">
        <v>311</v>
      </c>
      <c r="Q7" s="14" t="s">
        <v>312</v>
      </c>
      <c r="R7" s="14" t="s">
        <v>313</v>
      </c>
      <c r="S7" s="14" t="s">
        <v>306</v>
      </c>
      <c r="T7" s="14" t="s">
        <v>314</v>
      </c>
      <c r="U7" s="14" t="s">
        <v>315</v>
      </c>
      <c r="V7" s="14">
        <v>4</v>
      </c>
    </row>
    <row r="8" ht="16.5" spans="1:22">
      <c r="A8" s="14">
        <v>1101008</v>
      </c>
      <c r="B8" s="14" t="s">
        <v>316</v>
      </c>
      <c r="C8" s="14" t="s">
        <v>317</v>
      </c>
      <c r="D8" s="33" t="s">
        <v>318</v>
      </c>
      <c r="E8" s="14">
        <v>1.5</v>
      </c>
      <c r="F8" s="14">
        <v>0.121</v>
      </c>
      <c r="G8" s="14">
        <v>0</v>
      </c>
      <c r="H8" s="14">
        <v>0.62</v>
      </c>
      <c r="I8" s="14">
        <v>1.96</v>
      </c>
      <c r="J8" s="14">
        <v>2.26</v>
      </c>
      <c r="K8" s="14">
        <v>0.3</v>
      </c>
      <c r="L8" s="35">
        <v>0.93</v>
      </c>
      <c r="M8" s="36">
        <v>1.4</v>
      </c>
      <c r="N8" s="37" t="s">
        <v>318</v>
      </c>
      <c r="O8" s="14" t="s">
        <v>319</v>
      </c>
      <c r="P8" s="14" t="s">
        <v>320</v>
      </c>
      <c r="Q8" s="14" t="s">
        <v>321</v>
      </c>
      <c r="R8" s="14" t="s">
        <v>322</v>
      </c>
      <c r="S8" s="14" t="s">
        <v>323</v>
      </c>
      <c r="T8" s="14" t="s">
        <v>324</v>
      </c>
      <c r="U8" s="14" t="s">
        <v>297</v>
      </c>
      <c r="V8" s="14">
        <v>2</v>
      </c>
    </row>
    <row r="9" ht="16.5" spans="1:22">
      <c r="A9" s="14">
        <v>1102001</v>
      </c>
      <c r="B9" s="14" t="s">
        <v>325</v>
      </c>
      <c r="C9" s="14" t="s">
        <v>326</v>
      </c>
      <c r="D9" s="33" t="s">
        <v>327</v>
      </c>
      <c r="E9" s="14">
        <v>1</v>
      </c>
      <c r="F9" s="14">
        <v>-0.064</v>
      </c>
      <c r="G9" s="14">
        <v>0</v>
      </c>
      <c r="H9" s="14">
        <v>1.487</v>
      </c>
      <c r="I9" s="14">
        <v>2.86</v>
      </c>
      <c r="J9" s="14">
        <v>3.16</v>
      </c>
      <c r="K9" s="14">
        <v>0.3</v>
      </c>
      <c r="L9" s="35">
        <v>2.43</v>
      </c>
      <c r="M9" s="36">
        <v>1</v>
      </c>
      <c r="N9" s="37" t="s">
        <v>328</v>
      </c>
      <c r="O9" s="14"/>
      <c r="P9" s="14"/>
      <c r="Q9" s="14" t="s">
        <v>329</v>
      </c>
      <c r="R9" s="14" t="s">
        <v>330</v>
      </c>
      <c r="S9" s="14" t="s">
        <v>325</v>
      </c>
      <c r="T9" s="14" t="s">
        <v>331</v>
      </c>
      <c r="U9" s="14" t="s">
        <v>315</v>
      </c>
      <c r="V9" s="14">
        <v>4</v>
      </c>
    </row>
    <row r="10" ht="16.5" spans="1:22">
      <c r="A10" s="14">
        <v>1102002</v>
      </c>
      <c r="B10" s="14" t="s">
        <v>332</v>
      </c>
      <c r="C10" s="14" t="s">
        <v>333</v>
      </c>
      <c r="D10" s="33" t="s">
        <v>334</v>
      </c>
      <c r="E10" s="14">
        <v>1.15</v>
      </c>
      <c r="F10" s="14">
        <v>-0.05</v>
      </c>
      <c r="G10" s="14">
        <v>0</v>
      </c>
      <c r="H10" s="14">
        <v>-0.095</v>
      </c>
      <c r="I10" s="14">
        <v>2.9</v>
      </c>
      <c r="J10" s="14">
        <v>3.2</v>
      </c>
      <c r="K10" s="14">
        <v>0.3</v>
      </c>
      <c r="L10" s="35">
        <v>2.09</v>
      </c>
      <c r="M10" s="36">
        <v>1</v>
      </c>
      <c r="N10" s="37" t="s">
        <v>334</v>
      </c>
      <c r="O10" s="14"/>
      <c r="P10" s="14"/>
      <c r="Q10" s="14" t="s">
        <v>335</v>
      </c>
      <c r="R10" s="14" t="s">
        <v>336</v>
      </c>
      <c r="S10" s="14" t="s">
        <v>332</v>
      </c>
      <c r="T10" s="14" t="s">
        <v>337</v>
      </c>
      <c r="U10" s="14" t="s">
        <v>288</v>
      </c>
      <c r="V10" s="14">
        <v>3</v>
      </c>
    </row>
    <row r="11" ht="16.5" spans="1:22">
      <c r="A11" s="14">
        <v>1102004</v>
      </c>
      <c r="B11" s="14" t="s">
        <v>338</v>
      </c>
      <c r="C11" s="14" t="s">
        <v>339</v>
      </c>
      <c r="D11" s="33" t="s">
        <v>340</v>
      </c>
      <c r="E11" s="14">
        <v>1.75</v>
      </c>
      <c r="F11" s="14">
        <v>-0.037</v>
      </c>
      <c r="G11" s="14">
        <v>0</v>
      </c>
      <c r="H11" s="14">
        <v>0.02</v>
      </c>
      <c r="I11" s="14">
        <v>2.5</v>
      </c>
      <c r="J11" s="14">
        <v>2.8</v>
      </c>
      <c r="K11" s="14">
        <v>0.3</v>
      </c>
      <c r="L11" s="35">
        <v>2.34</v>
      </c>
      <c r="M11" s="36">
        <v>1</v>
      </c>
      <c r="N11" s="37" t="s">
        <v>340</v>
      </c>
      <c r="O11" s="14"/>
      <c r="P11" s="14"/>
      <c r="Q11" s="14" t="s">
        <v>341</v>
      </c>
      <c r="R11" s="14" t="s">
        <v>342</v>
      </c>
      <c r="S11" s="14" t="s">
        <v>338</v>
      </c>
      <c r="T11" s="14" t="s">
        <v>343</v>
      </c>
      <c r="U11" s="14" t="s">
        <v>297</v>
      </c>
      <c r="V11" s="14">
        <v>2</v>
      </c>
    </row>
    <row r="12" ht="16.5" spans="1:22">
      <c r="A12" s="14">
        <v>1102015</v>
      </c>
      <c r="B12" s="14" t="s">
        <v>344</v>
      </c>
      <c r="C12" s="14" t="s">
        <v>345</v>
      </c>
      <c r="D12" s="33" t="s">
        <v>346</v>
      </c>
      <c r="E12" s="14">
        <v>1.2</v>
      </c>
      <c r="F12" s="14">
        <v>-0.111</v>
      </c>
      <c r="G12" s="14">
        <v>0</v>
      </c>
      <c r="H12" s="14">
        <v>0.021</v>
      </c>
      <c r="I12" s="14">
        <v>2.54</v>
      </c>
      <c r="J12" s="14">
        <v>2.84</v>
      </c>
      <c r="K12" s="14">
        <v>0.3</v>
      </c>
      <c r="L12" s="35">
        <v>1.92</v>
      </c>
      <c r="M12" s="36">
        <v>1</v>
      </c>
      <c r="N12" s="37" t="s">
        <v>346</v>
      </c>
      <c r="O12" s="14"/>
      <c r="P12" s="14"/>
      <c r="Q12" s="14" t="s">
        <v>347</v>
      </c>
      <c r="R12" s="14" t="s">
        <v>348</v>
      </c>
      <c r="S12" s="14" t="s">
        <v>344</v>
      </c>
      <c r="T12" s="14" t="s">
        <v>349</v>
      </c>
      <c r="U12" s="14" t="s">
        <v>297</v>
      </c>
      <c r="V12" s="14">
        <v>2</v>
      </c>
    </row>
    <row r="13" ht="16.5" spans="1:22">
      <c r="A13" s="14">
        <v>1101004</v>
      </c>
      <c r="B13" s="14" t="s">
        <v>350</v>
      </c>
      <c r="C13" s="14" t="s">
        <v>351</v>
      </c>
      <c r="D13" s="33" t="s">
        <v>352</v>
      </c>
      <c r="E13" s="14">
        <v>1.5</v>
      </c>
      <c r="F13" s="14">
        <v>-0.067</v>
      </c>
      <c r="G13" s="14">
        <v>0</v>
      </c>
      <c r="H13" s="14">
        <v>0.626</v>
      </c>
      <c r="I13" s="14">
        <v>1.9</v>
      </c>
      <c r="J13" s="14">
        <v>2.2</v>
      </c>
      <c r="K13" s="14">
        <v>0.3</v>
      </c>
      <c r="L13" s="35">
        <v>1.11</v>
      </c>
      <c r="M13" s="36">
        <v>1.4</v>
      </c>
      <c r="N13" s="37" t="s">
        <v>352</v>
      </c>
      <c r="O13" s="14" t="s">
        <v>353</v>
      </c>
      <c r="P13" s="14" t="s">
        <v>354</v>
      </c>
      <c r="Q13" s="14" t="s">
        <v>355</v>
      </c>
      <c r="R13" s="14" t="s">
        <v>286</v>
      </c>
      <c r="S13" s="14" t="s">
        <v>350</v>
      </c>
      <c r="T13" s="14" t="s">
        <v>356</v>
      </c>
      <c r="U13" s="14" t="s">
        <v>315</v>
      </c>
      <c r="V13" s="14">
        <v>4</v>
      </c>
    </row>
    <row r="14" ht="16.5" spans="1:22">
      <c r="A14" s="14">
        <v>1101005</v>
      </c>
      <c r="B14" s="14" t="s">
        <v>357</v>
      </c>
      <c r="C14" s="14" t="s">
        <v>358</v>
      </c>
      <c r="D14" s="33" t="s">
        <v>359</v>
      </c>
      <c r="E14" s="14">
        <v>1.5</v>
      </c>
      <c r="F14" s="14">
        <v>0.089</v>
      </c>
      <c r="G14" s="14">
        <v>0</v>
      </c>
      <c r="H14" s="14">
        <v>1.188</v>
      </c>
      <c r="I14" s="14">
        <v>1.8</v>
      </c>
      <c r="J14" s="14">
        <v>2.1</v>
      </c>
      <c r="K14" s="14">
        <v>0.3</v>
      </c>
      <c r="L14" s="35">
        <v>0.87</v>
      </c>
      <c r="M14" s="36">
        <v>1.4</v>
      </c>
      <c r="N14" s="37" t="s">
        <v>359</v>
      </c>
      <c r="O14" s="14" t="s">
        <v>360</v>
      </c>
      <c r="P14" s="14" t="s">
        <v>361</v>
      </c>
      <c r="Q14" s="14" t="s">
        <v>362</v>
      </c>
      <c r="R14" s="14" t="s">
        <v>286</v>
      </c>
      <c r="S14" s="14" t="s">
        <v>357</v>
      </c>
      <c r="T14" s="14" t="s">
        <v>363</v>
      </c>
      <c r="U14" s="14" t="s">
        <v>288</v>
      </c>
      <c r="V14" s="14">
        <v>4</v>
      </c>
    </row>
    <row r="15" ht="16.5" spans="1:22">
      <c r="A15" s="14">
        <v>1101006</v>
      </c>
      <c r="B15" s="14" t="s">
        <v>364</v>
      </c>
      <c r="C15" s="14" t="s">
        <v>365</v>
      </c>
      <c r="D15" s="33" t="s">
        <v>366</v>
      </c>
      <c r="E15" s="14">
        <v>1.5</v>
      </c>
      <c r="F15" s="14">
        <v>-0.012</v>
      </c>
      <c r="G15" s="14">
        <v>0</v>
      </c>
      <c r="H15" s="14">
        <v>0.449</v>
      </c>
      <c r="I15" s="14">
        <v>1.8</v>
      </c>
      <c r="J15" s="14">
        <v>2.1</v>
      </c>
      <c r="K15" s="14">
        <v>0.3</v>
      </c>
      <c r="L15" s="35">
        <v>0.96</v>
      </c>
      <c r="M15" s="36">
        <v>1.4</v>
      </c>
      <c r="N15" s="37" t="s">
        <v>366</v>
      </c>
      <c r="O15" s="14" t="s">
        <v>367</v>
      </c>
      <c r="P15" s="14" t="s">
        <v>368</v>
      </c>
      <c r="Q15" s="14" t="s">
        <v>369</v>
      </c>
      <c r="R15" s="14" t="s">
        <v>370</v>
      </c>
      <c r="S15" s="14" t="s">
        <v>371</v>
      </c>
      <c r="T15" s="14" t="s">
        <v>372</v>
      </c>
      <c r="U15" s="14" t="s">
        <v>288</v>
      </c>
      <c r="V15" s="14">
        <v>3</v>
      </c>
    </row>
    <row r="16" ht="16.5" spans="1:22">
      <c r="A16" s="14">
        <v>1101009</v>
      </c>
      <c r="B16" s="14" t="s">
        <v>373</v>
      </c>
      <c r="C16" s="14" t="s">
        <v>374</v>
      </c>
      <c r="D16" s="33" t="s">
        <v>375</v>
      </c>
      <c r="E16" s="14">
        <v>1.55</v>
      </c>
      <c r="F16" s="14">
        <v>0.048</v>
      </c>
      <c r="G16" s="14">
        <v>0</v>
      </c>
      <c r="H16" s="14">
        <v>0.249</v>
      </c>
      <c r="I16" s="14">
        <v>1.83</v>
      </c>
      <c r="J16" s="14">
        <v>2.13</v>
      </c>
      <c r="K16" s="14">
        <v>0.3</v>
      </c>
      <c r="L16" s="35">
        <v>1.08</v>
      </c>
      <c r="M16" s="36">
        <v>1.4</v>
      </c>
      <c r="N16" s="37" t="s">
        <v>375</v>
      </c>
      <c r="O16" s="14" t="s">
        <v>376</v>
      </c>
      <c r="P16" s="14" t="s">
        <v>377</v>
      </c>
      <c r="Q16" s="14" t="s">
        <v>378</v>
      </c>
      <c r="R16" s="14" t="s">
        <v>286</v>
      </c>
      <c r="S16" s="14" t="s">
        <v>373</v>
      </c>
      <c r="T16" s="14" t="s">
        <v>379</v>
      </c>
      <c r="U16" s="14" t="s">
        <v>288</v>
      </c>
      <c r="V16" s="14">
        <v>3</v>
      </c>
    </row>
    <row r="17" ht="16.5" spans="1:22">
      <c r="A17" s="14">
        <v>1101010</v>
      </c>
      <c r="B17" s="14" t="s">
        <v>380</v>
      </c>
      <c r="C17" s="14" t="s">
        <v>381</v>
      </c>
      <c r="D17" s="33" t="s">
        <v>382</v>
      </c>
      <c r="E17" s="14">
        <v>1.5</v>
      </c>
      <c r="F17" s="14">
        <v>-0.262</v>
      </c>
      <c r="G17" s="14">
        <v>0</v>
      </c>
      <c r="H17" s="14">
        <v>0.051</v>
      </c>
      <c r="I17" s="14">
        <v>1.9</v>
      </c>
      <c r="J17" s="14">
        <v>2.2</v>
      </c>
      <c r="K17" s="14">
        <v>0.3</v>
      </c>
      <c r="L17" s="35">
        <v>1.31</v>
      </c>
      <c r="M17" s="36">
        <v>1.4</v>
      </c>
      <c r="N17" s="37" t="s">
        <v>383</v>
      </c>
      <c r="O17" s="14" t="s">
        <v>384</v>
      </c>
      <c r="P17" s="14" t="s">
        <v>385</v>
      </c>
      <c r="Q17" s="14" t="s">
        <v>386</v>
      </c>
      <c r="R17" s="14" t="s">
        <v>286</v>
      </c>
      <c r="S17" s="14" t="s">
        <v>380</v>
      </c>
      <c r="T17" s="14" t="s">
        <v>387</v>
      </c>
      <c r="U17" s="14" t="s">
        <v>315</v>
      </c>
      <c r="V17" s="14">
        <v>4</v>
      </c>
    </row>
    <row r="18" ht="16.5" spans="1:22">
      <c r="A18" s="14">
        <v>1101011</v>
      </c>
      <c r="B18" s="14" t="s">
        <v>388</v>
      </c>
      <c r="C18" s="14" t="s">
        <v>389</v>
      </c>
      <c r="D18" s="33" t="s">
        <v>390</v>
      </c>
      <c r="E18" s="14">
        <v>1.55</v>
      </c>
      <c r="F18" s="14">
        <v>-0.041</v>
      </c>
      <c r="G18" s="14">
        <v>0</v>
      </c>
      <c r="H18" s="14">
        <v>0.382</v>
      </c>
      <c r="I18" s="14">
        <v>1.65</v>
      </c>
      <c r="J18" s="14">
        <v>1.95</v>
      </c>
      <c r="K18" s="14">
        <v>0.3</v>
      </c>
      <c r="L18" s="35">
        <v>0.93</v>
      </c>
      <c r="M18" s="36">
        <v>1.4</v>
      </c>
      <c r="N18" s="37" t="s">
        <v>391</v>
      </c>
      <c r="O18" s="14" t="s">
        <v>392</v>
      </c>
      <c r="P18" s="14" t="s">
        <v>393</v>
      </c>
      <c r="Q18" s="14" t="s">
        <v>394</v>
      </c>
      <c r="R18" s="14" t="s">
        <v>286</v>
      </c>
      <c r="S18" s="14" t="s">
        <v>388</v>
      </c>
      <c r="T18" s="14" t="s">
        <v>395</v>
      </c>
      <c r="U18" s="14" t="s">
        <v>288</v>
      </c>
      <c r="V18" s="14">
        <v>3</v>
      </c>
    </row>
    <row r="19" ht="16.5" spans="1:22">
      <c r="A19" s="14">
        <v>1101012</v>
      </c>
      <c r="B19" s="14" t="s">
        <v>396</v>
      </c>
      <c r="C19" s="14" t="s">
        <v>397</v>
      </c>
      <c r="D19" s="33" t="s">
        <v>398</v>
      </c>
      <c r="E19" s="14">
        <v>1.5</v>
      </c>
      <c r="F19" s="14">
        <v>-0.087</v>
      </c>
      <c r="G19" s="14">
        <v>0</v>
      </c>
      <c r="H19" s="14">
        <v>0.348</v>
      </c>
      <c r="I19" s="14">
        <v>1.9</v>
      </c>
      <c r="J19" s="14">
        <v>2.2</v>
      </c>
      <c r="K19" s="14">
        <v>0.3</v>
      </c>
      <c r="L19" s="35">
        <v>1</v>
      </c>
      <c r="M19" s="36">
        <v>1.4</v>
      </c>
      <c r="N19" s="37" t="s">
        <v>398</v>
      </c>
      <c r="O19" s="14" t="s">
        <v>399</v>
      </c>
      <c r="P19" s="14" t="s">
        <v>400</v>
      </c>
      <c r="Q19" s="14" t="s">
        <v>401</v>
      </c>
      <c r="R19" s="14" t="s">
        <v>286</v>
      </c>
      <c r="S19" s="14" t="s">
        <v>396</v>
      </c>
      <c r="T19" s="14" t="s">
        <v>402</v>
      </c>
      <c r="U19" s="14" t="s">
        <v>288</v>
      </c>
      <c r="V19" s="14">
        <v>2</v>
      </c>
    </row>
    <row r="20" ht="16.5" spans="1:22">
      <c r="A20" s="14">
        <v>1101013</v>
      </c>
      <c r="B20" s="14" t="s">
        <v>403</v>
      </c>
      <c r="C20" s="14" t="s">
        <v>404</v>
      </c>
      <c r="D20" s="33" t="s">
        <v>405</v>
      </c>
      <c r="E20" s="14">
        <v>1.55</v>
      </c>
      <c r="F20" s="14">
        <v>0.062</v>
      </c>
      <c r="G20" s="14">
        <v>0</v>
      </c>
      <c r="H20" s="14">
        <v>0.32</v>
      </c>
      <c r="I20" s="14">
        <v>1.81</v>
      </c>
      <c r="J20" s="14">
        <v>2.11</v>
      </c>
      <c r="K20" s="14">
        <v>0.3</v>
      </c>
      <c r="L20" s="35">
        <v>0.93</v>
      </c>
      <c r="M20" s="36">
        <v>1.4</v>
      </c>
      <c r="N20" s="37" t="s">
        <v>405</v>
      </c>
      <c r="O20" s="14" t="s">
        <v>406</v>
      </c>
      <c r="P20" s="14" t="s">
        <v>407</v>
      </c>
      <c r="Q20" s="14" t="s">
        <v>408</v>
      </c>
      <c r="R20" s="14" t="s">
        <v>286</v>
      </c>
      <c r="S20" s="14" t="s">
        <v>403</v>
      </c>
      <c r="T20" s="14" t="s">
        <v>409</v>
      </c>
      <c r="U20" s="14" t="s">
        <v>288</v>
      </c>
      <c r="V20" s="14">
        <v>2</v>
      </c>
    </row>
    <row r="21" ht="16.5" spans="1:22">
      <c r="A21" s="14">
        <v>1101014</v>
      </c>
      <c r="B21" s="14" t="s">
        <v>410</v>
      </c>
      <c r="C21" s="14" t="s">
        <v>411</v>
      </c>
      <c r="D21" s="33" t="s">
        <v>412</v>
      </c>
      <c r="E21" s="14">
        <v>1.55</v>
      </c>
      <c r="F21" s="14">
        <v>-0.135</v>
      </c>
      <c r="G21" s="14">
        <v>0</v>
      </c>
      <c r="H21" s="14">
        <v>0.368</v>
      </c>
      <c r="I21" s="14">
        <v>1.76</v>
      </c>
      <c r="J21" s="14">
        <v>2.06</v>
      </c>
      <c r="K21" s="14">
        <v>0.3</v>
      </c>
      <c r="L21" s="35">
        <v>0.99</v>
      </c>
      <c r="M21" s="36">
        <v>1.4</v>
      </c>
      <c r="N21" s="37" t="s">
        <v>412</v>
      </c>
      <c r="O21" s="14" t="s">
        <v>413</v>
      </c>
      <c r="P21" s="14" t="s">
        <v>414</v>
      </c>
      <c r="Q21" s="14" t="s">
        <v>415</v>
      </c>
      <c r="R21" s="14" t="s">
        <v>286</v>
      </c>
      <c r="S21" s="14" t="s">
        <v>410</v>
      </c>
      <c r="T21" s="14" t="s">
        <v>416</v>
      </c>
      <c r="U21" s="14" t="s">
        <v>288</v>
      </c>
      <c r="V21" s="14">
        <v>3</v>
      </c>
    </row>
    <row r="22" ht="16.5" spans="1:22">
      <c r="A22" s="14">
        <v>1101015</v>
      </c>
      <c r="B22" s="14" t="s">
        <v>417</v>
      </c>
      <c r="C22" s="14" t="s">
        <v>418</v>
      </c>
      <c r="D22" s="33" t="s">
        <v>419</v>
      </c>
      <c r="E22" s="14">
        <v>1.55</v>
      </c>
      <c r="F22" s="14">
        <v>-0.134</v>
      </c>
      <c r="G22" s="14">
        <v>0</v>
      </c>
      <c r="H22" s="14">
        <v>0.634</v>
      </c>
      <c r="I22" s="14">
        <v>1.75</v>
      </c>
      <c r="J22" s="14">
        <v>2.05</v>
      </c>
      <c r="K22" s="14">
        <v>0.3</v>
      </c>
      <c r="L22" s="35">
        <v>0.72</v>
      </c>
      <c r="M22" s="36">
        <v>1.4</v>
      </c>
      <c r="N22" s="37" t="s">
        <v>420</v>
      </c>
      <c r="O22" s="14" t="s">
        <v>421</v>
      </c>
      <c r="P22" s="14" t="s">
        <v>422</v>
      </c>
      <c r="Q22" s="14" t="s">
        <v>423</v>
      </c>
      <c r="R22" s="14" t="s">
        <v>286</v>
      </c>
      <c r="S22" s="14" t="s">
        <v>417</v>
      </c>
      <c r="T22" s="14" t="s">
        <v>424</v>
      </c>
      <c r="U22" s="14" t="s">
        <v>288</v>
      </c>
      <c r="V22" s="14">
        <v>2</v>
      </c>
    </row>
    <row r="23" ht="16.5" spans="1:22">
      <c r="A23" s="14">
        <v>1101017</v>
      </c>
      <c r="B23" s="14" t="s">
        <v>425</v>
      </c>
      <c r="C23" s="14" t="s">
        <v>426</v>
      </c>
      <c r="D23" s="33" t="s">
        <v>427</v>
      </c>
      <c r="E23" s="14">
        <v>1.6</v>
      </c>
      <c r="F23" s="14">
        <v>-0.096</v>
      </c>
      <c r="G23" s="14">
        <v>0</v>
      </c>
      <c r="H23" s="14">
        <v>0.453</v>
      </c>
      <c r="I23" s="14">
        <v>1.75</v>
      </c>
      <c r="J23" s="14">
        <v>2.05</v>
      </c>
      <c r="K23" s="14">
        <v>0.3</v>
      </c>
      <c r="L23" s="35">
        <v>0.72</v>
      </c>
      <c r="M23" s="36">
        <v>1.4</v>
      </c>
      <c r="N23" s="37" t="s">
        <v>428</v>
      </c>
      <c r="O23" s="14" t="s">
        <v>429</v>
      </c>
      <c r="P23" s="14" t="s">
        <v>430</v>
      </c>
      <c r="Q23" s="14" t="s">
        <v>431</v>
      </c>
      <c r="R23" s="14" t="s">
        <v>286</v>
      </c>
      <c r="S23" s="14" t="s">
        <v>425</v>
      </c>
      <c r="T23" s="14" t="s">
        <v>432</v>
      </c>
      <c r="U23" s="14" t="s">
        <v>288</v>
      </c>
      <c r="V23" s="14">
        <v>2</v>
      </c>
    </row>
    <row r="24" ht="16.5" spans="1:22">
      <c r="A24" s="14">
        <v>1101020</v>
      </c>
      <c r="B24" s="14" t="s">
        <v>433</v>
      </c>
      <c r="C24" s="14" t="s">
        <v>434</v>
      </c>
      <c r="D24" s="33" t="s">
        <v>435</v>
      </c>
      <c r="E24" s="14">
        <v>1.5</v>
      </c>
      <c r="F24" s="14">
        <v>-0.031</v>
      </c>
      <c r="G24" s="14">
        <v>0</v>
      </c>
      <c r="H24" s="14">
        <v>0.5</v>
      </c>
      <c r="I24" s="14">
        <v>1.75</v>
      </c>
      <c r="J24" s="14">
        <v>2.05</v>
      </c>
      <c r="K24" s="14">
        <v>0.3</v>
      </c>
      <c r="L24" s="35">
        <v>0.72</v>
      </c>
      <c r="M24" s="36">
        <v>1.4</v>
      </c>
      <c r="N24" s="37" t="s">
        <v>436</v>
      </c>
      <c r="O24" s="14" t="s">
        <v>437</v>
      </c>
      <c r="P24" s="14" t="s">
        <v>438</v>
      </c>
      <c r="Q24" s="14" t="s">
        <v>439</v>
      </c>
      <c r="R24" s="14" t="s">
        <v>286</v>
      </c>
      <c r="S24" s="14" t="s">
        <v>433</v>
      </c>
      <c r="T24" s="14" t="s">
        <v>440</v>
      </c>
      <c r="U24" s="14" t="s">
        <v>288</v>
      </c>
      <c r="V24" s="14">
        <v>2</v>
      </c>
    </row>
    <row r="25" ht="16.5" spans="1:22">
      <c r="A25" s="14">
        <v>1101022</v>
      </c>
      <c r="B25" s="14" t="s">
        <v>441</v>
      </c>
      <c r="C25" s="14" t="s">
        <v>442</v>
      </c>
      <c r="D25" s="33" t="s">
        <v>443</v>
      </c>
      <c r="E25" s="14">
        <v>1.75</v>
      </c>
      <c r="F25" s="14">
        <v>-0.161</v>
      </c>
      <c r="G25" s="14">
        <v>0</v>
      </c>
      <c r="H25" s="14">
        <v>0.031</v>
      </c>
      <c r="I25" s="14">
        <v>1.75</v>
      </c>
      <c r="J25" s="14">
        <v>2.05</v>
      </c>
      <c r="K25" s="14">
        <v>0.3</v>
      </c>
      <c r="L25" s="35">
        <v>0.72</v>
      </c>
      <c r="M25" s="36">
        <v>1.4</v>
      </c>
      <c r="N25" s="37" t="s">
        <v>443</v>
      </c>
      <c r="O25" s="14" t="s">
        <v>444</v>
      </c>
      <c r="P25" s="14" t="s">
        <v>445</v>
      </c>
      <c r="Q25" s="14" t="s">
        <v>446</v>
      </c>
      <c r="R25" s="14" t="s">
        <v>286</v>
      </c>
      <c r="S25" s="14" t="s">
        <v>441</v>
      </c>
      <c r="T25" s="14" t="s">
        <v>447</v>
      </c>
      <c r="U25" s="14" t="s">
        <v>288</v>
      </c>
      <c r="V25" s="14">
        <v>2</v>
      </c>
    </row>
    <row r="26" ht="16.5" spans="1:22">
      <c r="A26" s="14">
        <v>1102003</v>
      </c>
      <c r="B26" s="14" t="s">
        <v>448</v>
      </c>
      <c r="C26" s="14" t="s">
        <v>449</v>
      </c>
      <c r="D26" s="33" t="s">
        <v>450</v>
      </c>
      <c r="E26" s="34">
        <v>1.05</v>
      </c>
      <c r="F26" s="34">
        <v>-0.188</v>
      </c>
      <c r="G26" s="14">
        <v>0</v>
      </c>
      <c r="H26" s="14">
        <v>0.036</v>
      </c>
      <c r="I26" s="14">
        <v>2.8</v>
      </c>
      <c r="J26" s="14">
        <v>2.8</v>
      </c>
      <c r="K26" s="14">
        <v>0.3</v>
      </c>
      <c r="L26" s="35">
        <v>2.63</v>
      </c>
      <c r="M26" s="36">
        <v>1</v>
      </c>
      <c r="N26" s="37" t="s">
        <v>451</v>
      </c>
      <c r="O26" s="37"/>
      <c r="P26" s="14"/>
      <c r="Q26" s="14" t="s">
        <v>452</v>
      </c>
      <c r="R26" s="14" t="s">
        <v>453</v>
      </c>
      <c r="S26" s="14" t="s">
        <v>448</v>
      </c>
      <c r="T26" s="14" t="s">
        <v>454</v>
      </c>
      <c r="U26" s="14" t="s">
        <v>288</v>
      </c>
      <c r="V26" s="14">
        <v>3</v>
      </c>
    </row>
    <row r="27" ht="16.5" spans="1:22">
      <c r="A27" s="14">
        <v>1102005</v>
      </c>
      <c r="B27" s="14" t="s">
        <v>455</v>
      </c>
      <c r="C27" s="14" t="s">
        <v>456</v>
      </c>
      <c r="D27" s="33" t="s">
        <v>457</v>
      </c>
      <c r="E27" s="14">
        <v>1.25</v>
      </c>
      <c r="F27" s="14">
        <v>-0.045</v>
      </c>
      <c r="G27" s="14">
        <v>0</v>
      </c>
      <c r="H27" s="14">
        <v>0.567</v>
      </c>
      <c r="I27" s="14">
        <v>2.3</v>
      </c>
      <c r="J27" s="14">
        <v>2.6</v>
      </c>
      <c r="K27" s="14">
        <v>0.3</v>
      </c>
      <c r="L27" s="35">
        <v>0.96</v>
      </c>
      <c r="M27" s="36">
        <v>1</v>
      </c>
      <c r="N27" s="37" t="s">
        <v>457</v>
      </c>
      <c r="O27" s="37"/>
      <c r="P27" s="14"/>
      <c r="Q27" s="14" t="s">
        <v>458</v>
      </c>
      <c r="R27" s="14" t="s">
        <v>286</v>
      </c>
      <c r="S27" s="14" t="s">
        <v>455</v>
      </c>
      <c r="T27" s="14" t="s">
        <v>459</v>
      </c>
      <c r="U27" s="14" t="s">
        <v>288</v>
      </c>
      <c r="V27" s="14">
        <v>3</v>
      </c>
    </row>
    <row r="28" ht="16.5" spans="1:22">
      <c r="A28" s="14">
        <v>1102006</v>
      </c>
      <c r="B28" s="14" t="s">
        <v>460</v>
      </c>
      <c r="C28" s="14" t="s">
        <v>461</v>
      </c>
      <c r="D28" s="33" t="s">
        <v>462</v>
      </c>
      <c r="E28" s="14">
        <v>1</v>
      </c>
      <c r="F28" s="14">
        <v>0.064</v>
      </c>
      <c r="G28" s="14">
        <v>0</v>
      </c>
      <c r="H28" s="14">
        <v>0.33</v>
      </c>
      <c r="I28" s="14">
        <v>3.4</v>
      </c>
      <c r="J28" s="14">
        <v>3.7</v>
      </c>
      <c r="K28" s="14">
        <v>0.3</v>
      </c>
      <c r="L28" s="35">
        <v>2.7</v>
      </c>
      <c r="M28" s="36">
        <v>1</v>
      </c>
      <c r="N28" s="37" t="s">
        <v>462</v>
      </c>
      <c r="O28" s="37"/>
      <c r="P28" s="14"/>
      <c r="Q28" s="14" t="s">
        <v>463</v>
      </c>
      <c r="R28" s="14" t="s">
        <v>286</v>
      </c>
      <c r="S28" s="14" t="s">
        <v>460</v>
      </c>
      <c r="T28" s="14" t="s">
        <v>464</v>
      </c>
      <c r="U28" s="14" t="s">
        <v>315</v>
      </c>
      <c r="V28" s="14">
        <v>4</v>
      </c>
    </row>
    <row r="29" ht="16.5" spans="1:22">
      <c r="A29" s="14">
        <v>1102007</v>
      </c>
      <c r="B29" s="14" t="s">
        <v>465</v>
      </c>
      <c r="C29" s="14" t="s">
        <v>466</v>
      </c>
      <c r="D29" s="33" t="s">
        <v>467</v>
      </c>
      <c r="E29" s="14">
        <v>1.7</v>
      </c>
      <c r="F29" s="14">
        <v>-0.04</v>
      </c>
      <c r="G29" s="14">
        <v>-0.714</v>
      </c>
      <c r="H29" s="14">
        <v>0.01</v>
      </c>
      <c r="I29" s="14">
        <v>2.17</v>
      </c>
      <c r="J29" s="14">
        <v>2.47</v>
      </c>
      <c r="K29" s="14">
        <v>0.3</v>
      </c>
      <c r="L29" s="35">
        <v>1.35</v>
      </c>
      <c r="M29" s="36">
        <v>1</v>
      </c>
      <c r="N29" s="37" t="s">
        <v>467</v>
      </c>
      <c r="O29" s="37"/>
      <c r="P29" s="14"/>
      <c r="Q29" s="14" t="s">
        <v>468</v>
      </c>
      <c r="R29" s="14" t="s">
        <v>286</v>
      </c>
      <c r="S29" s="14" t="s">
        <v>465</v>
      </c>
      <c r="T29" s="14" t="s">
        <v>469</v>
      </c>
      <c r="U29" s="14" t="s">
        <v>288</v>
      </c>
      <c r="V29" s="14">
        <v>3</v>
      </c>
    </row>
    <row r="30" ht="16.5" spans="1:22">
      <c r="A30" s="14">
        <v>1102008</v>
      </c>
      <c r="B30" s="14" t="s">
        <v>470</v>
      </c>
      <c r="C30" s="14" t="s">
        <v>471</v>
      </c>
      <c r="D30" s="33" t="s">
        <v>472</v>
      </c>
      <c r="E30" s="14">
        <v>0</v>
      </c>
      <c r="F30" s="14">
        <v>0</v>
      </c>
      <c r="G30" s="14">
        <v>0</v>
      </c>
      <c r="H30" s="14">
        <v>0</v>
      </c>
      <c r="I30" s="14">
        <v>3.3</v>
      </c>
      <c r="J30" s="14">
        <v>3.6</v>
      </c>
      <c r="K30" s="14">
        <v>0.3</v>
      </c>
      <c r="L30" s="35">
        <v>2.42</v>
      </c>
      <c r="M30" s="36">
        <v>1</v>
      </c>
      <c r="N30" s="37" t="s">
        <v>467</v>
      </c>
      <c r="O30" s="37"/>
      <c r="P30" s="14"/>
      <c r="Q30" s="14" t="s">
        <v>468</v>
      </c>
      <c r="R30" s="14" t="s">
        <v>286</v>
      </c>
      <c r="S30" s="14" t="s">
        <v>470</v>
      </c>
      <c r="T30" s="14" t="s">
        <v>469</v>
      </c>
      <c r="U30" s="14" t="s">
        <v>315</v>
      </c>
      <c r="V30" s="14">
        <v>4</v>
      </c>
    </row>
    <row r="31" ht="16.5" spans="1:22">
      <c r="A31" s="14">
        <v>1102009</v>
      </c>
      <c r="B31" s="14" t="s">
        <v>473</v>
      </c>
      <c r="C31" s="14" t="s">
        <v>474</v>
      </c>
      <c r="D31" s="33" t="s">
        <v>475</v>
      </c>
      <c r="E31" s="14">
        <v>1</v>
      </c>
      <c r="F31" s="14">
        <v>-0.025</v>
      </c>
      <c r="G31" s="14">
        <v>0</v>
      </c>
      <c r="H31" s="14">
        <v>0.497</v>
      </c>
      <c r="I31" s="14">
        <v>3.06</v>
      </c>
      <c r="J31" s="14">
        <v>3.36</v>
      </c>
      <c r="K31" s="14">
        <v>0.3</v>
      </c>
      <c r="L31" s="35">
        <v>2.31</v>
      </c>
      <c r="M31" s="36">
        <v>1</v>
      </c>
      <c r="N31" s="37" t="s">
        <v>476</v>
      </c>
      <c r="O31" s="37"/>
      <c r="P31" s="14"/>
      <c r="Q31" s="14" t="s">
        <v>477</v>
      </c>
      <c r="R31" s="14" t="s">
        <v>286</v>
      </c>
      <c r="S31" s="14" t="s">
        <v>473</v>
      </c>
      <c r="T31" s="14" t="s">
        <v>478</v>
      </c>
      <c r="U31" s="14" t="s">
        <v>288</v>
      </c>
      <c r="V31" s="14">
        <v>4</v>
      </c>
    </row>
    <row r="32" ht="16.5" spans="1:22">
      <c r="A32" s="14">
        <v>1102010</v>
      </c>
      <c r="B32" s="14" t="s">
        <v>479</v>
      </c>
      <c r="C32" s="14" t="s">
        <v>480</v>
      </c>
      <c r="D32" s="33" t="s">
        <v>481</v>
      </c>
      <c r="E32" s="14">
        <v>0.93</v>
      </c>
      <c r="F32" s="14">
        <v>-0.128</v>
      </c>
      <c r="G32" s="14">
        <v>0</v>
      </c>
      <c r="H32" s="14">
        <v>0.252</v>
      </c>
      <c r="I32" s="14">
        <v>3.78</v>
      </c>
      <c r="J32" s="14">
        <v>4.08</v>
      </c>
      <c r="K32" s="14">
        <v>0.2</v>
      </c>
      <c r="L32" s="35">
        <v>2.28</v>
      </c>
      <c r="M32" s="36">
        <v>1</v>
      </c>
      <c r="N32" s="37" t="s">
        <v>481</v>
      </c>
      <c r="O32" s="37"/>
      <c r="P32" s="14"/>
      <c r="Q32" s="14" t="s">
        <v>482</v>
      </c>
      <c r="R32" s="14" t="s">
        <v>286</v>
      </c>
      <c r="S32" s="14" t="s">
        <v>479</v>
      </c>
      <c r="T32" s="14" t="s">
        <v>483</v>
      </c>
      <c r="U32" s="14" t="s">
        <v>315</v>
      </c>
      <c r="V32" s="14">
        <v>4</v>
      </c>
    </row>
    <row r="33" ht="16.5" spans="1:22">
      <c r="A33" s="14">
        <v>1102011</v>
      </c>
      <c r="B33" s="14" t="s">
        <v>484</v>
      </c>
      <c r="C33" s="14" t="s">
        <v>485</v>
      </c>
      <c r="D33" s="33" t="s">
        <v>486</v>
      </c>
      <c r="E33" s="14">
        <v>1</v>
      </c>
      <c r="F33" s="14">
        <v>-0.147</v>
      </c>
      <c r="G33" s="14">
        <v>0</v>
      </c>
      <c r="H33" s="14">
        <v>0.678</v>
      </c>
      <c r="I33" s="14">
        <v>2.96</v>
      </c>
      <c r="J33" s="14">
        <v>3.26</v>
      </c>
      <c r="K33" s="14">
        <v>0.3</v>
      </c>
      <c r="L33" s="35">
        <v>2.34</v>
      </c>
      <c r="M33" s="36">
        <v>1</v>
      </c>
      <c r="N33" s="37" t="s">
        <v>487</v>
      </c>
      <c r="O33" s="37"/>
      <c r="P33" s="14"/>
      <c r="Q33" s="14" t="s">
        <v>488</v>
      </c>
      <c r="R33" s="14" t="s">
        <v>286</v>
      </c>
      <c r="S33" s="14" t="s">
        <v>484</v>
      </c>
      <c r="T33" s="14" t="s">
        <v>489</v>
      </c>
      <c r="U33" s="14" t="s">
        <v>315</v>
      </c>
      <c r="V33" s="14">
        <v>4</v>
      </c>
    </row>
    <row r="34" ht="16.5" spans="1:22">
      <c r="A34" s="14">
        <v>1102012</v>
      </c>
      <c r="B34" s="14" t="s">
        <v>490</v>
      </c>
      <c r="C34" s="14" t="s">
        <v>491</v>
      </c>
      <c r="D34" s="33" t="s">
        <v>492</v>
      </c>
      <c r="E34" s="14">
        <v>1.05</v>
      </c>
      <c r="F34" s="14">
        <v>-0.051</v>
      </c>
      <c r="G34" s="14">
        <v>0</v>
      </c>
      <c r="H34" s="14">
        <v>0.417</v>
      </c>
      <c r="I34" s="14">
        <v>2.97</v>
      </c>
      <c r="J34" s="14">
        <v>3.27</v>
      </c>
      <c r="K34" s="14">
        <v>0.3</v>
      </c>
      <c r="L34" s="35">
        <v>2.15</v>
      </c>
      <c r="M34" s="36">
        <v>1</v>
      </c>
      <c r="N34" s="37" t="s">
        <v>492</v>
      </c>
      <c r="O34" s="37"/>
      <c r="P34" s="14"/>
      <c r="Q34" s="14" t="s">
        <v>493</v>
      </c>
      <c r="R34" s="14" t="s">
        <v>286</v>
      </c>
      <c r="S34" s="14" t="s">
        <v>490</v>
      </c>
      <c r="T34" s="14" t="s">
        <v>494</v>
      </c>
      <c r="U34" s="14" t="s">
        <v>288</v>
      </c>
      <c r="V34" s="14">
        <v>4</v>
      </c>
    </row>
    <row r="35" ht="16.5" spans="1:22">
      <c r="A35" s="14">
        <v>1102013</v>
      </c>
      <c r="B35" s="14" t="s">
        <v>495</v>
      </c>
      <c r="C35" s="14" t="s">
        <v>496</v>
      </c>
      <c r="D35" s="33" t="s">
        <v>497</v>
      </c>
      <c r="E35" s="14">
        <v>1.3</v>
      </c>
      <c r="F35" s="14">
        <v>-0.16</v>
      </c>
      <c r="G35" s="14">
        <v>0.052</v>
      </c>
      <c r="H35" s="14">
        <v>-2.9</v>
      </c>
      <c r="I35" s="14">
        <v>2.5</v>
      </c>
      <c r="J35" s="14">
        <v>2.8</v>
      </c>
      <c r="K35" s="14">
        <v>0.35</v>
      </c>
      <c r="L35" s="35">
        <v>2.72</v>
      </c>
      <c r="M35" s="36">
        <v>1</v>
      </c>
      <c r="N35" s="37" t="s">
        <v>497</v>
      </c>
      <c r="O35" s="37"/>
      <c r="P35" s="14"/>
      <c r="Q35" s="14" t="s">
        <v>498</v>
      </c>
      <c r="R35" s="14" t="s">
        <v>286</v>
      </c>
      <c r="S35" s="14" t="s">
        <v>495</v>
      </c>
      <c r="T35" s="14" t="s">
        <v>499</v>
      </c>
      <c r="U35" s="14" t="s">
        <v>297</v>
      </c>
      <c r="V35" s="14">
        <v>2</v>
      </c>
    </row>
    <row r="36" ht="16.5" spans="1:22">
      <c r="A36" s="14">
        <v>1102014</v>
      </c>
      <c r="B36" s="14" t="s">
        <v>500</v>
      </c>
      <c r="C36" s="14" t="s">
        <v>501</v>
      </c>
      <c r="D36" s="33" t="s">
        <v>502</v>
      </c>
      <c r="E36" s="14">
        <v>1</v>
      </c>
      <c r="F36" s="14">
        <v>-0.129</v>
      </c>
      <c r="G36" s="14">
        <v>0</v>
      </c>
      <c r="H36" s="14">
        <v>0.424</v>
      </c>
      <c r="I36" s="14">
        <v>2.94</v>
      </c>
      <c r="J36" s="14">
        <v>3.24</v>
      </c>
      <c r="K36" s="14">
        <v>0.3</v>
      </c>
      <c r="L36" s="35">
        <v>2.42</v>
      </c>
      <c r="M36" s="36">
        <v>1</v>
      </c>
      <c r="N36" s="37" t="s">
        <v>503</v>
      </c>
      <c r="O36" s="37"/>
      <c r="P36" s="14"/>
      <c r="Q36" s="14" t="s">
        <v>504</v>
      </c>
      <c r="R36" s="14" t="s">
        <v>286</v>
      </c>
      <c r="S36" s="14" t="s">
        <v>500</v>
      </c>
      <c r="T36" s="14" t="s">
        <v>505</v>
      </c>
      <c r="U36" s="14" t="s">
        <v>288</v>
      </c>
      <c r="V36" s="14">
        <v>3</v>
      </c>
    </row>
    <row r="37" ht="16.5" spans="1:22">
      <c r="A37" s="14">
        <v>1102016</v>
      </c>
      <c r="B37" s="14" t="s">
        <v>506</v>
      </c>
      <c r="C37" s="14" t="s">
        <v>507</v>
      </c>
      <c r="D37" s="33" t="s">
        <v>508</v>
      </c>
      <c r="E37" s="14">
        <v>1.05</v>
      </c>
      <c r="F37" s="14">
        <v>-0.097</v>
      </c>
      <c r="G37" s="14">
        <v>0</v>
      </c>
      <c r="H37" s="14">
        <v>0.451</v>
      </c>
      <c r="I37" s="14">
        <v>3.22</v>
      </c>
      <c r="J37" s="14">
        <v>3.52</v>
      </c>
      <c r="K37" s="14">
        <v>0.3</v>
      </c>
      <c r="L37" s="35">
        <v>2.1</v>
      </c>
      <c r="M37" s="36">
        <v>1</v>
      </c>
      <c r="N37" s="37" t="s">
        <v>508</v>
      </c>
      <c r="O37" s="37"/>
      <c r="P37" s="14"/>
      <c r="Q37" s="14" t="s">
        <v>509</v>
      </c>
      <c r="R37" s="14" t="s">
        <v>286</v>
      </c>
      <c r="S37" s="14" t="s">
        <v>506</v>
      </c>
      <c r="T37" s="14" t="s">
        <v>510</v>
      </c>
      <c r="U37" s="14" t="s">
        <v>315</v>
      </c>
      <c r="V37" s="14">
        <v>4</v>
      </c>
    </row>
    <row r="38" ht="16.5" spans="1:22">
      <c r="A38" s="14">
        <v>1102017</v>
      </c>
      <c r="B38" s="14" t="s">
        <v>511</v>
      </c>
      <c r="C38" s="14" t="s">
        <v>512</v>
      </c>
      <c r="D38" s="33" t="s">
        <v>513</v>
      </c>
      <c r="E38" s="14">
        <v>1.1</v>
      </c>
      <c r="F38" s="14">
        <v>0.03</v>
      </c>
      <c r="G38" s="14">
        <v>0</v>
      </c>
      <c r="H38" s="14">
        <v>0.246</v>
      </c>
      <c r="I38" s="14">
        <v>2.9</v>
      </c>
      <c r="J38" s="14">
        <v>3.2</v>
      </c>
      <c r="K38" s="14">
        <v>0.3</v>
      </c>
      <c r="L38" s="35">
        <v>2.04</v>
      </c>
      <c r="M38" s="36">
        <v>1</v>
      </c>
      <c r="N38" s="37" t="s">
        <v>513</v>
      </c>
      <c r="O38" s="37"/>
      <c r="P38" s="14"/>
      <c r="Q38" s="14" t="s">
        <v>514</v>
      </c>
      <c r="R38" s="14" t="s">
        <v>286</v>
      </c>
      <c r="S38" s="14" t="s">
        <v>511</v>
      </c>
      <c r="T38" s="14" t="s">
        <v>515</v>
      </c>
      <c r="U38" s="14" t="s">
        <v>288</v>
      </c>
      <c r="V38" s="14">
        <v>3</v>
      </c>
    </row>
    <row r="39" ht="16.5" spans="1:22">
      <c r="A39" s="14">
        <v>1102018</v>
      </c>
      <c r="B39" s="14" t="s">
        <v>516</v>
      </c>
      <c r="C39" s="14" t="s">
        <v>517</v>
      </c>
      <c r="D39" s="33" t="s">
        <v>518</v>
      </c>
      <c r="E39" s="14">
        <v>0.9</v>
      </c>
      <c r="F39" s="14">
        <v>0.075</v>
      </c>
      <c r="G39" s="14">
        <v>0</v>
      </c>
      <c r="H39" s="14">
        <v>1.727</v>
      </c>
      <c r="I39" s="14">
        <v>3.14</v>
      </c>
      <c r="J39" s="14">
        <v>3.44</v>
      </c>
      <c r="K39" s="14">
        <v>0.3</v>
      </c>
      <c r="L39" s="35">
        <v>2.17</v>
      </c>
      <c r="M39" s="36">
        <v>1</v>
      </c>
      <c r="N39" s="37" t="s">
        <v>518</v>
      </c>
      <c r="O39" s="37"/>
      <c r="P39" s="14"/>
      <c r="Q39" s="14" t="s">
        <v>519</v>
      </c>
      <c r="R39" s="14" t="s">
        <v>286</v>
      </c>
      <c r="S39" s="14" t="s">
        <v>516</v>
      </c>
      <c r="T39" s="14" t="s">
        <v>520</v>
      </c>
      <c r="U39" s="14" t="s">
        <v>288</v>
      </c>
      <c r="V39" s="14">
        <v>2</v>
      </c>
    </row>
    <row r="40" ht="16.5" spans="1:22">
      <c r="A40" s="14">
        <v>1102019</v>
      </c>
      <c r="B40" s="14" t="s">
        <v>521</v>
      </c>
      <c r="C40" s="14" t="s">
        <v>522</v>
      </c>
      <c r="D40" s="33" t="s">
        <v>523</v>
      </c>
      <c r="E40" s="14">
        <v>1.1</v>
      </c>
      <c r="F40" s="14">
        <v>0.069</v>
      </c>
      <c r="G40" s="14">
        <v>0</v>
      </c>
      <c r="H40" s="14">
        <v>1.188</v>
      </c>
      <c r="I40" s="14">
        <v>2.84</v>
      </c>
      <c r="J40" s="14">
        <v>3.14</v>
      </c>
      <c r="K40" s="14">
        <v>0.3</v>
      </c>
      <c r="L40" s="35">
        <v>1.2</v>
      </c>
      <c r="M40" s="36">
        <v>1</v>
      </c>
      <c r="N40" s="37" t="s">
        <v>523</v>
      </c>
      <c r="O40" s="37"/>
      <c r="P40" s="14"/>
      <c r="Q40" s="14" t="s">
        <v>524</v>
      </c>
      <c r="R40" s="14" t="s">
        <v>286</v>
      </c>
      <c r="S40" s="14" t="s">
        <v>521</v>
      </c>
      <c r="T40" s="14" t="s">
        <v>525</v>
      </c>
      <c r="U40" s="14" t="s">
        <v>288</v>
      </c>
      <c r="V40" s="14">
        <v>2</v>
      </c>
    </row>
    <row r="41" ht="16.5" spans="1:22">
      <c r="A41" s="14">
        <v>1102020</v>
      </c>
      <c r="B41" s="14" t="s">
        <v>526</v>
      </c>
      <c r="C41" s="14" t="s">
        <v>527</v>
      </c>
      <c r="D41" s="33" t="s">
        <v>528</v>
      </c>
      <c r="E41" s="14">
        <v>1.05</v>
      </c>
      <c r="F41" s="14">
        <v>-0.003</v>
      </c>
      <c r="G41" s="14">
        <v>0</v>
      </c>
      <c r="H41" s="14">
        <v>0.799</v>
      </c>
      <c r="I41" s="14">
        <v>2.96</v>
      </c>
      <c r="J41" s="14">
        <v>3.26</v>
      </c>
      <c r="K41" s="14">
        <v>0.3</v>
      </c>
      <c r="L41" s="35">
        <v>2.42</v>
      </c>
      <c r="M41" s="36">
        <v>1</v>
      </c>
      <c r="N41" s="37" t="s">
        <v>528</v>
      </c>
      <c r="O41" s="37"/>
      <c r="P41" s="14"/>
      <c r="Q41" s="14" t="s">
        <v>529</v>
      </c>
      <c r="R41" s="14" t="s">
        <v>286</v>
      </c>
      <c r="S41" s="14" t="s">
        <v>526</v>
      </c>
      <c r="T41" s="14" t="s">
        <v>530</v>
      </c>
      <c r="U41" s="14" t="s">
        <v>288</v>
      </c>
      <c r="V41" s="14">
        <v>3</v>
      </c>
    </row>
    <row r="42" ht="16.5" spans="1:22">
      <c r="A42" s="14">
        <v>1102021</v>
      </c>
      <c r="B42" s="14" t="s">
        <v>531</v>
      </c>
      <c r="C42" s="14" t="s">
        <v>532</v>
      </c>
      <c r="D42" s="33" t="s">
        <v>533</v>
      </c>
      <c r="E42" s="14">
        <v>1.2</v>
      </c>
      <c r="F42" s="14">
        <v>-0.239</v>
      </c>
      <c r="G42" s="14">
        <v>0</v>
      </c>
      <c r="H42" s="14">
        <v>1.173</v>
      </c>
      <c r="I42" s="14">
        <v>2.75</v>
      </c>
      <c r="J42" s="14">
        <v>3.05</v>
      </c>
      <c r="K42" s="14">
        <v>0.3</v>
      </c>
      <c r="L42" s="35">
        <v>1.83</v>
      </c>
      <c r="M42" s="36">
        <v>1</v>
      </c>
      <c r="N42" s="37" t="s">
        <v>533</v>
      </c>
      <c r="O42" s="37"/>
      <c r="P42" s="14"/>
      <c r="Q42" s="14" t="s">
        <v>534</v>
      </c>
      <c r="R42" s="14" t="s">
        <v>286</v>
      </c>
      <c r="S42" s="14" t="s">
        <v>531</v>
      </c>
      <c r="T42" s="14" t="s">
        <v>535</v>
      </c>
      <c r="U42" s="14" t="s">
        <v>288</v>
      </c>
      <c r="V42" s="14">
        <v>2</v>
      </c>
    </row>
    <row r="43" ht="16.5" spans="1:22">
      <c r="A43" s="14">
        <v>1201001</v>
      </c>
      <c r="B43" s="14" t="s">
        <v>536</v>
      </c>
      <c r="C43" s="14" t="s">
        <v>537</v>
      </c>
      <c r="D43" s="33" t="s">
        <v>538</v>
      </c>
      <c r="E43" s="14">
        <v>1.3</v>
      </c>
      <c r="F43" s="14">
        <v>-0.239</v>
      </c>
      <c r="G43" s="14">
        <v>0</v>
      </c>
      <c r="H43" s="14">
        <v>1.173</v>
      </c>
      <c r="I43" s="14">
        <v>2.35</v>
      </c>
      <c r="J43" s="14">
        <v>2.65</v>
      </c>
      <c r="K43" s="14">
        <v>0.3</v>
      </c>
      <c r="L43" s="35">
        <v>1.51</v>
      </c>
      <c r="M43" s="36">
        <v>1</v>
      </c>
      <c r="N43" s="37" t="s">
        <v>538</v>
      </c>
      <c r="O43" s="37"/>
      <c r="P43" s="14"/>
      <c r="Q43" s="14"/>
      <c r="R43" s="14"/>
      <c r="S43" s="14" t="s">
        <v>539</v>
      </c>
      <c r="T43" s="38" t="s">
        <v>540</v>
      </c>
      <c r="U43" s="38"/>
      <c r="V43" s="38">
        <v>1</v>
      </c>
    </row>
    <row r="44" ht="16.5" spans="1:22">
      <c r="A44" s="14">
        <v>1201002</v>
      </c>
      <c r="B44" s="14" t="s">
        <v>539</v>
      </c>
      <c r="C44" s="14" t="s">
        <v>541</v>
      </c>
      <c r="D44" s="33" t="s">
        <v>542</v>
      </c>
      <c r="E44" s="14">
        <v>1.3</v>
      </c>
      <c r="F44" s="14">
        <v>-0.239</v>
      </c>
      <c r="G44" s="14">
        <v>0</v>
      </c>
      <c r="H44" s="14">
        <v>1.173</v>
      </c>
      <c r="I44" s="14">
        <v>1.98</v>
      </c>
      <c r="J44" s="14">
        <v>2.28</v>
      </c>
      <c r="K44" s="14">
        <v>0.3</v>
      </c>
      <c r="L44" s="35">
        <v>1.2</v>
      </c>
      <c r="M44" s="36">
        <v>1</v>
      </c>
      <c r="N44" s="37" t="s">
        <v>542</v>
      </c>
      <c r="O44" s="37"/>
      <c r="P44" s="14"/>
      <c r="Q44" s="14"/>
      <c r="R44" s="14"/>
      <c r="S44" s="14" t="s">
        <v>543</v>
      </c>
      <c r="T44" s="38" t="s">
        <v>544</v>
      </c>
      <c r="U44" s="38"/>
      <c r="V44" s="38">
        <v>1</v>
      </c>
    </row>
    <row r="45" ht="16.5" spans="1:22">
      <c r="A45" s="14">
        <v>1201003</v>
      </c>
      <c r="B45" s="14" t="s">
        <v>543</v>
      </c>
      <c r="C45" s="14" t="s">
        <v>545</v>
      </c>
      <c r="D45" s="33" t="s">
        <v>546</v>
      </c>
      <c r="E45" s="14">
        <v>1.3</v>
      </c>
      <c r="F45" s="14">
        <v>-0.239</v>
      </c>
      <c r="G45" s="14">
        <v>0</v>
      </c>
      <c r="H45" s="14">
        <v>1.173</v>
      </c>
      <c r="I45" s="14">
        <v>1.34</v>
      </c>
      <c r="J45" s="14">
        <v>1.64</v>
      </c>
      <c r="K45" s="14">
        <v>0.3</v>
      </c>
      <c r="L45" s="35">
        <v>0.96</v>
      </c>
      <c r="M45" s="36">
        <v>1</v>
      </c>
      <c r="N45" s="37" t="s">
        <v>546</v>
      </c>
      <c r="O45" s="37"/>
      <c r="P45" s="14"/>
      <c r="Q45" s="14"/>
      <c r="R45" s="14"/>
      <c r="S45" s="14" t="s">
        <v>536</v>
      </c>
      <c r="T45" s="38" t="s">
        <v>547</v>
      </c>
      <c r="U45" s="38"/>
      <c r="V45" s="38">
        <v>1</v>
      </c>
    </row>
    <row r="46" ht="16.5" spans="1:22">
      <c r="A46" s="14">
        <v>1201004</v>
      </c>
      <c r="B46" s="14" t="s">
        <v>548</v>
      </c>
      <c r="C46" s="14" t="s">
        <v>549</v>
      </c>
      <c r="D46" s="33" t="s">
        <v>550</v>
      </c>
      <c r="E46" s="14">
        <v>1.3</v>
      </c>
      <c r="F46" s="14">
        <v>-0.239</v>
      </c>
      <c r="G46" s="14">
        <v>0</v>
      </c>
      <c r="H46" s="14">
        <v>1.173</v>
      </c>
      <c r="I46" s="14">
        <v>2.8</v>
      </c>
      <c r="J46" s="14">
        <v>3.1</v>
      </c>
      <c r="K46" s="14">
        <v>0.3</v>
      </c>
      <c r="L46" s="35">
        <v>2.34</v>
      </c>
      <c r="M46" s="36">
        <v>1</v>
      </c>
      <c r="N46" s="37" t="s">
        <v>550</v>
      </c>
      <c r="O46" s="37"/>
      <c r="P46" s="14"/>
      <c r="Q46" s="14"/>
      <c r="R46" s="14"/>
      <c r="S46" s="14" t="s">
        <v>548</v>
      </c>
      <c r="T46" s="38" t="s">
        <v>551</v>
      </c>
      <c r="U46" s="38"/>
      <c r="V46" s="38">
        <v>1</v>
      </c>
    </row>
    <row r="47" ht="16.5" spans="1:22">
      <c r="A47" s="14">
        <v>1201005</v>
      </c>
      <c r="B47" s="14" t="s">
        <v>552</v>
      </c>
      <c r="C47" s="14" t="s">
        <v>553</v>
      </c>
      <c r="D47" s="33" t="s">
        <v>554</v>
      </c>
      <c r="E47" s="14">
        <v>1.3</v>
      </c>
      <c r="F47" s="14">
        <v>-0.239</v>
      </c>
      <c r="G47" s="14">
        <v>0</v>
      </c>
      <c r="H47" s="14">
        <v>1.173</v>
      </c>
      <c r="I47" s="14">
        <v>2.8</v>
      </c>
      <c r="J47" s="14">
        <v>3.1</v>
      </c>
      <c r="K47" s="14">
        <v>0.3</v>
      </c>
      <c r="L47" s="35">
        <v>2.34</v>
      </c>
      <c r="M47" s="36">
        <v>1</v>
      </c>
      <c r="N47" s="37" t="s">
        <v>554</v>
      </c>
      <c r="O47" s="37"/>
      <c r="P47" s="14"/>
      <c r="Q47" s="14"/>
      <c r="R47" s="14"/>
      <c r="S47" s="14" t="s">
        <v>552</v>
      </c>
      <c r="T47" s="38" t="s">
        <v>555</v>
      </c>
      <c r="U47" s="38"/>
      <c r="V47" s="38">
        <v>1</v>
      </c>
    </row>
    <row r="48" ht="16.5" spans="1:22">
      <c r="A48" s="14">
        <v>1201006</v>
      </c>
      <c r="B48" s="14" t="s">
        <v>556</v>
      </c>
      <c r="C48" s="14" t="s">
        <v>557</v>
      </c>
      <c r="D48" s="33" t="s">
        <v>558</v>
      </c>
      <c r="E48" s="14">
        <v>1.3</v>
      </c>
      <c r="F48" s="14">
        <v>-0.239</v>
      </c>
      <c r="G48" s="14">
        <v>0</v>
      </c>
      <c r="H48" s="14">
        <v>1.173</v>
      </c>
      <c r="I48" s="14">
        <v>1.96</v>
      </c>
      <c r="J48" s="14">
        <v>2.26</v>
      </c>
      <c r="K48" s="14">
        <v>0.3</v>
      </c>
      <c r="L48" s="35">
        <v>1.38</v>
      </c>
      <c r="M48" s="36">
        <v>1</v>
      </c>
      <c r="N48" s="37" t="s">
        <v>558</v>
      </c>
      <c r="O48" s="37"/>
      <c r="P48" s="14"/>
      <c r="Q48" s="14"/>
      <c r="R48" s="14"/>
      <c r="S48" s="14" t="s">
        <v>556</v>
      </c>
      <c r="T48" s="38" t="s">
        <v>559</v>
      </c>
      <c r="U48" s="38"/>
      <c r="V48" s="38">
        <v>1</v>
      </c>
    </row>
    <row r="49" ht="16.5" spans="1:22">
      <c r="A49" s="14">
        <v>1201007</v>
      </c>
      <c r="B49" s="14" t="s">
        <v>560</v>
      </c>
      <c r="C49" s="14" t="s">
        <v>561</v>
      </c>
      <c r="D49" s="33" t="s">
        <v>562</v>
      </c>
      <c r="E49" s="14">
        <v>1.3</v>
      </c>
      <c r="F49" s="14">
        <v>-0.239</v>
      </c>
      <c r="G49" s="14">
        <v>0</v>
      </c>
      <c r="H49" s="14">
        <v>1.173</v>
      </c>
      <c r="I49" s="14">
        <v>1.96</v>
      </c>
      <c r="J49" s="14">
        <v>2.26</v>
      </c>
      <c r="K49" s="14">
        <v>0.3</v>
      </c>
      <c r="L49" s="35">
        <v>1.38</v>
      </c>
      <c r="M49" s="36">
        <v>1</v>
      </c>
      <c r="N49" s="37" t="s">
        <v>562</v>
      </c>
      <c r="O49" s="37"/>
      <c r="P49" s="14"/>
      <c r="Q49" s="14"/>
      <c r="R49" s="14"/>
      <c r="S49" s="14" t="s">
        <v>560</v>
      </c>
      <c r="T49" s="38" t="s">
        <v>563</v>
      </c>
      <c r="U49" s="38"/>
      <c r="V49" s="38">
        <v>1</v>
      </c>
    </row>
    <row r="50" ht="16.5" spans="1:22">
      <c r="A50" s="14">
        <v>1201008</v>
      </c>
      <c r="B50" s="14" t="s">
        <v>564</v>
      </c>
      <c r="C50" s="14" t="s">
        <v>565</v>
      </c>
      <c r="D50" s="33" t="s">
        <v>566</v>
      </c>
      <c r="E50" s="14">
        <v>1.3</v>
      </c>
      <c r="F50" s="14">
        <v>-0.239</v>
      </c>
      <c r="G50" s="14">
        <v>0</v>
      </c>
      <c r="H50" s="14">
        <v>1.173</v>
      </c>
      <c r="I50" s="14">
        <v>2.97</v>
      </c>
      <c r="J50" s="14">
        <v>3.27</v>
      </c>
      <c r="K50" s="14">
        <v>0.3</v>
      </c>
      <c r="L50" s="35">
        <v>2.33</v>
      </c>
      <c r="M50" s="36">
        <v>1</v>
      </c>
      <c r="N50" s="37" t="s">
        <v>566</v>
      </c>
      <c r="O50" s="37"/>
      <c r="P50" s="14"/>
      <c r="Q50" s="14"/>
      <c r="R50" s="14"/>
      <c r="S50" s="14" t="s">
        <v>564</v>
      </c>
      <c r="T50" s="38" t="s">
        <v>567</v>
      </c>
      <c r="U50" s="38"/>
      <c r="V50" s="38">
        <v>1</v>
      </c>
    </row>
    <row r="51" ht="16.5" spans="1:22">
      <c r="A51" s="14">
        <v>1201009</v>
      </c>
      <c r="B51" s="14" t="s">
        <v>568</v>
      </c>
      <c r="C51" s="14" t="s">
        <v>569</v>
      </c>
      <c r="D51" s="33" t="s">
        <v>570</v>
      </c>
      <c r="E51" s="14">
        <v>1.3</v>
      </c>
      <c r="F51" s="14">
        <v>-0.239</v>
      </c>
      <c r="G51" s="14">
        <v>0</v>
      </c>
      <c r="H51" s="14">
        <v>1.173</v>
      </c>
      <c r="I51" s="14">
        <v>2.67</v>
      </c>
      <c r="J51" s="14">
        <v>2.97</v>
      </c>
      <c r="K51" s="14">
        <v>0.3</v>
      </c>
      <c r="L51" s="35">
        <v>2.24</v>
      </c>
      <c r="M51" s="36">
        <v>1</v>
      </c>
      <c r="N51" s="37" t="s">
        <v>570</v>
      </c>
      <c r="O51" s="37"/>
      <c r="P51" s="14"/>
      <c r="Q51" s="14"/>
      <c r="R51" s="14"/>
      <c r="S51" s="14" t="s">
        <v>568</v>
      </c>
      <c r="T51" s="38" t="s">
        <v>571</v>
      </c>
      <c r="U51" s="38"/>
      <c r="V51" s="38">
        <v>1</v>
      </c>
    </row>
    <row r="52" ht="16.5" spans="1:22">
      <c r="A52" s="14">
        <v>1201010</v>
      </c>
      <c r="B52" s="14" t="s">
        <v>572</v>
      </c>
      <c r="C52" s="14" t="s">
        <v>573</v>
      </c>
      <c r="D52" s="33" t="s">
        <v>574</v>
      </c>
      <c r="E52" s="14">
        <v>1.3</v>
      </c>
      <c r="F52" s="14">
        <v>-0.239</v>
      </c>
      <c r="G52" s="14">
        <v>0</v>
      </c>
      <c r="H52" s="14">
        <v>1.173</v>
      </c>
      <c r="I52" s="14">
        <v>1.19</v>
      </c>
      <c r="J52" s="14">
        <v>1.49</v>
      </c>
      <c r="K52" s="14">
        <v>0.3</v>
      </c>
      <c r="L52" s="35">
        <v>1.7</v>
      </c>
      <c r="M52" s="36">
        <v>1</v>
      </c>
      <c r="N52" s="37" t="s">
        <v>574</v>
      </c>
      <c r="O52" s="37"/>
      <c r="P52" s="14"/>
      <c r="Q52" s="14"/>
      <c r="R52" s="14"/>
      <c r="S52" s="14" t="s">
        <v>572</v>
      </c>
      <c r="T52" s="38" t="s">
        <v>575</v>
      </c>
      <c r="U52" s="38"/>
      <c r="V52" s="38">
        <v>1</v>
      </c>
    </row>
    <row r="53" ht="16.5" spans="1:22">
      <c r="A53" s="14">
        <v>1201011</v>
      </c>
      <c r="B53" s="14" t="s">
        <v>576</v>
      </c>
      <c r="C53" s="14" t="s">
        <v>577</v>
      </c>
      <c r="D53" s="33" t="s">
        <v>578</v>
      </c>
      <c r="E53" s="14">
        <v>1.3</v>
      </c>
      <c r="F53" s="14">
        <v>-0.239</v>
      </c>
      <c r="G53" s="14">
        <v>0</v>
      </c>
      <c r="H53" s="14">
        <v>1.173</v>
      </c>
      <c r="I53" s="14">
        <v>1.8</v>
      </c>
      <c r="J53" s="14">
        <v>2.1</v>
      </c>
      <c r="K53" s="14">
        <v>0.3</v>
      </c>
      <c r="L53" s="35">
        <v>1.2</v>
      </c>
      <c r="M53" s="36">
        <v>1</v>
      </c>
      <c r="N53" s="37" t="s">
        <v>578</v>
      </c>
      <c r="O53" s="37"/>
      <c r="P53" s="14"/>
      <c r="Q53" s="14"/>
      <c r="R53" s="14"/>
      <c r="S53" s="14" t="s">
        <v>576</v>
      </c>
      <c r="T53" s="38" t="s">
        <v>579</v>
      </c>
      <c r="U53" s="38"/>
      <c r="V53" s="38">
        <v>1</v>
      </c>
    </row>
    <row r="54" ht="16.5" spans="1:22">
      <c r="A54" s="14">
        <v>1201012</v>
      </c>
      <c r="B54" s="14" t="s">
        <v>580</v>
      </c>
      <c r="C54" s="14" t="s">
        <v>581</v>
      </c>
      <c r="D54" s="33" t="s">
        <v>582</v>
      </c>
      <c r="E54" s="14">
        <v>1.3</v>
      </c>
      <c r="F54" s="14">
        <v>-0.239</v>
      </c>
      <c r="G54" s="14">
        <v>0</v>
      </c>
      <c r="H54" s="14">
        <v>1.173</v>
      </c>
      <c r="I54" s="14">
        <v>2.18</v>
      </c>
      <c r="J54" s="14">
        <v>2.48</v>
      </c>
      <c r="K54" s="14">
        <v>0.35</v>
      </c>
      <c r="L54" s="35">
        <v>2.25</v>
      </c>
      <c r="M54" s="36">
        <v>1</v>
      </c>
      <c r="N54" s="37" t="s">
        <v>582</v>
      </c>
      <c r="O54" s="37"/>
      <c r="P54" s="14"/>
      <c r="Q54" s="14"/>
      <c r="R54" s="14"/>
      <c r="S54" s="14" t="s">
        <v>580</v>
      </c>
      <c r="T54" s="38" t="s">
        <v>583</v>
      </c>
      <c r="U54" s="38"/>
      <c r="V54" s="38">
        <v>1</v>
      </c>
    </row>
    <row r="55" ht="16.5" spans="1:22">
      <c r="A55" s="14">
        <v>1102030</v>
      </c>
      <c r="B55" s="14" t="s">
        <v>584</v>
      </c>
      <c r="C55" s="14" t="s">
        <v>585</v>
      </c>
      <c r="D55" s="33" t="s">
        <v>586</v>
      </c>
      <c r="E55" s="14">
        <v>1.05</v>
      </c>
      <c r="F55" s="14">
        <v>-0.147</v>
      </c>
      <c r="G55" s="14">
        <v>0</v>
      </c>
      <c r="H55" s="14">
        <v>0.678</v>
      </c>
      <c r="I55" s="14">
        <v>2.96</v>
      </c>
      <c r="J55" s="14">
        <v>3.26</v>
      </c>
      <c r="K55" s="14">
        <v>0.3</v>
      </c>
      <c r="L55" s="35">
        <v>2.34</v>
      </c>
      <c r="M55" s="36">
        <v>1</v>
      </c>
      <c r="N55" s="37" t="s">
        <v>586</v>
      </c>
      <c r="O55" s="37"/>
      <c r="P55" s="14"/>
      <c r="Q55" s="14" t="s">
        <v>587</v>
      </c>
      <c r="R55" s="14" t="s">
        <v>286</v>
      </c>
      <c r="S55" s="14" t="s">
        <v>484</v>
      </c>
      <c r="T55" s="14" t="s">
        <v>588</v>
      </c>
      <c r="U55" s="14" t="s">
        <v>315</v>
      </c>
      <c r="V55" s="14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2"/>
  <sheetViews>
    <sheetView tabSelected="1" topLeftCell="J1" workbookViewId="0">
      <pane ySplit="3" topLeftCell="A94" activePane="bottomLeft" state="frozen"/>
      <selection/>
      <selection pane="bottomLeft" activeCell="C108" sqref="C108:J111"/>
    </sheetView>
  </sheetViews>
  <sheetFormatPr defaultColWidth="9" defaultRowHeight="14.25"/>
  <cols>
    <col min="1" max="4" width="12.375" style="17" customWidth="1"/>
    <col min="5" max="5" width="19.375" style="17" customWidth="1"/>
    <col min="6" max="6" width="18.875" style="17" customWidth="1"/>
    <col min="7" max="7" width="20.5" style="17" customWidth="1"/>
    <col min="8" max="8" width="15.5" style="17" customWidth="1"/>
    <col min="9" max="9" width="66.125" style="17" customWidth="1"/>
    <col min="10" max="10" width="69.75" style="17" customWidth="1"/>
    <col min="11" max="11" width="69.25" style="17" customWidth="1"/>
    <col min="12" max="12" width="17" style="17" customWidth="1"/>
    <col min="13" max="16384" width="9" style="17"/>
  </cols>
  <sheetData>
    <row r="1" ht="15" spans="1:12">
      <c r="A1" s="18" t="s">
        <v>12</v>
      </c>
      <c r="B1" s="18" t="s">
        <v>250</v>
      </c>
      <c r="C1" s="18" t="s">
        <v>589</v>
      </c>
      <c r="D1" s="18" t="s">
        <v>590</v>
      </c>
      <c r="E1" s="18" t="s">
        <v>591</v>
      </c>
      <c r="F1" s="18" t="s">
        <v>592</v>
      </c>
      <c r="G1" s="18" t="s">
        <v>593</v>
      </c>
      <c r="H1" s="18" t="s">
        <v>594</v>
      </c>
      <c r="I1" s="18" t="s">
        <v>595</v>
      </c>
      <c r="J1" s="18" t="s">
        <v>596</v>
      </c>
      <c r="K1" s="18" t="s">
        <v>597</v>
      </c>
      <c r="L1" s="18" t="s">
        <v>598</v>
      </c>
    </row>
    <row r="2" spans="1:12">
      <c r="A2" s="19" t="s">
        <v>116</v>
      </c>
      <c r="B2" s="19" t="s">
        <v>117</v>
      </c>
      <c r="C2" s="19" t="s">
        <v>117</v>
      </c>
      <c r="D2" s="19" t="s">
        <v>599</v>
      </c>
      <c r="E2" s="19" t="s">
        <v>600</v>
      </c>
      <c r="F2" s="20" t="s">
        <v>599</v>
      </c>
      <c r="G2" s="19" t="s">
        <v>600</v>
      </c>
      <c r="H2" s="19" t="s">
        <v>255</v>
      </c>
      <c r="I2" s="19" t="s">
        <v>118</v>
      </c>
      <c r="J2" s="19" t="s">
        <v>118</v>
      </c>
      <c r="K2" s="19" t="s">
        <v>118</v>
      </c>
      <c r="L2" s="19" t="s">
        <v>118</v>
      </c>
    </row>
    <row r="3" ht="45" spans="1:12">
      <c r="A3" s="21" t="s">
        <v>12</v>
      </c>
      <c r="B3" s="21" t="s">
        <v>601</v>
      </c>
      <c r="C3" s="21" t="s">
        <v>602</v>
      </c>
      <c r="D3" s="21" t="s">
        <v>603</v>
      </c>
      <c r="E3" s="21" t="s">
        <v>604</v>
      </c>
      <c r="F3" s="21" t="s">
        <v>605</v>
      </c>
      <c r="G3" s="21" t="s">
        <v>606</v>
      </c>
      <c r="H3" s="21" t="s">
        <v>607</v>
      </c>
      <c r="I3" s="21" t="s">
        <v>608</v>
      </c>
      <c r="J3" s="21" t="str">
        <f>RIGHT(LEFT(G44,4),1)</f>
        <v>3</v>
      </c>
      <c r="K3" s="21" t="s">
        <v>609</v>
      </c>
      <c r="L3" s="21" t="s">
        <v>610</v>
      </c>
    </row>
    <row r="4" ht="16.5" spans="1:12">
      <c r="A4" s="22">
        <v>1101001</v>
      </c>
      <c r="B4" s="22" t="str">
        <f>INDEX(战场角色!B:B,MATCH(skillInfo!A4,战场角色!A:A,0))</f>
        <v>常服曹焱兵</v>
      </c>
      <c r="C4" s="22" t="s">
        <v>611</v>
      </c>
      <c r="D4" s="23">
        <v>2</v>
      </c>
      <c r="E4" s="22" t="s">
        <v>13</v>
      </c>
      <c r="F4" s="22">
        <v>0</v>
      </c>
      <c r="G4" s="24" t="s">
        <v>612</v>
      </c>
      <c r="H4" s="25">
        <v>1</v>
      </c>
      <c r="I4" s="22" t="s">
        <v>613</v>
      </c>
      <c r="J4" s="22" t="s">
        <v>614</v>
      </c>
      <c r="K4" s="22" t="s">
        <v>615</v>
      </c>
      <c r="L4" s="22">
        <v>1</v>
      </c>
    </row>
    <row r="5" ht="16.5" spans="1:12">
      <c r="A5" s="22">
        <v>1101002</v>
      </c>
      <c r="B5" s="22" t="str">
        <f>INDEX(战场角色!B:B,MATCH(skillInfo!A5,战场角色!A:A,0))</f>
        <v>曹玄亮</v>
      </c>
      <c r="C5" s="22" t="s">
        <v>611</v>
      </c>
      <c r="D5" s="23">
        <v>2</v>
      </c>
      <c r="E5" s="22" t="s">
        <v>13</v>
      </c>
      <c r="F5" s="22">
        <v>0</v>
      </c>
      <c r="G5" s="24" t="s">
        <v>616</v>
      </c>
      <c r="H5" s="25">
        <v>1</v>
      </c>
      <c r="I5" s="22" t="s">
        <v>617</v>
      </c>
      <c r="J5" s="22" t="s">
        <v>618</v>
      </c>
      <c r="K5" s="22" t="s">
        <v>619</v>
      </c>
      <c r="L5" s="22">
        <v>1</v>
      </c>
    </row>
    <row r="6" ht="16.5" spans="1:12">
      <c r="A6" s="22">
        <v>1101003</v>
      </c>
      <c r="B6" s="22" t="str">
        <f>INDEX(战场角色!B:B,MATCH(skillInfo!A6,战场角色!A:A,0))</f>
        <v>战斗夏铃</v>
      </c>
      <c r="C6" s="22" t="s">
        <v>611</v>
      </c>
      <c r="D6" s="23">
        <v>2</v>
      </c>
      <c r="E6" s="22" t="s">
        <v>13</v>
      </c>
      <c r="F6" s="22">
        <v>0</v>
      </c>
      <c r="G6" s="24" t="s">
        <v>620</v>
      </c>
      <c r="H6" s="25">
        <v>1</v>
      </c>
      <c r="I6" s="22" t="s">
        <v>621</v>
      </c>
      <c r="J6" s="22" t="s">
        <v>622</v>
      </c>
      <c r="K6" s="22"/>
      <c r="L6" s="22">
        <v>1</v>
      </c>
    </row>
    <row r="7" ht="16.5" spans="1:12">
      <c r="A7" s="22">
        <v>1101004</v>
      </c>
      <c r="B7" s="22" t="str">
        <f>INDEX(战场角色!B:B,MATCH(skillInfo!A7,战场角色!A:A,0))</f>
        <v>项昆仑</v>
      </c>
      <c r="C7" s="22" t="s">
        <v>611</v>
      </c>
      <c r="D7" s="23">
        <v>2</v>
      </c>
      <c r="E7" s="22" t="s">
        <v>13</v>
      </c>
      <c r="F7" s="22">
        <v>0</v>
      </c>
      <c r="G7" s="24" t="s">
        <v>623</v>
      </c>
      <c r="H7" s="25">
        <v>1</v>
      </c>
      <c r="I7" s="22" t="s">
        <v>624</v>
      </c>
      <c r="J7" s="22" t="s">
        <v>625</v>
      </c>
      <c r="K7" s="22" t="s">
        <v>626</v>
      </c>
      <c r="L7" s="22">
        <v>1</v>
      </c>
    </row>
    <row r="8" ht="16.5" spans="1:12">
      <c r="A8" s="22">
        <v>1101005</v>
      </c>
      <c r="B8" s="22" t="str">
        <f>INDEX(战场角色!B:B,MATCH(skillInfo!A8,战场角色!A:A,0))</f>
        <v>刘羽禅</v>
      </c>
      <c r="C8" s="22" t="s">
        <v>611</v>
      </c>
      <c r="D8" s="23">
        <v>2</v>
      </c>
      <c r="E8" s="22" t="s">
        <v>13</v>
      </c>
      <c r="F8" s="22">
        <v>0</v>
      </c>
      <c r="G8" s="24" t="s">
        <v>627</v>
      </c>
      <c r="H8" s="25">
        <v>1</v>
      </c>
      <c r="I8" s="22" t="s">
        <v>628</v>
      </c>
      <c r="J8" s="22" t="s">
        <v>629</v>
      </c>
      <c r="K8" s="22"/>
      <c r="L8" s="22">
        <v>1</v>
      </c>
    </row>
    <row r="9" ht="16.5" spans="1:12">
      <c r="A9" s="22">
        <v>1101006</v>
      </c>
      <c r="B9" s="22" t="str">
        <f>INDEX(战场角色!B:B,MATCH(skillInfo!A9,战场角色!A:A,0))</f>
        <v>红莲缇娜</v>
      </c>
      <c r="C9" s="22" t="s">
        <v>611</v>
      </c>
      <c r="D9" s="23">
        <v>2</v>
      </c>
      <c r="E9" s="22" t="s">
        <v>13</v>
      </c>
      <c r="F9" s="22">
        <v>0</v>
      </c>
      <c r="G9" s="24" t="s">
        <v>630</v>
      </c>
      <c r="H9" s="25">
        <v>1</v>
      </c>
      <c r="I9" s="22" t="s">
        <v>631</v>
      </c>
      <c r="J9" s="22" t="s">
        <v>632</v>
      </c>
      <c r="K9" s="22"/>
      <c r="L9" s="22">
        <v>1</v>
      </c>
    </row>
    <row r="10" ht="16.5" spans="1:12">
      <c r="A10" s="22">
        <v>1101007</v>
      </c>
      <c r="B10" s="22" t="str">
        <f>INDEX(战场角色!B:B,MATCH(skillInfo!A10,战场角色!A:A,0))</f>
        <v>战斗曹焱兵</v>
      </c>
      <c r="C10" s="22" t="s">
        <v>611</v>
      </c>
      <c r="D10" s="23">
        <v>2</v>
      </c>
      <c r="E10" s="22" t="s">
        <v>13</v>
      </c>
      <c r="F10" s="22">
        <v>0</v>
      </c>
      <c r="G10" s="24" t="s">
        <v>633</v>
      </c>
      <c r="H10" s="25">
        <v>1</v>
      </c>
      <c r="I10" s="22" t="s">
        <v>634</v>
      </c>
      <c r="J10" s="22" t="s">
        <v>635</v>
      </c>
      <c r="K10" s="22" t="s">
        <v>636</v>
      </c>
      <c r="L10" s="22">
        <v>1</v>
      </c>
    </row>
    <row r="11" ht="16.5" spans="1:12">
      <c r="A11" s="22">
        <v>1101008</v>
      </c>
      <c r="B11" s="22" t="str">
        <f>INDEX(战场角色!B:B,MATCH(skillInfo!A11,战场角色!A:A,0))</f>
        <v>黑尔坎普</v>
      </c>
      <c r="C11" s="22" t="s">
        <v>611</v>
      </c>
      <c r="D11" s="23">
        <v>2</v>
      </c>
      <c r="E11" s="22" t="s">
        <v>13</v>
      </c>
      <c r="F11" s="22">
        <v>0</v>
      </c>
      <c r="G11" s="24" t="s">
        <v>637</v>
      </c>
      <c r="H11" s="25">
        <v>1</v>
      </c>
      <c r="I11" s="22" t="s">
        <v>638</v>
      </c>
      <c r="J11" s="22" t="s">
        <v>639</v>
      </c>
      <c r="K11" s="22" t="s">
        <v>640</v>
      </c>
      <c r="L11" s="22">
        <v>1</v>
      </c>
    </row>
    <row r="12" ht="16.5" spans="1:12">
      <c r="A12" s="22">
        <v>1101009</v>
      </c>
      <c r="B12" s="22" t="str">
        <f>INDEX(战场角色!B:B,MATCH(skillInfo!A12,战场角色!A:A,0))</f>
        <v>北落师门</v>
      </c>
      <c r="C12" s="22" t="s">
        <v>611</v>
      </c>
      <c r="D12" s="23">
        <v>2</v>
      </c>
      <c r="E12" s="22" t="s">
        <v>13</v>
      </c>
      <c r="F12" s="22">
        <v>0</v>
      </c>
      <c r="G12" s="24" t="s">
        <v>641</v>
      </c>
      <c r="H12" s="25">
        <v>1</v>
      </c>
      <c r="I12" s="22" t="s">
        <v>642</v>
      </c>
      <c r="J12" s="22" t="s">
        <v>643</v>
      </c>
      <c r="K12" s="22" t="s">
        <v>644</v>
      </c>
      <c r="L12" s="22">
        <v>1</v>
      </c>
    </row>
    <row r="13" ht="16.5" spans="1:12">
      <c r="A13" s="22">
        <v>1101010</v>
      </c>
      <c r="B13" s="22" t="str">
        <f>INDEX(战场角色!B:B,MATCH(skillInfo!A13,战场角色!A:A,0))</f>
        <v>盖文</v>
      </c>
      <c r="C13" s="22" t="s">
        <v>611</v>
      </c>
      <c r="D13" s="23">
        <v>2</v>
      </c>
      <c r="E13" s="22" t="s">
        <v>13</v>
      </c>
      <c r="F13" s="22">
        <v>0</v>
      </c>
      <c r="G13" s="24" t="s">
        <v>645</v>
      </c>
      <c r="H13" s="25">
        <v>1</v>
      </c>
      <c r="I13" s="22" t="s">
        <v>646</v>
      </c>
      <c r="J13" s="22" t="s">
        <v>647</v>
      </c>
      <c r="K13" s="22" t="s">
        <v>648</v>
      </c>
      <c r="L13" s="22">
        <v>1</v>
      </c>
    </row>
    <row r="14" ht="16.5" spans="1:12">
      <c r="A14" s="22">
        <v>1101011</v>
      </c>
      <c r="B14" s="22" t="str">
        <f>INDEX(战场角色!B:B,MATCH(skillInfo!A14,战场角色!A:A,0))</f>
        <v>阎风吒</v>
      </c>
      <c r="C14" s="22" t="s">
        <v>611</v>
      </c>
      <c r="D14" s="23">
        <v>2</v>
      </c>
      <c r="E14" s="22" t="s">
        <v>13</v>
      </c>
      <c r="F14" s="22">
        <v>0</v>
      </c>
      <c r="G14" s="24" t="s">
        <v>649</v>
      </c>
      <c r="H14" s="25">
        <v>1</v>
      </c>
      <c r="I14" s="22" t="s">
        <v>650</v>
      </c>
      <c r="J14" s="22" t="s">
        <v>651</v>
      </c>
      <c r="K14" s="22" t="s">
        <v>652</v>
      </c>
      <c r="L14" s="22">
        <v>1</v>
      </c>
    </row>
    <row r="15" ht="16.5" spans="1:12">
      <c r="A15" s="22">
        <v>1101012</v>
      </c>
      <c r="B15" s="22" t="str">
        <f>INDEX(战场角色!B:B,MATCH(skillInfo!A15,战场角色!A:A,0))</f>
        <v>南御夫</v>
      </c>
      <c r="C15" s="22" t="s">
        <v>611</v>
      </c>
      <c r="D15" s="23">
        <v>2</v>
      </c>
      <c r="E15" s="22" t="s">
        <v>13</v>
      </c>
      <c r="F15" s="22">
        <v>0</v>
      </c>
      <c r="G15" s="24" t="s">
        <v>653</v>
      </c>
      <c r="H15" s="25">
        <v>1</v>
      </c>
      <c r="I15" s="22" t="s">
        <v>654</v>
      </c>
      <c r="J15" s="22" t="s">
        <v>655</v>
      </c>
      <c r="K15" s="22"/>
      <c r="L15" s="22">
        <v>1</v>
      </c>
    </row>
    <row r="16" ht="16.5" spans="1:12">
      <c r="A16" s="22">
        <v>1101013</v>
      </c>
      <c r="B16" s="22" t="str">
        <f>INDEX(战场角色!B:B,MATCH(skillInfo!A16,战场角色!A:A,0))</f>
        <v>吉拉</v>
      </c>
      <c r="C16" s="22" t="s">
        <v>611</v>
      </c>
      <c r="D16" s="23">
        <v>2</v>
      </c>
      <c r="E16" s="22" t="s">
        <v>13</v>
      </c>
      <c r="F16" s="22">
        <v>0</v>
      </c>
      <c r="G16" s="24" t="s">
        <v>656</v>
      </c>
      <c r="H16" s="25">
        <v>1</v>
      </c>
      <c r="I16" s="22" t="s">
        <v>657</v>
      </c>
      <c r="J16" s="22" t="s">
        <v>658</v>
      </c>
      <c r="K16" s="22"/>
      <c r="L16" s="22">
        <v>1</v>
      </c>
    </row>
    <row r="17" ht="16.5" spans="1:12">
      <c r="A17" s="22">
        <v>1101014</v>
      </c>
      <c r="B17" s="22" t="str">
        <f>INDEX(战场角色!B:B,MATCH(skillInfo!A17,战场角色!A:A,0))</f>
        <v>吕仙宫</v>
      </c>
      <c r="C17" s="22" t="s">
        <v>611</v>
      </c>
      <c r="D17" s="23">
        <v>2</v>
      </c>
      <c r="E17" s="22" t="s">
        <v>13</v>
      </c>
      <c r="F17" s="22">
        <v>0</v>
      </c>
      <c r="G17" s="24" t="s">
        <v>659</v>
      </c>
      <c r="H17" s="25">
        <v>1</v>
      </c>
      <c r="I17" s="22" t="s">
        <v>660</v>
      </c>
      <c r="J17" s="22" t="s">
        <v>661</v>
      </c>
      <c r="K17" s="22" t="s">
        <v>662</v>
      </c>
      <c r="L17" s="22">
        <v>1</v>
      </c>
    </row>
    <row r="18" ht="16.5" spans="1:12">
      <c r="A18" s="22">
        <v>1101015</v>
      </c>
      <c r="B18" s="22" t="str">
        <f>INDEX(战场角色!B:B,MATCH(skillInfo!A18,战场角色!A:A,0))</f>
        <v>阎巧巧</v>
      </c>
      <c r="C18" s="22" t="s">
        <v>611</v>
      </c>
      <c r="D18" s="23">
        <v>2</v>
      </c>
      <c r="E18" s="22" t="s">
        <v>13</v>
      </c>
      <c r="F18" s="22">
        <v>0</v>
      </c>
      <c r="G18" s="24" t="s">
        <v>663</v>
      </c>
      <c r="H18" s="25">
        <v>1</v>
      </c>
      <c r="I18" s="22" t="s">
        <v>664</v>
      </c>
      <c r="J18" s="22" t="s">
        <v>665</v>
      </c>
      <c r="K18" s="22" t="s">
        <v>666</v>
      </c>
      <c r="L18" s="22">
        <v>1</v>
      </c>
    </row>
    <row r="19" ht="16.5" spans="1:12">
      <c r="A19" s="22">
        <v>1101017</v>
      </c>
      <c r="B19" s="22" t="str">
        <f>INDEX(战场角色!B:B,MATCH(skillInfo!A19,战场角色!A:A,0))</f>
        <v>诸葛一心</v>
      </c>
      <c r="C19" s="22" t="s">
        <v>611</v>
      </c>
      <c r="D19" s="23">
        <v>2</v>
      </c>
      <c r="E19" s="22" t="s">
        <v>13</v>
      </c>
      <c r="F19" s="22">
        <v>0</v>
      </c>
      <c r="G19" s="24" t="s">
        <v>667</v>
      </c>
      <c r="H19" s="25">
        <v>1</v>
      </c>
      <c r="I19" s="22" t="s">
        <v>668</v>
      </c>
      <c r="J19" s="22" t="s">
        <v>669</v>
      </c>
      <c r="K19" s="22" t="s">
        <v>670</v>
      </c>
      <c r="L19" s="22">
        <v>1</v>
      </c>
    </row>
    <row r="20" ht="16.5" spans="1:12">
      <c r="A20" s="22">
        <v>1101020</v>
      </c>
      <c r="B20" s="22" t="str">
        <f>INDEX(战场角色!B:B,MATCH(skillInfo!A20,战场角色!A:A,0))</f>
        <v>姬烟华</v>
      </c>
      <c r="C20" s="22" t="s">
        <v>611</v>
      </c>
      <c r="D20" s="23">
        <v>2</v>
      </c>
      <c r="E20" s="22" t="s">
        <v>13</v>
      </c>
      <c r="F20" s="22">
        <v>0</v>
      </c>
      <c r="G20" s="24" t="s">
        <v>671</v>
      </c>
      <c r="H20" s="25">
        <v>1</v>
      </c>
      <c r="I20" s="22" t="s">
        <v>672</v>
      </c>
      <c r="J20" s="22" t="s">
        <v>673</v>
      </c>
      <c r="K20" s="22" t="s">
        <v>674</v>
      </c>
      <c r="L20" s="22">
        <v>1</v>
      </c>
    </row>
    <row r="21" ht="16.5" spans="1:12">
      <c r="A21" s="22">
        <v>1101022</v>
      </c>
      <c r="B21" s="22" t="str">
        <f>INDEX(战场角色!B:B,MATCH(skillInfo!A21,战场角色!A:A,0))</f>
        <v>幻</v>
      </c>
      <c r="C21" s="22" t="s">
        <v>611</v>
      </c>
      <c r="D21" s="23">
        <v>2</v>
      </c>
      <c r="E21" s="22" t="s">
        <v>13</v>
      </c>
      <c r="F21" s="22">
        <v>0</v>
      </c>
      <c r="G21" s="24" t="s">
        <v>675</v>
      </c>
      <c r="H21" s="25">
        <v>1</v>
      </c>
      <c r="I21" s="22" t="s">
        <v>676</v>
      </c>
      <c r="J21" s="22" t="s">
        <v>677</v>
      </c>
      <c r="K21" s="22" t="s">
        <v>678</v>
      </c>
      <c r="L21" s="22">
        <v>1</v>
      </c>
    </row>
    <row r="22" ht="16.5" spans="1:12">
      <c r="A22" s="22">
        <v>1102001</v>
      </c>
      <c r="B22" s="22" t="str">
        <f>INDEX(战场角色!B:B,MATCH(skillInfo!A22,战场角色!A:A,0))</f>
        <v>关羽</v>
      </c>
      <c r="C22" s="22" t="s">
        <v>611</v>
      </c>
      <c r="D22" s="23">
        <v>2</v>
      </c>
      <c r="E22" s="22" t="s">
        <v>13</v>
      </c>
      <c r="F22" s="22">
        <v>0</v>
      </c>
      <c r="G22" s="24" t="s">
        <v>679</v>
      </c>
      <c r="H22" s="25">
        <v>1</v>
      </c>
      <c r="I22" s="22" t="s">
        <v>680</v>
      </c>
      <c r="J22" s="22" t="s">
        <v>681</v>
      </c>
      <c r="K22" s="22" t="s">
        <v>682</v>
      </c>
      <c r="L22" s="22">
        <v>1</v>
      </c>
    </row>
    <row r="23" ht="16.5" spans="1:12">
      <c r="A23" s="22">
        <v>1102002</v>
      </c>
      <c r="B23" s="22" t="str">
        <f>INDEX(战场角色!B:B,MATCH(skillInfo!A23,战场角色!A:A,0))</f>
        <v>许褚</v>
      </c>
      <c r="C23" s="22" t="s">
        <v>611</v>
      </c>
      <c r="D23" s="23">
        <v>2</v>
      </c>
      <c r="E23" s="22" t="s">
        <v>13</v>
      </c>
      <c r="F23" s="22">
        <v>1</v>
      </c>
      <c r="G23" s="24" t="s">
        <v>683</v>
      </c>
      <c r="H23" s="25">
        <v>1</v>
      </c>
      <c r="I23" s="22" t="s">
        <v>684</v>
      </c>
      <c r="J23" s="22" t="s">
        <v>685</v>
      </c>
      <c r="K23" s="22" t="s">
        <v>686</v>
      </c>
      <c r="L23" s="22">
        <v>1</v>
      </c>
    </row>
    <row r="24" ht="16.5" spans="1:12">
      <c r="A24" s="22">
        <v>1102003</v>
      </c>
      <c r="B24" s="22" t="str">
        <f>INDEX(战场角色!B:B,MATCH(skillInfo!A24,战场角色!A:A,0))</f>
        <v>典韦</v>
      </c>
      <c r="C24" s="22" t="s">
        <v>611</v>
      </c>
      <c r="D24" s="23">
        <v>2</v>
      </c>
      <c r="E24" s="22" t="s">
        <v>13</v>
      </c>
      <c r="F24" s="22">
        <v>1</v>
      </c>
      <c r="G24" s="24" t="s">
        <v>687</v>
      </c>
      <c r="H24" s="25">
        <v>1</v>
      </c>
      <c r="I24" s="22" t="s">
        <v>688</v>
      </c>
      <c r="J24" s="22" t="s">
        <v>689</v>
      </c>
      <c r="K24" s="22" t="s">
        <v>690</v>
      </c>
      <c r="L24" s="22">
        <v>1</v>
      </c>
    </row>
    <row r="25" ht="16.5" spans="1:12">
      <c r="A25" s="22">
        <v>1102004</v>
      </c>
      <c r="B25" s="22" t="str">
        <f>INDEX(战场角色!B:B,MATCH(skillInfo!A25,战场角色!A:A,0))</f>
        <v>唐流雨</v>
      </c>
      <c r="C25" s="22" t="s">
        <v>611</v>
      </c>
      <c r="D25" s="23">
        <v>2</v>
      </c>
      <c r="E25" s="22" t="s">
        <v>13</v>
      </c>
      <c r="F25" s="22">
        <v>1</v>
      </c>
      <c r="G25" s="24" t="s">
        <v>691</v>
      </c>
      <c r="H25" s="25">
        <v>1</v>
      </c>
      <c r="I25" s="22" t="s">
        <v>692</v>
      </c>
      <c r="J25" s="22" t="s">
        <v>693</v>
      </c>
      <c r="K25" s="22" t="s">
        <v>694</v>
      </c>
      <c r="L25" s="22">
        <v>1</v>
      </c>
    </row>
    <row r="26" ht="16.5" spans="1:12">
      <c r="A26" s="22">
        <v>1102005</v>
      </c>
      <c r="B26" s="22" t="str">
        <f>INDEX(战场角色!B:B,MATCH(skillInfo!A26,战场角色!A:A,0))</f>
        <v>李轩辕</v>
      </c>
      <c r="C26" s="22" t="s">
        <v>611</v>
      </c>
      <c r="D26" s="23">
        <v>2</v>
      </c>
      <c r="E26" s="22" t="s">
        <v>13</v>
      </c>
      <c r="F26" s="22">
        <v>1</v>
      </c>
      <c r="G26" s="24" t="s">
        <v>695</v>
      </c>
      <c r="H26" s="25">
        <v>1</v>
      </c>
      <c r="I26" s="22" t="s">
        <v>696</v>
      </c>
      <c r="J26" s="22" t="s">
        <v>697</v>
      </c>
      <c r="K26" s="22" t="s">
        <v>698</v>
      </c>
      <c r="L26" s="22">
        <v>1</v>
      </c>
    </row>
    <row r="27" ht="16.5" spans="1:12">
      <c r="A27" s="22">
        <v>1102006</v>
      </c>
      <c r="B27" s="22" t="str">
        <f>INDEX(战场角色!B:B,MATCH(skillInfo!A27,战场角色!A:A,0))</f>
        <v>项羽</v>
      </c>
      <c r="C27" s="22" t="s">
        <v>611</v>
      </c>
      <c r="D27" s="23">
        <v>2</v>
      </c>
      <c r="E27" s="22" t="s">
        <v>13</v>
      </c>
      <c r="F27" s="22">
        <v>1</v>
      </c>
      <c r="G27" s="24" t="s">
        <v>699</v>
      </c>
      <c r="H27" s="25">
        <v>1</v>
      </c>
      <c r="I27" s="22" t="s">
        <v>700</v>
      </c>
      <c r="J27" s="22" t="s">
        <v>701</v>
      </c>
      <c r="K27" s="22" t="s">
        <v>702</v>
      </c>
      <c r="L27" s="22">
        <v>1</v>
      </c>
    </row>
    <row r="28" ht="16.5" spans="1:12">
      <c r="A28" s="22">
        <v>1102007</v>
      </c>
      <c r="B28" s="22" t="str">
        <f>INDEX(战场角色!B:B,MATCH(skillInfo!A28,战场角色!A:A,0))</f>
        <v>天使缇娜</v>
      </c>
      <c r="C28" s="22" t="s">
        <v>611</v>
      </c>
      <c r="D28" s="23">
        <v>2</v>
      </c>
      <c r="E28" s="22" t="s">
        <v>13</v>
      </c>
      <c r="F28" s="22">
        <v>1</v>
      </c>
      <c r="G28" s="24" t="s">
        <v>703</v>
      </c>
      <c r="H28" s="25">
        <v>1</v>
      </c>
      <c r="I28" s="22" t="s">
        <v>704</v>
      </c>
      <c r="J28" s="22" t="s">
        <v>705</v>
      </c>
      <c r="K28" s="22" t="s">
        <v>706</v>
      </c>
      <c r="L28" s="22">
        <v>1</v>
      </c>
    </row>
    <row r="29" ht="16.5" spans="1:12">
      <c r="A29" s="22">
        <v>1102008</v>
      </c>
      <c r="B29" s="22" t="str">
        <f>INDEX(战场角色!B:B,MATCH(skillInfo!A29,战场角色!A:A,0))</f>
        <v>夏侯渊</v>
      </c>
      <c r="C29" s="22" t="s">
        <v>611</v>
      </c>
      <c r="D29" s="23">
        <v>2</v>
      </c>
      <c r="E29" s="22" t="s">
        <v>13</v>
      </c>
      <c r="F29" s="22">
        <v>1</v>
      </c>
      <c r="G29" s="24" t="s">
        <v>707</v>
      </c>
      <c r="H29" s="25">
        <v>1</v>
      </c>
      <c r="I29" s="22" t="s">
        <v>708</v>
      </c>
      <c r="J29" s="22" t="s">
        <v>709</v>
      </c>
      <c r="K29" s="22" t="s">
        <v>710</v>
      </c>
      <c r="L29" s="22">
        <v>1</v>
      </c>
    </row>
    <row r="30" ht="16.5" spans="1:12">
      <c r="A30" s="22">
        <v>1102009</v>
      </c>
      <c r="B30" s="22" t="str">
        <f>INDEX(战场角色!B:B,MATCH(skillInfo!A30,战场角色!A:A,0))</f>
        <v>徐晃</v>
      </c>
      <c r="C30" s="22" t="s">
        <v>611</v>
      </c>
      <c r="D30" s="23">
        <v>2</v>
      </c>
      <c r="E30" s="22" t="s">
        <v>13</v>
      </c>
      <c r="F30" s="22">
        <v>1</v>
      </c>
      <c r="G30" s="24" t="s">
        <v>711</v>
      </c>
      <c r="H30" s="25">
        <v>1</v>
      </c>
      <c r="I30" s="22" t="s">
        <v>712</v>
      </c>
      <c r="J30" s="22" t="s">
        <v>713</v>
      </c>
      <c r="K30" s="22"/>
      <c r="L30" s="22">
        <v>1</v>
      </c>
    </row>
    <row r="31" ht="16.5" spans="1:12">
      <c r="A31" s="22">
        <v>1102010</v>
      </c>
      <c r="B31" s="22" t="str">
        <f>INDEX(战场角色!B:B,MATCH(skillInfo!A31,战场角色!A:A,0))</f>
        <v>张郃</v>
      </c>
      <c r="C31" s="22" t="s">
        <v>611</v>
      </c>
      <c r="D31" s="23">
        <v>2</v>
      </c>
      <c r="E31" s="22" t="s">
        <v>13</v>
      </c>
      <c r="F31" s="22">
        <v>1</v>
      </c>
      <c r="G31" s="24" t="s">
        <v>714</v>
      </c>
      <c r="H31" s="25">
        <v>1</v>
      </c>
      <c r="I31" s="22" t="s">
        <v>715</v>
      </c>
      <c r="J31" s="22" t="s">
        <v>716</v>
      </c>
      <c r="K31" s="22" t="s">
        <v>717</v>
      </c>
      <c r="L31" s="22">
        <v>1</v>
      </c>
    </row>
    <row r="32" ht="16.5" spans="1:12">
      <c r="A32" s="22">
        <v>1102011</v>
      </c>
      <c r="B32" s="22" t="str">
        <f>INDEX(战场角色!B:B,MATCH(skillInfo!A32,战场角色!A:A,0))</f>
        <v>张飞</v>
      </c>
      <c r="C32" s="22" t="s">
        <v>611</v>
      </c>
      <c r="D32" s="23">
        <v>2</v>
      </c>
      <c r="E32" s="22" t="s">
        <v>13</v>
      </c>
      <c r="F32" s="22">
        <v>1</v>
      </c>
      <c r="G32" s="24" t="s">
        <v>718</v>
      </c>
      <c r="H32" s="25">
        <v>1</v>
      </c>
      <c r="I32" s="22" t="s">
        <v>719</v>
      </c>
      <c r="J32" s="22" t="s">
        <v>720</v>
      </c>
      <c r="K32" s="22"/>
      <c r="L32" s="22">
        <v>1</v>
      </c>
    </row>
    <row r="33" ht="16.5" spans="1:12">
      <c r="A33" s="22">
        <v>1102012</v>
      </c>
      <c r="B33" s="22" t="str">
        <f>INDEX(战场角色!B:B,MATCH(skillInfo!A33,战场角色!A:A,0))</f>
        <v>夏侯惇</v>
      </c>
      <c r="C33" s="22" t="s">
        <v>611</v>
      </c>
      <c r="D33" s="23">
        <v>2</v>
      </c>
      <c r="E33" s="22" t="s">
        <v>13</v>
      </c>
      <c r="F33" s="22">
        <v>1</v>
      </c>
      <c r="G33" s="24" t="s">
        <v>721</v>
      </c>
      <c r="H33" s="25">
        <v>1</v>
      </c>
      <c r="I33" s="22" t="s">
        <v>722</v>
      </c>
      <c r="J33" s="22" t="s">
        <v>723</v>
      </c>
      <c r="K33" s="22" t="s">
        <v>724</v>
      </c>
      <c r="L33" s="22">
        <v>1</v>
      </c>
    </row>
    <row r="34" ht="16.5" spans="1:12">
      <c r="A34" s="22">
        <v>1102013</v>
      </c>
      <c r="B34" s="22" t="str">
        <f>INDEX(战场角色!B:B,MATCH(skillInfo!A34,战场角色!A:A,0))</f>
        <v>塞伯洛斯</v>
      </c>
      <c r="C34" s="22" t="s">
        <v>611</v>
      </c>
      <c r="D34" s="23">
        <v>2</v>
      </c>
      <c r="E34" s="22" t="s">
        <v>13</v>
      </c>
      <c r="F34" s="22">
        <v>1</v>
      </c>
      <c r="G34" s="24" t="s">
        <v>725</v>
      </c>
      <c r="H34" s="25">
        <v>1</v>
      </c>
      <c r="I34" s="22" t="s">
        <v>726</v>
      </c>
      <c r="J34" s="22" t="s">
        <v>727</v>
      </c>
      <c r="K34" s="22" t="s">
        <v>728</v>
      </c>
      <c r="L34" s="22">
        <v>1</v>
      </c>
    </row>
    <row r="35" ht="16.5" spans="1:12">
      <c r="A35" s="22">
        <v>1102014</v>
      </c>
      <c r="B35" s="22" t="str">
        <f>INDEX(战场角色!B:B,MATCH(skillInfo!A35,战场角色!A:A,0))</f>
        <v>石灵明</v>
      </c>
      <c r="C35" s="22" t="s">
        <v>611</v>
      </c>
      <c r="D35" s="23">
        <v>2</v>
      </c>
      <c r="E35" s="22" t="s">
        <v>13</v>
      </c>
      <c r="F35" s="22">
        <v>1</v>
      </c>
      <c r="G35" s="24" t="s">
        <v>729</v>
      </c>
      <c r="H35" s="25">
        <v>1</v>
      </c>
      <c r="I35" s="22" t="s">
        <v>730</v>
      </c>
      <c r="J35" s="22" t="s">
        <v>731</v>
      </c>
      <c r="K35" s="22" t="s">
        <v>732</v>
      </c>
      <c r="L35" s="22">
        <v>1</v>
      </c>
    </row>
    <row r="36" ht="16.5" spans="1:12">
      <c r="A36" s="22">
        <v>1102015</v>
      </c>
      <c r="B36" s="22" t="str">
        <f>INDEX(战场角色!B:B,MATCH(skillInfo!A36,战场角色!A:A,0))</f>
        <v>于禁</v>
      </c>
      <c r="C36" s="22" t="s">
        <v>611</v>
      </c>
      <c r="D36" s="23">
        <v>2</v>
      </c>
      <c r="E36" s="22" t="s">
        <v>13</v>
      </c>
      <c r="F36" s="22">
        <v>1</v>
      </c>
      <c r="G36" s="24" t="s">
        <v>733</v>
      </c>
      <c r="H36" s="25">
        <v>1</v>
      </c>
      <c r="I36" s="22" t="s">
        <v>734</v>
      </c>
      <c r="J36" s="22" t="s">
        <v>735</v>
      </c>
      <c r="K36" s="22" t="s">
        <v>736</v>
      </c>
      <c r="L36" s="22">
        <v>1</v>
      </c>
    </row>
    <row r="37" ht="16.5" spans="1:12">
      <c r="A37" s="22">
        <v>1102016</v>
      </c>
      <c r="B37" s="22" t="str">
        <f>INDEX(战场角色!B:B,MATCH(skillInfo!A37,战场角色!A:A,0))</f>
        <v>西方龙</v>
      </c>
      <c r="C37" s="22" t="s">
        <v>611</v>
      </c>
      <c r="D37" s="23">
        <v>2</v>
      </c>
      <c r="E37" s="22" t="s">
        <v>13</v>
      </c>
      <c r="F37" s="22">
        <v>1</v>
      </c>
      <c r="G37" s="24" t="s">
        <v>737</v>
      </c>
      <c r="H37" s="25">
        <v>1</v>
      </c>
      <c r="I37" s="22" t="s">
        <v>738</v>
      </c>
      <c r="J37" s="22" t="s">
        <v>739</v>
      </c>
      <c r="K37" s="22" t="s">
        <v>740</v>
      </c>
      <c r="L37" s="22">
        <v>1</v>
      </c>
    </row>
    <row r="38" ht="16.5" spans="1:12">
      <c r="A38" s="22">
        <v>1102017</v>
      </c>
      <c r="B38" s="22" t="str">
        <f>INDEX(战场角色!B:B,MATCH(skillInfo!A38,战场角色!A:A,0))</f>
        <v>飞廉</v>
      </c>
      <c r="C38" s="22" t="s">
        <v>611</v>
      </c>
      <c r="D38" s="23">
        <v>2</v>
      </c>
      <c r="E38" s="22" t="s">
        <v>13</v>
      </c>
      <c r="F38" s="22">
        <v>1</v>
      </c>
      <c r="G38" s="24" t="s">
        <v>741</v>
      </c>
      <c r="H38" s="25">
        <v>1</v>
      </c>
      <c r="I38" s="22" t="s">
        <v>742</v>
      </c>
      <c r="J38" s="22" t="s">
        <v>743</v>
      </c>
      <c r="K38" s="22" t="s">
        <v>744</v>
      </c>
      <c r="L38" s="22">
        <v>1</v>
      </c>
    </row>
    <row r="39" ht="16.5" spans="1:12">
      <c r="A39" s="22">
        <v>1102018</v>
      </c>
      <c r="B39" s="22" t="str">
        <f>INDEX(战场角色!B:B,MATCH(skillInfo!A39,战场角色!A:A,0))</f>
        <v>噬日</v>
      </c>
      <c r="C39" s="22" t="s">
        <v>611</v>
      </c>
      <c r="D39" s="23">
        <v>2</v>
      </c>
      <c r="E39" s="22" t="s">
        <v>13</v>
      </c>
      <c r="F39" s="22">
        <v>1</v>
      </c>
      <c r="G39" s="24" t="s">
        <v>745</v>
      </c>
      <c r="H39" s="25">
        <v>1</v>
      </c>
      <c r="I39" s="22" t="s">
        <v>746</v>
      </c>
      <c r="J39" s="22" t="s">
        <v>747</v>
      </c>
      <c r="K39" s="22" t="s">
        <v>748</v>
      </c>
      <c r="L39" s="22">
        <v>1</v>
      </c>
    </row>
    <row r="40" ht="16.5" spans="1:12">
      <c r="A40" s="22">
        <v>1102019</v>
      </c>
      <c r="B40" s="22" t="str">
        <f>INDEX(战场角色!B:B,MATCH(skillInfo!A40,战场角色!A:A,0))</f>
        <v>食火蜥</v>
      </c>
      <c r="C40" s="22" t="s">
        <v>611</v>
      </c>
      <c r="D40" s="23">
        <v>2</v>
      </c>
      <c r="E40" s="22" t="s">
        <v>13</v>
      </c>
      <c r="F40" s="22">
        <v>1</v>
      </c>
      <c r="G40" s="24" t="s">
        <v>749</v>
      </c>
      <c r="H40" s="25">
        <v>1</v>
      </c>
      <c r="I40" s="22" t="s">
        <v>750</v>
      </c>
      <c r="J40" s="22" t="s">
        <v>751</v>
      </c>
      <c r="K40" s="22" t="s">
        <v>752</v>
      </c>
      <c r="L40" s="22">
        <v>1</v>
      </c>
    </row>
    <row r="41" ht="16.5" spans="1:12">
      <c r="A41" s="22">
        <v>1102020</v>
      </c>
      <c r="B41" s="22" t="str">
        <f>INDEX(战场角色!B:B,MATCH(skillInfo!A41,战场角色!A:A,0))</f>
        <v>高顺</v>
      </c>
      <c r="C41" s="22" t="s">
        <v>611</v>
      </c>
      <c r="D41" s="23">
        <v>2</v>
      </c>
      <c r="E41" s="22" t="s">
        <v>13</v>
      </c>
      <c r="F41" s="22">
        <v>1</v>
      </c>
      <c r="G41" s="24" t="s">
        <v>753</v>
      </c>
      <c r="H41" s="25">
        <v>1</v>
      </c>
      <c r="I41" s="22" t="s">
        <v>754</v>
      </c>
      <c r="J41" s="22" t="s">
        <v>755</v>
      </c>
      <c r="K41" s="22" t="s">
        <v>756</v>
      </c>
      <c r="L41" s="22">
        <v>1</v>
      </c>
    </row>
    <row r="42" ht="16.5" spans="1:12">
      <c r="A42" s="22">
        <v>1102021</v>
      </c>
      <c r="B42" s="22" t="str">
        <f>INDEX(战场角色!B:B,MATCH(skillInfo!A42,战场角色!A:A,0))</f>
        <v>烈风螳螂</v>
      </c>
      <c r="C42" s="22" t="s">
        <v>611</v>
      </c>
      <c r="D42" s="23">
        <v>2</v>
      </c>
      <c r="E42" s="22" t="s">
        <v>13</v>
      </c>
      <c r="F42" s="22">
        <v>1</v>
      </c>
      <c r="G42" s="24" t="s">
        <v>757</v>
      </c>
      <c r="H42" s="25">
        <v>1</v>
      </c>
      <c r="I42" s="22" t="s">
        <v>758</v>
      </c>
      <c r="J42" s="22" t="s">
        <v>759</v>
      </c>
      <c r="K42" s="22" t="s">
        <v>760</v>
      </c>
      <c r="L42" s="22">
        <v>1</v>
      </c>
    </row>
    <row r="43" ht="16.5" spans="1:12">
      <c r="A43" s="22">
        <v>1102030</v>
      </c>
      <c r="B43" s="22" t="str">
        <f>INDEX(战场角色!B:B,MATCH(skillInfo!A43,战场角色!A:A,0))</f>
        <v>燕青</v>
      </c>
      <c r="C43" s="22" t="s">
        <v>611</v>
      </c>
      <c r="D43" s="23">
        <v>2</v>
      </c>
      <c r="E43" s="22" t="s">
        <v>13</v>
      </c>
      <c r="F43" s="22">
        <v>1</v>
      </c>
      <c r="G43" s="24" t="s">
        <v>761</v>
      </c>
      <c r="H43" s="25">
        <v>1</v>
      </c>
      <c r="I43" s="22" t="s">
        <v>762</v>
      </c>
      <c r="J43" s="22" t="s">
        <v>763</v>
      </c>
      <c r="K43" s="22" t="s">
        <v>764</v>
      </c>
      <c r="L43" s="22">
        <v>1</v>
      </c>
    </row>
    <row r="44" ht="16.5" spans="1:12">
      <c r="A44" s="26">
        <v>1102001</v>
      </c>
      <c r="B44" s="26" t="str">
        <f>INDEX(战场角色!B:B,MATCH(skillInfo!A44,战场角色!A:A,0))</f>
        <v>关羽</v>
      </c>
      <c r="C44" s="26" t="s">
        <v>765</v>
      </c>
      <c r="D44" s="26">
        <f t="shared" ref="D44:D61" si="0">IF(RIGHT(LEFT(A44,4),1)*1=2,2,1)</f>
        <v>2</v>
      </c>
      <c r="E44" s="26" t="s">
        <v>13</v>
      </c>
      <c r="F44" s="26">
        <v>1</v>
      </c>
      <c r="G44" s="26" t="s">
        <v>766</v>
      </c>
      <c r="H44" s="27">
        <v>1</v>
      </c>
      <c r="I44" s="32" t="s">
        <v>767</v>
      </c>
      <c r="J44" s="32" t="s">
        <v>768</v>
      </c>
      <c r="K44" s="26" t="s">
        <v>769</v>
      </c>
      <c r="L44" s="26">
        <v>1</v>
      </c>
    </row>
    <row r="45" ht="16.5" spans="1:12">
      <c r="A45" s="26">
        <v>1102001</v>
      </c>
      <c r="B45" s="26" t="str">
        <f>INDEX(战场角色!B:B,MATCH(skillInfo!A45,战场角色!A:A,0))</f>
        <v>关羽</v>
      </c>
      <c r="C45" s="26" t="s">
        <v>765</v>
      </c>
      <c r="D45" s="26">
        <f t="shared" si="0"/>
        <v>2</v>
      </c>
      <c r="E45" s="26" t="s">
        <v>13</v>
      </c>
      <c r="F45" s="26">
        <v>1</v>
      </c>
      <c r="G45" s="26" t="s">
        <v>770</v>
      </c>
      <c r="H45" s="27">
        <v>1</v>
      </c>
      <c r="I45" s="26" t="s">
        <v>771</v>
      </c>
      <c r="J45" s="26" t="s">
        <v>772</v>
      </c>
      <c r="K45" s="26" t="s">
        <v>773</v>
      </c>
      <c r="L45" s="26">
        <v>1</v>
      </c>
    </row>
    <row r="46" ht="16.5" spans="1:12">
      <c r="A46" s="26">
        <v>1102001</v>
      </c>
      <c r="B46" s="26" t="str">
        <f>INDEX(战场角色!B:B,MATCH(skillInfo!A46,战场角色!A:A,0))</f>
        <v>关羽</v>
      </c>
      <c r="C46" s="26" t="s">
        <v>765</v>
      </c>
      <c r="D46" s="26">
        <f t="shared" si="0"/>
        <v>2</v>
      </c>
      <c r="E46" s="26" t="s">
        <v>13</v>
      </c>
      <c r="F46" s="26">
        <v>1</v>
      </c>
      <c r="G46" s="26" t="s">
        <v>774</v>
      </c>
      <c r="H46" s="27">
        <v>1</v>
      </c>
      <c r="I46" s="26" t="s">
        <v>775</v>
      </c>
      <c r="J46" s="26" t="s">
        <v>776</v>
      </c>
      <c r="K46" s="26" t="s">
        <v>777</v>
      </c>
      <c r="L46" s="26">
        <v>1</v>
      </c>
    </row>
    <row r="47" ht="16.5" spans="1:12">
      <c r="A47" s="26">
        <v>1102002</v>
      </c>
      <c r="B47" s="26" t="str">
        <f>INDEX(战场角色!B:B,MATCH(skillInfo!A47,战场角色!A:A,0))</f>
        <v>许褚</v>
      </c>
      <c r="C47" s="26" t="s">
        <v>765</v>
      </c>
      <c r="D47" s="26">
        <f t="shared" si="0"/>
        <v>2</v>
      </c>
      <c r="E47" s="26" t="s">
        <v>13</v>
      </c>
      <c r="F47" s="26">
        <v>1</v>
      </c>
      <c r="G47" s="26" t="s">
        <v>778</v>
      </c>
      <c r="H47" s="27">
        <v>1</v>
      </c>
      <c r="I47" s="26" t="s">
        <v>779</v>
      </c>
      <c r="J47" s="26" t="s">
        <v>780</v>
      </c>
      <c r="K47" s="26"/>
      <c r="L47" s="26">
        <v>1</v>
      </c>
    </row>
    <row r="48" ht="16.5" spans="1:12">
      <c r="A48" s="26">
        <v>1102002</v>
      </c>
      <c r="B48" s="26" t="str">
        <f>INDEX(战场角色!B:B,MATCH(skillInfo!A48,战场角色!A:A,0))</f>
        <v>许褚</v>
      </c>
      <c r="C48" s="26" t="s">
        <v>765</v>
      </c>
      <c r="D48" s="26">
        <f t="shared" si="0"/>
        <v>2</v>
      </c>
      <c r="E48" s="26" t="s">
        <v>13</v>
      </c>
      <c r="F48" s="26">
        <v>1</v>
      </c>
      <c r="G48" s="26" t="s">
        <v>781</v>
      </c>
      <c r="H48" s="27">
        <v>1</v>
      </c>
      <c r="I48" s="26" t="s">
        <v>782</v>
      </c>
      <c r="J48" s="26" t="s">
        <v>783</v>
      </c>
      <c r="K48" s="26"/>
      <c r="L48" s="26">
        <v>1</v>
      </c>
    </row>
    <row r="49" ht="16.5" spans="1:12">
      <c r="A49" s="26">
        <v>1102002</v>
      </c>
      <c r="B49" s="26" t="str">
        <f>INDEX(战场角色!B:B,MATCH(skillInfo!A49,战场角色!A:A,0))</f>
        <v>许褚</v>
      </c>
      <c r="C49" s="26" t="s">
        <v>765</v>
      </c>
      <c r="D49" s="26">
        <f t="shared" si="0"/>
        <v>2</v>
      </c>
      <c r="E49" s="26" t="s">
        <v>13</v>
      </c>
      <c r="F49" s="26">
        <v>1</v>
      </c>
      <c r="G49" s="26" t="s">
        <v>784</v>
      </c>
      <c r="H49" s="27">
        <v>1</v>
      </c>
      <c r="I49" s="26" t="s">
        <v>785</v>
      </c>
      <c r="J49" s="26" t="s">
        <v>786</v>
      </c>
      <c r="K49" s="26" t="s">
        <v>787</v>
      </c>
      <c r="L49" s="26">
        <v>1</v>
      </c>
    </row>
    <row r="50" ht="16.5" spans="1:12">
      <c r="A50" s="26">
        <v>1102004</v>
      </c>
      <c r="B50" s="26" t="str">
        <f>INDEX(战场角色!B:B,MATCH(skillInfo!A50,战场角色!A:A,0))</f>
        <v>唐流雨</v>
      </c>
      <c r="C50" s="26" t="s">
        <v>765</v>
      </c>
      <c r="D50" s="26">
        <f t="shared" si="0"/>
        <v>2</v>
      </c>
      <c r="E50" s="26" t="s">
        <v>13</v>
      </c>
      <c r="F50" s="26">
        <v>1</v>
      </c>
      <c r="G50" s="26" t="s">
        <v>788</v>
      </c>
      <c r="H50" s="27">
        <v>1</v>
      </c>
      <c r="I50" s="26" t="s">
        <v>789</v>
      </c>
      <c r="J50" s="26" t="s">
        <v>790</v>
      </c>
      <c r="K50" s="26"/>
      <c r="L50" s="26">
        <v>1</v>
      </c>
    </row>
    <row r="51" ht="16.5" spans="1:12">
      <c r="A51" s="26">
        <v>1102004</v>
      </c>
      <c r="B51" s="26" t="str">
        <f>INDEX(战场角色!B:B,MATCH(skillInfo!A51,战场角色!A:A,0))</f>
        <v>唐流雨</v>
      </c>
      <c r="C51" s="26" t="s">
        <v>765</v>
      </c>
      <c r="D51" s="26">
        <f t="shared" si="0"/>
        <v>2</v>
      </c>
      <c r="E51" s="26" t="s">
        <v>13</v>
      </c>
      <c r="F51" s="26">
        <v>1</v>
      </c>
      <c r="G51" s="26" t="s">
        <v>791</v>
      </c>
      <c r="H51" s="27">
        <v>1</v>
      </c>
      <c r="I51" s="26" t="s">
        <v>792</v>
      </c>
      <c r="J51" s="26" t="s">
        <v>793</v>
      </c>
      <c r="K51" s="26"/>
      <c r="L51" s="26">
        <v>1</v>
      </c>
    </row>
    <row r="52" ht="16.5" spans="1:12">
      <c r="A52" s="26">
        <v>1102004</v>
      </c>
      <c r="B52" s="26" t="str">
        <f>INDEX(战场角色!B:B,MATCH(skillInfo!A52,战场角色!A:A,0))</f>
        <v>唐流雨</v>
      </c>
      <c r="C52" s="26" t="s">
        <v>765</v>
      </c>
      <c r="D52" s="26">
        <f t="shared" si="0"/>
        <v>2</v>
      </c>
      <c r="E52" s="26" t="s">
        <v>13</v>
      </c>
      <c r="F52" s="26">
        <v>1</v>
      </c>
      <c r="G52" s="26" t="s">
        <v>794</v>
      </c>
      <c r="H52" s="27">
        <v>1</v>
      </c>
      <c r="I52" s="26" t="s">
        <v>795</v>
      </c>
      <c r="J52" s="26" t="s">
        <v>796</v>
      </c>
      <c r="K52" s="26"/>
      <c r="L52" s="26">
        <v>1</v>
      </c>
    </row>
    <row r="53" ht="16.5" spans="1:12">
      <c r="A53" s="26">
        <v>1102007</v>
      </c>
      <c r="B53" s="26" t="str">
        <f>INDEX(战场角色!B:B,MATCH(skillInfo!A53,战场角色!A:A,0))</f>
        <v>天使缇娜</v>
      </c>
      <c r="C53" s="26" t="s">
        <v>765</v>
      </c>
      <c r="D53" s="26">
        <f t="shared" si="0"/>
        <v>2</v>
      </c>
      <c r="E53" s="26" t="s">
        <v>13</v>
      </c>
      <c r="F53" s="26">
        <v>1</v>
      </c>
      <c r="G53" s="26" t="s">
        <v>797</v>
      </c>
      <c r="H53" s="27">
        <v>1</v>
      </c>
      <c r="I53" s="26" t="s">
        <v>798</v>
      </c>
      <c r="J53" s="26" t="s">
        <v>799</v>
      </c>
      <c r="K53" s="26" t="s">
        <v>800</v>
      </c>
      <c r="L53" s="26">
        <v>1</v>
      </c>
    </row>
    <row r="54" ht="16.5" spans="1:12">
      <c r="A54" s="26">
        <v>1102007</v>
      </c>
      <c r="B54" s="26" t="str">
        <f>INDEX(战场角色!B:B,MATCH(skillInfo!A54,战场角色!A:A,0))</f>
        <v>天使缇娜</v>
      </c>
      <c r="C54" s="26" t="s">
        <v>765</v>
      </c>
      <c r="D54" s="26">
        <f t="shared" si="0"/>
        <v>2</v>
      </c>
      <c r="E54" s="26" t="s">
        <v>13</v>
      </c>
      <c r="F54" s="26">
        <v>1</v>
      </c>
      <c r="G54" s="26" t="s">
        <v>801</v>
      </c>
      <c r="H54" s="27">
        <v>1</v>
      </c>
      <c r="I54" s="26" t="s">
        <v>802</v>
      </c>
      <c r="J54" s="26" t="s">
        <v>803</v>
      </c>
      <c r="K54" s="26" t="s">
        <v>804</v>
      </c>
      <c r="L54" s="26">
        <v>1</v>
      </c>
    </row>
    <row r="55" ht="16.5" spans="1:12">
      <c r="A55" s="26">
        <v>1102007</v>
      </c>
      <c r="B55" s="26" t="str">
        <f>INDEX(战场角色!B:B,MATCH(skillInfo!A55,战场角色!A:A,0))</f>
        <v>天使缇娜</v>
      </c>
      <c r="C55" s="26" t="s">
        <v>765</v>
      </c>
      <c r="D55" s="26">
        <f t="shared" si="0"/>
        <v>2</v>
      </c>
      <c r="E55" s="26" t="s">
        <v>13</v>
      </c>
      <c r="F55" s="26">
        <v>1</v>
      </c>
      <c r="G55" s="26" t="s">
        <v>805</v>
      </c>
      <c r="H55" s="27">
        <v>1</v>
      </c>
      <c r="I55" s="26" t="s">
        <v>806</v>
      </c>
      <c r="J55" s="26" t="s">
        <v>807</v>
      </c>
      <c r="K55" s="26" t="s">
        <v>808</v>
      </c>
      <c r="L55" s="26">
        <v>1</v>
      </c>
    </row>
    <row r="56" ht="16.5" spans="1:12">
      <c r="A56" s="26">
        <v>1102012</v>
      </c>
      <c r="B56" s="26" t="str">
        <f>INDEX(战场角色!B:B,MATCH(skillInfo!A56,战场角色!A:A,0))</f>
        <v>夏侯惇</v>
      </c>
      <c r="C56" s="26" t="s">
        <v>765</v>
      </c>
      <c r="D56" s="26">
        <f t="shared" si="0"/>
        <v>2</v>
      </c>
      <c r="E56" s="26" t="s">
        <v>13</v>
      </c>
      <c r="F56" s="26">
        <v>1</v>
      </c>
      <c r="G56" s="26" t="s">
        <v>809</v>
      </c>
      <c r="H56" s="27">
        <v>1</v>
      </c>
      <c r="I56" s="26" t="s">
        <v>810</v>
      </c>
      <c r="J56" s="26" t="s">
        <v>811</v>
      </c>
      <c r="K56" s="26" t="s">
        <v>812</v>
      </c>
      <c r="L56" s="26">
        <v>1</v>
      </c>
    </row>
    <row r="57" ht="16.5" spans="1:12">
      <c r="A57" s="26">
        <v>1102012</v>
      </c>
      <c r="B57" s="26" t="str">
        <f>INDEX(战场角色!B:B,MATCH(skillInfo!A57,战场角色!A:A,0))</f>
        <v>夏侯惇</v>
      </c>
      <c r="C57" s="26" t="s">
        <v>765</v>
      </c>
      <c r="D57" s="26">
        <f t="shared" si="0"/>
        <v>2</v>
      </c>
      <c r="E57" s="26" t="s">
        <v>13</v>
      </c>
      <c r="F57" s="26">
        <v>1</v>
      </c>
      <c r="G57" s="26" t="s">
        <v>813</v>
      </c>
      <c r="H57" s="27">
        <v>1</v>
      </c>
      <c r="I57" s="26" t="s">
        <v>814</v>
      </c>
      <c r="J57" s="26" t="s">
        <v>815</v>
      </c>
      <c r="K57" s="26" t="s">
        <v>816</v>
      </c>
      <c r="L57" s="26">
        <v>1</v>
      </c>
    </row>
    <row r="58" ht="16.5" spans="1:12">
      <c r="A58" s="26">
        <v>1102012</v>
      </c>
      <c r="B58" s="26" t="str">
        <f>INDEX(战场角色!B:B,MATCH(skillInfo!A58,战场角色!A:A,0))</f>
        <v>夏侯惇</v>
      </c>
      <c r="C58" s="26" t="s">
        <v>765</v>
      </c>
      <c r="D58" s="26">
        <f t="shared" si="0"/>
        <v>2</v>
      </c>
      <c r="E58" s="26" t="s">
        <v>13</v>
      </c>
      <c r="F58" s="26">
        <v>1</v>
      </c>
      <c r="G58" s="26" t="s">
        <v>817</v>
      </c>
      <c r="H58" s="27">
        <v>1</v>
      </c>
      <c r="I58" s="26" t="s">
        <v>818</v>
      </c>
      <c r="J58" s="26" t="s">
        <v>819</v>
      </c>
      <c r="K58" s="26" t="s">
        <v>820</v>
      </c>
      <c r="L58" s="26">
        <v>1</v>
      </c>
    </row>
    <row r="59" ht="16.5" spans="1:12">
      <c r="A59" s="26">
        <v>1102014</v>
      </c>
      <c r="B59" s="26" t="str">
        <f>INDEX(战场角色!B:B,MATCH(skillInfo!A59,战场角色!A:A,0))</f>
        <v>石灵明</v>
      </c>
      <c r="C59" s="26" t="s">
        <v>765</v>
      </c>
      <c r="D59" s="26">
        <f t="shared" si="0"/>
        <v>2</v>
      </c>
      <c r="E59" s="26" t="s">
        <v>13</v>
      </c>
      <c r="F59" s="26">
        <v>1</v>
      </c>
      <c r="G59" s="26" t="s">
        <v>821</v>
      </c>
      <c r="H59" s="27">
        <v>1</v>
      </c>
      <c r="I59" s="26" t="s">
        <v>822</v>
      </c>
      <c r="J59" s="26" t="s">
        <v>823</v>
      </c>
      <c r="K59" s="26" t="s">
        <v>824</v>
      </c>
      <c r="L59" s="26">
        <v>1</v>
      </c>
    </row>
    <row r="60" ht="16.5" spans="1:12">
      <c r="A60" s="26">
        <v>1102014</v>
      </c>
      <c r="B60" s="26" t="str">
        <f>INDEX(战场角色!B:B,MATCH(skillInfo!A60,战场角色!A:A,0))</f>
        <v>石灵明</v>
      </c>
      <c r="C60" s="26" t="s">
        <v>765</v>
      </c>
      <c r="D60" s="26">
        <f t="shared" si="0"/>
        <v>2</v>
      </c>
      <c r="E60" s="26" t="s">
        <v>13</v>
      </c>
      <c r="F60" s="26">
        <v>1</v>
      </c>
      <c r="G60" s="26" t="s">
        <v>825</v>
      </c>
      <c r="H60" s="27">
        <v>1</v>
      </c>
      <c r="I60" s="26" t="s">
        <v>826</v>
      </c>
      <c r="J60" s="26" t="s">
        <v>827</v>
      </c>
      <c r="K60" s="26" t="s">
        <v>828</v>
      </c>
      <c r="L60" s="26">
        <v>1</v>
      </c>
    </row>
    <row r="61" ht="16.5" spans="1:12">
      <c r="A61" s="26">
        <v>1102014</v>
      </c>
      <c r="B61" s="26" t="str">
        <f>INDEX(战场角色!B:B,MATCH(skillInfo!A61,战场角色!A:A,0))</f>
        <v>石灵明</v>
      </c>
      <c r="C61" s="26" t="s">
        <v>765</v>
      </c>
      <c r="D61" s="26">
        <f t="shared" si="0"/>
        <v>2</v>
      </c>
      <c r="E61" s="26" t="s">
        <v>13</v>
      </c>
      <c r="F61" s="26">
        <v>1</v>
      </c>
      <c r="G61" s="26" t="s">
        <v>829</v>
      </c>
      <c r="H61" s="27">
        <v>1</v>
      </c>
      <c r="I61" s="26" t="s">
        <v>830</v>
      </c>
      <c r="J61" s="26" t="s">
        <v>831</v>
      </c>
      <c r="K61" s="26" t="s">
        <v>832</v>
      </c>
      <c r="L61" s="26">
        <v>1</v>
      </c>
    </row>
    <row r="62" ht="16.5" spans="1:12">
      <c r="A62" s="28">
        <v>1102030</v>
      </c>
      <c r="B62" s="28" t="str">
        <f>INDEX(战场角色!B:B,MATCH(skillInfo!A62,战场角色!A:A,0))</f>
        <v>燕青</v>
      </c>
      <c r="C62" s="28" t="s">
        <v>833</v>
      </c>
      <c r="D62" s="29">
        <v>2</v>
      </c>
      <c r="E62" s="28" t="s">
        <v>13</v>
      </c>
      <c r="F62" s="28">
        <v>0</v>
      </c>
      <c r="G62" s="30" t="s">
        <v>834</v>
      </c>
      <c r="H62" s="31">
        <v>1</v>
      </c>
      <c r="I62" s="28" t="str">
        <f t="shared" ref="I36:I63" si="1">IF(F62=0,"",IF(D62=1,"Art/Roles/rol_"&amp;A62&amp;"/Animations/"&amp;A62&amp;"_exskill_"&amp;RIGHT(LEFT(G62,4),1)&amp;"_1.playable","Art/Roles/rol_"&amp;A62&amp;"/Animations/"&amp;A62&amp;"_skill_2_1.playable"))</f>
        <v/>
      </c>
      <c r="J62" s="28" t="s">
        <v>835</v>
      </c>
      <c r="K62" s="28" t="str">
        <f t="shared" ref="K36:K63" si="2">IF(F62=0,"","Art/Roles/rol_"&amp;A62&amp;"/Animations/"&amp;A62&amp;"_exskill_"&amp;IF(D62=2,1,RIGHT(LEFT(G62,4),1))&amp;"_3.playable")</f>
        <v/>
      </c>
      <c r="L62" s="28">
        <v>1</v>
      </c>
    </row>
    <row r="63" ht="16.5" spans="1:12">
      <c r="A63" s="28">
        <v>1101001</v>
      </c>
      <c r="B63" s="28" t="str">
        <f>INDEX(战场角色!B:B,MATCH(skillInfo!A63,战场角色!A:A,0))</f>
        <v>常服曹焱兵</v>
      </c>
      <c r="C63" s="28" t="s">
        <v>833</v>
      </c>
      <c r="D63" s="28">
        <f>IF(RIGHT(LEFT(A63,4),1)*1=2,2,1)</f>
        <v>1</v>
      </c>
      <c r="E63" s="28" t="s">
        <v>13</v>
      </c>
      <c r="F63" s="28">
        <v>1</v>
      </c>
      <c r="G63" s="28" t="s">
        <v>836</v>
      </c>
      <c r="H63" s="31">
        <v>1</v>
      </c>
      <c r="I63" s="28" t="str">
        <f t="shared" si="1"/>
        <v>Art/Roles/rol_1101001/Animations/1101001_exskill_1_1.playable</v>
      </c>
      <c r="J63" s="28" t="str">
        <f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8" t="str">
        <f t="shared" si="2"/>
        <v>Art/Roles/rol_1101001/Animations/1101001_exskill_1_3.playable</v>
      </c>
      <c r="L63" s="28">
        <v>1</v>
      </c>
    </row>
    <row r="64" ht="16.5" spans="1:12">
      <c r="A64" s="28">
        <v>1101001</v>
      </c>
      <c r="B64" s="28" t="str">
        <f>INDEX(战场角色!B:B,MATCH(skillInfo!A64,战场角色!A:A,0))</f>
        <v>常服曹焱兵</v>
      </c>
      <c r="C64" s="28" t="s">
        <v>833</v>
      </c>
      <c r="D64" s="28">
        <f>IF(RIGHT(LEFT(A64,4),1)*1=2,2,1)</f>
        <v>1</v>
      </c>
      <c r="E64" s="28" t="s">
        <v>13</v>
      </c>
      <c r="F64" s="28">
        <v>1</v>
      </c>
      <c r="G64" s="28" t="s">
        <v>837</v>
      </c>
      <c r="H64" s="31">
        <v>1</v>
      </c>
      <c r="I64" s="28" t="str">
        <f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8" t="str">
        <f>IF(F64=0,"Art/Roles/rol_"&amp;A64&amp;"/Animations/"&amp;A64&amp;"_exskill_"&amp;IF(D64=1,RIGHT(LEFT(G64,4),1),1)&amp;".playable","Art/Roles/rol_"&amp;A64&amp;"/Animations/"&amp;A64&amp;"_exskill_"&amp;IF(D64=2,1,RIGHT(LEFT(G64,4),1))&amp;"_2.playable")</f>
        <v>Art/Roles/rol_1101001/Animations/1101001_exskill_2_2.playable</v>
      </c>
      <c r="K64" s="28"/>
      <c r="L64" s="28">
        <v>1</v>
      </c>
    </row>
    <row r="65" ht="16.5" spans="1:12">
      <c r="A65" s="28">
        <v>1101002</v>
      </c>
      <c r="B65" s="28" t="str">
        <f>INDEX(战场角色!B:B,MATCH(skillInfo!A65,战场角色!A:A,0))</f>
        <v>曹玄亮</v>
      </c>
      <c r="C65" s="28" t="s">
        <v>833</v>
      </c>
      <c r="D65" s="28">
        <f>IF(RIGHT(LEFT(A65,4),1)*1=2,2,1)</f>
        <v>1</v>
      </c>
      <c r="E65" s="28" t="s">
        <v>13</v>
      </c>
      <c r="F65" s="28">
        <v>1</v>
      </c>
      <c r="G65" s="28" t="s">
        <v>838</v>
      </c>
      <c r="H65" s="31">
        <v>1</v>
      </c>
      <c r="I65" s="28" t="str">
        <f>IF(F65=0,"",IF(D65=1,"Art/Roles/rol_"&amp;A65&amp;"/Animations/"&amp;A65&amp;"_exskill_"&amp;RIGHT(LEFT(G65,4),1)&amp;"_1.playable","Art/Roles/rol_"&amp;A65&amp;"/Animations/"&amp;A65&amp;"_skill_2_1.playable"))</f>
        <v>Art/Roles/rol_1101002/Animations/1101002_exskill_1_1.playable</v>
      </c>
      <c r="J65" s="28" t="str">
        <f>IF(F65=0,"Art/Roles/rol_"&amp;A65&amp;"/Animations/"&amp;A65&amp;"_exskill_"&amp;IF(D65=1,RIGHT(LEFT(G65,4),1),1)&amp;".playable","Art/Roles/rol_"&amp;A65&amp;"/Animations/"&amp;A65&amp;"_exskill_"&amp;IF(D65=2,1,RIGHT(LEFT(G65,4),1))&amp;"_2.playable")</f>
        <v>Art/Roles/rol_1101002/Animations/1101002_exskill_1_2.playable</v>
      </c>
      <c r="K65" s="28" t="str">
        <f>IF(F65=0,"","Art/Roles/rol_"&amp;A65&amp;"/Animations/"&amp;A65&amp;"_exskill_"&amp;IF(D65=2,1,RIGHT(LEFT(G65,4),1))&amp;"_3.playable")</f>
        <v>Art/Roles/rol_1101002/Animations/1101002_exskill_1_3.playable</v>
      </c>
      <c r="L65" s="28">
        <v>1</v>
      </c>
    </row>
    <row r="66" ht="16.5" spans="1:12">
      <c r="A66" s="28">
        <v>1101002</v>
      </c>
      <c r="B66" s="28" t="str">
        <f>INDEX(战场角色!B:B,MATCH(skillInfo!A66,战场角色!A:A,0))</f>
        <v>曹玄亮</v>
      </c>
      <c r="C66" s="28" t="s">
        <v>833</v>
      </c>
      <c r="D66" s="28">
        <f>IF(RIGHT(LEFT(A66,4),1)*1=2,2,1)</f>
        <v>1</v>
      </c>
      <c r="E66" s="28" t="s">
        <v>13</v>
      </c>
      <c r="F66" s="28">
        <v>1</v>
      </c>
      <c r="G66" s="28" t="s">
        <v>839</v>
      </c>
      <c r="H66" s="31">
        <v>1</v>
      </c>
      <c r="I66" s="28" t="str">
        <f>IF(F66=0,"",IF(D66=1,"Art/Roles/rol_"&amp;A66&amp;"/Animations/"&amp;A66&amp;"_exskill_"&amp;RIGHT(LEFT(G66,4),1)&amp;"_1.playable","Art/Roles/rol_"&amp;A66&amp;"/Animations/"&amp;A66&amp;"_skill_2_1.playable"))</f>
        <v>Art/Roles/rol_1101002/Animations/1101002_exskill_2_1.playable</v>
      </c>
      <c r="J66" s="28" t="str">
        <f>IF(F66=0,"Art/Roles/rol_"&amp;A66&amp;"/Animations/"&amp;A66&amp;"_exskill_"&amp;IF(D66=1,RIGHT(LEFT(G66,4),1),1)&amp;".playable","Art/Roles/rol_"&amp;A66&amp;"/Animations/"&amp;A66&amp;"_exskill_"&amp;IF(D66=2,1,RIGHT(LEFT(G66,4),1))&amp;"_2.playable")</f>
        <v>Art/Roles/rol_1101002/Animations/1101002_exskill_2_2.playable</v>
      </c>
      <c r="K66" s="28"/>
      <c r="L66" s="28">
        <v>1</v>
      </c>
    </row>
    <row r="67" ht="16.5" spans="1:12">
      <c r="A67" s="28">
        <v>1101003</v>
      </c>
      <c r="B67" s="28" t="str">
        <f>INDEX(战场角色!B:B,MATCH(skillInfo!A67,战场角色!A:A,0))</f>
        <v>战斗夏铃</v>
      </c>
      <c r="C67" s="28" t="s">
        <v>833</v>
      </c>
      <c r="D67" s="28">
        <f>IF(RIGHT(LEFT(A67,4),1)*1=2,2,1)</f>
        <v>1</v>
      </c>
      <c r="E67" s="28" t="s">
        <v>13</v>
      </c>
      <c r="F67" s="28">
        <v>1</v>
      </c>
      <c r="G67" s="28" t="s">
        <v>840</v>
      </c>
      <c r="H67" s="31">
        <v>1</v>
      </c>
      <c r="I67" s="28" t="str">
        <f>IF(F67=0,"",IF(D67=1,"Art/Roles/rol_"&amp;A67&amp;"/Animations/"&amp;A67&amp;"_exskill_"&amp;RIGHT(LEFT(G67,4),1)&amp;"_1.playable","Art/Roles/rol_"&amp;A67&amp;"/Animations/"&amp;A67&amp;"_skill_2_1.playable"))</f>
        <v>Art/Roles/rol_1101003/Animations/1101003_exskill_1_1.playable</v>
      </c>
      <c r="J67" s="28" t="str">
        <f>IF(F67=0,"Art/Roles/rol_"&amp;A67&amp;"/Animations/"&amp;A67&amp;"_exskill_"&amp;IF(D67=1,RIGHT(LEFT(G67,4),1),1)&amp;".playable","Art/Roles/rol_"&amp;A67&amp;"/Animations/"&amp;A67&amp;"_exskill_"&amp;IF(D67=2,1,RIGHT(LEFT(G67,4),1))&amp;"_2.playable")</f>
        <v>Art/Roles/rol_1101003/Animations/1101003_exskill_1_2.playable</v>
      </c>
      <c r="K67" s="28"/>
      <c r="L67" s="28">
        <v>1</v>
      </c>
    </row>
    <row r="68" ht="16.5" spans="1:12">
      <c r="A68" s="28">
        <v>1101003</v>
      </c>
      <c r="B68" s="28" t="str">
        <f>INDEX(战场角色!B:B,MATCH(skillInfo!A68,战场角色!A:A,0))</f>
        <v>战斗夏铃</v>
      </c>
      <c r="C68" s="28" t="s">
        <v>833</v>
      </c>
      <c r="D68" s="28">
        <f>IF(RIGHT(LEFT(A68,4),1)*1=2,2,1)</f>
        <v>1</v>
      </c>
      <c r="E68" s="28" t="s">
        <v>13</v>
      </c>
      <c r="F68" s="28">
        <v>1</v>
      </c>
      <c r="G68" s="28" t="s">
        <v>841</v>
      </c>
      <c r="H68" s="31">
        <v>1</v>
      </c>
      <c r="I68" s="28" t="str">
        <f>IF(F68=0,"",IF(D68=1,"Art/Roles/rol_"&amp;A68&amp;"/Animations/"&amp;A68&amp;"_exskill_"&amp;RIGHT(LEFT(G68,4),1)&amp;"_1.playable","Art/Roles/rol_"&amp;A68&amp;"/Animations/"&amp;A68&amp;"_skill_2_1.playable"))</f>
        <v>Art/Roles/rol_1101003/Animations/1101003_exskill_2_1.playable</v>
      </c>
      <c r="J68" s="28" t="str">
        <f>IF(F68=0,"Art/Roles/rol_"&amp;A68&amp;"/Animations/"&amp;A68&amp;"_exskill_"&amp;IF(D68=1,RIGHT(LEFT(G68,4),1),1)&amp;".playable","Art/Roles/rol_"&amp;A68&amp;"/Animations/"&amp;A68&amp;"_exskill_"&amp;IF(D68=2,1,RIGHT(LEFT(G68,4),1))&amp;"_2.playable")</f>
        <v>Art/Roles/rol_1101003/Animations/1101003_exskill_2_2.playable</v>
      </c>
      <c r="K68" s="28"/>
      <c r="L68" s="28">
        <v>1</v>
      </c>
    </row>
    <row r="69" ht="16.5" spans="1:12">
      <c r="A69" s="28">
        <v>1101007</v>
      </c>
      <c r="B69" s="28" t="str">
        <f>INDEX(战场角色!B:B,MATCH(skillInfo!A69,战场角色!A:A,0))</f>
        <v>战斗曹焱兵</v>
      </c>
      <c r="C69" s="28" t="s">
        <v>833</v>
      </c>
      <c r="D69" s="28">
        <f>IF(RIGHT(LEFT(A69,4),1)*1=2,2,1)</f>
        <v>1</v>
      </c>
      <c r="E69" s="28" t="s">
        <v>13</v>
      </c>
      <c r="F69" s="28">
        <v>1</v>
      </c>
      <c r="G69" s="28" t="s">
        <v>842</v>
      </c>
      <c r="H69" s="31">
        <v>1</v>
      </c>
      <c r="I69" s="28" t="str">
        <f>IF(F69=0,"",IF(D69=1,"Art/Roles/rol_"&amp;A69&amp;"/Animations/"&amp;A69&amp;"_exskill_"&amp;RIGHT(LEFT(G69,4),1)&amp;"_1.playable","Art/Roles/rol_"&amp;A69&amp;"/Animations/"&amp;A69&amp;"_skill_2_1.playable"))</f>
        <v>Art/Roles/rol_1101007/Animations/1101007_exskill_1_1.playable</v>
      </c>
      <c r="J69" s="28" t="str">
        <f>IF(F69=0,"Art/Roles/rol_"&amp;A69&amp;"/Animations/"&amp;A69&amp;"_exskill_"&amp;IF(D69=1,RIGHT(LEFT(G69,4),1),1)&amp;".playable","Art/Roles/rol_"&amp;A69&amp;"/Animations/"&amp;A69&amp;"_exskill_"&amp;IF(D69=2,1,RIGHT(LEFT(G69,4),1))&amp;"_2.playable")</f>
        <v>Art/Roles/rol_1101007/Animations/1101007_exskill_1_2.playable</v>
      </c>
      <c r="K69" s="28" t="str">
        <f>IF(F69=0,"","Art/Roles/rol_"&amp;A69&amp;"/Animations/"&amp;A69&amp;"_exskill_"&amp;IF(D69=2,1,RIGHT(LEFT(G69,4),1))&amp;"_3.playable")</f>
        <v>Art/Roles/rol_1101007/Animations/1101007_exskill_1_3.playable</v>
      </c>
      <c r="L69" s="28">
        <v>1</v>
      </c>
    </row>
    <row r="70" ht="16.5" spans="1:12">
      <c r="A70" s="28">
        <v>1101007</v>
      </c>
      <c r="B70" s="28" t="str">
        <f>INDEX(战场角色!B:B,MATCH(skillInfo!A70,战场角色!A:A,0))</f>
        <v>战斗曹焱兵</v>
      </c>
      <c r="C70" s="28" t="s">
        <v>833</v>
      </c>
      <c r="D70" s="28">
        <f>IF(RIGHT(LEFT(A70,4),1)*1=2,2,1)</f>
        <v>1</v>
      </c>
      <c r="E70" s="28" t="s">
        <v>13</v>
      </c>
      <c r="F70" s="28">
        <v>1</v>
      </c>
      <c r="G70" s="28" t="s">
        <v>843</v>
      </c>
      <c r="H70" s="31">
        <v>1</v>
      </c>
      <c r="I70" s="28" t="str">
        <f>IF(F70=0,"",IF(D70=1,"Art/Roles/rol_"&amp;A70&amp;"/Animations/"&amp;A70&amp;"_exskill_"&amp;RIGHT(LEFT(G70,4),1)&amp;"_1.playable","Art/Roles/rol_"&amp;A70&amp;"/Animations/"&amp;A70&amp;"_skill_2_1.playable"))</f>
        <v>Art/Roles/rol_1101007/Animations/1101007_exskill_2_1.playable</v>
      </c>
      <c r="J70" s="28" t="str">
        <f>IF(F70=0,"Art/Roles/rol_"&amp;A70&amp;"/Animations/"&amp;A70&amp;"_exskill_"&amp;IF(D70=1,RIGHT(LEFT(G70,4),1),1)&amp;".playable","Art/Roles/rol_"&amp;A70&amp;"/Animations/"&amp;A70&amp;"_exskill_"&amp;IF(D70=2,1,RIGHT(LEFT(G70,4),1))&amp;"_2.playable")</f>
        <v>Art/Roles/rol_1101007/Animations/1101007_exskill_2_2.playable</v>
      </c>
      <c r="K70" s="28" t="str">
        <f>IF(F70=0,"","Art/Roles/rol_"&amp;A70&amp;"/Animations/"&amp;A70&amp;"_exskill_"&amp;IF(D70=2,1,RIGHT(LEFT(G70,4),1))&amp;"_3.playable")</f>
        <v>Art/Roles/rol_1101007/Animations/1101007_exskill_2_3.playable</v>
      </c>
      <c r="L70" s="28">
        <v>1</v>
      </c>
    </row>
    <row r="71" ht="16.5" spans="1:12">
      <c r="A71" s="28">
        <v>1101008</v>
      </c>
      <c r="B71" s="28" t="str">
        <f>INDEX(战场角色!B:B,MATCH(skillInfo!A71,战场角色!A:A,0))</f>
        <v>黑尔坎普</v>
      </c>
      <c r="C71" s="28" t="s">
        <v>833</v>
      </c>
      <c r="D71" s="28">
        <f>IF(RIGHT(LEFT(A71,4),1)*1=2,2,1)</f>
        <v>1</v>
      </c>
      <c r="E71" s="28" t="s">
        <v>13</v>
      </c>
      <c r="F71" s="28">
        <v>1</v>
      </c>
      <c r="G71" s="28" t="s">
        <v>844</v>
      </c>
      <c r="H71" s="31">
        <v>1</v>
      </c>
      <c r="I71" s="28" t="str">
        <f>IF(F71=0,"",IF(D71=1,"Art/Roles/rol_"&amp;A71&amp;"/Animations/"&amp;A71&amp;"_exskill_"&amp;RIGHT(LEFT(G71,4),1)&amp;"_1.playable","Art/Roles/rol_"&amp;A71&amp;"/Animations/"&amp;A71&amp;"_skill_2_1.playable"))</f>
        <v>Art/Roles/rol_1101008/Animations/1101008_exskill_1_1.playable</v>
      </c>
      <c r="J71" s="28" t="str">
        <f>IF(F71=0,"Art/Roles/rol_"&amp;A71&amp;"/Animations/"&amp;A71&amp;"_exskill_"&amp;IF(D71=1,RIGHT(LEFT(G71,4),1),1)&amp;".playable","Art/Roles/rol_"&amp;A71&amp;"/Animations/"&amp;A71&amp;"_exskill_"&amp;IF(D71=2,1,RIGHT(LEFT(G71,4),1))&amp;"_2.playable")</f>
        <v>Art/Roles/rol_1101008/Animations/1101008_exskill_1_2.playable</v>
      </c>
      <c r="K71" s="28" t="str">
        <f>IF(F71=0,"","Art/Roles/rol_"&amp;A71&amp;"/Animations/"&amp;A71&amp;"_exskill_"&amp;IF(D71=2,1,RIGHT(LEFT(G71,4),1))&amp;"_3.playable")</f>
        <v>Art/Roles/rol_1101008/Animations/1101008_exskill_1_3.playable</v>
      </c>
      <c r="L71" s="28">
        <v>1</v>
      </c>
    </row>
    <row r="72" ht="16.5" spans="1:12">
      <c r="A72" s="28">
        <v>1101008</v>
      </c>
      <c r="B72" s="28" t="str">
        <f>INDEX(战场角色!B:B,MATCH(skillInfo!A72,战场角色!A:A,0))</f>
        <v>黑尔坎普</v>
      </c>
      <c r="C72" s="28" t="s">
        <v>833</v>
      </c>
      <c r="D72" s="28">
        <v>1</v>
      </c>
      <c r="E72" s="28" t="s">
        <v>13</v>
      </c>
      <c r="F72" s="28">
        <v>1</v>
      </c>
      <c r="G72" s="28" t="s">
        <v>845</v>
      </c>
      <c r="H72" s="31">
        <v>1</v>
      </c>
      <c r="I72" s="28" t="str">
        <f>IF(F72=0,"",IF(D72=1,"Art/Roles/rol_"&amp;A72&amp;"/Animations/"&amp;A72&amp;"_exskill_"&amp;RIGHT(LEFT(G72,4),1)&amp;"_1.playable","Art/Roles/rol_"&amp;A72&amp;"/Animations/"&amp;A72&amp;"_skill_2_1.playable"))</f>
        <v>Art/Roles/rol_1101008/Animations/1101008_exskill_2_1.playable</v>
      </c>
      <c r="J72" s="28" t="str">
        <f>IF(F72=0,"Art/Roles/rol_"&amp;A72&amp;"/Animations/"&amp;A72&amp;"_exskill_"&amp;IF(D72=1,RIGHT(LEFT(G72,4),1),1)&amp;".playable","Art/Roles/rol_"&amp;A72&amp;"/Animations/"&amp;A72&amp;"_exskill_"&amp;IF(D72=2,1,RIGHT(LEFT(G72,4),1))&amp;"_2.playable")</f>
        <v>Art/Roles/rol_1101008/Animations/1101008_exskill_2_2.playable</v>
      </c>
      <c r="K72" s="28"/>
      <c r="L72" s="28"/>
    </row>
    <row r="73" ht="16.5" spans="1:12">
      <c r="A73" s="28">
        <v>1102015</v>
      </c>
      <c r="B73" s="28" t="str">
        <f>INDEX(战场角色!B:B,MATCH(skillInfo!A73,战场角色!A:A,0))</f>
        <v>于禁</v>
      </c>
      <c r="C73" s="28" t="s">
        <v>833</v>
      </c>
      <c r="D73" s="28">
        <f t="shared" ref="D73:D114" si="3">IF(RIGHT(LEFT(A73,4),1)*1=2,2,1)</f>
        <v>2</v>
      </c>
      <c r="E73" s="28" t="s">
        <v>13</v>
      </c>
      <c r="F73" s="28">
        <v>1</v>
      </c>
      <c r="G73" s="28" t="s">
        <v>846</v>
      </c>
      <c r="H73" s="31">
        <v>1</v>
      </c>
      <c r="I73" s="28" t="s">
        <v>847</v>
      </c>
      <c r="J73" s="28" t="str">
        <f t="shared" ref="J73:J113" si="4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8" t="str">
        <f t="shared" ref="K73:K114" si="5">IF(F73=0,"","Art/Roles/rol_"&amp;A73&amp;"/Animations/"&amp;A73&amp;"_exskill_"&amp;IF(D73=2,1,RIGHT(LEFT(G73,4),1))&amp;"_3.playable")</f>
        <v>Art/Roles/rol_1102015/Animations/1102015_exskill_1_3.playable</v>
      </c>
      <c r="L73" s="28">
        <v>1</v>
      </c>
    </row>
    <row r="74" ht="16.5" spans="1:12">
      <c r="A74" s="28">
        <v>1101004</v>
      </c>
      <c r="B74" s="28" t="str">
        <f>INDEX(战场角色!B:B,MATCH(skillInfo!A74,战场角色!A:A,0))</f>
        <v>项昆仑</v>
      </c>
      <c r="C74" s="28" t="s">
        <v>833</v>
      </c>
      <c r="D74" s="28">
        <f t="shared" si="3"/>
        <v>1</v>
      </c>
      <c r="E74" s="28" t="s">
        <v>13</v>
      </c>
      <c r="F74" s="28">
        <v>1</v>
      </c>
      <c r="G74" s="28" t="s">
        <v>848</v>
      </c>
      <c r="H74" s="31">
        <v>1</v>
      </c>
      <c r="I74" s="28" t="str">
        <f t="shared" ref="I73:I114" si="6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8" t="str">
        <f t="shared" si="4"/>
        <v>Art/Roles/rol_1101004/Animations/1101004_exskill_1_2.playable</v>
      </c>
      <c r="K74" s="28" t="str">
        <f t="shared" si="5"/>
        <v>Art/Roles/rol_1101004/Animations/1101004_exskill_1_3.playable</v>
      </c>
      <c r="L74" s="28">
        <v>1</v>
      </c>
    </row>
    <row r="75" ht="16.5" spans="1:12">
      <c r="A75" s="28">
        <v>1101004</v>
      </c>
      <c r="B75" s="28" t="str">
        <f>INDEX(战场角色!B:B,MATCH(skillInfo!A75,战场角色!A:A,0))</f>
        <v>项昆仑</v>
      </c>
      <c r="C75" s="28" t="s">
        <v>833</v>
      </c>
      <c r="D75" s="28">
        <f t="shared" si="3"/>
        <v>1</v>
      </c>
      <c r="E75" s="28" t="s">
        <v>13</v>
      </c>
      <c r="F75" s="28">
        <v>1</v>
      </c>
      <c r="G75" s="28" t="s">
        <v>849</v>
      </c>
      <c r="H75" s="31">
        <v>1</v>
      </c>
      <c r="I75" s="28" t="str">
        <f t="shared" si="6"/>
        <v>Art/Roles/rol_1101004/Animations/1101004_exskill_2_1.playable</v>
      </c>
      <c r="J75" s="28" t="str">
        <f t="shared" si="4"/>
        <v>Art/Roles/rol_1101004/Animations/1101004_exskill_2_2.playable</v>
      </c>
      <c r="K75" s="28"/>
      <c r="L75" s="28">
        <v>1</v>
      </c>
    </row>
    <row r="76" ht="16.5" spans="1:12">
      <c r="A76" s="28">
        <v>1101005</v>
      </c>
      <c r="B76" s="28" t="str">
        <f>INDEX(战场角色!B:B,MATCH(skillInfo!A76,战场角色!A:A,0))</f>
        <v>刘羽禅</v>
      </c>
      <c r="C76" s="28" t="s">
        <v>833</v>
      </c>
      <c r="D76" s="28">
        <f t="shared" si="3"/>
        <v>1</v>
      </c>
      <c r="E76" s="28" t="s">
        <v>13</v>
      </c>
      <c r="F76" s="28">
        <v>1</v>
      </c>
      <c r="G76" s="28" t="s">
        <v>850</v>
      </c>
      <c r="H76" s="31">
        <v>1</v>
      </c>
      <c r="I76" s="28" t="str">
        <f t="shared" si="6"/>
        <v>Art/Roles/rol_1101005/Animations/1101005_exskill_1_1.playable</v>
      </c>
      <c r="J76" s="28" t="str">
        <f t="shared" si="4"/>
        <v>Art/Roles/rol_1101005/Animations/1101005_exskill_1_2.playable</v>
      </c>
      <c r="K76" s="28"/>
      <c r="L76" s="28">
        <v>1</v>
      </c>
    </row>
    <row r="77" ht="16.5" spans="1:12">
      <c r="A77" s="28">
        <v>1101005</v>
      </c>
      <c r="B77" s="28" t="str">
        <f>INDEX(战场角色!B:B,MATCH(skillInfo!A77,战场角色!A:A,0))</f>
        <v>刘羽禅</v>
      </c>
      <c r="C77" s="28" t="s">
        <v>833</v>
      </c>
      <c r="D77" s="28">
        <f t="shared" ref="D77" si="7">IF(RIGHT(LEFT(A77,4),1)*1=2,2,1)</f>
        <v>1</v>
      </c>
      <c r="E77" s="28" t="s">
        <v>13</v>
      </c>
      <c r="F77" s="28">
        <v>1</v>
      </c>
      <c r="G77" s="28" t="s">
        <v>851</v>
      </c>
      <c r="H77" s="31">
        <v>1</v>
      </c>
      <c r="I77" s="28" t="str">
        <f t="shared" ref="I77" si="8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8" t="str">
        <f t="shared" ref="J77" si="9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8"/>
      <c r="L77" s="28">
        <v>1</v>
      </c>
    </row>
    <row r="78" ht="16.5" spans="1:12">
      <c r="A78" s="28">
        <v>1101006</v>
      </c>
      <c r="B78" s="28" t="str">
        <f>INDEX(战场角色!B:B,MATCH(skillInfo!A78,战场角色!A:A,0))</f>
        <v>红莲缇娜</v>
      </c>
      <c r="C78" s="28" t="s">
        <v>833</v>
      </c>
      <c r="D78" s="28">
        <f t="shared" si="3"/>
        <v>1</v>
      </c>
      <c r="E78" s="28" t="s">
        <v>13</v>
      </c>
      <c r="F78" s="28">
        <v>1</v>
      </c>
      <c r="G78" s="28" t="s">
        <v>852</v>
      </c>
      <c r="H78" s="31">
        <v>1</v>
      </c>
      <c r="I78" s="28" t="str">
        <f t="shared" si="6"/>
        <v>Art/Roles/rol_1101006/Animations/1101006_exskill_1_1.playable</v>
      </c>
      <c r="J78" s="28" t="str">
        <f t="shared" si="4"/>
        <v>Art/Roles/rol_1101006/Animations/1101006_exskill_1_2.playable</v>
      </c>
      <c r="K78" s="28"/>
      <c r="L78" s="28">
        <v>1</v>
      </c>
    </row>
    <row r="79" ht="16.5" spans="1:12">
      <c r="A79" s="28">
        <v>1101006</v>
      </c>
      <c r="B79" s="28" t="str">
        <f>INDEX(战场角色!B:B,MATCH(skillInfo!A79,战场角色!A:A,0))</f>
        <v>红莲缇娜</v>
      </c>
      <c r="C79" s="28" t="s">
        <v>833</v>
      </c>
      <c r="D79" s="28">
        <f t="shared" ref="D79" si="10">IF(RIGHT(LEFT(A79,4),1)*1=2,2,1)</f>
        <v>1</v>
      </c>
      <c r="E79" s="28" t="s">
        <v>13</v>
      </c>
      <c r="F79" s="28">
        <v>1</v>
      </c>
      <c r="G79" s="28" t="s">
        <v>853</v>
      </c>
      <c r="H79" s="31">
        <v>1</v>
      </c>
      <c r="I79" s="28" t="str">
        <f t="shared" ref="I79" si="11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8" t="str">
        <f t="shared" ref="J79" si="12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8"/>
      <c r="L79" s="28">
        <v>1</v>
      </c>
    </row>
    <row r="80" ht="16.5" spans="1:12">
      <c r="A80" s="28">
        <v>1101009</v>
      </c>
      <c r="B80" s="28" t="str">
        <f>INDEX(战场角色!B:B,MATCH(skillInfo!A80,战场角色!A:A,0))</f>
        <v>北落师门</v>
      </c>
      <c r="C80" s="28" t="s">
        <v>833</v>
      </c>
      <c r="D80" s="28">
        <f t="shared" si="3"/>
        <v>1</v>
      </c>
      <c r="E80" s="28" t="s">
        <v>13</v>
      </c>
      <c r="F80" s="28">
        <v>1</v>
      </c>
      <c r="G80" s="28" t="s">
        <v>854</v>
      </c>
      <c r="H80" s="31">
        <v>1</v>
      </c>
      <c r="I80" s="28" t="str">
        <f t="shared" si="6"/>
        <v>Art/Roles/rol_1101009/Animations/1101009_exskill_1_1.playable</v>
      </c>
      <c r="J80" s="28" t="str">
        <f t="shared" si="4"/>
        <v>Art/Roles/rol_1101009/Animations/1101009_exskill_1_2.playable</v>
      </c>
      <c r="K80" s="28" t="str">
        <f t="shared" si="5"/>
        <v>Art/Roles/rol_1101009/Animations/1101009_exskill_1_3.playable</v>
      </c>
      <c r="L80" s="28">
        <v>1</v>
      </c>
    </row>
    <row r="81" ht="16.5" spans="1:12">
      <c r="A81" s="28">
        <v>1101009</v>
      </c>
      <c r="B81" s="28" t="str">
        <f>INDEX(战场角色!B:B,MATCH(skillInfo!A81,战场角色!A:A,0))</f>
        <v>北落师门</v>
      </c>
      <c r="C81" s="28" t="s">
        <v>833</v>
      </c>
      <c r="D81" s="28">
        <f t="shared" ref="D81" si="13">IF(RIGHT(LEFT(A81,4),1)*1=2,2,1)</f>
        <v>1</v>
      </c>
      <c r="E81" s="28" t="s">
        <v>13</v>
      </c>
      <c r="F81" s="28">
        <v>1</v>
      </c>
      <c r="G81" s="28" t="s">
        <v>855</v>
      </c>
      <c r="H81" s="31">
        <v>1</v>
      </c>
      <c r="I81" s="28" t="str">
        <f t="shared" ref="I81" si="14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8" t="str">
        <f t="shared" ref="J81" si="15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8"/>
      <c r="L81" s="28">
        <v>1</v>
      </c>
    </row>
    <row r="82" ht="16.5" spans="1:12">
      <c r="A82" s="28">
        <v>1101010</v>
      </c>
      <c r="B82" s="28" t="str">
        <f>INDEX(战场角色!B:B,MATCH(skillInfo!A82,战场角色!A:A,0))</f>
        <v>盖文</v>
      </c>
      <c r="C82" s="28" t="s">
        <v>833</v>
      </c>
      <c r="D82" s="28">
        <f t="shared" si="3"/>
        <v>1</v>
      </c>
      <c r="E82" s="28" t="s">
        <v>13</v>
      </c>
      <c r="F82" s="28">
        <v>1</v>
      </c>
      <c r="G82" s="28" t="s">
        <v>856</v>
      </c>
      <c r="H82" s="31">
        <v>1</v>
      </c>
      <c r="I82" s="28" t="str">
        <f t="shared" si="6"/>
        <v>Art/Roles/rol_1101010/Animations/1101010_exskill_1_1.playable</v>
      </c>
      <c r="J82" s="28" t="str">
        <f t="shared" si="4"/>
        <v>Art/Roles/rol_1101010/Animations/1101010_exskill_1_2.playable</v>
      </c>
      <c r="K82" s="28" t="str">
        <f t="shared" si="5"/>
        <v>Art/Roles/rol_1101010/Animations/1101010_exskill_1_3.playable</v>
      </c>
      <c r="L82" s="28">
        <v>1</v>
      </c>
    </row>
    <row r="83" ht="16.5" spans="1:12">
      <c r="A83" s="31">
        <v>1101010</v>
      </c>
      <c r="B83" s="28" t="str">
        <f>INDEX(战场角色!B:B,MATCH(skillInfo!A83,战场角色!A:A,0))</f>
        <v>盖文</v>
      </c>
      <c r="C83" s="28" t="s">
        <v>833</v>
      </c>
      <c r="D83" s="28">
        <f t="shared" si="3"/>
        <v>1</v>
      </c>
      <c r="E83" s="31" t="s">
        <v>13</v>
      </c>
      <c r="F83" s="28">
        <v>1</v>
      </c>
      <c r="G83" s="31" t="s">
        <v>857</v>
      </c>
      <c r="H83" s="31">
        <v>1</v>
      </c>
      <c r="I83" s="28" t="str">
        <f t="shared" si="6"/>
        <v>Art/Roles/rol_1101010/Animations/1101010_exskill_2_1.playable</v>
      </c>
      <c r="J83" s="28" t="str">
        <f t="shared" si="4"/>
        <v>Art/Roles/rol_1101010/Animations/1101010_exskill_2_2.playable</v>
      </c>
      <c r="K83" s="28" t="str">
        <f t="shared" si="5"/>
        <v>Art/Roles/rol_1101010/Animations/1101010_exskill_2_3.playable</v>
      </c>
      <c r="L83" s="28">
        <v>1</v>
      </c>
    </row>
    <row r="84" ht="16.5" spans="1:12">
      <c r="A84" s="28">
        <v>1101011</v>
      </c>
      <c r="B84" s="28" t="str">
        <f>INDEX(战场角色!B:B,MATCH(skillInfo!A84,战场角色!A:A,0))</f>
        <v>阎风吒</v>
      </c>
      <c r="C84" s="28" t="s">
        <v>833</v>
      </c>
      <c r="D84" s="28">
        <f t="shared" si="3"/>
        <v>1</v>
      </c>
      <c r="E84" s="28" t="s">
        <v>13</v>
      </c>
      <c r="F84" s="28">
        <v>1</v>
      </c>
      <c r="G84" s="28" t="s">
        <v>858</v>
      </c>
      <c r="H84" s="31">
        <v>1</v>
      </c>
      <c r="I84" s="28" t="str">
        <f t="shared" si="6"/>
        <v>Art/Roles/rol_1101011/Animations/1101011_exskill_1_1.playable</v>
      </c>
      <c r="J84" s="28" t="str">
        <f t="shared" si="4"/>
        <v>Art/Roles/rol_1101011/Animations/1101011_exskill_1_2.playable</v>
      </c>
      <c r="K84" s="28" t="str">
        <f t="shared" si="5"/>
        <v>Art/Roles/rol_1101011/Animations/1101011_exskill_1_3.playable</v>
      </c>
      <c r="L84" s="28">
        <v>1</v>
      </c>
    </row>
    <row r="85" ht="16.5" spans="1:12">
      <c r="A85" s="28">
        <v>1101011</v>
      </c>
      <c r="B85" s="28" t="str">
        <f>INDEX(战场角色!B:B,MATCH(skillInfo!A85,战场角色!A:A,0))</f>
        <v>阎风吒</v>
      </c>
      <c r="C85" s="28" t="s">
        <v>833</v>
      </c>
      <c r="D85" s="28">
        <f t="shared" si="3"/>
        <v>1</v>
      </c>
      <c r="E85" s="28" t="s">
        <v>13</v>
      </c>
      <c r="F85" s="28">
        <v>1</v>
      </c>
      <c r="G85" s="28" t="s">
        <v>859</v>
      </c>
      <c r="H85" s="31">
        <v>1</v>
      </c>
      <c r="I85" s="28" t="str">
        <f t="shared" si="6"/>
        <v>Art/Roles/rol_1101011/Animations/1101011_exskill_2_1.playable</v>
      </c>
      <c r="J85" s="28" t="str">
        <f t="shared" si="4"/>
        <v>Art/Roles/rol_1101011/Animations/1101011_exskill_2_2.playable</v>
      </c>
      <c r="K85" s="28" t="str">
        <f t="shared" si="5"/>
        <v>Art/Roles/rol_1101011/Animations/1101011_exskill_2_3.playable</v>
      </c>
      <c r="L85" s="28">
        <v>1</v>
      </c>
    </row>
    <row r="86" ht="16.5" spans="1:12">
      <c r="A86" s="28">
        <v>1101012</v>
      </c>
      <c r="B86" s="28" t="str">
        <f>INDEX(战场角色!B:B,MATCH(skillInfo!A86,战场角色!A:A,0))</f>
        <v>南御夫</v>
      </c>
      <c r="C86" s="28" t="s">
        <v>833</v>
      </c>
      <c r="D86" s="28">
        <f t="shared" si="3"/>
        <v>1</v>
      </c>
      <c r="E86" s="28" t="s">
        <v>13</v>
      </c>
      <c r="F86" s="28">
        <v>1</v>
      </c>
      <c r="G86" s="28" t="s">
        <v>860</v>
      </c>
      <c r="H86" s="31">
        <v>1</v>
      </c>
      <c r="I86" s="28" t="str">
        <f t="shared" si="6"/>
        <v>Art/Roles/rol_1101012/Animations/1101012_exskill_1_1.playable</v>
      </c>
      <c r="J86" s="28" t="str">
        <f t="shared" si="4"/>
        <v>Art/Roles/rol_1101012/Animations/1101012_exskill_1_2.playable</v>
      </c>
      <c r="K86" s="28"/>
      <c r="L86" s="28">
        <v>1</v>
      </c>
    </row>
    <row r="87" ht="16.5" spans="1:12">
      <c r="A87" s="28">
        <v>1101012</v>
      </c>
      <c r="B87" s="28" t="str">
        <f>INDEX(战场角色!B:B,MATCH(skillInfo!A87,战场角色!A:A,0))</f>
        <v>南御夫</v>
      </c>
      <c r="C87" s="28" t="s">
        <v>833</v>
      </c>
      <c r="D87" s="28">
        <f t="shared" ref="D87" si="16">IF(RIGHT(LEFT(A87,4),1)*1=2,2,1)</f>
        <v>1</v>
      </c>
      <c r="E87" s="28" t="s">
        <v>13</v>
      </c>
      <c r="F87" s="28">
        <v>1</v>
      </c>
      <c r="G87" s="28" t="s">
        <v>861</v>
      </c>
      <c r="H87" s="31">
        <v>1</v>
      </c>
      <c r="I87" s="28" t="str">
        <f t="shared" ref="I87" si="17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8" t="str">
        <f t="shared" ref="J87" si="18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8"/>
      <c r="L87" s="28">
        <v>1</v>
      </c>
    </row>
    <row r="88" ht="16.5" spans="1:12">
      <c r="A88" s="28">
        <v>1101013</v>
      </c>
      <c r="B88" s="28" t="str">
        <f>INDEX(战场角色!B:B,MATCH(skillInfo!A88,战场角色!A:A,0))</f>
        <v>吉拉</v>
      </c>
      <c r="C88" s="28" t="s">
        <v>833</v>
      </c>
      <c r="D88" s="28">
        <f t="shared" si="3"/>
        <v>1</v>
      </c>
      <c r="E88" s="28" t="s">
        <v>13</v>
      </c>
      <c r="F88" s="28">
        <v>1</v>
      </c>
      <c r="G88" s="28" t="s">
        <v>862</v>
      </c>
      <c r="H88" s="31">
        <v>1</v>
      </c>
      <c r="I88" s="28" t="str">
        <f t="shared" si="6"/>
        <v>Art/Roles/rol_1101013/Animations/1101013_exskill_1_1.playable</v>
      </c>
      <c r="J88" s="28" t="str">
        <f t="shared" si="4"/>
        <v>Art/Roles/rol_1101013/Animations/1101013_exskill_1_2.playable</v>
      </c>
      <c r="K88" s="28"/>
      <c r="L88" s="28">
        <v>1</v>
      </c>
    </row>
    <row r="89" ht="16.5" spans="1:12">
      <c r="A89" s="28">
        <v>1101013</v>
      </c>
      <c r="B89" s="28" t="str">
        <f>INDEX(战场角色!B:B,MATCH(skillInfo!A89,战场角色!A:A,0))</f>
        <v>吉拉</v>
      </c>
      <c r="C89" s="28" t="s">
        <v>833</v>
      </c>
      <c r="D89" s="28">
        <f t="shared" si="3"/>
        <v>1</v>
      </c>
      <c r="E89" s="28" t="s">
        <v>13</v>
      </c>
      <c r="F89" s="28">
        <v>1</v>
      </c>
      <c r="G89" s="28" t="s">
        <v>863</v>
      </c>
      <c r="H89" s="31">
        <v>1</v>
      </c>
      <c r="I89" s="28" t="str">
        <f t="shared" si="6"/>
        <v>Art/Roles/rol_1101013/Animations/1101013_exskill_2_1.playable</v>
      </c>
      <c r="J89" s="28" t="str">
        <f t="shared" si="4"/>
        <v>Art/Roles/rol_1101013/Animations/1101013_exskill_2_2.playable</v>
      </c>
      <c r="K89" s="28"/>
      <c r="L89" s="28">
        <v>1</v>
      </c>
    </row>
    <row r="90" ht="16.5" spans="1:12">
      <c r="A90" s="28">
        <v>1101014</v>
      </c>
      <c r="B90" s="28" t="str">
        <f>INDEX(战场角色!B:B,MATCH(skillInfo!A90,战场角色!A:A,0))</f>
        <v>吕仙宫</v>
      </c>
      <c r="C90" s="28" t="s">
        <v>833</v>
      </c>
      <c r="D90" s="28">
        <f t="shared" si="3"/>
        <v>1</v>
      </c>
      <c r="E90" s="28" t="s">
        <v>13</v>
      </c>
      <c r="F90" s="28">
        <v>1</v>
      </c>
      <c r="G90" s="28" t="s">
        <v>864</v>
      </c>
      <c r="H90" s="31">
        <v>1</v>
      </c>
      <c r="I90" s="28" t="str">
        <f t="shared" si="6"/>
        <v>Art/Roles/rol_1101014/Animations/1101014_exskill_1_1.playable</v>
      </c>
      <c r="J90" s="28" t="str">
        <f t="shared" si="4"/>
        <v>Art/Roles/rol_1101014/Animations/1101014_exskill_1_2.playable</v>
      </c>
      <c r="K90" s="28" t="str">
        <f t="shared" si="5"/>
        <v>Art/Roles/rol_1101014/Animations/1101014_exskill_1_3.playable</v>
      </c>
      <c r="L90" s="28">
        <v>1</v>
      </c>
    </row>
    <row r="91" ht="16.5" spans="1:12">
      <c r="A91" s="28">
        <v>1101014</v>
      </c>
      <c r="B91" s="28" t="str">
        <f>INDEX(战场角色!B:B,MATCH(skillInfo!A91,战场角色!A:A,0))</f>
        <v>吕仙宫</v>
      </c>
      <c r="C91" s="28" t="s">
        <v>833</v>
      </c>
      <c r="D91" s="28">
        <f t="shared" si="3"/>
        <v>1</v>
      </c>
      <c r="E91" s="28" t="s">
        <v>13</v>
      </c>
      <c r="F91" s="28">
        <v>1</v>
      </c>
      <c r="G91" s="28" t="s">
        <v>865</v>
      </c>
      <c r="H91" s="31">
        <v>1</v>
      </c>
      <c r="I91" s="28" t="str">
        <f t="shared" si="6"/>
        <v>Art/Roles/rol_1101014/Animations/1101014_exskill_2_1.playable</v>
      </c>
      <c r="J91" s="28" t="str">
        <f t="shared" si="4"/>
        <v>Art/Roles/rol_1101014/Animations/1101014_exskill_2_2.playable</v>
      </c>
      <c r="K91" s="28"/>
      <c r="L91" s="28">
        <v>1</v>
      </c>
    </row>
    <row r="92" ht="16.5" spans="1:12">
      <c r="A92" s="28">
        <v>1101015</v>
      </c>
      <c r="B92" s="28" t="str">
        <f>INDEX(战场角色!B:B,MATCH(skillInfo!A92,战场角色!A:A,0))</f>
        <v>阎巧巧</v>
      </c>
      <c r="C92" s="28" t="s">
        <v>833</v>
      </c>
      <c r="D92" s="28">
        <f t="shared" si="3"/>
        <v>1</v>
      </c>
      <c r="E92" s="28" t="s">
        <v>13</v>
      </c>
      <c r="F92" s="28">
        <v>1</v>
      </c>
      <c r="G92" s="28" t="s">
        <v>866</v>
      </c>
      <c r="H92" s="31">
        <v>1</v>
      </c>
      <c r="I92" s="28" t="str">
        <f t="shared" si="6"/>
        <v>Art/Roles/rol_1101015/Animations/1101015_exskill_1_1.playable</v>
      </c>
      <c r="J92" s="28" t="str">
        <f t="shared" si="4"/>
        <v>Art/Roles/rol_1101015/Animations/1101015_exskill_1_2.playable</v>
      </c>
      <c r="K92" s="28" t="str">
        <f t="shared" si="5"/>
        <v>Art/Roles/rol_1101015/Animations/1101015_exskill_1_3.playable</v>
      </c>
      <c r="L92" s="28">
        <v>1</v>
      </c>
    </row>
    <row r="93" ht="16.5" spans="1:12">
      <c r="A93" s="31">
        <v>1101015</v>
      </c>
      <c r="B93" s="28" t="str">
        <f>INDEX(战场角色!B:B,MATCH(skillInfo!A93,战场角色!A:A,0))</f>
        <v>阎巧巧</v>
      </c>
      <c r="C93" s="28" t="s">
        <v>833</v>
      </c>
      <c r="D93" s="28">
        <f t="shared" si="3"/>
        <v>1</v>
      </c>
      <c r="E93" s="31" t="s">
        <v>13</v>
      </c>
      <c r="F93" s="28">
        <v>1</v>
      </c>
      <c r="G93" s="31" t="s">
        <v>867</v>
      </c>
      <c r="H93" s="31">
        <v>1</v>
      </c>
      <c r="I93" s="28" t="str">
        <f t="shared" si="6"/>
        <v>Art/Roles/rol_1101015/Animations/1101015_exskill_2_1.playable</v>
      </c>
      <c r="J93" s="28" t="str">
        <f t="shared" si="4"/>
        <v>Art/Roles/rol_1101015/Animations/1101015_exskill_2_2.playable</v>
      </c>
      <c r="K93" s="28" t="str">
        <f t="shared" si="5"/>
        <v>Art/Roles/rol_1101015/Animations/1101015_exskill_2_3.playable</v>
      </c>
      <c r="L93" s="28">
        <v>1</v>
      </c>
    </row>
    <row r="94" ht="16.5" spans="1:12">
      <c r="A94" s="28">
        <v>1102003</v>
      </c>
      <c r="B94" s="28" t="str">
        <f>INDEX(战场角色!B:B,MATCH(skillInfo!A94,战场角色!A:A,0))</f>
        <v>典韦</v>
      </c>
      <c r="C94" s="28" t="s">
        <v>833</v>
      </c>
      <c r="D94" s="28">
        <f t="shared" si="3"/>
        <v>2</v>
      </c>
      <c r="E94" s="28" t="s">
        <v>13</v>
      </c>
      <c r="F94" s="28">
        <v>1</v>
      </c>
      <c r="G94" s="28" t="s">
        <v>868</v>
      </c>
      <c r="H94" s="31">
        <v>1</v>
      </c>
      <c r="I94" s="28" t="s">
        <v>869</v>
      </c>
      <c r="J94" s="28" t="str">
        <f t="shared" si="4"/>
        <v>Art/Roles/rol_1102003/Animations/1102003_exskill_1_2.playable</v>
      </c>
      <c r="K94" s="28" t="str">
        <f t="shared" si="5"/>
        <v>Art/Roles/rol_1102003/Animations/1102003_exskill_1_3.playable</v>
      </c>
      <c r="L94" s="28">
        <v>1</v>
      </c>
    </row>
    <row r="95" ht="16.5" spans="1:12">
      <c r="A95" s="28">
        <v>1102005</v>
      </c>
      <c r="B95" s="28" t="str">
        <f>INDEX(战场角色!B:B,MATCH(skillInfo!A95,战场角色!A:A,0))</f>
        <v>李轩辕</v>
      </c>
      <c r="C95" s="28" t="s">
        <v>833</v>
      </c>
      <c r="D95" s="28">
        <f t="shared" si="3"/>
        <v>2</v>
      </c>
      <c r="E95" s="28" t="s">
        <v>13</v>
      </c>
      <c r="F95" s="28">
        <v>1</v>
      </c>
      <c r="G95" s="28" t="s">
        <v>870</v>
      </c>
      <c r="H95" s="31">
        <v>1</v>
      </c>
      <c r="I95" s="28" t="s">
        <v>871</v>
      </c>
      <c r="J95" s="28" t="str">
        <f t="shared" si="4"/>
        <v>Art/Roles/rol_1102005/Animations/1102005_exskill_1_2.playable</v>
      </c>
      <c r="K95" s="28"/>
      <c r="L95" s="28">
        <v>1</v>
      </c>
    </row>
    <row r="96" ht="16.5" spans="1:12">
      <c r="A96" s="28">
        <v>1102006</v>
      </c>
      <c r="B96" s="28" t="str">
        <f>INDEX(战场角色!B:B,MATCH(skillInfo!A96,战场角色!A:A,0))</f>
        <v>项羽</v>
      </c>
      <c r="C96" s="28" t="s">
        <v>833</v>
      </c>
      <c r="D96" s="28">
        <f t="shared" si="3"/>
        <v>2</v>
      </c>
      <c r="E96" s="28" t="s">
        <v>13</v>
      </c>
      <c r="F96" s="28">
        <v>1</v>
      </c>
      <c r="G96" s="28" t="s">
        <v>872</v>
      </c>
      <c r="H96" s="31">
        <v>1</v>
      </c>
      <c r="I96" s="28" t="s">
        <v>873</v>
      </c>
      <c r="J96" s="28" t="str">
        <f t="shared" si="4"/>
        <v>Art/Roles/rol_1102006/Animations/1102006_exskill_1_2.playable</v>
      </c>
      <c r="K96" s="28" t="str">
        <f t="shared" si="5"/>
        <v>Art/Roles/rol_1102006/Animations/1102006_exskill_1_3.playable</v>
      </c>
      <c r="L96" s="28">
        <v>1</v>
      </c>
    </row>
    <row r="97" ht="16.5" spans="1:12">
      <c r="A97" s="28">
        <v>1102009</v>
      </c>
      <c r="B97" s="28" t="str">
        <f>INDEX(战场角色!B:B,MATCH(skillInfo!A97,战场角色!A:A,0))</f>
        <v>徐晃</v>
      </c>
      <c r="C97" s="28" t="s">
        <v>833</v>
      </c>
      <c r="D97" s="28">
        <f t="shared" si="3"/>
        <v>2</v>
      </c>
      <c r="E97" s="28" t="s">
        <v>13</v>
      </c>
      <c r="F97" s="28">
        <v>1</v>
      </c>
      <c r="G97" s="28" t="s">
        <v>874</v>
      </c>
      <c r="H97" s="31">
        <v>1</v>
      </c>
      <c r="I97" s="28" t="s">
        <v>875</v>
      </c>
      <c r="J97" s="28" t="str">
        <f t="shared" si="4"/>
        <v>Art/Roles/rol_1102009/Animations/1102009_exskill_1_2.playable</v>
      </c>
      <c r="K97" s="28" t="str">
        <f t="shared" si="5"/>
        <v>Art/Roles/rol_1102009/Animations/1102009_exskill_1_3.playable</v>
      </c>
      <c r="L97" s="28">
        <v>1</v>
      </c>
    </row>
    <row r="98" ht="16.5" spans="1:12">
      <c r="A98" s="28">
        <v>1102010</v>
      </c>
      <c r="B98" s="28" t="str">
        <f>INDEX(战场角色!B:B,MATCH(skillInfo!A98,战场角色!A:A,0))</f>
        <v>张郃</v>
      </c>
      <c r="C98" s="28" t="s">
        <v>833</v>
      </c>
      <c r="D98" s="28">
        <f t="shared" si="3"/>
        <v>2</v>
      </c>
      <c r="E98" s="28" t="s">
        <v>13</v>
      </c>
      <c r="F98" s="28">
        <v>1</v>
      </c>
      <c r="G98" s="28" t="s">
        <v>876</v>
      </c>
      <c r="H98" s="31">
        <v>1</v>
      </c>
      <c r="I98" s="28" t="s">
        <v>877</v>
      </c>
      <c r="J98" s="28" t="str">
        <f t="shared" si="4"/>
        <v>Art/Roles/rol_1102010/Animations/1102010_exskill_1_2.playable</v>
      </c>
      <c r="K98" s="28" t="str">
        <f t="shared" si="5"/>
        <v>Art/Roles/rol_1102010/Animations/1102010_exskill_1_3.playable</v>
      </c>
      <c r="L98" s="28">
        <v>1</v>
      </c>
    </row>
    <row r="99" ht="16.5" spans="1:12">
      <c r="A99" s="28">
        <v>1102011</v>
      </c>
      <c r="B99" s="28" t="str">
        <f>INDEX(战场角色!B:B,MATCH(skillInfo!A99,战场角色!A:A,0))</f>
        <v>张飞</v>
      </c>
      <c r="C99" s="28" t="s">
        <v>833</v>
      </c>
      <c r="D99" s="28">
        <f t="shared" si="3"/>
        <v>2</v>
      </c>
      <c r="E99" s="28" t="s">
        <v>13</v>
      </c>
      <c r="F99" s="28">
        <v>1</v>
      </c>
      <c r="G99" s="28" t="s">
        <v>878</v>
      </c>
      <c r="H99" s="31">
        <v>1</v>
      </c>
      <c r="I99" s="28" t="s">
        <v>879</v>
      </c>
      <c r="J99" s="28" t="str">
        <f t="shared" si="4"/>
        <v>Art/Roles/rol_1102011/Animations/1102011_exskill_1_2.playable</v>
      </c>
      <c r="K99" s="28" t="str">
        <f t="shared" si="5"/>
        <v>Art/Roles/rol_1102011/Animations/1102011_exskill_1_3.playable</v>
      </c>
      <c r="L99" s="28">
        <v>1</v>
      </c>
    </row>
    <row r="100" ht="16.5" spans="1:12">
      <c r="A100" s="28">
        <v>1102013</v>
      </c>
      <c r="B100" s="28" t="str">
        <f>INDEX(战场角色!B:B,MATCH(skillInfo!A100,战场角色!A:A,0))</f>
        <v>塞伯洛斯</v>
      </c>
      <c r="C100" s="28" t="s">
        <v>833</v>
      </c>
      <c r="D100" s="28">
        <f t="shared" si="3"/>
        <v>2</v>
      </c>
      <c r="E100" s="28" t="s">
        <v>13</v>
      </c>
      <c r="F100" s="28">
        <v>1</v>
      </c>
      <c r="G100" s="28" t="s">
        <v>880</v>
      </c>
      <c r="H100" s="31">
        <v>1</v>
      </c>
      <c r="I100" s="28" t="s">
        <v>881</v>
      </c>
      <c r="J100" s="28" t="str">
        <f t="shared" si="4"/>
        <v>Art/Roles/rol_1102013/Animations/1102013_exskill_1_2.playable</v>
      </c>
      <c r="K100" s="28" t="str">
        <f t="shared" si="5"/>
        <v>Art/Roles/rol_1102013/Animations/1102013_exskill_1_3.playable</v>
      </c>
      <c r="L100" s="28">
        <v>1</v>
      </c>
    </row>
    <row r="101" ht="16.5" spans="1:12">
      <c r="A101" s="28">
        <v>1102016</v>
      </c>
      <c r="B101" s="28" t="str">
        <f>INDEX(战场角色!B:B,MATCH(skillInfo!A101,战场角色!A:A,0))</f>
        <v>西方龙</v>
      </c>
      <c r="C101" s="28" t="s">
        <v>833</v>
      </c>
      <c r="D101" s="28">
        <f t="shared" si="3"/>
        <v>2</v>
      </c>
      <c r="E101" s="28" t="s">
        <v>13</v>
      </c>
      <c r="F101" s="28">
        <v>1</v>
      </c>
      <c r="G101" s="28" t="s">
        <v>882</v>
      </c>
      <c r="H101" s="31">
        <v>1</v>
      </c>
      <c r="I101" s="28" t="s">
        <v>883</v>
      </c>
      <c r="J101" s="28" t="str">
        <f t="shared" si="4"/>
        <v>Art/Roles/rol_1102016/Animations/1102016_exskill_1_2.playable</v>
      </c>
      <c r="K101" s="28" t="str">
        <f t="shared" si="5"/>
        <v>Art/Roles/rol_1102016/Animations/1102016_exskill_1_3.playable</v>
      </c>
      <c r="L101" s="28">
        <v>1</v>
      </c>
    </row>
    <row r="102" ht="16.5" spans="1:12">
      <c r="A102" s="28">
        <v>1102017</v>
      </c>
      <c r="B102" s="28" t="str">
        <f>INDEX(战场角色!B:B,MATCH(skillInfo!A102,战场角色!A:A,0))</f>
        <v>飞廉</v>
      </c>
      <c r="C102" s="28" t="s">
        <v>833</v>
      </c>
      <c r="D102" s="28">
        <f t="shared" si="3"/>
        <v>2</v>
      </c>
      <c r="E102" s="28" t="s">
        <v>13</v>
      </c>
      <c r="F102" s="28">
        <v>1</v>
      </c>
      <c r="G102" s="28" t="s">
        <v>884</v>
      </c>
      <c r="H102" s="31">
        <v>1</v>
      </c>
      <c r="I102" s="28" t="s">
        <v>885</v>
      </c>
      <c r="J102" s="28" t="str">
        <f t="shared" si="4"/>
        <v>Art/Roles/rol_1102017/Animations/1102017_exskill_1_2.playable</v>
      </c>
      <c r="K102" s="28" t="str">
        <f t="shared" si="5"/>
        <v>Art/Roles/rol_1102017/Animations/1102017_exskill_1_3.playable</v>
      </c>
      <c r="L102" s="28">
        <v>1</v>
      </c>
    </row>
    <row r="103" ht="16.5" spans="1:12">
      <c r="A103" s="28">
        <v>1102018</v>
      </c>
      <c r="B103" s="28" t="str">
        <f>INDEX(战场角色!B:B,MATCH(skillInfo!A103,战场角色!A:A,0))</f>
        <v>噬日</v>
      </c>
      <c r="C103" s="28" t="s">
        <v>833</v>
      </c>
      <c r="D103" s="28">
        <f t="shared" si="3"/>
        <v>2</v>
      </c>
      <c r="E103" s="28" t="s">
        <v>13</v>
      </c>
      <c r="F103" s="28">
        <v>1</v>
      </c>
      <c r="G103" s="28" t="s">
        <v>886</v>
      </c>
      <c r="H103" s="31">
        <v>1</v>
      </c>
      <c r="I103" s="28" t="s">
        <v>887</v>
      </c>
      <c r="J103" s="28" t="str">
        <f t="shared" si="4"/>
        <v>Art/Roles/rol_1102018/Animations/1102018_exskill_1_2.playable</v>
      </c>
      <c r="K103" s="28" t="str">
        <f t="shared" si="5"/>
        <v>Art/Roles/rol_1102018/Animations/1102018_exskill_1_3.playable</v>
      </c>
      <c r="L103" s="28">
        <v>1</v>
      </c>
    </row>
    <row r="104" ht="16.5" spans="1:12">
      <c r="A104" s="28">
        <v>1102019</v>
      </c>
      <c r="B104" s="28" t="str">
        <f>INDEX(战场角色!B:B,MATCH(skillInfo!A104,战场角色!A:A,0))</f>
        <v>食火蜥</v>
      </c>
      <c r="C104" s="28" t="s">
        <v>833</v>
      </c>
      <c r="D104" s="28">
        <f t="shared" si="3"/>
        <v>2</v>
      </c>
      <c r="E104" s="28" t="s">
        <v>13</v>
      </c>
      <c r="F104" s="28">
        <v>1</v>
      </c>
      <c r="G104" s="28" t="s">
        <v>888</v>
      </c>
      <c r="H104" s="31">
        <v>1</v>
      </c>
      <c r="I104" s="28" t="s">
        <v>889</v>
      </c>
      <c r="J104" s="28" t="str">
        <f t="shared" si="4"/>
        <v>Art/Roles/rol_1102019/Animations/1102019_exskill_1_2.playable</v>
      </c>
      <c r="K104" s="28"/>
      <c r="L104" s="28">
        <v>1</v>
      </c>
    </row>
    <row r="105" ht="16.5" spans="1:12">
      <c r="A105" s="28">
        <v>1102020</v>
      </c>
      <c r="B105" s="28" t="str">
        <f>INDEX(战场角色!B:B,MATCH(skillInfo!A105,战场角色!A:A,0))</f>
        <v>高顺</v>
      </c>
      <c r="C105" s="28" t="s">
        <v>833</v>
      </c>
      <c r="D105" s="28">
        <f t="shared" si="3"/>
        <v>2</v>
      </c>
      <c r="E105" s="28" t="s">
        <v>13</v>
      </c>
      <c r="F105" s="28">
        <v>1</v>
      </c>
      <c r="G105" s="28" t="s">
        <v>890</v>
      </c>
      <c r="H105" s="31">
        <v>1</v>
      </c>
      <c r="I105" s="28" t="s">
        <v>891</v>
      </c>
      <c r="J105" s="28" t="str">
        <f t="shared" si="4"/>
        <v>Art/Roles/rol_1102020/Animations/1102020_exskill_1_2.playable</v>
      </c>
      <c r="K105" s="28" t="str">
        <f t="shared" si="5"/>
        <v>Art/Roles/rol_1102020/Animations/1102020_exskill_1_3.playable</v>
      </c>
      <c r="L105" s="28">
        <v>1</v>
      </c>
    </row>
    <row r="106" ht="16.5" spans="1:12">
      <c r="A106" s="28">
        <v>1102020</v>
      </c>
      <c r="B106" s="28" t="str">
        <f>INDEX(战场角色!B:B,MATCH(skillInfo!A106,战场角色!A:A,0))</f>
        <v>高顺</v>
      </c>
      <c r="C106" s="28" t="s">
        <v>833</v>
      </c>
      <c r="D106" s="28">
        <f t="shared" si="3"/>
        <v>2</v>
      </c>
      <c r="E106" s="28" t="s">
        <v>13</v>
      </c>
      <c r="F106" s="28">
        <v>1</v>
      </c>
      <c r="G106" s="28" t="s">
        <v>892</v>
      </c>
      <c r="H106" s="31">
        <v>1</v>
      </c>
      <c r="I106" s="28" t="s">
        <v>891</v>
      </c>
      <c r="J106" s="28" t="str">
        <f t="shared" si="4"/>
        <v>Art/Roles/rol_1102020/Animations/1102020_exskill_1_2.playable</v>
      </c>
      <c r="K106" s="28" t="str">
        <f t="shared" si="5"/>
        <v>Art/Roles/rol_1102020/Animations/1102020_exskill_1_3.playable</v>
      </c>
      <c r="L106" s="28">
        <v>1</v>
      </c>
    </row>
    <row r="107" ht="16.5" spans="1:12">
      <c r="A107" s="28">
        <v>1102021</v>
      </c>
      <c r="B107" s="28" t="str">
        <f>INDEX(战场角色!B:B,MATCH(skillInfo!A107,战场角色!A:A,0))</f>
        <v>烈风螳螂</v>
      </c>
      <c r="C107" s="28" t="s">
        <v>833</v>
      </c>
      <c r="D107" s="28">
        <f t="shared" si="3"/>
        <v>2</v>
      </c>
      <c r="E107" s="28" t="s">
        <v>13</v>
      </c>
      <c r="F107" s="28">
        <v>1</v>
      </c>
      <c r="G107" s="28" t="s">
        <v>893</v>
      </c>
      <c r="H107" s="31">
        <v>1</v>
      </c>
      <c r="I107" s="28" t="s">
        <v>894</v>
      </c>
      <c r="J107" s="28" t="str">
        <f t="shared" si="4"/>
        <v>Art/Roles/rol_1102021/Animations/1102021_exskill_1_2.playable</v>
      </c>
      <c r="K107" s="28" t="str">
        <f t="shared" si="5"/>
        <v>Art/Roles/rol_1102021/Animations/1102021_exskill_1_3.playable</v>
      </c>
      <c r="L107" s="28">
        <v>1</v>
      </c>
    </row>
    <row r="108" ht="16.5" spans="1:12">
      <c r="A108" s="28">
        <v>1101017</v>
      </c>
      <c r="B108" s="28" t="str">
        <f>INDEX(战场角色!B:B,MATCH(skillInfo!A108,战场角色!A:A,0))</f>
        <v>诸葛一心</v>
      </c>
      <c r="C108" s="28" t="s">
        <v>833</v>
      </c>
      <c r="D108" s="28">
        <f t="shared" si="3"/>
        <v>1</v>
      </c>
      <c r="E108" s="28" t="s">
        <v>13</v>
      </c>
      <c r="F108" s="28">
        <v>1</v>
      </c>
      <c r="G108" s="28" t="s">
        <v>895</v>
      </c>
      <c r="H108" s="31">
        <v>1</v>
      </c>
      <c r="I108" s="28" t="str">
        <f t="shared" si="6"/>
        <v>Art/Roles/rol_1101017/Animations/1101017_exskill_1_1.playable</v>
      </c>
      <c r="J108" s="28" t="str">
        <f t="shared" si="4"/>
        <v>Art/Roles/rol_1101017/Animations/1101017_exskill_1_2.playable</v>
      </c>
      <c r="K108" s="28" t="str">
        <f t="shared" si="5"/>
        <v>Art/Roles/rol_1101017/Animations/1101017_exskill_1_3.playable</v>
      </c>
      <c r="L108" s="28">
        <v>1</v>
      </c>
    </row>
    <row r="109" ht="16.5" spans="1:12">
      <c r="A109" s="28">
        <v>1101017</v>
      </c>
      <c r="B109" s="28" t="str">
        <f>INDEX(战场角色!B:B,MATCH(skillInfo!A109,战场角色!A:A,0))</f>
        <v>诸葛一心</v>
      </c>
      <c r="C109" s="28" t="s">
        <v>833</v>
      </c>
      <c r="D109" s="28">
        <f t="shared" si="3"/>
        <v>1</v>
      </c>
      <c r="E109" s="28" t="s">
        <v>13</v>
      </c>
      <c r="F109" s="28">
        <v>1</v>
      </c>
      <c r="G109" s="28" t="s">
        <v>896</v>
      </c>
      <c r="H109" s="31">
        <v>1</v>
      </c>
      <c r="I109" s="28" t="str">
        <f t="shared" si="6"/>
        <v>Art/Roles/rol_1101017/Animations/1101017_exskill_2_1.playable</v>
      </c>
      <c r="J109" s="28" t="str">
        <f t="shared" si="4"/>
        <v>Art/Roles/rol_1101017/Animations/1101017_exskill_2_2.playable</v>
      </c>
      <c r="K109" s="28" t="str">
        <f t="shared" si="5"/>
        <v>Art/Roles/rol_1101017/Animations/1101017_exskill_2_3.playable</v>
      </c>
      <c r="L109" s="28">
        <v>1</v>
      </c>
    </row>
    <row r="110" ht="16.5" spans="1:12">
      <c r="A110" s="28">
        <v>1101020</v>
      </c>
      <c r="B110" s="28" t="str">
        <f>INDEX(战场角色!B:B,MATCH(skillInfo!A110,战场角色!A:A,0))</f>
        <v>姬烟华</v>
      </c>
      <c r="C110" s="28" t="s">
        <v>833</v>
      </c>
      <c r="D110" s="28">
        <f t="shared" si="3"/>
        <v>1</v>
      </c>
      <c r="E110" s="28" t="s">
        <v>13</v>
      </c>
      <c r="F110" s="28">
        <v>1</v>
      </c>
      <c r="G110" s="28" t="s">
        <v>897</v>
      </c>
      <c r="H110" s="31">
        <v>1</v>
      </c>
      <c r="I110" s="28" t="str">
        <f t="shared" si="6"/>
        <v>Art/Roles/rol_1101020/Animations/1101020_exskill_1_1.playable</v>
      </c>
      <c r="J110" s="28" t="str">
        <f t="shared" si="4"/>
        <v>Art/Roles/rol_1101020/Animations/1101020_exskill_1_2.playable</v>
      </c>
      <c r="K110" s="28" t="str">
        <f t="shared" si="5"/>
        <v>Art/Roles/rol_1101020/Animations/1101020_exskill_1_3.playable</v>
      </c>
      <c r="L110" s="28">
        <v>1</v>
      </c>
    </row>
    <row r="111" ht="16.5" spans="1:12">
      <c r="A111" s="28">
        <v>1101020</v>
      </c>
      <c r="B111" s="28" t="str">
        <f>INDEX(战场角色!B:B,MATCH(skillInfo!A111,战场角色!A:A,0))</f>
        <v>姬烟华</v>
      </c>
      <c r="C111" s="28" t="s">
        <v>833</v>
      </c>
      <c r="D111" s="28">
        <f t="shared" si="3"/>
        <v>1</v>
      </c>
      <c r="E111" s="28" t="s">
        <v>13</v>
      </c>
      <c r="F111" s="28">
        <v>1</v>
      </c>
      <c r="G111" s="28" t="s">
        <v>898</v>
      </c>
      <c r="H111" s="31">
        <v>1</v>
      </c>
      <c r="I111" s="28" t="str">
        <f t="shared" si="6"/>
        <v>Art/Roles/rol_1101020/Animations/1101020_exskill_2_1.playable</v>
      </c>
      <c r="J111" s="28" t="str">
        <f t="shared" si="4"/>
        <v>Art/Roles/rol_1101020/Animations/1101020_exskill_2_2.playable</v>
      </c>
      <c r="K111" s="28" t="str">
        <f t="shared" si="5"/>
        <v>Art/Roles/rol_1101020/Animations/1101020_exskill_2_3.playable</v>
      </c>
      <c r="L111" s="28">
        <v>1</v>
      </c>
    </row>
    <row r="112" ht="16.5" spans="1:12">
      <c r="A112" s="28">
        <v>1101022</v>
      </c>
      <c r="B112" s="28" t="str">
        <f>INDEX(战场角色!B:B,MATCH(skillInfo!A112,战场角色!A:A,0))</f>
        <v>幻</v>
      </c>
      <c r="C112" s="28" t="s">
        <v>833</v>
      </c>
      <c r="D112" s="28">
        <f t="shared" si="3"/>
        <v>1</v>
      </c>
      <c r="E112" s="28" t="s">
        <v>13</v>
      </c>
      <c r="F112" s="28">
        <v>0</v>
      </c>
      <c r="G112" s="28" t="s">
        <v>899</v>
      </c>
      <c r="H112" s="31">
        <v>1</v>
      </c>
      <c r="I112" s="28" t="str">
        <f t="shared" si="6"/>
        <v/>
      </c>
      <c r="J112" s="28" t="str">
        <f t="shared" si="4"/>
        <v>Art/Roles/rol_1101022/Animations/1101022_exskill_1.playable</v>
      </c>
      <c r="K112" s="28" t="str">
        <f t="shared" si="5"/>
        <v/>
      </c>
      <c r="L112" s="28">
        <v>1</v>
      </c>
    </row>
    <row r="113" ht="16.5" spans="1:12">
      <c r="A113" s="28">
        <v>1101022</v>
      </c>
      <c r="B113" s="28" t="str">
        <f>INDEX(战场角色!B:B,MATCH(skillInfo!A113,战场角色!A:A,0))</f>
        <v>幻</v>
      </c>
      <c r="C113" s="28" t="s">
        <v>833</v>
      </c>
      <c r="D113" s="28">
        <f t="shared" si="3"/>
        <v>1</v>
      </c>
      <c r="E113" s="28" t="s">
        <v>13</v>
      </c>
      <c r="F113" s="28">
        <v>0</v>
      </c>
      <c r="G113" s="28" t="s">
        <v>900</v>
      </c>
      <c r="H113" s="31">
        <v>1</v>
      </c>
      <c r="I113" s="28" t="str">
        <f t="shared" si="6"/>
        <v/>
      </c>
      <c r="J113" s="28" t="str">
        <f t="shared" si="4"/>
        <v>Art/Roles/rol_1101022/Animations/1101022_exskill_2.playable</v>
      </c>
      <c r="K113" s="28" t="str">
        <f t="shared" si="5"/>
        <v/>
      </c>
      <c r="L113" s="28">
        <v>1</v>
      </c>
    </row>
    <row r="114" ht="16.5" spans="1:12">
      <c r="A114" s="28">
        <v>1201001</v>
      </c>
      <c r="B114" s="28" t="str">
        <f>INDEX(战场角色!B:B,MATCH(skillInfo!A114,战场角色!A:A,0))</f>
        <v>链球鬼兵</v>
      </c>
      <c r="C114" s="28" t="s">
        <v>833</v>
      </c>
      <c r="D114" s="28">
        <f t="shared" si="3"/>
        <v>1</v>
      </c>
      <c r="E114" s="28" t="s">
        <v>13</v>
      </c>
      <c r="F114" s="28">
        <v>0</v>
      </c>
      <c r="G114" s="28" t="s">
        <v>901</v>
      </c>
      <c r="H114" s="31">
        <v>1</v>
      </c>
      <c r="I114" s="28" t="str">
        <f t="shared" si="6"/>
        <v/>
      </c>
      <c r="J114" s="28" t="s">
        <v>902</v>
      </c>
      <c r="K114" s="28" t="str">
        <f t="shared" si="5"/>
        <v/>
      </c>
      <c r="L114" s="28">
        <v>1</v>
      </c>
    </row>
    <row r="115" ht="16.5" spans="1:12">
      <c r="A115" s="28">
        <v>1201002</v>
      </c>
      <c r="B115" s="28" t="str">
        <f>INDEX(战场角色!B:B,MATCH(skillInfo!A115,战场角色!A:A,0))</f>
        <v>砍刀鬼兵</v>
      </c>
      <c r="C115" s="28" t="s">
        <v>833</v>
      </c>
      <c r="D115" s="28">
        <f t="shared" ref="D115:D132" si="19">IF(RIGHT(LEFT(A115,4),1)*1=2,2,1)</f>
        <v>1</v>
      </c>
      <c r="E115" s="28" t="s">
        <v>13</v>
      </c>
      <c r="F115" s="28">
        <v>0</v>
      </c>
      <c r="G115" s="28" t="s">
        <v>903</v>
      </c>
      <c r="H115" s="31">
        <v>1</v>
      </c>
      <c r="I115" s="28" t="str">
        <f t="shared" ref="I115:I132" si="20">IF(F115=0,"",IF(D115=1,"Art/Roles/rol_"&amp;A115&amp;"/Animations/"&amp;A115&amp;"_exskill_"&amp;RIGHT(LEFT(G115,4),1)&amp;"_1.playable","Art/Roles/rol_"&amp;A115&amp;"/Animations/"&amp;A115&amp;"_skill_2_1.playable"))</f>
        <v/>
      </c>
      <c r="J115" s="28" t="s">
        <v>904</v>
      </c>
      <c r="K115" s="28" t="str">
        <f t="shared" ref="K115:K132" si="21">IF(F115=0,"","Art/Roles/rol_"&amp;A115&amp;"/Animations/"&amp;A115&amp;"_exskill_"&amp;IF(D115=2,1,RIGHT(LEFT(G115,4),1))&amp;"_3.playable")</f>
        <v/>
      </c>
      <c r="L115" s="28">
        <v>1</v>
      </c>
    </row>
    <row r="116" ht="16.5" spans="1:12">
      <c r="A116" s="28">
        <v>1201003</v>
      </c>
      <c r="B116" s="28" t="str">
        <f>INDEX(战场角色!B:B,MATCH(skillInfo!A116,战场角色!A:A,0))</f>
        <v>双刃鬼兵</v>
      </c>
      <c r="C116" s="28" t="s">
        <v>833</v>
      </c>
      <c r="D116" s="28">
        <f t="shared" si="19"/>
        <v>1</v>
      </c>
      <c r="E116" s="28" t="s">
        <v>13</v>
      </c>
      <c r="F116" s="28">
        <v>0</v>
      </c>
      <c r="G116" s="28" t="s">
        <v>905</v>
      </c>
      <c r="H116" s="31">
        <v>1</v>
      </c>
      <c r="I116" s="28" t="str">
        <f t="shared" si="20"/>
        <v/>
      </c>
      <c r="J116" s="28" t="s">
        <v>906</v>
      </c>
      <c r="K116" s="28" t="str">
        <f t="shared" si="21"/>
        <v/>
      </c>
      <c r="L116" s="28">
        <v>1</v>
      </c>
    </row>
    <row r="117" ht="16.5" spans="1:12">
      <c r="A117" s="28">
        <v>1201004</v>
      </c>
      <c r="B117" s="28" t="str">
        <f>INDEX(战场角色!B:B,MATCH(skillInfo!A117,战场角色!A:A,0))</f>
        <v>鬼将军</v>
      </c>
      <c r="C117" s="28" t="s">
        <v>833</v>
      </c>
      <c r="D117" s="28">
        <f t="shared" si="19"/>
        <v>1</v>
      </c>
      <c r="E117" s="28" t="s">
        <v>13</v>
      </c>
      <c r="F117" s="28">
        <v>0</v>
      </c>
      <c r="G117" s="28" t="s">
        <v>907</v>
      </c>
      <c r="H117" s="31">
        <v>1</v>
      </c>
      <c r="I117" s="28" t="str">
        <f t="shared" si="20"/>
        <v/>
      </c>
      <c r="J117" s="28" t="s">
        <v>908</v>
      </c>
      <c r="K117" s="28" t="str">
        <f t="shared" si="21"/>
        <v/>
      </c>
      <c r="L117" s="28">
        <v>1</v>
      </c>
    </row>
    <row r="118" ht="16.5" spans="1:12">
      <c r="A118" s="28">
        <v>1201004</v>
      </c>
      <c r="B118" s="28" t="str">
        <f>INDEX(战场角色!B:B,MATCH(skillInfo!A118,战场角色!A:A,0))</f>
        <v>鬼将军</v>
      </c>
      <c r="C118" s="28" t="s">
        <v>833</v>
      </c>
      <c r="D118" s="28">
        <f t="shared" si="19"/>
        <v>1</v>
      </c>
      <c r="E118" s="28" t="s">
        <v>13</v>
      </c>
      <c r="F118" s="28">
        <v>0</v>
      </c>
      <c r="G118" s="28" t="s">
        <v>909</v>
      </c>
      <c r="H118" s="31">
        <v>1</v>
      </c>
      <c r="I118" s="28" t="str">
        <f t="shared" si="20"/>
        <v/>
      </c>
      <c r="J118" s="28" t="s">
        <v>910</v>
      </c>
      <c r="K118" s="28" t="str">
        <f t="shared" si="21"/>
        <v/>
      </c>
      <c r="L118" s="28">
        <v>1</v>
      </c>
    </row>
    <row r="119" ht="16.5" spans="1:12">
      <c r="A119" s="28">
        <v>1201005</v>
      </c>
      <c r="B119" s="28" t="str">
        <f>INDEX(战场角色!B:B,MATCH(skillInfo!A119,战场角色!A:A,0))</f>
        <v>变身后鬼将军</v>
      </c>
      <c r="C119" s="28" t="s">
        <v>833</v>
      </c>
      <c r="D119" s="28">
        <f t="shared" si="19"/>
        <v>1</v>
      </c>
      <c r="E119" s="28" t="s">
        <v>13</v>
      </c>
      <c r="F119" s="28">
        <v>0</v>
      </c>
      <c r="G119" s="28" t="s">
        <v>911</v>
      </c>
      <c r="H119" s="31">
        <v>1</v>
      </c>
      <c r="I119" s="28" t="str">
        <f t="shared" si="20"/>
        <v/>
      </c>
      <c r="J119" s="28" t="s">
        <v>912</v>
      </c>
      <c r="K119" s="28" t="str">
        <f t="shared" si="21"/>
        <v/>
      </c>
      <c r="L119" s="28">
        <v>1</v>
      </c>
    </row>
    <row r="120" ht="16.5" spans="1:12">
      <c r="A120" s="28">
        <v>1201005</v>
      </c>
      <c r="B120" s="28" t="str">
        <f>INDEX(战场角色!B:B,MATCH(skillInfo!A120,战场角色!A:A,0))</f>
        <v>变身后鬼将军</v>
      </c>
      <c r="C120" s="28" t="s">
        <v>833</v>
      </c>
      <c r="D120" s="28">
        <f t="shared" si="19"/>
        <v>1</v>
      </c>
      <c r="E120" s="28" t="s">
        <v>13</v>
      </c>
      <c r="F120" s="28">
        <v>0</v>
      </c>
      <c r="G120" s="28" t="s">
        <v>913</v>
      </c>
      <c r="H120" s="31">
        <v>1</v>
      </c>
      <c r="I120" s="28" t="str">
        <f t="shared" si="20"/>
        <v/>
      </c>
      <c r="J120" s="28" t="s">
        <v>914</v>
      </c>
      <c r="K120" s="28" t="str">
        <f t="shared" si="21"/>
        <v/>
      </c>
      <c r="L120" s="28">
        <v>1</v>
      </c>
    </row>
    <row r="121" ht="16.5" spans="1:12">
      <c r="A121" s="28">
        <v>1201006</v>
      </c>
      <c r="B121" s="28" t="str">
        <f>INDEX(战场角色!B:B,MATCH(skillInfo!A121,战场角色!A:A,0))</f>
        <v>骷髅小兵1</v>
      </c>
      <c r="C121" s="28" t="s">
        <v>833</v>
      </c>
      <c r="D121" s="28">
        <f t="shared" si="19"/>
        <v>1</v>
      </c>
      <c r="E121" s="28" t="s">
        <v>13</v>
      </c>
      <c r="F121" s="28">
        <v>0</v>
      </c>
      <c r="G121" s="28" t="s">
        <v>915</v>
      </c>
      <c r="H121" s="31">
        <v>1</v>
      </c>
      <c r="I121" s="28" t="str">
        <f t="shared" si="20"/>
        <v/>
      </c>
      <c r="J121" s="28" t="s">
        <v>916</v>
      </c>
      <c r="K121" s="28" t="str">
        <f t="shared" si="21"/>
        <v/>
      </c>
      <c r="L121" s="28">
        <v>1</v>
      </c>
    </row>
    <row r="122" ht="16.5" spans="1:12">
      <c r="A122" s="28">
        <v>1201007</v>
      </c>
      <c r="B122" s="28" t="str">
        <f>INDEX(战场角色!B:B,MATCH(skillInfo!A122,战场角色!A:A,0))</f>
        <v>骷髅小兵2</v>
      </c>
      <c r="C122" s="28" t="s">
        <v>833</v>
      </c>
      <c r="D122" s="28">
        <f t="shared" si="19"/>
        <v>1</v>
      </c>
      <c r="E122" s="28" t="s">
        <v>13</v>
      </c>
      <c r="F122" s="28">
        <v>0</v>
      </c>
      <c r="G122" s="28" t="s">
        <v>917</v>
      </c>
      <c r="H122" s="31">
        <v>1</v>
      </c>
      <c r="I122" s="28" t="str">
        <f t="shared" si="20"/>
        <v/>
      </c>
      <c r="J122" s="28" t="s">
        <v>918</v>
      </c>
      <c r="K122" s="28" t="str">
        <f t="shared" si="21"/>
        <v/>
      </c>
      <c r="L122" s="28">
        <v>1</v>
      </c>
    </row>
    <row r="123" ht="16.5" spans="1:12">
      <c r="A123" s="28">
        <v>1201008</v>
      </c>
      <c r="B123" s="28" t="str">
        <f>INDEX(战场角色!B:B,MATCH(skillInfo!A123,战场角色!A:A,0))</f>
        <v>伏尸将军</v>
      </c>
      <c r="C123" s="28" t="s">
        <v>833</v>
      </c>
      <c r="D123" s="28">
        <f t="shared" si="19"/>
        <v>1</v>
      </c>
      <c r="E123" s="28" t="s">
        <v>13</v>
      </c>
      <c r="F123" s="28">
        <v>0</v>
      </c>
      <c r="G123" s="28" t="s">
        <v>919</v>
      </c>
      <c r="H123" s="31">
        <v>1</v>
      </c>
      <c r="I123" s="28" t="str">
        <f t="shared" si="20"/>
        <v/>
      </c>
      <c r="J123" s="28" t="s">
        <v>920</v>
      </c>
      <c r="K123" s="28" t="str">
        <f t="shared" si="21"/>
        <v/>
      </c>
      <c r="L123" s="28">
        <v>1</v>
      </c>
    </row>
    <row r="124" ht="16.5" spans="1:12">
      <c r="A124" s="28">
        <v>1201008</v>
      </c>
      <c r="B124" s="28" t="str">
        <f>INDEX(战场角色!B:B,MATCH(skillInfo!A124,战场角色!A:A,0))</f>
        <v>伏尸将军</v>
      </c>
      <c r="C124" s="28" t="s">
        <v>833</v>
      </c>
      <c r="D124" s="28">
        <f t="shared" si="19"/>
        <v>1</v>
      </c>
      <c r="E124" s="28" t="s">
        <v>13</v>
      </c>
      <c r="F124" s="28">
        <v>0</v>
      </c>
      <c r="G124" s="28" t="s">
        <v>921</v>
      </c>
      <c r="H124" s="31">
        <v>1</v>
      </c>
      <c r="I124" s="28" t="str">
        <f t="shared" si="20"/>
        <v/>
      </c>
      <c r="J124" s="28" t="s">
        <v>922</v>
      </c>
      <c r="K124" s="28" t="str">
        <f t="shared" si="21"/>
        <v/>
      </c>
      <c r="L124" s="28">
        <v>1</v>
      </c>
    </row>
    <row r="125" ht="16.5" spans="1:12">
      <c r="A125" s="28">
        <v>1201008</v>
      </c>
      <c r="B125" s="28" t="str">
        <f>INDEX(战场角色!B:B,MATCH(skillInfo!A125,战场角色!A:A,0))</f>
        <v>伏尸将军</v>
      </c>
      <c r="C125" s="28" t="s">
        <v>833</v>
      </c>
      <c r="D125" s="28">
        <f t="shared" si="19"/>
        <v>1</v>
      </c>
      <c r="E125" s="28" t="s">
        <v>13</v>
      </c>
      <c r="F125" s="28">
        <v>0</v>
      </c>
      <c r="G125" s="28" t="s">
        <v>923</v>
      </c>
      <c r="H125" s="31">
        <v>1</v>
      </c>
      <c r="I125" s="28" t="str">
        <f t="shared" si="20"/>
        <v/>
      </c>
      <c r="J125" s="28" t="s">
        <v>924</v>
      </c>
      <c r="K125" s="28" t="str">
        <f t="shared" si="21"/>
        <v/>
      </c>
      <c r="L125" s="28">
        <v>1</v>
      </c>
    </row>
    <row r="126" ht="16.5" spans="1:12">
      <c r="A126" s="28">
        <v>1201009</v>
      </c>
      <c r="B126" s="28" t="str">
        <f>INDEX(战场角色!B:B,MATCH(skillInfo!A126,战场角色!A:A,0))</f>
        <v>石瀑将军</v>
      </c>
      <c r="C126" s="28" t="s">
        <v>833</v>
      </c>
      <c r="D126" s="28">
        <f t="shared" si="19"/>
        <v>1</v>
      </c>
      <c r="E126" s="28" t="s">
        <v>13</v>
      </c>
      <c r="F126" s="28">
        <v>0</v>
      </c>
      <c r="G126" s="28" t="s">
        <v>925</v>
      </c>
      <c r="H126" s="31">
        <v>1</v>
      </c>
      <c r="I126" s="28" t="str">
        <f t="shared" si="20"/>
        <v/>
      </c>
      <c r="J126" s="28" t="s">
        <v>926</v>
      </c>
      <c r="K126" s="28" t="str">
        <f t="shared" si="21"/>
        <v/>
      </c>
      <c r="L126" s="28">
        <v>1</v>
      </c>
    </row>
    <row r="127" ht="16.5" spans="1:12">
      <c r="A127" s="28">
        <v>1201009</v>
      </c>
      <c r="B127" s="28" t="str">
        <f>INDEX(战场角色!B:B,MATCH(skillInfo!A127,战场角色!A:A,0))</f>
        <v>石瀑将军</v>
      </c>
      <c r="C127" s="28" t="s">
        <v>833</v>
      </c>
      <c r="D127" s="28">
        <f t="shared" si="19"/>
        <v>1</v>
      </c>
      <c r="E127" s="28" t="s">
        <v>13</v>
      </c>
      <c r="F127" s="28">
        <v>0</v>
      </c>
      <c r="G127" s="28" t="s">
        <v>927</v>
      </c>
      <c r="H127" s="31">
        <v>1</v>
      </c>
      <c r="I127" s="28" t="str">
        <f t="shared" si="20"/>
        <v/>
      </c>
      <c r="J127" s="28" t="s">
        <v>928</v>
      </c>
      <c r="K127" s="28" t="str">
        <f t="shared" si="21"/>
        <v/>
      </c>
      <c r="L127" s="28">
        <v>1</v>
      </c>
    </row>
    <row r="128" ht="16.5" spans="1:12">
      <c r="A128" s="28">
        <v>1201010</v>
      </c>
      <c r="B128" s="28" t="str">
        <f>INDEX(战场角色!B:B,MATCH(skillInfo!A128,战场角色!A:A,0))</f>
        <v>小蜘蛛</v>
      </c>
      <c r="C128" s="28" t="s">
        <v>833</v>
      </c>
      <c r="D128" s="28">
        <f t="shared" si="19"/>
        <v>1</v>
      </c>
      <c r="E128" s="28" t="s">
        <v>13</v>
      </c>
      <c r="F128" s="28">
        <v>0</v>
      </c>
      <c r="G128" s="28" t="s">
        <v>929</v>
      </c>
      <c r="H128" s="31">
        <v>1</v>
      </c>
      <c r="I128" s="28" t="str">
        <f t="shared" si="20"/>
        <v/>
      </c>
      <c r="J128" s="28" t="s">
        <v>930</v>
      </c>
      <c r="K128" s="28" t="str">
        <f t="shared" si="21"/>
        <v/>
      </c>
      <c r="L128" s="28">
        <v>1</v>
      </c>
    </row>
    <row r="129" ht="16.5" spans="1:12">
      <c r="A129" s="28">
        <v>1201011</v>
      </c>
      <c r="B129" s="28" t="str">
        <f>INDEX(战场角色!B:B,MATCH(skillInfo!A129,战场角色!A:A,0))</f>
        <v>魔导机兵团</v>
      </c>
      <c r="C129" s="28" t="s">
        <v>833</v>
      </c>
      <c r="D129" s="28">
        <f t="shared" si="19"/>
        <v>1</v>
      </c>
      <c r="E129" s="28" t="s">
        <v>13</v>
      </c>
      <c r="F129" s="28">
        <v>0</v>
      </c>
      <c r="G129" s="28" t="s">
        <v>931</v>
      </c>
      <c r="H129" s="31">
        <v>1</v>
      </c>
      <c r="I129" s="28" t="str">
        <f t="shared" si="20"/>
        <v/>
      </c>
      <c r="J129" s="28" t="s">
        <v>932</v>
      </c>
      <c r="K129" s="28" t="str">
        <f t="shared" si="21"/>
        <v/>
      </c>
      <c r="L129" s="28">
        <v>1</v>
      </c>
    </row>
    <row r="130" ht="16.5" spans="1:12">
      <c r="A130" s="28">
        <v>1201012</v>
      </c>
      <c r="B130" s="28" t="str">
        <f>INDEX(战场角色!B:B,MATCH(skillInfo!A130,战场角色!A:A,0))</f>
        <v>山蜘蛛</v>
      </c>
      <c r="C130" s="28" t="s">
        <v>833</v>
      </c>
      <c r="D130" s="28">
        <f t="shared" si="19"/>
        <v>1</v>
      </c>
      <c r="E130" s="28" t="s">
        <v>13</v>
      </c>
      <c r="F130" s="28">
        <v>0</v>
      </c>
      <c r="G130" s="28" t="s">
        <v>933</v>
      </c>
      <c r="H130" s="31">
        <v>1</v>
      </c>
      <c r="I130" s="28" t="str">
        <f t="shared" si="20"/>
        <v/>
      </c>
      <c r="J130" s="28" t="s">
        <v>934</v>
      </c>
      <c r="K130" s="28" t="str">
        <f t="shared" si="21"/>
        <v/>
      </c>
      <c r="L130" s="28">
        <v>1</v>
      </c>
    </row>
    <row r="131" ht="16.5" spans="1:12">
      <c r="A131" s="28">
        <v>1201012</v>
      </c>
      <c r="B131" s="28" t="str">
        <f>INDEX(战场角色!B:B,MATCH(skillInfo!A131,战场角色!A:A,0))</f>
        <v>山蜘蛛</v>
      </c>
      <c r="C131" s="28" t="s">
        <v>833</v>
      </c>
      <c r="D131" s="28">
        <f t="shared" si="19"/>
        <v>1</v>
      </c>
      <c r="E131" s="28" t="s">
        <v>13</v>
      </c>
      <c r="F131" s="28">
        <v>0</v>
      </c>
      <c r="G131" s="28" t="s">
        <v>935</v>
      </c>
      <c r="H131" s="31">
        <v>1</v>
      </c>
      <c r="I131" s="28" t="str">
        <f t="shared" si="20"/>
        <v/>
      </c>
      <c r="J131" s="28" t="s">
        <v>936</v>
      </c>
      <c r="K131" s="28" t="str">
        <f t="shared" si="21"/>
        <v/>
      </c>
      <c r="L131" s="28">
        <v>1</v>
      </c>
    </row>
    <row r="132" ht="16.5" spans="1:12">
      <c r="A132" s="28">
        <v>1201012</v>
      </c>
      <c r="B132" s="28" t="str">
        <f>INDEX(战场角色!B:B,MATCH(skillInfo!A132,战场角色!A:A,0))</f>
        <v>山蜘蛛</v>
      </c>
      <c r="C132" s="28" t="s">
        <v>833</v>
      </c>
      <c r="D132" s="28">
        <f t="shared" si="19"/>
        <v>1</v>
      </c>
      <c r="E132" s="28" t="s">
        <v>13</v>
      </c>
      <c r="F132" s="28">
        <v>0</v>
      </c>
      <c r="G132" s="28" t="s">
        <v>937</v>
      </c>
      <c r="H132" s="31">
        <v>1</v>
      </c>
      <c r="I132" s="28" t="str">
        <f t="shared" si="20"/>
        <v/>
      </c>
      <c r="J132" s="28" t="s">
        <v>938</v>
      </c>
      <c r="K132" s="28" t="str">
        <f t="shared" si="21"/>
        <v/>
      </c>
      <c r="L132" s="28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4" sqref="C4"/>
    </sheetView>
  </sheetViews>
  <sheetFormatPr defaultColWidth="9" defaultRowHeight="14.25" outlineLevelCol="2"/>
  <cols>
    <col min="1" max="1" width="19.125" customWidth="1"/>
    <col min="2" max="2" width="21.25" customWidth="1"/>
    <col min="3" max="3" width="57.625" customWidth="1"/>
  </cols>
  <sheetData>
    <row r="1" ht="15" spans="1:3">
      <c r="A1" s="1" t="s">
        <v>12</v>
      </c>
      <c r="B1" s="1" t="s">
        <v>939</v>
      </c>
      <c r="C1" s="1" t="s">
        <v>940</v>
      </c>
    </row>
    <row r="2" spans="1:3">
      <c r="A2" t="s">
        <v>116</v>
      </c>
      <c r="B2" t="s">
        <v>118</v>
      </c>
      <c r="C2" t="s">
        <v>941</v>
      </c>
    </row>
    <row r="3" ht="60" spans="1:3">
      <c r="A3" s="3" t="s">
        <v>258</v>
      </c>
      <c r="B3" s="3" t="s">
        <v>942</v>
      </c>
      <c r="C3" s="3" t="s">
        <v>943</v>
      </c>
    </row>
    <row r="4" ht="16.5" spans="1:3">
      <c r="A4" s="14">
        <v>1304001</v>
      </c>
      <c r="B4" s="14" t="s">
        <v>944</v>
      </c>
      <c r="C4" s="14"/>
    </row>
    <row r="5" ht="16.5" spans="1:3">
      <c r="A5" s="14">
        <v>1304002</v>
      </c>
      <c r="B5" s="14" t="s">
        <v>944</v>
      </c>
      <c r="C5" s="14"/>
    </row>
    <row r="6" ht="16.5" spans="1:3">
      <c r="A6" s="14">
        <v>1304003</v>
      </c>
      <c r="B6" s="14" t="s">
        <v>944</v>
      </c>
      <c r="C6" s="14"/>
    </row>
    <row r="7" ht="16.5" spans="1:3">
      <c r="A7" s="14">
        <v>1304004</v>
      </c>
      <c r="B7" s="14" t="s">
        <v>944</v>
      </c>
      <c r="C7" s="14"/>
    </row>
    <row r="8" ht="16.5" spans="1:3">
      <c r="A8" s="14">
        <v>1304005</v>
      </c>
      <c r="B8" s="14" t="s">
        <v>944</v>
      </c>
      <c r="C8" s="14"/>
    </row>
    <row r="9" ht="16.5" spans="1:3">
      <c r="A9" s="14">
        <v>1304006</v>
      </c>
      <c r="B9" s="14" t="s">
        <v>944</v>
      </c>
      <c r="C9" s="14"/>
    </row>
    <row r="10" ht="16.5" spans="1:3">
      <c r="A10" s="14">
        <v>1304007</v>
      </c>
      <c r="B10" s="14" t="s">
        <v>944</v>
      </c>
      <c r="C10" s="14"/>
    </row>
    <row r="11" ht="16.5" spans="1:3">
      <c r="A11" s="14">
        <v>1304008</v>
      </c>
      <c r="B11" s="14" t="s">
        <v>944</v>
      </c>
      <c r="C11" s="15"/>
    </row>
    <row r="12" ht="16.5" spans="1:3">
      <c r="A12" s="14">
        <v>1304009</v>
      </c>
      <c r="B12" s="14" t="s">
        <v>944</v>
      </c>
      <c r="C12" s="15"/>
    </row>
    <row r="13" ht="16.5" spans="1:3">
      <c r="A13" s="14">
        <v>1304010</v>
      </c>
      <c r="B13" s="14" t="s">
        <v>944</v>
      </c>
      <c r="C13" s="14"/>
    </row>
    <row r="14" ht="16.5" spans="1:3">
      <c r="A14" s="14">
        <v>1304011</v>
      </c>
      <c r="B14" s="14" t="s">
        <v>944</v>
      </c>
      <c r="C14" s="14"/>
    </row>
    <row r="15" ht="16.5" spans="1:3">
      <c r="A15" s="14">
        <v>1304012</v>
      </c>
      <c r="B15" s="14" t="s">
        <v>944</v>
      </c>
      <c r="C15" s="14"/>
    </row>
    <row r="16" ht="16.5" spans="1:3">
      <c r="A16" s="14">
        <v>1304013</v>
      </c>
      <c r="B16" s="14" t="s">
        <v>944</v>
      </c>
      <c r="C16" s="14"/>
    </row>
    <row r="17" ht="16.5" spans="1:3">
      <c r="A17" s="14">
        <v>1304014</v>
      </c>
      <c r="B17" s="14" t="s">
        <v>945</v>
      </c>
      <c r="C17" s="16"/>
    </row>
    <row r="18" ht="16.5" spans="1:3">
      <c r="A18" s="14">
        <v>1304015</v>
      </c>
      <c r="B18" s="14" t="s">
        <v>945</v>
      </c>
      <c r="C18" s="16"/>
    </row>
    <row r="19" ht="16.5" spans="1:3">
      <c r="A19" s="14">
        <v>1304016</v>
      </c>
      <c r="B19" s="14" t="s">
        <v>945</v>
      </c>
      <c r="C19" s="16"/>
    </row>
    <row r="20" ht="16.5" spans="1:3">
      <c r="A20" s="14">
        <v>1304017</v>
      </c>
      <c r="B20" s="14" t="s">
        <v>945</v>
      </c>
      <c r="C20" s="16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H15" sqref="H15"/>
    </sheetView>
  </sheetViews>
  <sheetFormatPr defaultColWidth="9" defaultRowHeight="14.25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ht="15" spans="1:9">
      <c r="A1" s="1" t="s">
        <v>12</v>
      </c>
      <c r="B1" s="1" t="s">
        <v>946</v>
      </c>
      <c r="C1" s="1" t="s">
        <v>592</v>
      </c>
      <c r="D1" s="1" t="s">
        <v>594</v>
      </c>
      <c r="E1" s="1" t="s">
        <v>947</v>
      </c>
      <c r="F1" s="1" t="s">
        <v>595</v>
      </c>
      <c r="G1" s="1" t="s">
        <v>596</v>
      </c>
      <c r="H1" s="1" t="s">
        <v>597</v>
      </c>
      <c r="I1" s="1" t="s">
        <v>598</v>
      </c>
    </row>
    <row r="2" spans="1:9">
      <c r="A2" t="s">
        <v>116</v>
      </c>
      <c r="B2" s="8" t="s">
        <v>599</v>
      </c>
      <c r="C2" s="8" t="s">
        <v>599</v>
      </c>
      <c r="D2" t="s">
        <v>255</v>
      </c>
      <c r="E2" s="8" t="s">
        <v>255</v>
      </c>
      <c r="F2" s="8" t="s">
        <v>118</v>
      </c>
      <c r="G2" s="8" t="s">
        <v>118</v>
      </c>
      <c r="H2" s="8" t="s">
        <v>118</v>
      </c>
      <c r="I2" s="13" t="s">
        <v>118</v>
      </c>
    </row>
    <row r="3" ht="45" spans="1:9">
      <c r="A3" s="3"/>
      <c r="B3" s="3" t="s">
        <v>948</v>
      </c>
      <c r="C3" s="3" t="s">
        <v>605</v>
      </c>
      <c r="D3" s="3" t="s">
        <v>607</v>
      </c>
      <c r="E3" s="3" t="s">
        <v>949</v>
      </c>
      <c r="F3" s="3" t="s">
        <v>608</v>
      </c>
      <c r="G3" s="3" t="s">
        <v>950</v>
      </c>
      <c r="H3" s="3" t="s">
        <v>609</v>
      </c>
      <c r="I3" s="3" t="s">
        <v>610</v>
      </c>
    </row>
    <row r="4" s="9" customFormat="1" ht="16.5" spans="1:9">
      <c r="A4" s="10">
        <v>1</v>
      </c>
      <c r="B4" s="11">
        <v>1102001</v>
      </c>
      <c r="C4" s="11">
        <v>1</v>
      </c>
      <c r="D4" s="10">
        <v>2</v>
      </c>
      <c r="E4" s="10" t="str">
        <f>B4&amp;"_skill_"&amp;COUNTIF($B$4:B4,B4)</f>
        <v>1102001_skill_1</v>
      </c>
      <c r="F4" s="10" t="str">
        <f>IF(C4=0,"","Art/Roles/rol_"&amp;B4&amp;"/Animations/"&amp;B4&amp;"_skill_"&amp;COUNTIF($B$4:B4,B4)&amp;"_1.playable")</f>
        <v>Art/Roles/rol_1102001/Animations/1102001_skill_1_1.playable</v>
      </c>
      <c r="G4" s="1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0"/>
      <c r="I4" s="10">
        <v>1</v>
      </c>
    </row>
    <row r="5" s="9" customFormat="1" ht="16.5" spans="1:9">
      <c r="A5" s="10">
        <v>2</v>
      </c>
      <c r="B5" s="11">
        <v>1102001</v>
      </c>
      <c r="C5" s="11">
        <v>1</v>
      </c>
      <c r="D5" s="10">
        <v>1</v>
      </c>
      <c r="E5" s="10" t="str">
        <f>B5&amp;"_skill_"&amp;COUNTIF($B$4:B5,B5)</f>
        <v>1102001_skill_2</v>
      </c>
      <c r="F5" s="10" t="str">
        <f>IF(C5=0,"","Art/Roles/rol_"&amp;B5&amp;"/Animations/"&amp;B5&amp;"_skill_"&amp;COUNTIF($B$4:B5,B5)&amp;"_1.playable")</f>
        <v>Art/Roles/rol_1102001/Animations/1102001_skill_2_1.playable</v>
      </c>
      <c r="G5" s="1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0" t="str">
        <f>IF(C5=0,"","Art/Roles/rol_"&amp;B5&amp;"/Animations/"&amp;B5&amp;"_skill_"&amp;COUNTIF($B$4:B5,B5)&amp;"_3.playable")</f>
        <v>Art/Roles/rol_1102001/Animations/1102001_skill_2_3.playable</v>
      </c>
      <c r="I5" s="10">
        <v>1</v>
      </c>
    </row>
    <row r="6" s="9" customFormat="1" ht="16.5" spans="1:9">
      <c r="A6" s="10">
        <v>3</v>
      </c>
      <c r="B6" s="12">
        <f>B4+1</f>
        <v>1102002</v>
      </c>
      <c r="C6" s="11">
        <v>1</v>
      </c>
      <c r="D6" s="10">
        <v>2</v>
      </c>
      <c r="E6" s="10" t="str">
        <f>B6&amp;"_skill_"&amp;COUNTIF($B$4:B6,B6)</f>
        <v>1102002_skill_1</v>
      </c>
      <c r="F6" s="10" t="str">
        <f>IF(C6=0,"","Art/Roles/rol_"&amp;B6&amp;"/Animations/"&amp;B6&amp;"_skill_"&amp;COUNTIF($B$4:B6,B6)&amp;"_1.playable")</f>
        <v>Art/Roles/rol_1102002/Animations/1102002_skill_1_1.playable</v>
      </c>
      <c r="G6" s="1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0"/>
      <c r="I6" s="10">
        <v>1</v>
      </c>
    </row>
    <row r="7" s="9" customFormat="1" ht="16.5" spans="1:9">
      <c r="A7" s="10">
        <v>4</v>
      </c>
      <c r="B7" s="12">
        <f t="shared" ref="B7:B45" si="0">B5+1</f>
        <v>1102002</v>
      </c>
      <c r="C7" s="11">
        <v>1</v>
      </c>
      <c r="D7" s="10">
        <v>1</v>
      </c>
      <c r="E7" s="10" t="str">
        <f>B7&amp;"_skill_"&amp;COUNTIF($B$4:B7,B7)</f>
        <v>1102002_skill_2</v>
      </c>
      <c r="F7" s="10" t="str">
        <f>IF(C7=0,"","Art/Roles/rol_"&amp;B7&amp;"/Animations/"&amp;B7&amp;"_skill_"&amp;COUNTIF($B$4:B7,B7)&amp;"_1.playable")</f>
        <v>Art/Roles/rol_1102002/Animations/1102002_skill_2_1.playable</v>
      </c>
      <c r="G7" s="1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0" t="str">
        <f>IF(C7=0,"","Art/Roles/rol_"&amp;B7&amp;"/Animations/"&amp;B7&amp;"_skill_"&amp;COUNTIF($B$4:B7,B7)&amp;"_3.playable")</f>
        <v>Art/Roles/rol_1102002/Animations/1102002_skill_2_3.playable</v>
      </c>
      <c r="I7" s="10">
        <v>1</v>
      </c>
    </row>
    <row r="8" s="9" customFormat="1" ht="16.5" spans="1:9">
      <c r="A8" s="10">
        <v>5</v>
      </c>
      <c r="B8" s="12">
        <f t="shared" si="0"/>
        <v>1102003</v>
      </c>
      <c r="C8" s="11">
        <v>1</v>
      </c>
      <c r="D8" s="10">
        <v>2</v>
      </c>
      <c r="E8" s="10" t="str">
        <f>B8&amp;"_skill_"&amp;COUNTIF($B$4:B8,B8)</f>
        <v>1102003_skill_1</v>
      </c>
      <c r="F8" s="10" t="str">
        <f>IF(C8=0,"","Art/Roles/rol_"&amp;B8&amp;"/Animations/"&amp;B8&amp;"_skill_"&amp;COUNTIF($B$4:B8,B8)&amp;"_1.playable")</f>
        <v>Art/Roles/rol_1102003/Animations/1102003_skill_1_1.playable</v>
      </c>
      <c r="G8" s="1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0"/>
      <c r="I8" s="10">
        <v>1</v>
      </c>
    </row>
    <row r="9" s="9" customFormat="1" ht="16.5" spans="1:9">
      <c r="A9" s="10">
        <v>6</v>
      </c>
      <c r="B9" s="12">
        <f t="shared" si="0"/>
        <v>1102003</v>
      </c>
      <c r="C9" s="11">
        <v>1</v>
      </c>
      <c r="D9" s="10">
        <v>1</v>
      </c>
      <c r="E9" s="10" t="str">
        <f>B9&amp;"_skill_"&amp;COUNTIF($B$4:B9,B9)</f>
        <v>1102003_skill_2</v>
      </c>
      <c r="F9" s="10" t="str">
        <f>IF(C9=0,"","Art/Roles/rol_"&amp;B9&amp;"/Animations/"&amp;B9&amp;"_skill_"&amp;COUNTIF($B$4:B9,B9)&amp;"_1.playable")</f>
        <v>Art/Roles/rol_1102003/Animations/1102003_skill_2_1.playable</v>
      </c>
      <c r="G9" s="1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0" t="str">
        <f>IF(C9=0,"","Art/Roles/rol_"&amp;B9&amp;"/Animations/"&amp;B9&amp;"_skill_"&amp;COUNTIF($B$4:B9,B9)&amp;"_3.playable")</f>
        <v>Art/Roles/rol_1102003/Animations/1102003_skill_2_3.playable</v>
      </c>
      <c r="I9" s="10">
        <v>1</v>
      </c>
    </row>
    <row r="10" s="9" customFormat="1" ht="16.5" spans="1:9">
      <c r="A10" s="10">
        <v>7</v>
      </c>
      <c r="B10" s="12">
        <f t="shared" si="0"/>
        <v>1102004</v>
      </c>
      <c r="C10" s="11">
        <v>1</v>
      </c>
      <c r="D10" s="10">
        <v>2</v>
      </c>
      <c r="E10" s="10" t="str">
        <f>B10&amp;"_skill_"&amp;COUNTIF($B$4:B10,B10)</f>
        <v>1102004_skill_1</v>
      </c>
      <c r="F10" s="10" t="str">
        <f>IF(C10=0,"","Art/Roles/rol_"&amp;B10&amp;"/Animations/"&amp;B10&amp;"_skill_"&amp;COUNTIF($B$4:B10,B10)&amp;"_1.playable")</f>
        <v>Art/Roles/rol_1102004/Animations/1102004_skill_1_1.playable</v>
      </c>
      <c r="G10" s="1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0"/>
      <c r="I10" s="10">
        <v>1</v>
      </c>
    </row>
    <row r="11" s="9" customFormat="1" ht="16.5" spans="1:9">
      <c r="A11" s="10">
        <v>8</v>
      </c>
      <c r="B11" s="12">
        <f t="shared" si="0"/>
        <v>1102004</v>
      </c>
      <c r="C11" s="11">
        <v>1</v>
      </c>
      <c r="D11" s="10">
        <v>1</v>
      </c>
      <c r="E11" s="10" t="str">
        <f>B11&amp;"_skill_"&amp;COUNTIF($B$4:B11,B11)</f>
        <v>1102004_skill_2</v>
      </c>
      <c r="F11" s="10" t="str">
        <f>IF(C11=0,"","Art/Roles/rol_"&amp;B11&amp;"/Animations/"&amp;B11&amp;"_skill_"&amp;COUNTIF($B$4:B11,B11)&amp;"_1.playable")</f>
        <v>Art/Roles/rol_1102004/Animations/1102004_skill_2_1.playable</v>
      </c>
      <c r="G11" s="1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0"/>
      <c r="I11" s="10">
        <v>1</v>
      </c>
    </row>
    <row r="12" s="9" customFormat="1" ht="16.5" spans="1:9">
      <c r="A12" s="10">
        <v>9</v>
      </c>
      <c r="B12" s="12">
        <f t="shared" si="0"/>
        <v>1102005</v>
      </c>
      <c r="C12" s="11">
        <v>1</v>
      </c>
      <c r="D12" s="10">
        <v>2</v>
      </c>
      <c r="E12" s="10" t="str">
        <f>B12&amp;"_skill_"&amp;COUNTIF($B$4:B12,B12)</f>
        <v>1102005_skill_1</v>
      </c>
      <c r="F12" s="10" t="str">
        <f>IF(C12=0,"","Art/Roles/rol_"&amp;B12&amp;"/Animations/"&amp;B12&amp;"_skill_"&amp;COUNTIF($B$4:B12,B12)&amp;"_1.playable")</f>
        <v>Art/Roles/rol_1102005/Animations/1102005_skill_1_1.playable</v>
      </c>
      <c r="G12" s="1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0"/>
      <c r="I12" s="10">
        <v>1</v>
      </c>
    </row>
    <row r="13" s="9" customFormat="1" ht="16.5" spans="1:9">
      <c r="A13" s="10">
        <v>10</v>
      </c>
      <c r="B13" s="12">
        <f t="shared" si="0"/>
        <v>1102005</v>
      </c>
      <c r="C13" s="11">
        <v>1</v>
      </c>
      <c r="D13" s="10">
        <v>1</v>
      </c>
      <c r="E13" s="10" t="str">
        <f>B13&amp;"_skill_"&amp;COUNTIF($B$4:B13,B13)</f>
        <v>1102005_skill_2</v>
      </c>
      <c r="F13" s="10" t="str">
        <f>IF(C13=0,"","Art/Roles/rol_"&amp;B13&amp;"/Animations/"&amp;B13&amp;"_skill_"&amp;COUNTIF($B$4:B13,B13)&amp;"_1.playable")</f>
        <v>Art/Roles/rol_1102005/Animations/1102005_skill_2_1.playable</v>
      </c>
      <c r="G13" s="1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0"/>
      <c r="I13" s="10">
        <v>1</v>
      </c>
    </row>
    <row r="14" s="9" customFormat="1" ht="16.5" spans="1:9">
      <c r="A14" s="10">
        <v>11</v>
      </c>
      <c r="B14" s="12">
        <f t="shared" si="0"/>
        <v>1102006</v>
      </c>
      <c r="C14" s="11">
        <v>1</v>
      </c>
      <c r="D14" s="10">
        <v>2</v>
      </c>
      <c r="E14" s="10" t="str">
        <f>B14&amp;"_skill_"&amp;COUNTIF($B$4:B14,B14)</f>
        <v>1102006_skill_1</v>
      </c>
      <c r="F14" s="10" t="str">
        <f>IF(C14=0,"","Art/Roles/rol_"&amp;B14&amp;"/Animations/"&amp;B14&amp;"_skill_"&amp;COUNTIF($B$4:B14,B14)&amp;"_1.playable")</f>
        <v>Art/Roles/rol_1102006/Animations/1102006_skill_1_1.playable</v>
      </c>
      <c r="G14" s="1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0"/>
      <c r="I14" s="10">
        <v>1</v>
      </c>
    </row>
    <row r="15" s="9" customFormat="1" ht="16.5" spans="1:9">
      <c r="A15" s="10">
        <v>12</v>
      </c>
      <c r="B15" s="12">
        <f t="shared" si="0"/>
        <v>1102006</v>
      </c>
      <c r="C15" s="11">
        <v>1</v>
      </c>
      <c r="D15" s="10">
        <v>1</v>
      </c>
      <c r="E15" s="10" t="str">
        <f>B15&amp;"_skill_"&amp;COUNTIF($B$4:B15,B15)</f>
        <v>1102006_skill_2</v>
      </c>
      <c r="F15" s="10" t="str">
        <f>IF(C15=0,"","Art/Roles/rol_"&amp;B15&amp;"/Animations/"&amp;B15&amp;"_skill_"&amp;COUNTIF($B$4:B15,B15)&amp;"_1.playable")</f>
        <v>Art/Roles/rol_1102006/Animations/1102006_skill_2_1.playable</v>
      </c>
      <c r="G15" s="1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0" t="str">
        <f>IF(C15=0,"","Art/Roles/rol_"&amp;B15&amp;"/Animations/"&amp;B15&amp;"_skill_"&amp;COUNTIF($B$4:B15,B15)&amp;"_3.playable")</f>
        <v>Art/Roles/rol_1102006/Animations/1102006_skill_2_3.playable</v>
      </c>
      <c r="I15" s="10">
        <v>1</v>
      </c>
    </row>
    <row r="16" s="9" customFormat="1" ht="16.5" spans="1:9">
      <c r="A16" s="10">
        <v>13</v>
      </c>
      <c r="B16" s="12">
        <f t="shared" si="0"/>
        <v>1102007</v>
      </c>
      <c r="C16" s="11">
        <v>1</v>
      </c>
      <c r="D16" s="10">
        <v>2</v>
      </c>
      <c r="E16" s="10" t="str">
        <f>B16&amp;"_skill_"&amp;COUNTIF($B$4:B16,B16)</f>
        <v>1102007_skill_1</v>
      </c>
      <c r="F16" s="10" t="str">
        <f>IF(C16=0,"","Art/Roles/rol_"&amp;B16&amp;"/Animations/"&amp;B16&amp;"_skill_"&amp;COUNTIF($B$4:B16,B16)&amp;"_1.playable")</f>
        <v>Art/Roles/rol_1102007/Animations/1102007_skill_1_1.playable</v>
      </c>
      <c r="G16" s="1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0"/>
      <c r="I16" s="10">
        <v>1</v>
      </c>
    </row>
    <row r="17" s="9" customFormat="1" ht="16.5" spans="1:9">
      <c r="A17" s="10">
        <v>14</v>
      </c>
      <c r="B17" s="12">
        <f t="shared" si="0"/>
        <v>1102007</v>
      </c>
      <c r="C17" s="11">
        <v>1</v>
      </c>
      <c r="D17" s="10">
        <v>1</v>
      </c>
      <c r="E17" s="10" t="str">
        <f>B17&amp;"_skill_"&amp;COUNTIF($B$4:B17,B17)</f>
        <v>1102007_skill_2</v>
      </c>
      <c r="F17" s="10" t="str">
        <f>IF(C17=0,"","Art/Roles/rol_"&amp;B17&amp;"/Animations/"&amp;B17&amp;"_skill_"&amp;COUNTIF($B$4:B17,B17)&amp;"_1.playable")</f>
        <v>Art/Roles/rol_1102007/Animations/1102007_skill_2_1.playable</v>
      </c>
      <c r="G17" s="1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0"/>
      <c r="I17" s="10">
        <v>1</v>
      </c>
    </row>
    <row r="18" s="9" customFormat="1" ht="16.5" spans="1:9">
      <c r="A18" s="10">
        <v>15</v>
      </c>
      <c r="B18" s="12">
        <f t="shared" si="0"/>
        <v>1102008</v>
      </c>
      <c r="C18" s="11">
        <v>1</v>
      </c>
      <c r="D18" s="10">
        <v>2</v>
      </c>
      <c r="E18" s="10" t="str">
        <f>B18&amp;"_skill_"&amp;COUNTIF($B$4:B18,B18)</f>
        <v>1102008_skill_1</v>
      </c>
      <c r="F18" s="10" t="str">
        <f>IF(C18=0,"","Art/Roles/rol_"&amp;B18&amp;"/Animations/"&amp;B18&amp;"_skill_"&amp;COUNTIF($B$4:B18,B18)&amp;"_1.playable")</f>
        <v>Art/Roles/rol_1102008/Animations/1102008_skill_1_1.playable</v>
      </c>
      <c r="G18" s="1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0"/>
      <c r="I18" s="10">
        <v>1</v>
      </c>
    </row>
    <row r="19" s="9" customFormat="1" ht="16.5" spans="1:9">
      <c r="A19" s="10">
        <v>16</v>
      </c>
      <c r="B19" s="12">
        <f t="shared" si="0"/>
        <v>1102008</v>
      </c>
      <c r="C19" s="11">
        <v>1</v>
      </c>
      <c r="D19" s="10">
        <v>1</v>
      </c>
      <c r="E19" s="10" t="str">
        <f>B19&amp;"_skill_"&amp;COUNTIF($B$4:B19,B19)</f>
        <v>1102008_skill_2</v>
      </c>
      <c r="F19" s="10" t="str">
        <f>IF(C19=0,"","Art/Roles/rol_"&amp;B19&amp;"/Animations/"&amp;B19&amp;"_skill_"&amp;COUNTIF($B$4:B19,B19)&amp;"_1.playable")</f>
        <v>Art/Roles/rol_1102008/Animations/1102008_skill_2_1.playable</v>
      </c>
      <c r="G19" s="1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0" t="str">
        <f>IF(C19=0,"","Art/Roles/rol_"&amp;B19&amp;"/Animations/"&amp;B19&amp;"_skill_"&amp;COUNTIF($B$4:B19,B19)&amp;"_3.playable")</f>
        <v>Art/Roles/rol_1102008/Animations/1102008_skill_2_3.playable</v>
      </c>
      <c r="I19" s="10">
        <v>1</v>
      </c>
    </row>
    <row r="20" s="9" customFormat="1" ht="16.5" spans="1:9">
      <c r="A20" s="10">
        <v>17</v>
      </c>
      <c r="B20" s="12">
        <f t="shared" si="0"/>
        <v>1102009</v>
      </c>
      <c r="C20" s="11">
        <v>1</v>
      </c>
      <c r="D20" s="10">
        <v>2</v>
      </c>
      <c r="E20" s="10" t="str">
        <f>B20&amp;"_skill_"&amp;COUNTIF($B$4:B20,B20)</f>
        <v>1102009_skill_1</v>
      </c>
      <c r="F20" s="10" t="str">
        <f>IF(C20=0,"","Art/Roles/rol_"&amp;B20&amp;"/Animations/"&amp;B20&amp;"_skill_"&amp;COUNTIF($B$4:B20,B20)&amp;"_1.playable")</f>
        <v>Art/Roles/rol_1102009/Animations/1102009_skill_1_1.playable</v>
      </c>
      <c r="G20" s="1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0"/>
      <c r="I20" s="10">
        <v>1</v>
      </c>
    </row>
    <row r="21" s="9" customFormat="1" ht="16.5" spans="1:9">
      <c r="A21" s="10">
        <v>18</v>
      </c>
      <c r="B21" s="12">
        <f t="shared" si="0"/>
        <v>1102009</v>
      </c>
      <c r="C21" s="11">
        <v>1</v>
      </c>
      <c r="D21" s="10">
        <v>1</v>
      </c>
      <c r="E21" s="10" t="str">
        <f>B21&amp;"_skill_"&amp;COUNTIF($B$4:B21,B21)</f>
        <v>1102009_skill_2</v>
      </c>
      <c r="F21" s="10" t="str">
        <f>IF(C21=0,"","Art/Roles/rol_"&amp;B21&amp;"/Animations/"&amp;B21&amp;"_skill_"&amp;COUNTIF($B$4:B21,B21)&amp;"_1.playable")</f>
        <v>Art/Roles/rol_1102009/Animations/1102009_skill_2_1.playable</v>
      </c>
      <c r="G21" s="1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0" t="str">
        <f>IF(C21=0,"","Art/Roles/rol_"&amp;B21&amp;"/Animations/"&amp;B21&amp;"_skill_"&amp;COUNTIF($B$4:B21,B21)&amp;"_3.playable")</f>
        <v>Art/Roles/rol_1102009/Animations/1102009_skill_2_3.playable</v>
      </c>
      <c r="I21" s="10">
        <v>1</v>
      </c>
    </row>
    <row r="22" s="9" customFormat="1" ht="16.5" spans="1:9">
      <c r="A22" s="10">
        <v>19</v>
      </c>
      <c r="B22" s="12">
        <f t="shared" si="0"/>
        <v>1102010</v>
      </c>
      <c r="C22" s="11">
        <v>1</v>
      </c>
      <c r="D22" s="10">
        <v>2</v>
      </c>
      <c r="E22" s="10" t="str">
        <f>B22&amp;"_skill_"&amp;COUNTIF($B$4:B22,B22)</f>
        <v>1102010_skill_1</v>
      </c>
      <c r="F22" s="10" t="str">
        <f>IF(C22=0,"","Art/Roles/rol_"&amp;B22&amp;"/Animations/"&amp;B22&amp;"_skill_"&amp;COUNTIF($B$4:B22,B22)&amp;"_1.playable")</f>
        <v>Art/Roles/rol_1102010/Animations/1102010_skill_1_1.playable</v>
      </c>
      <c r="G22" s="1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0"/>
      <c r="I22" s="10">
        <v>1</v>
      </c>
    </row>
    <row r="23" s="9" customFormat="1" ht="16.5" spans="1:9">
      <c r="A23" s="10">
        <v>20</v>
      </c>
      <c r="B23" s="12">
        <f t="shared" si="0"/>
        <v>1102010</v>
      </c>
      <c r="C23" s="11">
        <v>1</v>
      </c>
      <c r="D23" s="10">
        <v>1</v>
      </c>
      <c r="E23" s="10" t="str">
        <f>B23&amp;"_skill_"&amp;COUNTIF($B$4:B23,B23)</f>
        <v>1102010_skill_2</v>
      </c>
      <c r="F23" s="10" t="str">
        <f>IF(C23=0,"","Art/Roles/rol_"&amp;B23&amp;"/Animations/"&amp;B23&amp;"_skill_"&amp;COUNTIF($B$4:B23,B23)&amp;"_1.playable")</f>
        <v>Art/Roles/rol_1102010/Animations/1102010_skill_2_1.playable</v>
      </c>
      <c r="G23" s="1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0" t="str">
        <f>IF(C23=0,"","Art/Roles/rol_"&amp;B23&amp;"/Animations/"&amp;B23&amp;"_skill_"&amp;COUNTIF($B$4:B23,B23)&amp;"_3.playable")</f>
        <v>Art/Roles/rol_1102010/Animations/1102010_skill_2_3.playable</v>
      </c>
      <c r="I23" s="10">
        <v>1</v>
      </c>
    </row>
    <row r="24" s="9" customFormat="1" ht="16.5" spans="1:9">
      <c r="A24" s="10">
        <v>21</v>
      </c>
      <c r="B24" s="12">
        <f t="shared" si="0"/>
        <v>1102011</v>
      </c>
      <c r="C24" s="11">
        <v>1</v>
      </c>
      <c r="D24" s="10">
        <v>2</v>
      </c>
      <c r="E24" s="10" t="str">
        <f>B24&amp;"_skill_"&amp;COUNTIF($B$4:B24,B24)</f>
        <v>1102011_skill_1</v>
      </c>
      <c r="F24" s="10" t="str">
        <f>IF(C24=0,"","Art/Roles/rol_"&amp;B24&amp;"/Animations/"&amp;B24&amp;"_skill_"&amp;COUNTIF($B$4:B24,B24)&amp;"_1.playable")</f>
        <v>Art/Roles/rol_1102011/Animations/1102011_skill_1_1.playable</v>
      </c>
      <c r="G24" s="1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0"/>
      <c r="I24" s="10">
        <v>1</v>
      </c>
    </row>
    <row r="25" s="9" customFormat="1" ht="16.5" spans="1:9">
      <c r="A25" s="10">
        <v>22</v>
      </c>
      <c r="B25" s="12">
        <f t="shared" si="0"/>
        <v>1102011</v>
      </c>
      <c r="C25" s="11">
        <v>1</v>
      </c>
      <c r="D25" s="10">
        <v>1</v>
      </c>
      <c r="E25" s="10" t="str">
        <f>B25&amp;"_skill_"&amp;COUNTIF($B$4:B25,B25)</f>
        <v>1102011_skill_2</v>
      </c>
      <c r="F25" s="10" t="str">
        <f>IF(C25=0,"","Art/Roles/rol_"&amp;B25&amp;"/Animations/"&amp;B25&amp;"_skill_"&amp;COUNTIF($B$4:B25,B25)&amp;"_1.playable")</f>
        <v>Art/Roles/rol_1102011/Animations/1102011_skill_2_1.playable</v>
      </c>
      <c r="G25" s="1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0" t="str">
        <f>IF(C25=0,"","Art/Roles/rol_"&amp;B25&amp;"/Animations/"&amp;B25&amp;"_skill_"&amp;COUNTIF($B$4:B25,B25)&amp;"_3.playable")</f>
        <v>Art/Roles/rol_1102011/Animations/1102011_skill_2_3.playable</v>
      </c>
      <c r="I25" s="10">
        <v>1</v>
      </c>
    </row>
    <row r="26" s="9" customFormat="1" ht="16.5" spans="1:9">
      <c r="A26" s="10">
        <v>23</v>
      </c>
      <c r="B26" s="12">
        <f t="shared" si="0"/>
        <v>1102012</v>
      </c>
      <c r="C26" s="11">
        <v>1</v>
      </c>
      <c r="D26" s="10">
        <v>2</v>
      </c>
      <c r="E26" s="10" t="str">
        <f>B26&amp;"_skill_"&amp;COUNTIF($B$4:B26,B26)</f>
        <v>1102012_skill_1</v>
      </c>
      <c r="F26" s="10" t="str">
        <f>IF(C26=0,"","Art/Roles/rol_"&amp;B26&amp;"/Animations/"&amp;B26&amp;"_skill_"&amp;COUNTIF($B$4:B26,B26)&amp;"_1.playable")</f>
        <v>Art/Roles/rol_1102012/Animations/1102012_skill_1_1.playable</v>
      </c>
      <c r="G26" s="1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0"/>
      <c r="I26" s="10">
        <v>1</v>
      </c>
    </row>
    <row r="27" s="9" customFormat="1" ht="16.5" spans="1:9">
      <c r="A27" s="10">
        <v>24</v>
      </c>
      <c r="B27" s="12">
        <f t="shared" si="0"/>
        <v>1102012</v>
      </c>
      <c r="C27" s="11">
        <v>1</v>
      </c>
      <c r="D27" s="10">
        <v>1</v>
      </c>
      <c r="E27" s="10" t="str">
        <f>B27&amp;"_skill_"&amp;COUNTIF($B$4:B27,B27)</f>
        <v>1102012_skill_2</v>
      </c>
      <c r="F27" s="10" t="str">
        <f>IF(C27=0,"","Art/Roles/rol_"&amp;B27&amp;"/Animations/"&amp;B27&amp;"_skill_"&amp;COUNTIF($B$4:B27,B27)&amp;"_1.playable")</f>
        <v>Art/Roles/rol_1102012/Animations/1102012_skill_2_1.playable</v>
      </c>
      <c r="G27" s="1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0" t="str">
        <f>IF(C27=0,"","Art/Roles/rol_"&amp;B27&amp;"/Animations/"&amp;B27&amp;"_skill_"&amp;COUNTIF($B$4:B27,B27)&amp;"_3.playable")</f>
        <v>Art/Roles/rol_1102012/Animations/1102012_skill_2_3.playable</v>
      </c>
      <c r="I27" s="10">
        <v>1</v>
      </c>
    </row>
    <row r="28" s="9" customFormat="1" ht="16.5" spans="1:9">
      <c r="A28" s="10">
        <v>25</v>
      </c>
      <c r="B28" s="12">
        <f t="shared" si="0"/>
        <v>1102013</v>
      </c>
      <c r="C28" s="11">
        <v>1</v>
      </c>
      <c r="D28" s="10">
        <v>2</v>
      </c>
      <c r="E28" s="10" t="str">
        <f>B28&amp;"_skill_"&amp;COUNTIF($B$4:B28,B28)</f>
        <v>1102013_skill_1</v>
      </c>
      <c r="F28" s="10" t="str">
        <f>IF(C28=0,"","Art/Roles/rol_"&amp;B28&amp;"/Animations/"&amp;B28&amp;"_skill_"&amp;COUNTIF($B$4:B28,B28)&amp;"_1.playable")</f>
        <v>Art/Roles/rol_1102013/Animations/1102013_skill_1_1.playable</v>
      </c>
      <c r="G28" s="1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0"/>
      <c r="I28" s="10">
        <v>1</v>
      </c>
    </row>
    <row r="29" s="9" customFormat="1" ht="16.5" spans="1:9">
      <c r="A29" s="10">
        <v>26</v>
      </c>
      <c r="B29" s="12">
        <f t="shared" si="0"/>
        <v>1102013</v>
      </c>
      <c r="C29" s="11">
        <v>1</v>
      </c>
      <c r="D29" s="10">
        <v>1</v>
      </c>
      <c r="E29" s="10" t="str">
        <f>B29&amp;"_skill_"&amp;COUNTIF($B$4:B29,B29)</f>
        <v>1102013_skill_2</v>
      </c>
      <c r="F29" s="10" t="str">
        <f>IF(C29=0,"","Art/Roles/rol_"&amp;B29&amp;"/Animations/"&amp;B29&amp;"_skill_"&amp;COUNTIF($B$4:B29,B29)&amp;"_1.playable")</f>
        <v>Art/Roles/rol_1102013/Animations/1102013_skill_2_1.playable</v>
      </c>
      <c r="G29" s="1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0" t="str">
        <f>IF(C29=0,"","Art/Roles/rol_"&amp;B29&amp;"/Animations/"&amp;B29&amp;"_skill_"&amp;COUNTIF($B$4:B29,B29)&amp;"_3.playable")</f>
        <v>Art/Roles/rol_1102013/Animations/1102013_skill_2_3.playable</v>
      </c>
      <c r="I29" s="10">
        <v>1</v>
      </c>
    </row>
    <row r="30" s="9" customFormat="1" ht="16.5" spans="1:9">
      <c r="A30" s="10">
        <v>27</v>
      </c>
      <c r="B30" s="12">
        <f t="shared" si="0"/>
        <v>1102014</v>
      </c>
      <c r="C30" s="11">
        <v>1</v>
      </c>
      <c r="D30" s="10">
        <v>2</v>
      </c>
      <c r="E30" s="10" t="str">
        <f>B30&amp;"_skill_"&amp;COUNTIF($B$4:B30,B30)</f>
        <v>1102014_skill_1</v>
      </c>
      <c r="F30" s="10" t="str">
        <f>IF(C30=0,"","Art/Roles/rol_"&amp;B30&amp;"/Animations/"&amp;B30&amp;"_skill_"&amp;COUNTIF($B$4:B30,B30)&amp;"_1.playable")</f>
        <v>Art/Roles/rol_1102014/Animations/1102014_skill_1_1.playable</v>
      </c>
      <c r="G30" s="1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0"/>
      <c r="I30" s="10">
        <v>1</v>
      </c>
    </row>
    <row r="31" s="9" customFormat="1" ht="16.5" spans="1:9">
      <c r="A31" s="10">
        <v>28</v>
      </c>
      <c r="B31" s="12">
        <f t="shared" si="0"/>
        <v>1102014</v>
      </c>
      <c r="C31" s="11">
        <v>1</v>
      </c>
      <c r="D31" s="10">
        <v>1</v>
      </c>
      <c r="E31" s="10" t="str">
        <f>B31&amp;"_skill_"&amp;COUNTIF($B$4:B31,B31)</f>
        <v>1102014_skill_2</v>
      </c>
      <c r="F31" s="10" t="str">
        <f>IF(C31=0,"","Art/Roles/rol_"&amp;B31&amp;"/Animations/"&amp;B31&amp;"_skill_"&amp;COUNTIF($B$4:B31,B31)&amp;"_1.playable")</f>
        <v>Art/Roles/rol_1102014/Animations/1102014_skill_2_1.playable</v>
      </c>
      <c r="G31" s="1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0" t="str">
        <f>IF(C31=0,"","Art/Roles/rol_"&amp;B31&amp;"/Animations/"&amp;B31&amp;"_skill_"&amp;COUNTIF($B$4:B31,B31)&amp;"_3.playable")</f>
        <v>Art/Roles/rol_1102014/Animations/1102014_skill_2_3.playable</v>
      </c>
      <c r="I31" s="10">
        <v>1</v>
      </c>
    </row>
    <row r="32" s="9" customFormat="1" ht="16.5" spans="1:9">
      <c r="A32" s="10">
        <v>29</v>
      </c>
      <c r="B32" s="12">
        <f t="shared" si="0"/>
        <v>1102015</v>
      </c>
      <c r="C32" s="11">
        <v>1</v>
      </c>
      <c r="D32" s="10">
        <v>2</v>
      </c>
      <c r="E32" s="10" t="str">
        <f>B32&amp;"_skill_"&amp;COUNTIF($B$4:B32,B32)</f>
        <v>1102015_skill_1</v>
      </c>
      <c r="F32" s="10" t="str">
        <f>IF(C32=0,"","Art/Roles/rol_"&amp;B32&amp;"/Animations/"&amp;B32&amp;"_skill_"&amp;COUNTIF($B$4:B32,B32)&amp;"_1.playable")</f>
        <v>Art/Roles/rol_1102015/Animations/1102015_skill_1_1.playable</v>
      </c>
      <c r="G32" s="1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0"/>
      <c r="I32" s="10">
        <v>1</v>
      </c>
    </row>
    <row r="33" s="9" customFormat="1" ht="16.5" spans="1:9">
      <c r="A33" s="10">
        <v>30</v>
      </c>
      <c r="B33" s="12">
        <f t="shared" si="0"/>
        <v>1102015</v>
      </c>
      <c r="C33" s="11">
        <v>1</v>
      </c>
      <c r="D33" s="10">
        <v>1</v>
      </c>
      <c r="E33" s="10" t="str">
        <f>B33&amp;"_skill_"&amp;COUNTIF($B$4:B33,B33)</f>
        <v>1102015_skill_2</v>
      </c>
      <c r="F33" s="10" t="str">
        <f>IF(C33=0,"","Art/Roles/rol_"&amp;B33&amp;"/Animations/"&amp;B33&amp;"_skill_"&amp;COUNTIF($B$4:B33,B33)&amp;"_1.playable")</f>
        <v>Art/Roles/rol_1102015/Animations/1102015_skill_2_1.playable</v>
      </c>
      <c r="G33" s="1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0" t="str">
        <f>IF(C33=0,"","Art/Roles/rol_"&amp;B33&amp;"/Animations/"&amp;B33&amp;"_skill_"&amp;COUNTIF($B$4:B33,B33)&amp;"_3.playable")</f>
        <v>Art/Roles/rol_1102015/Animations/1102015_skill_2_3.playable</v>
      </c>
      <c r="I33" s="10">
        <v>1</v>
      </c>
    </row>
    <row r="34" s="9" customFormat="1" ht="16.5" spans="1:9">
      <c r="A34" s="10">
        <v>31</v>
      </c>
      <c r="B34" s="12">
        <f t="shared" si="0"/>
        <v>1102016</v>
      </c>
      <c r="C34" s="11">
        <v>1</v>
      </c>
      <c r="D34" s="10">
        <v>2</v>
      </c>
      <c r="E34" s="10" t="str">
        <f>B34&amp;"_skill_"&amp;COUNTIF($B$4:B34,B34)</f>
        <v>1102016_skill_1</v>
      </c>
      <c r="F34" s="10" t="str">
        <f>IF(C34=0,"","Art/Roles/rol_"&amp;B34&amp;"/Animations/"&amp;B34&amp;"_skill_"&amp;COUNTIF($B$4:B34,B34)&amp;"_1.playable")</f>
        <v>Art/Roles/rol_1102016/Animations/1102016_skill_1_1.playable</v>
      </c>
      <c r="G34" s="1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0"/>
      <c r="I34" s="10">
        <v>1</v>
      </c>
    </row>
    <row r="35" s="9" customFormat="1" ht="16.5" spans="1:9">
      <c r="A35" s="10">
        <v>32</v>
      </c>
      <c r="B35" s="12">
        <f t="shared" si="0"/>
        <v>1102016</v>
      </c>
      <c r="C35" s="11">
        <v>1</v>
      </c>
      <c r="D35" s="10">
        <v>1</v>
      </c>
      <c r="E35" s="10" t="str">
        <f>B35&amp;"_skill_"&amp;COUNTIF($B$4:B35,B35)</f>
        <v>1102016_skill_2</v>
      </c>
      <c r="F35" s="10" t="str">
        <f>IF(C35=0,"","Art/Roles/rol_"&amp;B35&amp;"/Animations/"&amp;B35&amp;"_skill_"&amp;COUNTIF($B$4:B35,B35)&amp;"_1.playable")</f>
        <v>Art/Roles/rol_1102016/Animations/1102016_skill_2_1.playable</v>
      </c>
      <c r="G35" s="1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0"/>
      <c r="I35" s="10">
        <v>1</v>
      </c>
    </row>
    <row r="36" s="9" customFormat="1" ht="16.5" spans="1:9">
      <c r="A36" s="10">
        <v>33</v>
      </c>
      <c r="B36" s="12">
        <f t="shared" si="0"/>
        <v>1102017</v>
      </c>
      <c r="C36" s="11">
        <v>1</v>
      </c>
      <c r="D36" s="10">
        <v>2</v>
      </c>
      <c r="E36" s="10" t="str">
        <f>B36&amp;"_skill_"&amp;COUNTIF($B$4:B36,B36)</f>
        <v>1102017_skill_1</v>
      </c>
      <c r="F36" s="10" t="str">
        <f>IF(C36=0,"","Art/Roles/rol_"&amp;B36&amp;"/Animations/"&amp;B36&amp;"_skill_"&amp;COUNTIF($B$4:B36,B36)&amp;"_1.playable")</f>
        <v>Art/Roles/rol_1102017/Animations/1102017_skill_1_1.playable</v>
      </c>
      <c r="G36" s="1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0"/>
      <c r="I36" s="10">
        <v>1</v>
      </c>
    </row>
    <row r="37" s="9" customFormat="1" ht="16.5" spans="1:9">
      <c r="A37" s="10">
        <v>34</v>
      </c>
      <c r="B37" s="12">
        <f t="shared" si="0"/>
        <v>1102017</v>
      </c>
      <c r="C37" s="11">
        <v>1</v>
      </c>
      <c r="D37" s="10">
        <v>1</v>
      </c>
      <c r="E37" s="10" t="str">
        <f>B37&amp;"_skill_"&amp;COUNTIF($B$4:B37,B37)</f>
        <v>1102017_skill_2</v>
      </c>
      <c r="F37" s="10" t="str">
        <f>IF(C37=0,"","Art/Roles/rol_"&amp;B37&amp;"/Animations/"&amp;B37&amp;"_skill_"&amp;COUNTIF($B$4:B37,B37)&amp;"_1.playable")</f>
        <v>Art/Roles/rol_1102017/Animations/1102017_skill_2_1.playable</v>
      </c>
      <c r="G37" s="1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0" t="str">
        <f>IF(C37=0,"","Art/Roles/rol_"&amp;B37&amp;"/Animations/"&amp;B37&amp;"_skill_"&amp;COUNTIF($B$4:B37,B37)&amp;"_3.playable")</f>
        <v>Art/Roles/rol_1102017/Animations/1102017_skill_2_3.playable</v>
      </c>
      <c r="I37" s="10">
        <v>1</v>
      </c>
    </row>
    <row r="38" s="9" customFormat="1" ht="16.5" spans="1:9">
      <c r="A38" s="10">
        <v>35</v>
      </c>
      <c r="B38" s="12">
        <f t="shared" si="0"/>
        <v>1102018</v>
      </c>
      <c r="C38" s="11">
        <v>1</v>
      </c>
      <c r="D38" s="10">
        <v>2</v>
      </c>
      <c r="E38" s="10" t="str">
        <f>B38&amp;"_skill_"&amp;COUNTIF($B$4:B38,B38)</f>
        <v>1102018_skill_1</v>
      </c>
      <c r="F38" s="10" t="str">
        <f>IF(C38=0,"","Art/Roles/rol_"&amp;B38&amp;"/Animations/"&amp;B38&amp;"_skill_"&amp;COUNTIF($B$4:B38,B38)&amp;"_1.playable")</f>
        <v>Art/Roles/rol_1102018/Animations/1102018_skill_1_1.playable</v>
      </c>
      <c r="G38" s="1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0"/>
      <c r="I38" s="10">
        <v>1</v>
      </c>
    </row>
    <row r="39" s="9" customFormat="1" ht="16.5" spans="1:9">
      <c r="A39" s="10">
        <v>36</v>
      </c>
      <c r="B39" s="12">
        <f t="shared" si="0"/>
        <v>1102018</v>
      </c>
      <c r="C39" s="11">
        <v>1</v>
      </c>
      <c r="D39" s="10">
        <v>1</v>
      </c>
      <c r="E39" s="10" t="str">
        <f>B39&amp;"_skill_"&amp;COUNTIF($B$4:B39,B39)</f>
        <v>1102018_skill_2</v>
      </c>
      <c r="F39" s="10" t="str">
        <f>IF(C39=0,"","Art/Roles/rol_"&amp;B39&amp;"/Animations/"&amp;B39&amp;"_skill_"&amp;COUNTIF($B$4:B39,B39)&amp;"_1.playable")</f>
        <v>Art/Roles/rol_1102018/Animations/1102018_skill_2_1.playable</v>
      </c>
      <c r="G39" s="1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0" t="str">
        <f>IF(C39=0,"","Art/Roles/rol_"&amp;B39&amp;"/Animations/"&amp;B39&amp;"_skill_"&amp;COUNTIF($B$4:B39,B39)&amp;"_3.playable")</f>
        <v>Art/Roles/rol_1102018/Animations/1102018_skill_2_3.playable</v>
      </c>
      <c r="I39" s="10">
        <v>1</v>
      </c>
    </row>
    <row r="40" s="9" customFormat="1" ht="16.5" spans="1:9">
      <c r="A40" s="10">
        <v>37</v>
      </c>
      <c r="B40" s="12">
        <f t="shared" si="0"/>
        <v>1102019</v>
      </c>
      <c r="C40" s="11">
        <v>1</v>
      </c>
      <c r="D40" s="10">
        <v>2</v>
      </c>
      <c r="E40" s="10" t="str">
        <f>B40&amp;"_skill_"&amp;COUNTIF($B$4:B40,B40)</f>
        <v>1102019_skill_1</v>
      </c>
      <c r="F40" s="10" t="str">
        <f>IF(C40=0,"","Art/Roles/rol_"&amp;B40&amp;"/Animations/"&amp;B40&amp;"_skill_"&amp;COUNTIF($B$4:B40,B40)&amp;"_1.playable")</f>
        <v>Art/Roles/rol_1102019/Animations/1102019_skill_1_1.playable</v>
      </c>
      <c r="G40" s="1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0"/>
      <c r="I40" s="10">
        <v>1</v>
      </c>
    </row>
    <row r="41" s="9" customFormat="1" ht="16.5" spans="1:9">
      <c r="A41" s="10">
        <v>38</v>
      </c>
      <c r="B41" s="12">
        <f t="shared" si="0"/>
        <v>1102019</v>
      </c>
      <c r="C41" s="11">
        <v>1</v>
      </c>
      <c r="D41" s="10">
        <v>1</v>
      </c>
      <c r="E41" s="10" t="str">
        <f>B41&amp;"_skill_"&amp;COUNTIF($B$4:B41,B41)</f>
        <v>1102019_skill_2</v>
      </c>
      <c r="F41" s="10" t="str">
        <f>IF(C41=0,"","Art/Roles/rol_"&amp;B41&amp;"/Animations/"&amp;B41&amp;"_skill_"&amp;COUNTIF($B$4:B41,B41)&amp;"_1.playable")</f>
        <v>Art/Roles/rol_1102019/Animations/1102019_skill_2_1.playable</v>
      </c>
      <c r="G41" s="1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0" t="str">
        <f>IF(C41=0,"","Art/Roles/rol_"&amp;B41&amp;"/Animations/"&amp;B41&amp;"_skill_"&amp;COUNTIF($B$4:B41,B41)&amp;"_3.playable")</f>
        <v>Art/Roles/rol_1102019/Animations/1102019_skill_2_3.playable</v>
      </c>
      <c r="I41" s="10">
        <v>1</v>
      </c>
    </row>
    <row r="42" s="9" customFormat="1" ht="16.5" spans="1:9">
      <c r="A42" s="10">
        <v>39</v>
      </c>
      <c r="B42" s="12">
        <f t="shared" si="0"/>
        <v>1102020</v>
      </c>
      <c r="C42" s="11">
        <v>1</v>
      </c>
      <c r="D42" s="10">
        <v>2</v>
      </c>
      <c r="E42" s="10" t="str">
        <f>B42&amp;"_skill_"&amp;COUNTIF($B$4:B42,B42)</f>
        <v>1102020_skill_1</v>
      </c>
      <c r="F42" s="10" t="str">
        <f>IF(C42=0,"","Art/Roles/rol_"&amp;B42&amp;"/Animations/"&amp;B42&amp;"_skill_"&amp;COUNTIF($B$4:B42,B42)&amp;"_1.playable")</f>
        <v>Art/Roles/rol_1102020/Animations/1102020_skill_1_1.playable</v>
      </c>
      <c r="G42" s="1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0"/>
      <c r="I42" s="10">
        <v>1</v>
      </c>
    </row>
    <row r="43" s="9" customFormat="1" ht="16.5" spans="1:9">
      <c r="A43" s="10">
        <v>40</v>
      </c>
      <c r="B43" s="12">
        <f t="shared" si="0"/>
        <v>1102020</v>
      </c>
      <c r="C43" s="11">
        <v>1</v>
      </c>
      <c r="D43" s="10">
        <v>1</v>
      </c>
      <c r="E43" s="10" t="str">
        <f>B43&amp;"_skill_"&amp;COUNTIF($B$4:B43,B43)</f>
        <v>1102020_skill_2</v>
      </c>
      <c r="F43" s="10" t="str">
        <f>IF(C43=0,"","Art/Roles/rol_"&amp;B43&amp;"/Animations/"&amp;B43&amp;"_skill_"&amp;COUNTIF($B$4:B43,B43)&amp;"_1.playable")</f>
        <v>Art/Roles/rol_1102020/Animations/1102020_skill_2_1.playable</v>
      </c>
      <c r="G43" s="1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0" t="str">
        <f>IF(C43=0,"","Art/Roles/rol_"&amp;B43&amp;"/Animations/"&amp;B43&amp;"_skill_"&amp;COUNTIF($B$4:B43,B43)&amp;"_3.playable")</f>
        <v>Art/Roles/rol_1102020/Animations/1102020_skill_2_3.playable</v>
      </c>
      <c r="I43" s="10">
        <v>1</v>
      </c>
    </row>
    <row r="44" s="9" customFormat="1" ht="16.5" spans="1:9">
      <c r="A44" s="10">
        <v>41</v>
      </c>
      <c r="B44" s="12">
        <f t="shared" si="0"/>
        <v>1102021</v>
      </c>
      <c r="C44" s="11">
        <v>1</v>
      </c>
      <c r="D44" s="10">
        <v>2</v>
      </c>
      <c r="E44" s="10" t="str">
        <f>B44&amp;"_skill_"&amp;COUNTIF($B$4:B44,B44)</f>
        <v>1102021_skill_1</v>
      </c>
      <c r="F44" s="10" t="str">
        <f>IF(C44=0,"","Art/Roles/rol_"&amp;B44&amp;"/Animations/"&amp;B44&amp;"_skill_"&amp;COUNTIF($B$4:B44,B44)&amp;"_1.playable")</f>
        <v>Art/Roles/rol_1102021/Animations/1102021_skill_1_1.playable</v>
      </c>
      <c r="G44" s="1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0"/>
      <c r="I44" s="10">
        <v>1</v>
      </c>
    </row>
    <row r="45" s="9" customFormat="1" ht="16.5" spans="1:9">
      <c r="A45" s="10">
        <v>42</v>
      </c>
      <c r="B45" s="12">
        <f t="shared" si="0"/>
        <v>1102021</v>
      </c>
      <c r="C45" s="11">
        <v>1</v>
      </c>
      <c r="D45" s="10">
        <v>1</v>
      </c>
      <c r="E45" s="10" t="str">
        <f>B45&amp;"_skill_"&amp;COUNTIF($B$4:B45,B45)</f>
        <v>1102021_skill_2</v>
      </c>
      <c r="F45" s="10" t="str">
        <f>IF(C45=0,"","Art/Roles/rol_"&amp;B45&amp;"/Animations/"&amp;B45&amp;"_skill_"&amp;COUNTIF($B$4:B45,B45)&amp;"_1.playable")</f>
        <v>Art/Roles/rol_1102021/Animations/1102021_skill_2_1.playable</v>
      </c>
      <c r="G45" s="1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0" t="str">
        <f>IF(C45=0,"","Art/Roles/rol_"&amp;B45&amp;"/Animations/"&amp;B45&amp;"_skill_"&amp;COUNTIF($B$4:B45,B45)&amp;"_3.playable")</f>
        <v>Art/Roles/rol_1102021/Animations/1102021_skill_2_3.playable</v>
      </c>
      <c r="I45" s="10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B15" sqref="B15"/>
    </sheetView>
  </sheetViews>
  <sheetFormatPr defaultColWidth="9" defaultRowHeight="14.25" outlineLevelCol="7"/>
  <cols>
    <col min="2" max="2" width="58.75" customWidth="1"/>
    <col min="3" max="3" width="23.5" customWidth="1"/>
    <col min="4" max="4" width="41.5" customWidth="1"/>
    <col min="5" max="6" width="22.875" customWidth="1"/>
    <col min="7" max="7" width="12.25" customWidth="1"/>
    <col min="8" max="8" width="9.375" customWidth="1"/>
  </cols>
  <sheetData>
    <row r="1" ht="15" spans="1:8">
      <c r="A1" s="1" t="s">
        <v>12</v>
      </c>
      <c r="B1" s="1" t="s">
        <v>245</v>
      </c>
      <c r="C1" s="1" t="s">
        <v>951</v>
      </c>
      <c r="D1" s="1" t="s">
        <v>952</v>
      </c>
      <c r="E1" s="1" t="s">
        <v>233</v>
      </c>
      <c r="F1" s="1" t="s">
        <v>953</v>
      </c>
      <c r="G1" s="1" t="s">
        <v>954</v>
      </c>
      <c r="H1" s="1" t="s">
        <v>955</v>
      </c>
    </row>
    <row r="2" spans="1:8">
      <c r="A2" t="s">
        <v>116</v>
      </c>
      <c r="B2" t="s">
        <v>118</v>
      </c>
      <c r="C2" t="s">
        <v>956</v>
      </c>
      <c r="D2" t="s">
        <v>956</v>
      </c>
      <c r="E2" t="s">
        <v>255</v>
      </c>
      <c r="F2" s="2" t="s">
        <v>956</v>
      </c>
      <c r="G2" t="s">
        <v>116</v>
      </c>
      <c r="H2" t="s">
        <v>119</v>
      </c>
    </row>
    <row r="3" ht="30" spans="1:8">
      <c r="A3" s="3" t="s">
        <v>957</v>
      </c>
      <c r="B3" s="3" t="s">
        <v>958</v>
      </c>
      <c r="C3" s="3" t="s">
        <v>959</v>
      </c>
      <c r="D3" s="3" t="s">
        <v>960</v>
      </c>
      <c r="E3" s="3" t="s">
        <v>961</v>
      </c>
      <c r="F3" s="3" t="s">
        <v>962</v>
      </c>
      <c r="G3" s="3" t="s">
        <v>963</v>
      </c>
      <c r="H3" s="4" t="s">
        <v>964</v>
      </c>
    </row>
    <row r="4" ht="16.5" spans="1:8">
      <c r="A4" s="5">
        <v>1</v>
      </c>
      <c r="B4" s="5" t="s">
        <v>965</v>
      </c>
      <c r="C4" s="5">
        <v>2</v>
      </c>
      <c r="D4" s="5">
        <v>0</v>
      </c>
      <c r="E4" s="5" t="s">
        <v>966</v>
      </c>
      <c r="F4" s="5">
        <v>1</v>
      </c>
      <c r="G4" s="6">
        <v>2</v>
      </c>
      <c r="H4" s="5">
        <v>2.5</v>
      </c>
    </row>
    <row r="5" ht="16.5" spans="1:8">
      <c r="A5" s="5">
        <v>2</v>
      </c>
      <c r="B5" s="5" t="s">
        <v>967</v>
      </c>
      <c r="C5" s="5">
        <v>2</v>
      </c>
      <c r="D5" s="5">
        <v>1</v>
      </c>
      <c r="E5" s="5" t="s">
        <v>968</v>
      </c>
      <c r="F5" s="5">
        <v>1</v>
      </c>
      <c r="G5" s="6">
        <v>1</v>
      </c>
      <c r="H5" s="5">
        <v>2.5</v>
      </c>
    </row>
    <row r="6" ht="16.5" spans="1:8">
      <c r="A6" s="5">
        <v>3</v>
      </c>
      <c r="B6" s="5" t="s">
        <v>969</v>
      </c>
      <c r="C6" s="5">
        <v>2</v>
      </c>
      <c r="D6" s="5">
        <v>1</v>
      </c>
      <c r="E6" s="5" t="s">
        <v>970</v>
      </c>
      <c r="F6" s="5">
        <v>1</v>
      </c>
      <c r="G6" s="6">
        <v>1</v>
      </c>
      <c r="H6" s="5">
        <v>2.5</v>
      </c>
    </row>
    <row r="7" ht="16.5" spans="1:8">
      <c r="A7" s="5">
        <v>4</v>
      </c>
      <c r="B7" s="5" t="s">
        <v>971</v>
      </c>
      <c r="C7" s="5">
        <v>2</v>
      </c>
      <c r="D7" s="5">
        <v>1</v>
      </c>
      <c r="E7" s="5" t="s">
        <v>972</v>
      </c>
      <c r="F7" s="5">
        <v>1</v>
      </c>
      <c r="G7" s="6">
        <v>1</v>
      </c>
      <c r="H7" s="5">
        <v>2.5</v>
      </c>
    </row>
    <row r="8" ht="16.5" spans="1:8">
      <c r="A8" s="5">
        <v>5</v>
      </c>
      <c r="B8" s="5" t="s">
        <v>973</v>
      </c>
      <c r="C8" s="5">
        <v>2</v>
      </c>
      <c r="D8" s="5">
        <v>1</v>
      </c>
      <c r="E8" s="5" t="s">
        <v>974</v>
      </c>
      <c r="F8" s="5">
        <v>1</v>
      </c>
      <c r="G8" s="6">
        <v>2</v>
      </c>
      <c r="H8" s="5">
        <v>2.5</v>
      </c>
    </row>
    <row r="9" ht="16.5" spans="1:8">
      <c r="A9" s="5">
        <v>6</v>
      </c>
      <c r="B9" s="5" t="s">
        <v>975</v>
      </c>
      <c r="C9" s="5">
        <v>2</v>
      </c>
      <c r="D9" s="5">
        <v>8</v>
      </c>
      <c r="E9" s="5" t="s">
        <v>976</v>
      </c>
      <c r="F9" s="5">
        <v>1</v>
      </c>
      <c r="G9" s="6">
        <v>1</v>
      </c>
      <c r="H9" s="5">
        <v>2.5</v>
      </c>
    </row>
    <row r="10" ht="16.5" spans="1:8">
      <c r="A10" s="5">
        <v>7</v>
      </c>
      <c r="B10" s="5" t="s">
        <v>977</v>
      </c>
      <c r="C10" s="5">
        <v>2</v>
      </c>
      <c r="D10" s="5">
        <v>8</v>
      </c>
      <c r="E10" s="5" t="s">
        <v>978</v>
      </c>
      <c r="F10" s="5">
        <v>1</v>
      </c>
      <c r="G10" s="6">
        <v>1</v>
      </c>
      <c r="H10" s="5">
        <v>2.5</v>
      </c>
    </row>
    <row r="11" ht="16.5" spans="1:8">
      <c r="A11" s="5">
        <v>8</v>
      </c>
      <c r="B11" s="5" t="s">
        <v>979</v>
      </c>
      <c r="C11" s="5">
        <v>2</v>
      </c>
      <c r="D11" s="5">
        <v>8</v>
      </c>
      <c r="E11" s="5" t="s">
        <v>980</v>
      </c>
      <c r="F11" s="5">
        <v>1</v>
      </c>
      <c r="G11" s="6">
        <v>1</v>
      </c>
      <c r="H11" s="5">
        <v>2.5</v>
      </c>
    </row>
    <row r="12" ht="16.5" spans="1:8">
      <c r="A12" s="5">
        <v>9</v>
      </c>
      <c r="B12" s="5" t="s">
        <v>981</v>
      </c>
      <c r="C12" s="5">
        <v>2</v>
      </c>
      <c r="D12" s="5">
        <v>8</v>
      </c>
      <c r="E12" s="5" t="s">
        <v>982</v>
      </c>
      <c r="F12" s="5">
        <v>1</v>
      </c>
      <c r="G12" s="6">
        <v>1</v>
      </c>
      <c r="H12" s="5">
        <v>2.5</v>
      </c>
    </row>
    <row r="13" ht="16.5" spans="1:8">
      <c r="A13" s="5">
        <v>10</v>
      </c>
      <c r="B13" s="5" t="s">
        <v>983</v>
      </c>
      <c r="C13" s="5">
        <v>2</v>
      </c>
      <c r="D13" s="5">
        <v>8</v>
      </c>
      <c r="E13" s="5" t="s">
        <v>984</v>
      </c>
      <c r="F13" s="5">
        <v>1</v>
      </c>
      <c r="G13" s="6">
        <v>1</v>
      </c>
      <c r="H13" s="5">
        <v>2.5</v>
      </c>
    </row>
    <row r="14" ht="16.5" spans="1:8">
      <c r="A14" s="5">
        <v>11</v>
      </c>
      <c r="B14" s="5" t="s">
        <v>985</v>
      </c>
      <c r="C14" s="5">
        <v>2</v>
      </c>
      <c r="D14" s="5">
        <v>8</v>
      </c>
      <c r="E14" s="5" t="s">
        <v>986</v>
      </c>
      <c r="F14" s="5">
        <v>1</v>
      </c>
      <c r="G14" s="6">
        <v>1</v>
      </c>
      <c r="H14" s="5">
        <v>2.5</v>
      </c>
    </row>
    <row r="15" ht="16.5" spans="1:8">
      <c r="A15" s="5">
        <v>12</v>
      </c>
      <c r="B15" s="5" t="s">
        <v>987</v>
      </c>
      <c r="C15" s="5">
        <v>2</v>
      </c>
      <c r="D15" s="5">
        <v>8</v>
      </c>
      <c r="E15" s="5" t="s">
        <v>988</v>
      </c>
      <c r="F15" s="5">
        <v>1</v>
      </c>
      <c r="G15" s="6">
        <v>1</v>
      </c>
      <c r="H15" s="5">
        <v>2.5</v>
      </c>
    </row>
    <row r="16" ht="16.5" spans="1:8">
      <c r="A16" s="5">
        <v>13</v>
      </c>
      <c r="B16" s="5" t="s">
        <v>989</v>
      </c>
      <c r="C16" s="5">
        <v>2</v>
      </c>
      <c r="D16" s="5">
        <v>0</v>
      </c>
      <c r="E16" s="5" t="s">
        <v>990</v>
      </c>
      <c r="F16" s="5">
        <v>1</v>
      </c>
      <c r="G16" s="6">
        <v>2</v>
      </c>
      <c r="H16" s="5">
        <v>2.5</v>
      </c>
    </row>
    <row r="17" ht="16.5" spans="1:8">
      <c r="A17" s="5">
        <v>14</v>
      </c>
      <c r="B17" s="5" t="s">
        <v>991</v>
      </c>
      <c r="C17" s="5">
        <v>2</v>
      </c>
      <c r="D17" s="5">
        <v>0</v>
      </c>
      <c r="E17" s="5" t="s">
        <v>992</v>
      </c>
      <c r="F17" s="5">
        <v>1</v>
      </c>
      <c r="G17" s="6">
        <v>2</v>
      </c>
      <c r="H17" s="5">
        <v>2.5</v>
      </c>
    </row>
    <row r="18" ht="16.5" spans="1:8">
      <c r="A18" s="5">
        <v>15</v>
      </c>
      <c r="B18" s="5" t="s">
        <v>993</v>
      </c>
      <c r="C18" s="5">
        <v>2</v>
      </c>
      <c r="D18" s="5">
        <v>8</v>
      </c>
      <c r="E18" s="5" t="s">
        <v>994</v>
      </c>
      <c r="F18" s="5">
        <v>1</v>
      </c>
      <c r="G18" s="6">
        <v>2</v>
      </c>
      <c r="H18" s="5">
        <v>2.5</v>
      </c>
    </row>
    <row r="19" ht="16.5" spans="1:8">
      <c r="A19" s="5">
        <v>16</v>
      </c>
      <c r="B19" s="5" t="s">
        <v>995</v>
      </c>
      <c r="C19" s="5">
        <v>2</v>
      </c>
      <c r="D19" s="5">
        <v>0</v>
      </c>
      <c r="E19" s="5" t="s">
        <v>996</v>
      </c>
      <c r="F19" s="5">
        <v>1</v>
      </c>
      <c r="G19" s="6">
        <v>1</v>
      </c>
      <c r="H19" s="5">
        <v>2.5</v>
      </c>
    </row>
    <row r="20" ht="16.5" spans="1:8">
      <c r="A20" s="5">
        <v>17</v>
      </c>
      <c r="B20" s="5" t="s">
        <v>997</v>
      </c>
      <c r="C20" s="5">
        <v>2</v>
      </c>
      <c r="D20" s="5">
        <v>8</v>
      </c>
      <c r="E20" s="5" t="s">
        <v>998</v>
      </c>
      <c r="F20" s="5">
        <v>1</v>
      </c>
      <c r="G20" s="6">
        <v>2</v>
      </c>
      <c r="H20" s="5">
        <v>2.5</v>
      </c>
    </row>
    <row r="21" ht="16.5" spans="1:8">
      <c r="A21" s="5">
        <v>18</v>
      </c>
      <c r="B21" s="5" t="s">
        <v>999</v>
      </c>
      <c r="C21" s="5">
        <v>2</v>
      </c>
      <c r="D21" s="5">
        <v>8</v>
      </c>
      <c r="E21" s="5" t="s">
        <v>1000</v>
      </c>
      <c r="F21" s="5">
        <v>1</v>
      </c>
      <c r="G21" s="6">
        <v>2</v>
      </c>
      <c r="H21" s="5">
        <v>2.5</v>
      </c>
    </row>
    <row r="22" ht="16.5" spans="1:8">
      <c r="A22" s="5">
        <v>19</v>
      </c>
      <c r="B22" s="5" t="s">
        <v>1001</v>
      </c>
      <c r="C22" s="5">
        <v>2</v>
      </c>
      <c r="D22" s="5">
        <v>0</v>
      </c>
      <c r="E22" s="5" t="s">
        <v>1002</v>
      </c>
      <c r="F22" s="5">
        <v>1</v>
      </c>
      <c r="G22" s="6">
        <v>2</v>
      </c>
      <c r="H22" s="5">
        <v>2.5</v>
      </c>
    </row>
    <row r="23" ht="16.5" spans="1:8">
      <c r="A23" s="5">
        <v>20</v>
      </c>
      <c r="B23" s="5" t="s">
        <v>1003</v>
      </c>
      <c r="C23" s="5">
        <v>2</v>
      </c>
      <c r="D23" s="5">
        <v>2</v>
      </c>
      <c r="E23" s="5" t="s">
        <v>1004</v>
      </c>
      <c r="F23" s="5">
        <v>2</v>
      </c>
      <c r="G23" s="6">
        <v>2</v>
      </c>
      <c r="H23" s="5">
        <v>2.5</v>
      </c>
    </row>
    <row r="24" ht="16.5" spans="1:8">
      <c r="A24" s="5">
        <v>21</v>
      </c>
      <c r="B24" s="5" t="s">
        <v>1005</v>
      </c>
      <c r="C24" s="5">
        <v>2</v>
      </c>
      <c r="D24" s="5">
        <v>2</v>
      </c>
      <c r="E24" s="5" t="s">
        <v>1006</v>
      </c>
      <c r="F24" s="5">
        <v>2</v>
      </c>
      <c r="G24" s="6">
        <v>2</v>
      </c>
      <c r="H24" s="5">
        <v>2.5</v>
      </c>
    </row>
    <row r="25" ht="16.5" spans="1:8">
      <c r="A25" s="5">
        <v>22</v>
      </c>
      <c r="B25" s="5" t="s">
        <v>1007</v>
      </c>
      <c r="C25" s="5">
        <v>2</v>
      </c>
      <c r="D25" s="5">
        <v>2</v>
      </c>
      <c r="E25" s="5" t="s">
        <v>1008</v>
      </c>
      <c r="F25" s="5">
        <v>2</v>
      </c>
      <c r="G25" s="6">
        <v>2</v>
      </c>
      <c r="H25" s="5">
        <v>2.5</v>
      </c>
    </row>
    <row r="26" ht="16.5" spans="1:8">
      <c r="A26" s="5">
        <v>23</v>
      </c>
      <c r="B26" s="5" t="s">
        <v>1009</v>
      </c>
      <c r="C26" s="5">
        <v>2</v>
      </c>
      <c r="D26" s="5">
        <v>0</v>
      </c>
      <c r="E26" s="5" t="s">
        <v>1010</v>
      </c>
      <c r="F26" s="5">
        <v>1</v>
      </c>
      <c r="G26" s="6">
        <v>2</v>
      </c>
      <c r="H26" s="5">
        <v>2.5</v>
      </c>
    </row>
    <row r="27" ht="16.5" spans="1:8">
      <c r="A27" s="5">
        <v>24</v>
      </c>
      <c r="B27" s="5" t="s">
        <v>1011</v>
      </c>
      <c r="C27" s="5">
        <v>2</v>
      </c>
      <c r="D27" s="5">
        <v>0</v>
      </c>
      <c r="E27" s="5" t="s">
        <v>1012</v>
      </c>
      <c r="F27" s="5">
        <v>1</v>
      </c>
      <c r="G27" s="6">
        <v>2</v>
      </c>
      <c r="H27" s="5">
        <v>2.5</v>
      </c>
    </row>
    <row r="28" ht="16.5" spans="1:8">
      <c r="A28" s="5">
        <v>25</v>
      </c>
      <c r="B28" s="5" t="s">
        <v>1013</v>
      </c>
      <c r="C28" s="5">
        <v>2</v>
      </c>
      <c r="D28" s="5">
        <v>1</v>
      </c>
      <c r="E28" s="5" t="s">
        <v>1014</v>
      </c>
      <c r="F28" s="5">
        <v>1</v>
      </c>
      <c r="G28" s="6">
        <v>2</v>
      </c>
      <c r="H28" s="5">
        <v>2.5</v>
      </c>
    </row>
    <row r="30" spans="2:4">
      <c r="B30" s="7"/>
      <c r="D30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₪Shibuya§Rin₪</cp:lastModifiedBy>
  <dcterms:created xsi:type="dcterms:W3CDTF">2015-06-05T18:19:00Z</dcterms:created>
  <dcterms:modified xsi:type="dcterms:W3CDTF">2019-06-11T02:34:28Z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