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G78" i="3"/>
  <c r="G77" i="3"/>
  <c r="G76" i="3"/>
  <c r="G75" i="3"/>
  <c r="G74" i="3"/>
  <c r="G53" i="3"/>
  <c r="G58" i="3" s="1"/>
  <c r="G63" i="3" s="1"/>
  <c r="G68" i="3" s="1"/>
  <c r="G52" i="3"/>
  <c r="G57" i="3" s="1"/>
  <c r="G62" i="3" s="1"/>
  <c r="G67" i="3" s="1"/>
  <c r="G51" i="3"/>
  <c r="G56" i="3" s="1"/>
  <c r="G61" i="3" s="1"/>
  <c r="G66" i="3" s="1"/>
  <c r="G50" i="3"/>
  <c r="G55" i="3" s="1"/>
  <c r="G60" i="3" s="1"/>
  <c r="G65" i="3" s="1"/>
  <c r="G49" i="3"/>
  <c r="G54" i="3" s="1"/>
  <c r="G59" i="3" s="1"/>
  <c r="G64" i="3" s="1"/>
  <c r="G10" i="3" l="1"/>
  <c r="G15" i="3" s="1"/>
  <c r="G20" i="3" s="1"/>
  <c r="G25" i="3" s="1"/>
  <c r="G11" i="3"/>
  <c r="G12" i="3"/>
  <c r="G13" i="3"/>
  <c r="G14" i="3"/>
  <c r="G19" i="3" s="1"/>
  <c r="G24" i="3" s="1"/>
  <c r="G16" i="3"/>
  <c r="G21" i="3" s="1"/>
  <c r="G26" i="3" s="1"/>
  <c r="G17" i="3"/>
  <c r="G22" i="3" s="1"/>
  <c r="G27" i="3" s="1"/>
  <c r="G18" i="3"/>
  <c r="G23" i="3" s="1"/>
  <c r="G28" i="3" s="1"/>
  <c r="G9" i="3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4" i="3"/>
  <c r="N10" i="3"/>
  <c r="N11" i="3"/>
  <c r="N12" i="3"/>
  <c r="N13" i="3"/>
  <c r="N18" i="3" s="1"/>
  <c r="N23" i="3" s="1"/>
  <c r="N28" i="3" s="1"/>
  <c r="N33" i="3" s="1"/>
  <c r="N38" i="3" s="1"/>
  <c r="N43" i="3" s="1"/>
  <c r="N48" i="3" s="1"/>
  <c r="N53" i="3" s="1"/>
  <c r="N58" i="3" s="1"/>
  <c r="N63" i="3" s="1"/>
  <c r="N68" i="3" s="1"/>
  <c r="N73" i="3" s="1"/>
  <c r="N78" i="3" s="1"/>
  <c r="N14" i="3"/>
  <c r="N15" i="3"/>
  <c r="N16" i="3"/>
  <c r="N17" i="3"/>
  <c r="N22" i="3" s="1"/>
  <c r="N27" i="3" s="1"/>
  <c r="N32" i="3" s="1"/>
  <c r="N37" i="3" s="1"/>
  <c r="N42" i="3" s="1"/>
  <c r="N47" i="3" s="1"/>
  <c r="N52" i="3" s="1"/>
  <c r="N57" i="3" s="1"/>
  <c r="N62" i="3" s="1"/>
  <c r="N67" i="3" s="1"/>
  <c r="N72" i="3" s="1"/>
  <c r="N77" i="3" s="1"/>
  <c r="N19" i="3"/>
  <c r="N20" i="3"/>
  <c r="N21" i="3"/>
  <c r="N26" i="3" s="1"/>
  <c r="N31" i="3" s="1"/>
  <c r="N36" i="3" s="1"/>
  <c r="N41" i="3" s="1"/>
  <c r="N46" i="3" s="1"/>
  <c r="N51" i="3" s="1"/>
  <c r="N56" i="3" s="1"/>
  <c r="N61" i="3" s="1"/>
  <c r="N66" i="3" s="1"/>
  <c r="N71" i="3" s="1"/>
  <c r="N76" i="3" s="1"/>
  <c r="N24" i="3"/>
  <c r="N25" i="3"/>
  <c r="N30" i="3" s="1"/>
  <c r="N35" i="3" s="1"/>
  <c r="N40" i="3" s="1"/>
  <c r="N45" i="3" s="1"/>
  <c r="N50" i="3" s="1"/>
  <c r="N55" i="3" s="1"/>
  <c r="N60" i="3" s="1"/>
  <c r="N65" i="3" s="1"/>
  <c r="N70" i="3" s="1"/>
  <c r="N75" i="3" s="1"/>
  <c r="N29" i="3"/>
  <c r="N34" i="3" s="1"/>
  <c r="N39" i="3" s="1"/>
  <c r="N44" i="3" s="1"/>
  <c r="N49" i="3" s="1"/>
  <c r="N54" i="3" s="1"/>
  <c r="N59" i="3" s="1"/>
  <c r="N64" i="3" s="1"/>
  <c r="N69" i="3" s="1"/>
  <c r="N74" i="3" s="1"/>
  <c r="N9" i="3"/>
  <c r="L10" i="3"/>
  <c r="L11" i="3"/>
  <c r="L12" i="3"/>
  <c r="L13" i="3"/>
  <c r="L18" i="3" s="1"/>
  <c r="L23" i="3" s="1"/>
  <c r="L28" i="3" s="1"/>
  <c r="L33" i="3" s="1"/>
  <c r="L38" i="3" s="1"/>
  <c r="L43" i="3" s="1"/>
  <c r="L48" i="3" s="1"/>
  <c r="L53" i="3" s="1"/>
  <c r="L58" i="3" s="1"/>
  <c r="L63" i="3" s="1"/>
  <c r="L68" i="3" s="1"/>
  <c r="L73" i="3" s="1"/>
  <c r="L78" i="3" s="1"/>
  <c r="L14" i="3"/>
  <c r="L15" i="3"/>
  <c r="L16" i="3"/>
  <c r="L17" i="3"/>
  <c r="L22" i="3" s="1"/>
  <c r="L27" i="3" s="1"/>
  <c r="L32" i="3" s="1"/>
  <c r="L37" i="3" s="1"/>
  <c r="L42" i="3" s="1"/>
  <c r="L47" i="3" s="1"/>
  <c r="L52" i="3" s="1"/>
  <c r="L57" i="3" s="1"/>
  <c r="L62" i="3" s="1"/>
  <c r="L67" i="3" s="1"/>
  <c r="L72" i="3" s="1"/>
  <c r="L77" i="3" s="1"/>
  <c r="L19" i="3"/>
  <c r="L20" i="3"/>
  <c r="L21" i="3"/>
  <c r="L26" i="3" s="1"/>
  <c r="L31" i="3" s="1"/>
  <c r="L36" i="3" s="1"/>
  <c r="L41" i="3" s="1"/>
  <c r="L46" i="3" s="1"/>
  <c r="L51" i="3" s="1"/>
  <c r="L56" i="3" s="1"/>
  <c r="L61" i="3" s="1"/>
  <c r="L66" i="3" s="1"/>
  <c r="L71" i="3" s="1"/>
  <c r="L76" i="3" s="1"/>
  <c r="L24" i="3"/>
  <c r="L25" i="3"/>
  <c r="L30" i="3" s="1"/>
  <c r="L35" i="3" s="1"/>
  <c r="L40" i="3" s="1"/>
  <c r="L45" i="3" s="1"/>
  <c r="L50" i="3" s="1"/>
  <c r="L55" i="3" s="1"/>
  <c r="L60" i="3" s="1"/>
  <c r="L65" i="3" s="1"/>
  <c r="L70" i="3" s="1"/>
  <c r="L75" i="3" s="1"/>
  <c r="L29" i="3"/>
  <c r="L34" i="3" s="1"/>
  <c r="L39" i="3" s="1"/>
  <c r="L44" i="3" s="1"/>
  <c r="L49" i="3" s="1"/>
  <c r="L54" i="3" s="1"/>
  <c r="L59" i="3" s="1"/>
  <c r="L64" i="3" s="1"/>
  <c r="L69" i="3" s="1"/>
  <c r="L74" i="3" s="1"/>
  <c r="L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<sst xmlns="http://schemas.openxmlformats.org/spreadsheetml/2006/main" count="652" uniqueCount="217">
  <si>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</si>
  <si>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</si>
  <si>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</si>
  <si>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</si>
  <si>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</si>
  <si>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</si>
  <si>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</si>
  <si>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</si>
  <si>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</si>
  <si>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</si>
  <si>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</si>
  <si>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</si>
  <si>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</si>
  <si>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</si>
  <si>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</si>
  <si>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</si>
  <si>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</si>
  <si>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</si>
  <si>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</si>
  <si>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</si>
  <si>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</si>
  <si>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</si>
  <si>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</si>
  <si>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</si>
  <si>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</si>
  <si>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</si>
  <si>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</si>
  <si>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</si>
  <si>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</si>
  <si>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</si>
  <si>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</si>
  <si>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</si>
  <si>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</si>
  <si>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</si>
  <si>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</si>
  <si>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</si>
  <si>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</si>
  <si>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</si>
  <si>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</si>
  <si>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</si>
  <si>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</si>
  <si>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</si>
  <si>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</si>
  <si>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</si>
  <si>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</si>
  <si>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</si>
  <si>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</si>
  <si>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</si>
  <si>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</si>
  <si>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</si>
  <si>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</si>
  <si>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</si>
  <si>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</si>
  <si>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</si>
  <si>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</si>
  <si>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</si>
  <si>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</si>
  <si>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</si>
  <si>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</si>
  <si>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</si>
  <si>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</si>
  <si>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</si>
  <si>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</si>
  <si>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</si>
  <si>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</si>
  <si>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</si>
  <si>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</si>
  <si>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</si>
  <si>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</si>
  <si>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</si>
  <si>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</si>
  <si>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</si>
  <si>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</si>
  <si>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</si>
  <si>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</si>
  <si>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</si>
  <si>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</si>
  <si>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</si>
  <si>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</si>
  <si>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</si>
  <si>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</si>
  <si>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</si>
  <si>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</si>
  <si>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</si>
  <si>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</si>
  <si>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</si>
  <si>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</si>
  <si>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</si>
  <si>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</si>
  <si>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</si>
  <si>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</si>
  <si>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</si>
  <si>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</si>
  <si>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</si>
  <si>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</si>
  <si>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</si>
  <si>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</si>
  <si>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</si>
  <si>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</si>
  <si>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</si>
  <si>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</si>
  <si>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</si>
  <si>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</si>
  <si>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</si>
  <si>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</si>
  <si>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</si>
  <si>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</si>
  <si>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</si>
  <si>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</si>
  <si>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</si>
  <si>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伐木精通</t>
    <phoneticPr fontId="4" type="noConversion"/>
  </si>
  <si>
    <t>银木产量提高</t>
    <phoneticPr fontId="1" type="noConversion"/>
  </si>
  <si>
    <t>冶炼精通</t>
    <phoneticPr fontId="4" type="noConversion"/>
  </si>
  <si>
    <t>赤铁产量提高</t>
    <phoneticPr fontId="1" type="noConversion"/>
  </si>
  <si>
    <t>采石精通</t>
    <phoneticPr fontId="4" type="noConversion"/>
  </si>
  <si>
    <t>精石产量提高</t>
    <phoneticPr fontId="1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</si>
  <si>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</si>
  <si>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</si>
  <si>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</si>
  <si>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</si>
  <si>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</si>
  <si>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</si>
  <si>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采集银木</t>
    <phoneticPr fontId="4" type="noConversion"/>
  </si>
  <si>
    <t>采集获得银木数量提升</t>
    <phoneticPr fontId="1" type="noConversion"/>
  </si>
  <si>
    <t>采集赤铁</t>
    <phoneticPr fontId="4" type="noConversion"/>
  </si>
  <si>
    <t>采集获得赤铁数量提升</t>
    <phoneticPr fontId="1" type="noConversion"/>
  </si>
  <si>
    <t>采集灵谷</t>
    <phoneticPr fontId="4" type="noConversion"/>
  </si>
  <si>
    <t>采集获得灵谷数量提升</t>
    <phoneticPr fontId="1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</si>
  <si>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</si>
  <si>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</si>
  <si>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</si>
  <si>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</si>
  <si>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采集加成</t>
    <phoneticPr fontId="4" type="noConversion"/>
  </si>
  <si>
    <t>采集获得资源数量提升</t>
    <phoneticPr fontId="4" type="noConversion"/>
  </si>
  <si>
    <t>行军加速</t>
    <phoneticPr fontId="4" type="noConversion"/>
  </si>
  <si>
    <t>队伍行军速度提升</t>
    <phoneticPr fontId="1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</si>
  <si>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</si>
  <si>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</si>
  <si>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</si>
  <si>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</si>
  <si>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行动力恢复</t>
    <phoneticPr fontId="4" type="noConversion"/>
  </si>
  <si>
    <t>卡牌行动力恢复速度提高</t>
    <phoneticPr fontId="1" type="noConversion"/>
  </si>
  <si>
    <t>军力上限</t>
    <phoneticPr fontId="4" type="noConversion"/>
  </si>
  <si>
    <t>卡牌军力值上限提升</t>
    <phoneticPr fontId="1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</si>
  <si>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</si>
  <si>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</si>
  <si>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</si>
  <si>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</si>
  <si>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</si>
  <si>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</si>
  <si>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</si>
  <si>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</si>
  <si>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</si>
  <si>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</si>
  <si>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科技效果id</t>
    <phoneticPr fontId="1" type="noConversion"/>
  </si>
  <si>
    <t>名称</t>
    <phoneticPr fontId="1" type="noConversion"/>
  </si>
  <si>
    <t>效果</t>
    <phoneticPr fontId="1" type="noConversion"/>
  </si>
  <si>
    <t>数值类型</t>
    <phoneticPr fontId="1" type="noConversion"/>
  </si>
  <si>
    <t>百分比</t>
    <phoneticPr fontId="1" type="noConversion"/>
  </si>
  <si>
    <t>数值</t>
    <phoneticPr fontId="1" type="noConversion"/>
  </si>
  <si>
    <t>数值</t>
    <phoneticPr fontId="1" type="noConversion"/>
  </si>
  <si>
    <t>百分比</t>
    <phoneticPr fontId="1" type="noConversion"/>
  </si>
  <si>
    <t>征募速度提升</t>
    <phoneticPr fontId="1" type="noConversion"/>
  </si>
  <si>
    <t>数值</t>
    <phoneticPr fontId="1" type="noConversion"/>
  </si>
  <si>
    <t>百分比</t>
    <phoneticPr fontId="1" type="noConversion"/>
  </si>
  <si>
    <t>数值</t>
    <phoneticPr fontId="1" type="noConversion"/>
  </si>
  <si>
    <t>百分比</t>
    <phoneticPr fontId="1" type="noConversion"/>
  </si>
  <si>
    <t>百分比</t>
    <phoneticPr fontId="1" type="noConversion"/>
  </si>
  <si>
    <t>布尔型</t>
    <phoneticPr fontId="1" type="noConversion"/>
  </si>
  <si>
    <t>解锁队伍的采集功能</t>
    <phoneticPr fontId="1" type="noConversion"/>
  </si>
  <si>
    <t>解锁队伍的驻守功能</t>
    <phoneticPr fontId="1" type="noConversion"/>
  </si>
  <si>
    <t>驻守解锁</t>
    <phoneticPr fontId="4" type="noConversion"/>
  </si>
  <si>
    <t>采集解锁</t>
    <phoneticPr fontId="1" type="noConversion"/>
  </si>
  <si>
    <t>作用公式</t>
    <phoneticPr fontId="1" type="noConversion"/>
  </si>
  <si>
    <t>征募加速</t>
    <phoneticPr fontId="4" type="noConversion"/>
  </si>
  <si>
    <t>实际征募时间=基础征募时间/(1+科技征募加成%+其他征募加成%-其他征募减成%)，其他包括地形影响、国战天赋等</t>
    <phoneticPr fontId="1" type="noConversion"/>
  </si>
  <si>
    <t>实际上限=基础上限+科技增加上限+国战天赋增加</t>
    <phoneticPr fontId="1" type="noConversion"/>
  </si>
  <si>
    <t>该产量是对四种资源全生效的加成</t>
    <phoneticPr fontId="1" type="noConversion"/>
  </si>
  <si>
    <t>实际行军时间=基础行军时间/(1+科技加成%+)</t>
    <phoneticPr fontId="1" type="noConversion"/>
  </si>
  <si>
    <t>实际科研时间=基础科研时间/(1+总提升百分比)</t>
    <phoneticPr fontId="1" type="noConversion"/>
  </si>
  <si>
    <t>实际上限=卡牌基础上限+科技增加+国战天赋增加</t>
    <phoneticPr fontId="1" type="noConversion"/>
  </si>
  <si>
    <t>卡牌总行动力恢复速率=基础速率/(1+总提升百分比)</t>
    <phoneticPr fontId="1" type="noConversion"/>
  </si>
  <si>
    <t>实际上限=城镇基础上限+科技增加+国战天赋增加</t>
    <phoneticPr fontId="1" type="noConversion"/>
  </si>
  <si>
    <t>恢复速率=基础速率/(1+总提升百分比)</t>
    <phoneticPr fontId="1" type="noConversion"/>
  </si>
  <si>
    <t>实际上限=基础上限+科技增加</t>
    <phoneticPr fontId="1" type="noConversion"/>
  </si>
  <si>
    <t>备注</t>
    <phoneticPr fontId="1" type="noConversion"/>
  </si>
  <si>
    <t>#note</t>
  </si>
  <si>
    <t>string:&lt;&gt;</t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</si>
  <si>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</si>
  <si>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</si>
  <si>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</si>
  <si>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效果数值2</t>
    <phoneticPr fontId="1" type="noConversion"/>
  </si>
  <si>
    <t>Effect[2].Type</t>
  </si>
  <si>
    <t>Effect[2].Value</t>
  </si>
  <si>
    <t>Effect[3].Type</t>
  </si>
  <si>
    <t>Effect[3].Value</t>
  </si>
  <si>
    <t>效果类型2</t>
  </si>
  <si>
    <t>效果数值3</t>
  </si>
  <si>
    <t>效果类型3</t>
  </si>
  <si>
    <t>效果数值4</t>
  </si>
  <si>
    <t>float:e&lt;&gt;</t>
    <phoneticPr fontId="1" type="noConversion"/>
  </si>
  <si>
    <t>实际产量=(占领资源点产量+科技产量)*(1+联盟加成%+科技加成%)+联盟占领城市加成</t>
    <phoneticPr fontId="1" type="noConversion"/>
  </si>
  <si>
    <t>实际产量=(占领资源点产量+科技产量)*(1+联盟加成%+科技加成%)+联盟占领城市加成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</si>
  <si>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</si>
  <si>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</si>
  <si>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</si>
  <si>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</si>
  <si>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</si>
  <si>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</si>
  <si>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</si>
  <si>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</si>
  <si>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</si>
  <si>
    <t>满级激活效果类型</t>
    <phoneticPr fontId="1" type="noConversion"/>
  </si>
  <si>
    <t>效果数值</t>
    <phoneticPr fontId="1" type="noConversion"/>
  </si>
  <si>
    <t>float:e&lt;&gt;</t>
    <phoneticPr fontId="1" type="noConversion"/>
  </si>
  <si>
    <t>ActivationEffect.Type</t>
    <phoneticPr fontId="1" type="noConversion"/>
  </si>
  <si>
    <t>ActivationEffect.Value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</si>
</sst>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19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3" applyFont="1" applyAlignment="1">
      <alignment vertical="top"/>
    </xf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11" sqref="C11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207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206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205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204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abSelected="1" workbookViewId="0">
      <selection activeCell="S6" sqref="S6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7" width="9" style="1"/>
    <col min="18" max="18" width="15.5" style="1" bestFit="1" customWidth="1"/>
    <col min="19" max="19" width="16.375" style="1" bestFit="1" customWidth="1"/>
    <col min="20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6" t="s">
        <v>215</v>
      </c>
      <c r="S1" s="6" t="s">
        <v>216</v>
      </c>
      <c r="T1" s="4"/>
      <c r="U1" s="4"/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 s="1" t="s">
        <v>200</v>
      </c>
      <c r="S2" s="1" t="s">
        <v>214</v>
      </c>
      <c r="T2"/>
      <c r="U2"/>
      <c r="V2"/>
      <c r="W2"/>
      <c r="X2"/>
    </row>
    <row r="3" spans="1:24" ht="30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7" t="s">
        <v>212</v>
      </c>
      <c r="S3" s="7" t="s">
        <v>213</v>
      </c>
      <c r="T3" s="3"/>
      <c r="U3" s="3"/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208</v>
      </c>
      <c r="Q4" s="1">
        <v>5</v>
      </c>
      <c r="R4" s="1">
        <v>6</v>
      </c>
      <c r="S4" s="1">
        <v>10000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209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210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  <c r="R9" s="1">
        <v>6</v>
      </c>
      <c r="S9" s="1">
        <v>30000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211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  <c r="R14" s="1">
        <v>6</v>
      </c>
      <c r="S14" s="1">
        <v>20000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69"/>
  <sheetViews>
    <sheetView topLeftCell="A13" workbookViewId="0">
      <selection activeCell="F34" sqref="F34:G34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6.375" style="1" bestFit="1" customWidth="1"/>
    <col min="8" max="8" width="15.5" style="1" bestFit="1" customWidth="1"/>
    <col min="9" max="9" width="16.375" style="1" bestFit="1" customWidth="1"/>
    <col min="10" max="10" width="15.5" style="1" bestFit="1" customWidth="1"/>
    <col min="11" max="11" width="16.375" style="1" bestFit="1" customWidth="1"/>
    <col min="12" max="16384" width="9" style="1"/>
  </cols>
  <sheetData>
    <row r="1" spans="1:31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186</v>
      </c>
      <c r="F1" s="6" t="s">
        <v>188</v>
      </c>
      <c r="G1" s="6" t="s">
        <v>189</v>
      </c>
      <c r="H1" s="6" t="s">
        <v>192</v>
      </c>
      <c r="I1" s="6" t="s">
        <v>193</v>
      </c>
      <c r="J1" s="6" t="s">
        <v>194</v>
      </c>
      <c r="K1" s="6" t="s">
        <v>195</v>
      </c>
      <c r="L1" s="6" t="s">
        <v>98</v>
      </c>
      <c r="M1" s="9" t="s">
        <v>64</v>
      </c>
      <c r="N1" s="9" t="s">
        <v>65</v>
      </c>
      <c r="O1" s="9" t="s">
        <v>68</v>
      </c>
      <c r="P1" s="9" t="s">
        <v>69</v>
      </c>
      <c r="Q1" s="9" t="s">
        <v>70</v>
      </c>
      <c r="R1" s="9" t="s">
        <v>71</v>
      </c>
      <c r="S1" s="9" t="s">
        <v>72</v>
      </c>
      <c r="T1" s="9" t="s">
        <v>73</v>
      </c>
      <c r="U1" s="9" t="s">
        <v>74</v>
      </c>
      <c r="V1" s="9" t="s">
        <v>75</v>
      </c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">
      <c r="A2" t="s">
        <v>57</v>
      </c>
      <c r="B2" t="s">
        <v>59</v>
      </c>
      <c r="C2" t="s">
        <v>61</v>
      </c>
      <c r="D2" t="s">
        <v>59</v>
      </c>
      <c r="E2" t="s">
        <v>187</v>
      </c>
      <c r="F2" s="1" t="s">
        <v>87</v>
      </c>
      <c r="G2" s="1" t="s">
        <v>87</v>
      </c>
      <c r="H2" s="1" t="s">
        <v>200</v>
      </c>
      <c r="I2" s="1" t="s">
        <v>200</v>
      </c>
      <c r="J2" s="1" t="s">
        <v>200</v>
      </c>
      <c r="K2" s="1" t="s">
        <v>200</v>
      </c>
      <c r="L2" t="s">
        <v>59</v>
      </c>
      <c r="M2" t="s">
        <v>81</v>
      </c>
      <c r="N2" t="s">
        <v>82</v>
      </c>
      <c r="O2" t="s">
        <v>81</v>
      </c>
      <c r="P2" t="s">
        <v>82</v>
      </c>
      <c r="Q2" t="s">
        <v>81</v>
      </c>
      <c r="R2" t="s">
        <v>82</v>
      </c>
      <c r="S2" t="s">
        <v>81</v>
      </c>
      <c r="T2" t="s">
        <v>82</v>
      </c>
      <c r="U2" t="s">
        <v>81</v>
      </c>
      <c r="V2" t="s">
        <v>82</v>
      </c>
    </row>
    <row r="3" spans="1:31" ht="30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185</v>
      </c>
      <c r="F3" s="7" t="s">
        <v>190</v>
      </c>
      <c r="G3" s="7" t="s">
        <v>191</v>
      </c>
      <c r="H3" s="7" t="s">
        <v>196</v>
      </c>
      <c r="I3" s="7" t="s">
        <v>197</v>
      </c>
      <c r="J3" s="7" t="s">
        <v>198</v>
      </c>
      <c r="K3" s="7" t="s">
        <v>199</v>
      </c>
      <c r="L3" s="7" t="s">
        <v>80</v>
      </c>
      <c r="M3" s="7" t="s">
        <v>66</v>
      </c>
      <c r="N3" s="7" t="s">
        <v>67</v>
      </c>
      <c r="O3" s="7" t="s">
        <v>76</v>
      </c>
      <c r="P3" s="7" t="s">
        <v>67</v>
      </c>
      <c r="Q3" s="7" t="s">
        <v>77</v>
      </c>
      <c r="R3" s="7" t="s">
        <v>67</v>
      </c>
      <c r="S3" s="7" t="s">
        <v>78</v>
      </c>
      <c r="T3" s="7" t="s">
        <v>67</v>
      </c>
      <c r="U3" s="7" t="s">
        <v>79</v>
      </c>
      <c r="V3" s="7" t="s">
        <v>67</v>
      </c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3">
      <c r="A4" s="1">
        <v>1</v>
      </c>
      <c r="B4" s="1">
        <v>6101001</v>
      </c>
      <c r="C4" s="8" t="s">
        <v>103</v>
      </c>
      <c r="D4" s="8">
        <v>1</v>
      </c>
      <c r="E4" s="18" t="str">
        <f>VLOOKUP(F4,效果查询!$A:$C,3,FALSE)</f>
        <v>银木产量提高</v>
      </c>
      <c r="F4" s="1">
        <v>1</v>
      </c>
      <c r="G4" s="1">
        <v>0.01</v>
      </c>
      <c r="H4" s="1">
        <v>2</v>
      </c>
      <c r="I4" s="1">
        <v>0.01</v>
      </c>
      <c r="J4" s="1">
        <v>3</v>
      </c>
      <c r="K4" s="1">
        <v>0.01</v>
      </c>
      <c r="L4" s="1">
        <v>10</v>
      </c>
      <c r="M4" s="1" t="s">
        <v>83</v>
      </c>
      <c r="N4" s="1">
        <v>200</v>
      </c>
      <c r="O4" s="1" t="s">
        <v>84</v>
      </c>
      <c r="P4" s="1">
        <f>N4-20</f>
        <v>180</v>
      </c>
      <c r="Q4" s="1" t="s">
        <v>85</v>
      </c>
      <c r="R4" s="1">
        <f>N4-30</f>
        <v>170</v>
      </c>
      <c r="S4" s="1" t="s">
        <v>86</v>
      </c>
      <c r="T4" s="1">
        <f>N4-40</f>
        <v>160</v>
      </c>
    </row>
    <row r="5" spans="1:31" x14ac:dyDescent="0.3">
      <c r="A5" s="1">
        <v>2</v>
      </c>
      <c r="B5" s="1">
        <v>6101001</v>
      </c>
      <c r="C5" s="8" t="s">
        <v>103</v>
      </c>
      <c r="D5" s="8">
        <v>2</v>
      </c>
      <c r="E5" s="18" t="str">
        <f>VLOOKUP(F5,效果查询!$A:$C,3,FALSE)</f>
        <v>银木产量提高</v>
      </c>
      <c r="F5" s="1">
        <v>1</v>
      </c>
      <c r="G5" s="1">
        <v>0.02</v>
      </c>
      <c r="H5" s="1">
        <v>2</v>
      </c>
      <c r="I5" s="1">
        <v>0.02</v>
      </c>
      <c r="J5" s="1">
        <v>3</v>
      </c>
      <c r="K5" s="1">
        <v>0.02</v>
      </c>
      <c r="L5" s="1">
        <v>30</v>
      </c>
      <c r="M5" s="1" t="s">
        <v>83</v>
      </c>
      <c r="N5" s="1">
        <v>10000</v>
      </c>
      <c r="O5" s="1" t="s">
        <v>84</v>
      </c>
      <c r="P5" s="1">
        <f t="shared" ref="P5:P68" si="0">N5-20</f>
        <v>9980</v>
      </c>
      <c r="Q5" s="1" t="s">
        <v>85</v>
      </c>
      <c r="R5" s="1">
        <f t="shared" ref="R5:R68" si="1">N5-30</f>
        <v>9970</v>
      </c>
      <c r="S5" s="1" t="s">
        <v>86</v>
      </c>
      <c r="T5" s="1">
        <f t="shared" ref="T5:T68" si="2">N5-40</f>
        <v>9960</v>
      </c>
    </row>
    <row r="6" spans="1:31" x14ac:dyDescent="0.3">
      <c r="A6" s="1">
        <v>3</v>
      </c>
      <c r="B6" s="1">
        <v>6101001</v>
      </c>
      <c r="C6" s="8" t="s">
        <v>103</v>
      </c>
      <c r="D6" s="8">
        <v>3</v>
      </c>
      <c r="E6" s="18" t="str">
        <f>VLOOKUP(F6,效果查询!$A:$C,3,FALSE)</f>
        <v>银木产量提高</v>
      </c>
      <c r="F6" s="1">
        <v>1</v>
      </c>
      <c r="G6" s="1">
        <v>0.03</v>
      </c>
      <c r="H6" s="1">
        <v>2</v>
      </c>
      <c r="I6" s="1">
        <v>0.03</v>
      </c>
      <c r="J6" s="1">
        <v>3</v>
      </c>
      <c r="K6" s="1">
        <v>0.03</v>
      </c>
      <c r="L6" s="1">
        <v>60</v>
      </c>
      <c r="M6" s="1" t="s">
        <v>83</v>
      </c>
      <c r="N6" s="1">
        <v>30000</v>
      </c>
      <c r="O6" s="1" t="s">
        <v>84</v>
      </c>
      <c r="P6" s="1">
        <f t="shared" si="0"/>
        <v>29980</v>
      </c>
      <c r="Q6" s="1" t="s">
        <v>85</v>
      </c>
      <c r="R6" s="1">
        <f t="shared" si="1"/>
        <v>29970</v>
      </c>
      <c r="S6" s="1" t="s">
        <v>86</v>
      </c>
      <c r="T6" s="1">
        <f t="shared" si="2"/>
        <v>29960</v>
      </c>
    </row>
    <row r="7" spans="1:31" x14ac:dyDescent="0.3">
      <c r="A7" s="1">
        <v>4</v>
      </c>
      <c r="B7" s="1">
        <v>6101001</v>
      </c>
      <c r="C7" s="8" t="s">
        <v>103</v>
      </c>
      <c r="D7" s="8">
        <v>4</v>
      </c>
      <c r="E7" s="18" t="str">
        <f>VLOOKUP(F7,效果查询!$A:$C,3,FALSE)</f>
        <v>银木产量提高</v>
      </c>
      <c r="F7" s="1">
        <v>1</v>
      </c>
      <c r="G7" s="1">
        <v>0.04</v>
      </c>
      <c r="H7" s="1">
        <v>2</v>
      </c>
      <c r="I7" s="1">
        <v>0.04</v>
      </c>
      <c r="J7" s="1">
        <v>3</v>
      </c>
      <c r="K7" s="1">
        <v>0.04</v>
      </c>
      <c r="L7" s="1">
        <v>120</v>
      </c>
      <c r="M7" s="1" t="s">
        <v>83</v>
      </c>
      <c r="N7" s="1">
        <v>60000</v>
      </c>
      <c r="O7" s="1" t="s">
        <v>84</v>
      </c>
      <c r="P7" s="1">
        <f t="shared" si="0"/>
        <v>59980</v>
      </c>
      <c r="Q7" s="1" t="s">
        <v>85</v>
      </c>
      <c r="R7" s="1">
        <f t="shared" si="1"/>
        <v>59970</v>
      </c>
      <c r="S7" s="1" t="s">
        <v>86</v>
      </c>
      <c r="T7" s="1">
        <f t="shared" si="2"/>
        <v>59960</v>
      </c>
    </row>
    <row r="8" spans="1:31" x14ac:dyDescent="0.3">
      <c r="A8" s="1">
        <v>5</v>
      </c>
      <c r="B8" s="1">
        <v>6101001</v>
      </c>
      <c r="C8" s="8" t="s">
        <v>103</v>
      </c>
      <c r="D8" s="8">
        <v>5</v>
      </c>
      <c r="E8" s="18" t="str">
        <f>VLOOKUP(F8,效果查询!$A:$C,3,FALSE)</f>
        <v>银木产量提高</v>
      </c>
      <c r="F8" s="1">
        <v>1</v>
      </c>
      <c r="G8" s="1">
        <v>0.05</v>
      </c>
      <c r="H8" s="1">
        <v>2</v>
      </c>
      <c r="I8" s="1">
        <v>0.05</v>
      </c>
      <c r="J8" s="1">
        <v>3</v>
      </c>
      <c r="K8" s="1">
        <v>0.05</v>
      </c>
      <c r="L8" s="1">
        <v>300</v>
      </c>
      <c r="M8" s="1" t="s">
        <v>83</v>
      </c>
      <c r="N8" s="1">
        <v>150000</v>
      </c>
      <c r="O8" s="1" t="s">
        <v>84</v>
      </c>
      <c r="P8" s="1">
        <f t="shared" si="0"/>
        <v>149980</v>
      </c>
      <c r="Q8" s="1" t="s">
        <v>85</v>
      </c>
      <c r="R8" s="1">
        <f t="shared" si="1"/>
        <v>149970</v>
      </c>
      <c r="S8" s="1" t="s">
        <v>86</v>
      </c>
      <c r="T8" s="1">
        <f t="shared" si="2"/>
        <v>149960</v>
      </c>
    </row>
    <row r="9" spans="1:31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8" t="str">
        <f>VLOOKUP(F9,效果查询!$A:$C,3,FALSE)</f>
        <v>赤铁产量提高</v>
      </c>
      <c r="F9" s="1">
        <v>2</v>
      </c>
      <c r="G9" s="1">
        <f>G4</f>
        <v>0.01</v>
      </c>
      <c r="L9" s="1">
        <f>L4</f>
        <v>10</v>
      </c>
      <c r="M9" s="1" t="s">
        <v>83</v>
      </c>
      <c r="N9" s="1">
        <f>N4</f>
        <v>200</v>
      </c>
      <c r="O9" s="1" t="s">
        <v>84</v>
      </c>
      <c r="P9" s="1">
        <f t="shared" si="0"/>
        <v>180</v>
      </c>
      <c r="Q9" s="1" t="s">
        <v>85</v>
      </c>
      <c r="R9" s="1">
        <f t="shared" si="1"/>
        <v>170</v>
      </c>
      <c r="S9" s="1" t="s">
        <v>86</v>
      </c>
      <c r="T9" s="1">
        <f t="shared" si="2"/>
        <v>160</v>
      </c>
    </row>
    <row r="10" spans="1:31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8" t="str">
        <f>VLOOKUP(F10,效果查询!$A:$C,3,FALSE)</f>
        <v>赤铁产量提高</v>
      </c>
      <c r="F10" s="1">
        <v>2</v>
      </c>
      <c r="G10" s="1">
        <f t="shared" ref="G10:G75" si="5">G5</f>
        <v>0.02</v>
      </c>
      <c r="L10" s="1">
        <f t="shared" ref="L10:L73" si="6">L5</f>
        <v>30</v>
      </c>
      <c r="M10" s="1" t="s">
        <v>83</v>
      </c>
      <c r="N10" s="1">
        <f t="shared" ref="N10:N73" si="7">N5</f>
        <v>10000</v>
      </c>
      <c r="O10" s="1" t="s">
        <v>84</v>
      </c>
      <c r="P10" s="1">
        <f t="shared" si="0"/>
        <v>9980</v>
      </c>
      <c r="Q10" s="1" t="s">
        <v>85</v>
      </c>
      <c r="R10" s="1">
        <f t="shared" si="1"/>
        <v>9970</v>
      </c>
      <c r="S10" s="1" t="s">
        <v>86</v>
      </c>
      <c r="T10" s="1">
        <f t="shared" si="2"/>
        <v>9960</v>
      </c>
    </row>
    <row r="11" spans="1:31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8" t="str">
        <f>VLOOKUP(F11,效果查询!$A:$C,3,FALSE)</f>
        <v>赤铁产量提高</v>
      </c>
      <c r="F11" s="1">
        <v>2</v>
      </c>
      <c r="G11" s="1">
        <f t="shared" si="5"/>
        <v>0.03</v>
      </c>
      <c r="L11" s="1">
        <f t="shared" si="6"/>
        <v>60</v>
      </c>
      <c r="M11" s="1" t="s">
        <v>83</v>
      </c>
      <c r="N11" s="1">
        <f t="shared" si="7"/>
        <v>30000</v>
      </c>
      <c r="O11" s="1" t="s">
        <v>84</v>
      </c>
      <c r="P11" s="1">
        <f t="shared" si="0"/>
        <v>29980</v>
      </c>
      <c r="Q11" s="1" t="s">
        <v>85</v>
      </c>
      <c r="R11" s="1">
        <f t="shared" si="1"/>
        <v>29970</v>
      </c>
      <c r="S11" s="1" t="s">
        <v>86</v>
      </c>
      <c r="T11" s="1">
        <f t="shared" si="2"/>
        <v>29960</v>
      </c>
    </row>
    <row r="12" spans="1:31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8" t="str">
        <f>VLOOKUP(F12,效果查询!$A:$C,3,FALSE)</f>
        <v>赤铁产量提高</v>
      </c>
      <c r="F12" s="1">
        <v>2</v>
      </c>
      <c r="G12" s="1">
        <f t="shared" si="5"/>
        <v>0.04</v>
      </c>
      <c r="L12" s="1">
        <f t="shared" si="6"/>
        <v>120</v>
      </c>
      <c r="M12" s="1" t="s">
        <v>83</v>
      </c>
      <c r="N12" s="1">
        <f t="shared" si="7"/>
        <v>60000</v>
      </c>
      <c r="O12" s="1" t="s">
        <v>84</v>
      </c>
      <c r="P12" s="1">
        <f t="shared" si="0"/>
        <v>59980</v>
      </c>
      <c r="Q12" s="1" t="s">
        <v>85</v>
      </c>
      <c r="R12" s="1">
        <f t="shared" si="1"/>
        <v>59970</v>
      </c>
      <c r="S12" s="1" t="s">
        <v>86</v>
      </c>
      <c r="T12" s="1">
        <f t="shared" si="2"/>
        <v>59960</v>
      </c>
    </row>
    <row r="13" spans="1:31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8" t="str">
        <f>VLOOKUP(F13,效果查询!$A:$C,3,FALSE)</f>
        <v>赤铁产量提高</v>
      </c>
      <c r="F13" s="1">
        <v>2</v>
      </c>
      <c r="G13" s="1">
        <f t="shared" si="5"/>
        <v>0.05</v>
      </c>
      <c r="L13" s="1">
        <f t="shared" si="6"/>
        <v>300</v>
      </c>
      <c r="M13" s="1" t="s">
        <v>83</v>
      </c>
      <c r="N13" s="1">
        <f t="shared" si="7"/>
        <v>150000</v>
      </c>
      <c r="O13" s="1" t="s">
        <v>84</v>
      </c>
      <c r="P13" s="1">
        <f t="shared" si="0"/>
        <v>149980</v>
      </c>
      <c r="Q13" s="1" t="s">
        <v>85</v>
      </c>
      <c r="R13" s="1">
        <f t="shared" si="1"/>
        <v>149970</v>
      </c>
      <c r="S13" s="1" t="s">
        <v>86</v>
      </c>
      <c r="T13" s="1">
        <f t="shared" si="2"/>
        <v>149960</v>
      </c>
    </row>
    <row r="14" spans="1:31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8" t="str">
        <f>VLOOKUP(F14,效果查询!$A:$C,3,FALSE)</f>
        <v>精石产量提高</v>
      </c>
      <c r="F14" s="1">
        <v>3</v>
      </c>
      <c r="G14" s="1">
        <f t="shared" si="5"/>
        <v>0.01</v>
      </c>
      <c r="L14" s="1">
        <f t="shared" si="6"/>
        <v>10</v>
      </c>
      <c r="M14" s="1" t="s">
        <v>83</v>
      </c>
      <c r="N14" s="1">
        <f t="shared" si="7"/>
        <v>200</v>
      </c>
      <c r="O14" s="1" t="s">
        <v>84</v>
      </c>
      <c r="P14" s="1">
        <f t="shared" si="0"/>
        <v>180</v>
      </c>
      <c r="Q14" s="1" t="s">
        <v>85</v>
      </c>
      <c r="R14" s="1">
        <f t="shared" si="1"/>
        <v>170</v>
      </c>
      <c r="S14" s="1" t="s">
        <v>86</v>
      </c>
      <c r="T14" s="1">
        <f t="shared" si="2"/>
        <v>160</v>
      </c>
    </row>
    <row r="15" spans="1:31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8" t="str">
        <f>VLOOKUP(F15,效果查询!$A:$C,3,FALSE)</f>
        <v>精石产量提高</v>
      </c>
      <c r="F15" s="1">
        <v>3</v>
      </c>
      <c r="G15" s="1">
        <f t="shared" si="5"/>
        <v>0.02</v>
      </c>
      <c r="L15" s="1">
        <f t="shared" si="6"/>
        <v>30</v>
      </c>
      <c r="M15" s="1" t="s">
        <v>83</v>
      </c>
      <c r="N15" s="1">
        <f t="shared" si="7"/>
        <v>10000</v>
      </c>
      <c r="O15" s="1" t="s">
        <v>84</v>
      </c>
      <c r="P15" s="1">
        <f t="shared" si="0"/>
        <v>9980</v>
      </c>
      <c r="Q15" s="1" t="s">
        <v>85</v>
      </c>
      <c r="R15" s="1">
        <f t="shared" si="1"/>
        <v>9970</v>
      </c>
      <c r="S15" s="1" t="s">
        <v>86</v>
      </c>
      <c r="T15" s="1">
        <f t="shared" si="2"/>
        <v>9960</v>
      </c>
    </row>
    <row r="16" spans="1:31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8" t="str">
        <f>VLOOKUP(F16,效果查询!$A:$C,3,FALSE)</f>
        <v>精石产量提高</v>
      </c>
      <c r="F16" s="1">
        <v>3</v>
      </c>
      <c r="G16" s="1">
        <f t="shared" si="5"/>
        <v>0.03</v>
      </c>
      <c r="L16" s="1">
        <f t="shared" si="6"/>
        <v>60</v>
      </c>
      <c r="M16" s="1" t="s">
        <v>83</v>
      </c>
      <c r="N16" s="1">
        <f t="shared" si="7"/>
        <v>30000</v>
      </c>
      <c r="O16" s="1" t="s">
        <v>84</v>
      </c>
      <c r="P16" s="1">
        <f t="shared" si="0"/>
        <v>29980</v>
      </c>
      <c r="Q16" s="1" t="s">
        <v>85</v>
      </c>
      <c r="R16" s="1">
        <f t="shared" si="1"/>
        <v>29970</v>
      </c>
      <c r="S16" s="1" t="s">
        <v>86</v>
      </c>
      <c r="T16" s="1">
        <f t="shared" si="2"/>
        <v>29960</v>
      </c>
    </row>
    <row r="17" spans="1:20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8" t="str">
        <f>VLOOKUP(F17,效果查询!$A:$C,3,FALSE)</f>
        <v>精石产量提高</v>
      </c>
      <c r="F17" s="1">
        <v>3</v>
      </c>
      <c r="G17" s="1">
        <f t="shared" si="5"/>
        <v>0.04</v>
      </c>
      <c r="L17" s="1">
        <f t="shared" si="6"/>
        <v>120</v>
      </c>
      <c r="M17" s="1" t="s">
        <v>83</v>
      </c>
      <c r="N17" s="1">
        <f t="shared" si="7"/>
        <v>60000</v>
      </c>
      <c r="O17" s="1" t="s">
        <v>84</v>
      </c>
      <c r="P17" s="1">
        <f t="shared" si="0"/>
        <v>59980</v>
      </c>
      <c r="Q17" s="1" t="s">
        <v>85</v>
      </c>
      <c r="R17" s="1">
        <f t="shared" si="1"/>
        <v>59970</v>
      </c>
      <c r="S17" s="1" t="s">
        <v>86</v>
      </c>
      <c r="T17" s="1">
        <f t="shared" si="2"/>
        <v>59960</v>
      </c>
    </row>
    <row r="18" spans="1:20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8" t="str">
        <f>VLOOKUP(F18,效果查询!$A:$C,3,FALSE)</f>
        <v>精石产量提高</v>
      </c>
      <c r="F18" s="1">
        <v>3</v>
      </c>
      <c r="G18" s="1">
        <f t="shared" si="5"/>
        <v>0.05</v>
      </c>
      <c r="L18" s="1">
        <f t="shared" si="6"/>
        <v>300</v>
      </c>
      <c r="M18" s="1" t="s">
        <v>83</v>
      </c>
      <c r="N18" s="1">
        <f t="shared" si="7"/>
        <v>150000</v>
      </c>
      <c r="O18" s="1" t="s">
        <v>84</v>
      </c>
      <c r="P18" s="1">
        <f t="shared" si="0"/>
        <v>149980</v>
      </c>
      <c r="Q18" s="1" t="s">
        <v>85</v>
      </c>
      <c r="R18" s="1">
        <f t="shared" si="1"/>
        <v>149970</v>
      </c>
      <c r="S18" s="1" t="s">
        <v>86</v>
      </c>
      <c r="T18" s="1">
        <f t="shared" si="2"/>
        <v>149960</v>
      </c>
    </row>
    <row r="19" spans="1:20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8" t="str">
        <f>VLOOKUP(F19,效果查询!$A:$C,3,FALSE)</f>
        <v>灵谷产量提高</v>
      </c>
      <c r="F19" s="1">
        <v>4</v>
      </c>
      <c r="G19" s="1">
        <f t="shared" si="5"/>
        <v>0.01</v>
      </c>
      <c r="L19" s="1">
        <f t="shared" si="6"/>
        <v>10</v>
      </c>
      <c r="M19" s="1" t="s">
        <v>83</v>
      </c>
      <c r="N19" s="1">
        <f t="shared" si="7"/>
        <v>200</v>
      </c>
      <c r="O19" s="1" t="s">
        <v>84</v>
      </c>
      <c r="P19" s="1">
        <f t="shared" si="0"/>
        <v>180</v>
      </c>
      <c r="Q19" s="1" t="s">
        <v>85</v>
      </c>
      <c r="R19" s="1">
        <f t="shared" si="1"/>
        <v>170</v>
      </c>
      <c r="S19" s="1" t="s">
        <v>86</v>
      </c>
      <c r="T19" s="1">
        <f t="shared" si="2"/>
        <v>160</v>
      </c>
    </row>
    <row r="20" spans="1:20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8" t="str">
        <f>VLOOKUP(F20,效果查询!$A:$C,3,FALSE)</f>
        <v>灵谷产量提高</v>
      </c>
      <c r="F20" s="1">
        <v>4</v>
      </c>
      <c r="G20" s="1">
        <f t="shared" si="5"/>
        <v>0.02</v>
      </c>
      <c r="L20" s="1">
        <f t="shared" si="6"/>
        <v>30</v>
      </c>
      <c r="M20" s="1" t="s">
        <v>83</v>
      </c>
      <c r="N20" s="1">
        <f t="shared" si="7"/>
        <v>10000</v>
      </c>
      <c r="O20" s="1" t="s">
        <v>84</v>
      </c>
      <c r="P20" s="1">
        <f t="shared" si="0"/>
        <v>9980</v>
      </c>
      <c r="Q20" s="1" t="s">
        <v>85</v>
      </c>
      <c r="R20" s="1">
        <f t="shared" si="1"/>
        <v>9970</v>
      </c>
      <c r="S20" s="1" t="s">
        <v>86</v>
      </c>
      <c r="T20" s="1">
        <f t="shared" si="2"/>
        <v>9960</v>
      </c>
    </row>
    <row r="21" spans="1:20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8" t="str">
        <f>VLOOKUP(F21,效果查询!$A:$C,3,FALSE)</f>
        <v>灵谷产量提高</v>
      </c>
      <c r="F21" s="1">
        <v>4</v>
      </c>
      <c r="G21" s="1">
        <f t="shared" si="5"/>
        <v>0.03</v>
      </c>
      <c r="L21" s="1">
        <f t="shared" si="6"/>
        <v>60</v>
      </c>
      <c r="M21" s="1" t="s">
        <v>83</v>
      </c>
      <c r="N21" s="1">
        <f t="shared" si="7"/>
        <v>30000</v>
      </c>
      <c r="O21" s="1" t="s">
        <v>84</v>
      </c>
      <c r="P21" s="1">
        <f t="shared" si="0"/>
        <v>29980</v>
      </c>
      <c r="Q21" s="1" t="s">
        <v>85</v>
      </c>
      <c r="R21" s="1">
        <f t="shared" si="1"/>
        <v>29970</v>
      </c>
      <c r="S21" s="1" t="s">
        <v>86</v>
      </c>
      <c r="T21" s="1">
        <f t="shared" si="2"/>
        <v>29960</v>
      </c>
    </row>
    <row r="22" spans="1:20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8" t="str">
        <f>VLOOKUP(F22,效果查询!$A:$C,3,FALSE)</f>
        <v>灵谷产量提高</v>
      </c>
      <c r="F22" s="1">
        <v>4</v>
      </c>
      <c r="G22" s="1">
        <f t="shared" si="5"/>
        <v>0.04</v>
      </c>
      <c r="L22" s="1">
        <f t="shared" si="6"/>
        <v>120</v>
      </c>
      <c r="M22" s="1" t="s">
        <v>83</v>
      </c>
      <c r="N22" s="1">
        <f t="shared" si="7"/>
        <v>60000</v>
      </c>
      <c r="O22" s="1" t="s">
        <v>84</v>
      </c>
      <c r="P22" s="1">
        <f t="shared" si="0"/>
        <v>59980</v>
      </c>
      <c r="Q22" s="1" t="s">
        <v>85</v>
      </c>
      <c r="R22" s="1">
        <f t="shared" si="1"/>
        <v>59970</v>
      </c>
      <c r="S22" s="1" t="s">
        <v>86</v>
      </c>
      <c r="T22" s="1">
        <f t="shared" si="2"/>
        <v>59960</v>
      </c>
    </row>
    <row r="23" spans="1:20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8" t="str">
        <f>VLOOKUP(F23,效果查询!$A:$C,3,FALSE)</f>
        <v>灵谷产量提高</v>
      </c>
      <c r="F23" s="1">
        <v>4</v>
      </c>
      <c r="G23" s="1">
        <f t="shared" si="5"/>
        <v>0.05</v>
      </c>
      <c r="L23" s="1">
        <f t="shared" si="6"/>
        <v>300</v>
      </c>
      <c r="M23" s="1" t="s">
        <v>83</v>
      </c>
      <c r="N23" s="1">
        <f t="shared" si="7"/>
        <v>150000</v>
      </c>
      <c r="O23" s="1" t="s">
        <v>84</v>
      </c>
      <c r="P23" s="1">
        <f t="shared" si="0"/>
        <v>149980</v>
      </c>
      <c r="Q23" s="1" t="s">
        <v>85</v>
      </c>
      <c r="R23" s="1">
        <f t="shared" si="1"/>
        <v>149970</v>
      </c>
      <c r="S23" s="1" t="s">
        <v>86</v>
      </c>
      <c r="T23" s="1">
        <f t="shared" si="2"/>
        <v>149960</v>
      </c>
    </row>
    <row r="24" spans="1:20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8" t="str">
        <f>VLOOKUP(F24,效果查询!$A:$C,3,FALSE)</f>
        <v>资源产量提高</v>
      </c>
      <c r="F24" s="1">
        <v>5</v>
      </c>
      <c r="G24" s="1">
        <f t="shared" si="5"/>
        <v>0.01</v>
      </c>
      <c r="L24" s="1">
        <f t="shared" si="6"/>
        <v>10</v>
      </c>
      <c r="M24" s="1" t="s">
        <v>83</v>
      </c>
      <c r="N24" s="1">
        <f t="shared" si="7"/>
        <v>200</v>
      </c>
      <c r="O24" s="1" t="s">
        <v>84</v>
      </c>
      <c r="P24" s="1">
        <f t="shared" si="0"/>
        <v>180</v>
      </c>
      <c r="Q24" s="1" t="s">
        <v>85</v>
      </c>
      <c r="R24" s="1">
        <f t="shared" si="1"/>
        <v>170</v>
      </c>
      <c r="S24" s="1" t="s">
        <v>86</v>
      </c>
      <c r="T24" s="1">
        <f t="shared" si="2"/>
        <v>160</v>
      </c>
    </row>
    <row r="25" spans="1:20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8" t="str">
        <f>VLOOKUP(F25,效果查询!$A:$C,3,FALSE)</f>
        <v>资源产量提高</v>
      </c>
      <c r="F25" s="1">
        <v>5</v>
      </c>
      <c r="G25" s="1">
        <f t="shared" si="5"/>
        <v>0.02</v>
      </c>
      <c r="L25" s="1">
        <f t="shared" si="6"/>
        <v>30</v>
      </c>
      <c r="M25" s="1" t="s">
        <v>83</v>
      </c>
      <c r="N25" s="1">
        <f t="shared" si="7"/>
        <v>10000</v>
      </c>
      <c r="O25" s="1" t="s">
        <v>84</v>
      </c>
      <c r="P25" s="1">
        <f t="shared" si="0"/>
        <v>9980</v>
      </c>
      <c r="Q25" s="1" t="s">
        <v>85</v>
      </c>
      <c r="R25" s="1">
        <f t="shared" si="1"/>
        <v>9970</v>
      </c>
      <c r="S25" s="1" t="s">
        <v>86</v>
      </c>
      <c r="T25" s="1">
        <f t="shared" si="2"/>
        <v>9960</v>
      </c>
    </row>
    <row r="26" spans="1:20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8" t="str">
        <f>VLOOKUP(F26,效果查询!$A:$C,3,FALSE)</f>
        <v>资源产量提高</v>
      </c>
      <c r="F26" s="1">
        <v>5</v>
      </c>
      <c r="G26" s="1">
        <f t="shared" si="5"/>
        <v>0.03</v>
      </c>
      <c r="L26" s="1">
        <f t="shared" si="6"/>
        <v>60</v>
      </c>
      <c r="M26" s="1" t="s">
        <v>83</v>
      </c>
      <c r="N26" s="1">
        <f t="shared" si="7"/>
        <v>30000</v>
      </c>
      <c r="O26" s="1" t="s">
        <v>84</v>
      </c>
      <c r="P26" s="1">
        <f t="shared" si="0"/>
        <v>29980</v>
      </c>
      <c r="Q26" s="1" t="s">
        <v>85</v>
      </c>
      <c r="R26" s="1">
        <f t="shared" si="1"/>
        <v>29970</v>
      </c>
      <c r="S26" s="1" t="s">
        <v>86</v>
      </c>
      <c r="T26" s="1">
        <f t="shared" si="2"/>
        <v>29960</v>
      </c>
    </row>
    <row r="27" spans="1:20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8" t="str">
        <f>VLOOKUP(F27,效果查询!$A:$C,3,FALSE)</f>
        <v>资源产量提高</v>
      </c>
      <c r="F27" s="1">
        <v>5</v>
      </c>
      <c r="G27" s="1">
        <f t="shared" si="5"/>
        <v>0.04</v>
      </c>
      <c r="L27" s="1">
        <f t="shared" si="6"/>
        <v>120</v>
      </c>
      <c r="M27" s="1" t="s">
        <v>83</v>
      </c>
      <c r="N27" s="1">
        <f t="shared" si="7"/>
        <v>60000</v>
      </c>
      <c r="O27" s="1" t="s">
        <v>84</v>
      </c>
      <c r="P27" s="1">
        <f t="shared" si="0"/>
        <v>59980</v>
      </c>
      <c r="Q27" s="1" t="s">
        <v>85</v>
      </c>
      <c r="R27" s="1">
        <f t="shared" si="1"/>
        <v>59970</v>
      </c>
      <c r="S27" s="1" t="s">
        <v>86</v>
      </c>
      <c r="T27" s="1">
        <f t="shared" si="2"/>
        <v>59960</v>
      </c>
    </row>
    <row r="28" spans="1:20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8" t="str">
        <f>VLOOKUP(F28,效果查询!$A:$C,3,FALSE)</f>
        <v>资源产量提高</v>
      </c>
      <c r="F28" s="1">
        <v>5</v>
      </c>
      <c r="G28" s="1">
        <f t="shared" si="5"/>
        <v>0.05</v>
      </c>
      <c r="L28" s="1">
        <f t="shared" si="6"/>
        <v>300</v>
      </c>
      <c r="M28" s="1" t="s">
        <v>83</v>
      </c>
      <c r="N28" s="1">
        <f t="shared" si="7"/>
        <v>150000</v>
      </c>
      <c r="O28" s="1" t="s">
        <v>84</v>
      </c>
      <c r="P28" s="1">
        <f t="shared" si="0"/>
        <v>149980</v>
      </c>
      <c r="Q28" s="1" t="s">
        <v>85</v>
      </c>
      <c r="R28" s="1">
        <f t="shared" si="1"/>
        <v>149970</v>
      </c>
      <c r="S28" s="1" t="s">
        <v>86</v>
      </c>
      <c r="T28" s="1">
        <f t="shared" si="2"/>
        <v>149960</v>
      </c>
    </row>
    <row r="29" spans="1:20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8" t="str">
        <f>VLOOKUP(F29,效果查询!$A:$C,3,FALSE)</f>
        <v>仓库资源容量提升</v>
      </c>
      <c r="F29" s="1">
        <v>6</v>
      </c>
      <c r="G29" s="1">
        <v>10000</v>
      </c>
      <c r="L29" s="1">
        <f t="shared" si="6"/>
        <v>10</v>
      </c>
      <c r="M29" s="1" t="s">
        <v>83</v>
      </c>
      <c r="N29" s="1">
        <f t="shared" si="7"/>
        <v>200</v>
      </c>
      <c r="O29" s="1" t="s">
        <v>84</v>
      </c>
      <c r="P29" s="1">
        <f t="shared" si="0"/>
        <v>180</v>
      </c>
      <c r="Q29" s="1" t="s">
        <v>85</v>
      </c>
      <c r="R29" s="1">
        <f t="shared" si="1"/>
        <v>170</v>
      </c>
      <c r="S29" s="1" t="s">
        <v>86</v>
      </c>
      <c r="T29" s="1">
        <f t="shared" si="2"/>
        <v>160</v>
      </c>
    </row>
    <row r="30" spans="1:20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8" t="str">
        <f>VLOOKUP(F30,效果查询!$A:$C,3,FALSE)</f>
        <v>仓库资源容量提升</v>
      </c>
      <c r="F30" s="1">
        <v>6</v>
      </c>
      <c r="G30" s="1">
        <v>20000</v>
      </c>
      <c r="L30" s="1">
        <f t="shared" si="6"/>
        <v>30</v>
      </c>
      <c r="M30" s="1" t="s">
        <v>83</v>
      </c>
      <c r="N30" s="1">
        <f t="shared" si="7"/>
        <v>10000</v>
      </c>
      <c r="O30" s="1" t="s">
        <v>84</v>
      </c>
      <c r="P30" s="1">
        <f t="shared" si="0"/>
        <v>9980</v>
      </c>
      <c r="Q30" s="1" t="s">
        <v>85</v>
      </c>
      <c r="R30" s="1">
        <f t="shared" si="1"/>
        <v>9970</v>
      </c>
      <c r="S30" s="1" t="s">
        <v>86</v>
      </c>
      <c r="T30" s="1">
        <f t="shared" si="2"/>
        <v>9960</v>
      </c>
    </row>
    <row r="31" spans="1:20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8" t="str">
        <f>VLOOKUP(F31,效果查询!$A:$C,3,FALSE)</f>
        <v>仓库资源容量提升</v>
      </c>
      <c r="F31" s="1">
        <v>6</v>
      </c>
      <c r="G31" s="1">
        <v>30000</v>
      </c>
      <c r="L31" s="1">
        <f t="shared" si="6"/>
        <v>60</v>
      </c>
      <c r="M31" s="1" t="s">
        <v>83</v>
      </c>
      <c r="N31" s="1">
        <f t="shared" si="7"/>
        <v>30000</v>
      </c>
      <c r="O31" s="1" t="s">
        <v>84</v>
      </c>
      <c r="P31" s="1">
        <f t="shared" si="0"/>
        <v>29980</v>
      </c>
      <c r="Q31" s="1" t="s">
        <v>85</v>
      </c>
      <c r="R31" s="1">
        <f t="shared" si="1"/>
        <v>29970</v>
      </c>
      <c r="S31" s="1" t="s">
        <v>86</v>
      </c>
      <c r="T31" s="1">
        <f t="shared" si="2"/>
        <v>29960</v>
      </c>
    </row>
    <row r="32" spans="1:20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8" t="str">
        <f>VLOOKUP(F32,效果查询!$A:$C,3,FALSE)</f>
        <v>仓库资源容量提升</v>
      </c>
      <c r="F32" s="1">
        <v>6</v>
      </c>
      <c r="G32" s="1">
        <v>40000</v>
      </c>
      <c r="L32" s="1">
        <f t="shared" si="6"/>
        <v>120</v>
      </c>
      <c r="M32" s="1" t="s">
        <v>83</v>
      </c>
      <c r="N32" s="1">
        <f t="shared" si="7"/>
        <v>60000</v>
      </c>
      <c r="O32" s="1" t="s">
        <v>84</v>
      </c>
      <c r="P32" s="1">
        <f t="shared" si="0"/>
        <v>59980</v>
      </c>
      <c r="Q32" s="1" t="s">
        <v>85</v>
      </c>
      <c r="R32" s="1">
        <f t="shared" si="1"/>
        <v>59970</v>
      </c>
      <c r="S32" s="1" t="s">
        <v>86</v>
      </c>
      <c r="T32" s="1">
        <f t="shared" si="2"/>
        <v>59960</v>
      </c>
    </row>
    <row r="33" spans="1:20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8" t="str">
        <f>VLOOKUP(F33,效果查询!$A:$C,3,FALSE)</f>
        <v>仓库资源容量提升</v>
      </c>
      <c r="F33" s="1">
        <v>6</v>
      </c>
      <c r="G33" s="1">
        <v>50000</v>
      </c>
      <c r="L33" s="1">
        <f t="shared" si="6"/>
        <v>300</v>
      </c>
      <c r="M33" s="1" t="s">
        <v>83</v>
      </c>
      <c r="N33" s="1">
        <f t="shared" si="7"/>
        <v>150000</v>
      </c>
      <c r="O33" s="1" t="s">
        <v>84</v>
      </c>
      <c r="P33" s="1">
        <f t="shared" si="0"/>
        <v>149980</v>
      </c>
      <c r="Q33" s="1" t="s">
        <v>85</v>
      </c>
      <c r="R33" s="1">
        <f t="shared" si="1"/>
        <v>149970</v>
      </c>
      <c r="S33" s="1" t="s">
        <v>86</v>
      </c>
      <c r="T33" s="1">
        <f t="shared" si="2"/>
        <v>149960</v>
      </c>
    </row>
    <row r="34" spans="1:20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8" t="str">
        <f>VLOOKUP(F34,效果查询!$A:$C,3,FALSE)</f>
        <v>队伍行军速度提升</v>
      </c>
      <c r="F34" s="1">
        <v>13</v>
      </c>
      <c r="G34" s="1">
        <v>0.01</v>
      </c>
      <c r="L34" s="1">
        <f t="shared" si="6"/>
        <v>10</v>
      </c>
      <c r="M34" s="1" t="s">
        <v>83</v>
      </c>
      <c r="N34" s="1">
        <f t="shared" si="7"/>
        <v>200</v>
      </c>
      <c r="O34" s="1" t="s">
        <v>84</v>
      </c>
      <c r="P34" s="1">
        <f t="shared" si="0"/>
        <v>180</v>
      </c>
      <c r="Q34" s="1" t="s">
        <v>85</v>
      </c>
      <c r="R34" s="1">
        <f t="shared" si="1"/>
        <v>170</v>
      </c>
      <c r="S34" s="1" t="s">
        <v>86</v>
      </c>
      <c r="T34" s="1">
        <f t="shared" si="2"/>
        <v>160</v>
      </c>
    </row>
    <row r="35" spans="1:20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8" t="str">
        <f>VLOOKUP(F35,效果查询!$A:$C,3,FALSE)</f>
        <v>队伍行军速度提升</v>
      </c>
      <c r="F35" s="1">
        <v>13</v>
      </c>
      <c r="G35" s="1">
        <v>0.02</v>
      </c>
      <c r="L35" s="1">
        <f t="shared" si="6"/>
        <v>30</v>
      </c>
      <c r="M35" s="1" t="s">
        <v>83</v>
      </c>
      <c r="N35" s="1">
        <f t="shared" si="7"/>
        <v>10000</v>
      </c>
      <c r="O35" s="1" t="s">
        <v>84</v>
      </c>
      <c r="P35" s="1">
        <f t="shared" si="0"/>
        <v>9980</v>
      </c>
      <c r="Q35" s="1" t="s">
        <v>85</v>
      </c>
      <c r="R35" s="1">
        <f t="shared" si="1"/>
        <v>9970</v>
      </c>
      <c r="S35" s="1" t="s">
        <v>86</v>
      </c>
      <c r="T35" s="1">
        <f t="shared" si="2"/>
        <v>9960</v>
      </c>
    </row>
    <row r="36" spans="1:20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8" t="str">
        <f>VLOOKUP(F36,效果查询!$A:$C,3,FALSE)</f>
        <v>队伍行军速度提升</v>
      </c>
      <c r="F36" s="1">
        <v>13</v>
      </c>
      <c r="G36" s="1">
        <v>0.03</v>
      </c>
      <c r="L36" s="1">
        <f t="shared" si="6"/>
        <v>60</v>
      </c>
      <c r="M36" s="1" t="s">
        <v>83</v>
      </c>
      <c r="N36" s="1">
        <f t="shared" si="7"/>
        <v>30000</v>
      </c>
      <c r="O36" s="1" t="s">
        <v>84</v>
      </c>
      <c r="P36" s="1">
        <f t="shared" si="0"/>
        <v>29980</v>
      </c>
      <c r="Q36" s="1" t="s">
        <v>85</v>
      </c>
      <c r="R36" s="1">
        <f t="shared" si="1"/>
        <v>29970</v>
      </c>
      <c r="S36" s="1" t="s">
        <v>86</v>
      </c>
      <c r="T36" s="1">
        <f t="shared" si="2"/>
        <v>29960</v>
      </c>
    </row>
    <row r="37" spans="1:20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8" t="str">
        <f>VLOOKUP(F37,效果查询!$A:$C,3,FALSE)</f>
        <v>队伍行军速度提升</v>
      </c>
      <c r="F37" s="1">
        <v>13</v>
      </c>
      <c r="G37" s="1">
        <v>0.04</v>
      </c>
      <c r="L37" s="1">
        <f t="shared" si="6"/>
        <v>120</v>
      </c>
      <c r="M37" s="1" t="s">
        <v>83</v>
      </c>
      <c r="N37" s="1">
        <f t="shared" si="7"/>
        <v>60000</v>
      </c>
      <c r="O37" s="1" t="s">
        <v>84</v>
      </c>
      <c r="P37" s="1">
        <f t="shared" si="0"/>
        <v>59980</v>
      </c>
      <c r="Q37" s="1" t="s">
        <v>85</v>
      </c>
      <c r="R37" s="1">
        <f t="shared" si="1"/>
        <v>59970</v>
      </c>
      <c r="S37" s="1" t="s">
        <v>86</v>
      </c>
      <c r="T37" s="1">
        <f t="shared" si="2"/>
        <v>59960</v>
      </c>
    </row>
    <row r="38" spans="1:20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8" t="str">
        <f>VLOOKUP(F38,效果查询!$A:$C,3,FALSE)</f>
        <v>队伍行军速度提升</v>
      </c>
      <c r="F38" s="1">
        <v>13</v>
      </c>
      <c r="G38" s="1">
        <v>0.05</v>
      </c>
      <c r="L38" s="1">
        <f t="shared" si="6"/>
        <v>300</v>
      </c>
      <c r="M38" s="1" t="s">
        <v>83</v>
      </c>
      <c r="N38" s="1">
        <f t="shared" si="7"/>
        <v>150000</v>
      </c>
      <c r="O38" s="1" t="s">
        <v>84</v>
      </c>
      <c r="P38" s="1">
        <f t="shared" si="0"/>
        <v>149980</v>
      </c>
      <c r="Q38" s="1" t="s">
        <v>85</v>
      </c>
      <c r="R38" s="1">
        <f t="shared" si="1"/>
        <v>149970</v>
      </c>
      <c r="S38" s="1" t="s">
        <v>86</v>
      </c>
      <c r="T38" s="1">
        <f t="shared" si="2"/>
        <v>149960</v>
      </c>
    </row>
    <row r="39" spans="1:20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8" t="str">
        <f>VLOOKUP(F39,效果查询!$A:$C,3,FALSE)</f>
        <v>科技研究速度提升</v>
      </c>
      <c r="F39" s="1">
        <v>14</v>
      </c>
      <c r="G39" s="1">
        <v>0.01</v>
      </c>
      <c r="L39" s="1">
        <f t="shared" si="6"/>
        <v>10</v>
      </c>
      <c r="M39" s="1" t="s">
        <v>83</v>
      </c>
      <c r="N39" s="1">
        <f t="shared" si="7"/>
        <v>200</v>
      </c>
      <c r="O39" s="1" t="s">
        <v>84</v>
      </c>
      <c r="P39" s="1">
        <f t="shared" si="0"/>
        <v>180</v>
      </c>
      <c r="Q39" s="1" t="s">
        <v>85</v>
      </c>
      <c r="R39" s="1">
        <f t="shared" si="1"/>
        <v>170</v>
      </c>
      <c r="S39" s="1" t="s">
        <v>86</v>
      </c>
      <c r="T39" s="1">
        <f t="shared" si="2"/>
        <v>160</v>
      </c>
    </row>
    <row r="40" spans="1:20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8" t="str">
        <f>VLOOKUP(F40,效果查询!$A:$C,3,FALSE)</f>
        <v>科技研究速度提升</v>
      </c>
      <c r="F40" s="1">
        <v>14</v>
      </c>
      <c r="G40" s="1">
        <v>0.02</v>
      </c>
      <c r="L40" s="1">
        <f t="shared" si="6"/>
        <v>30</v>
      </c>
      <c r="M40" s="1" t="s">
        <v>83</v>
      </c>
      <c r="N40" s="1">
        <f t="shared" si="7"/>
        <v>10000</v>
      </c>
      <c r="O40" s="1" t="s">
        <v>84</v>
      </c>
      <c r="P40" s="1">
        <f t="shared" si="0"/>
        <v>9980</v>
      </c>
      <c r="Q40" s="1" t="s">
        <v>85</v>
      </c>
      <c r="R40" s="1">
        <f t="shared" si="1"/>
        <v>9970</v>
      </c>
      <c r="S40" s="1" t="s">
        <v>86</v>
      </c>
      <c r="T40" s="1">
        <f t="shared" si="2"/>
        <v>9960</v>
      </c>
    </row>
    <row r="41" spans="1:20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8" t="str">
        <f>VLOOKUP(F41,效果查询!$A:$C,3,FALSE)</f>
        <v>科技研究速度提升</v>
      </c>
      <c r="F41" s="1">
        <v>14</v>
      </c>
      <c r="G41" s="1">
        <v>0.03</v>
      </c>
      <c r="L41" s="1">
        <f t="shared" si="6"/>
        <v>60</v>
      </c>
      <c r="M41" s="1" t="s">
        <v>83</v>
      </c>
      <c r="N41" s="1">
        <f t="shared" si="7"/>
        <v>30000</v>
      </c>
      <c r="O41" s="1" t="s">
        <v>84</v>
      </c>
      <c r="P41" s="1">
        <f t="shared" si="0"/>
        <v>29980</v>
      </c>
      <c r="Q41" s="1" t="s">
        <v>85</v>
      </c>
      <c r="R41" s="1">
        <f t="shared" si="1"/>
        <v>29970</v>
      </c>
      <c r="S41" s="1" t="s">
        <v>86</v>
      </c>
      <c r="T41" s="1">
        <f t="shared" si="2"/>
        <v>29960</v>
      </c>
    </row>
    <row r="42" spans="1:20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8" t="str">
        <f>VLOOKUP(F42,效果查询!$A:$C,3,FALSE)</f>
        <v>科技研究速度提升</v>
      </c>
      <c r="F42" s="1">
        <v>14</v>
      </c>
      <c r="G42" s="1">
        <v>0.04</v>
      </c>
      <c r="L42" s="1">
        <f t="shared" si="6"/>
        <v>120</v>
      </c>
      <c r="M42" s="1" t="s">
        <v>83</v>
      </c>
      <c r="N42" s="1">
        <f t="shared" si="7"/>
        <v>60000</v>
      </c>
      <c r="O42" s="1" t="s">
        <v>84</v>
      </c>
      <c r="P42" s="1">
        <f t="shared" si="0"/>
        <v>59980</v>
      </c>
      <c r="Q42" s="1" t="s">
        <v>85</v>
      </c>
      <c r="R42" s="1">
        <f t="shared" si="1"/>
        <v>59970</v>
      </c>
      <c r="S42" s="1" t="s">
        <v>86</v>
      </c>
      <c r="T42" s="1">
        <f t="shared" si="2"/>
        <v>59960</v>
      </c>
    </row>
    <row r="43" spans="1:20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8" t="str">
        <f>VLOOKUP(F43,效果查询!$A:$C,3,FALSE)</f>
        <v>科技研究速度提升</v>
      </c>
      <c r="F43" s="1">
        <v>14</v>
      </c>
      <c r="G43" s="1">
        <v>0.05</v>
      </c>
      <c r="L43" s="1">
        <f t="shared" si="6"/>
        <v>300</v>
      </c>
      <c r="M43" s="1" t="s">
        <v>83</v>
      </c>
      <c r="N43" s="1">
        <f t="shared" si="7"/>
        <v>150000</v>
      </c>
      <c r="O43" s="1" t="s">
        <v>84</v>
      </c>
      <c r="P43" s="1">
        <f t="shared" si="0"/>
        <v>149980</v>
      </c>
      <c r="Q43" s="1" t="s">
        <v>85</v>
      </c>
      <c r="R43" s="1">
        <f t="shared" si="1"/>
        <v>149970</v>
      </c>
      <c r="S43" s="1" t="s">
        <v>86</v>
      </c>
      <c r="T43" s="1">
        <f t="shared" si="2"/>
        <v>149960</v>
      </c>
    </row>
    <row r="44" spans="1:20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8" t="str">
        <f>VLOOKUP(F44,效果查询!$A:$C,3,FALSE)</f>
        <v>银木产量提高</v>
      </c>
      <c r="F44" s="1">
        <v>1</v>
      </c>
      <c r="G44" s="1">
        <v>0.01</v>
      </c>
      <c r="L44" s="1">
        <f t="shared" si="6"/>
        <v>10</v>
      </c>
      <c r="M44" s="1" t="s">
        <v>83</v>
      </c>
      <c r="N44" s="1">
        <f t="shared" si="7"/>
        <v>200</v>
      </c>
      <c r="O44" s="1" t="s">
        <v>84</v>
      </c>
      <c r="P44" s="1">
        <f t="shared" si="0"/>
        <v>180</v>
      </c>
      <c r="Q44" s="1" t="s">
        <v>85</v>
      </c>
      <c r="R44" s="1">
        <f t="shared" si="1"/>
        <v>170</v>
      </c>
      <c r="S44" s="1" t="s">
        <v>86</v>
      </c>
      <c r="T44" s="1">
        <f t="shared" si="2"/>
        <v>160</v>
      </c>
    </row>
    <row r="45" spans="1:20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8" t="str">
        <f>VLOOKUP(F45,效果查询!$A:$C,3,FALSE)</f>
        <v>银木产量提高</v>
      </c>
      <c r="F45" s="1">
        <v>1</v>
      </c>
      <c r="G45" s="1">
        <v>0.02</v>
      </c>
      <c r="L45" s="1">
        <f t="shared" si="6"/>
        <v>30</v>
      </c>
      <c r="M45" s="1" t="s">
        <v>83</v>
      </c>
      <c r="N45" s="1">
        <f t="shared" si="7"/>
        <v>10000</v>
      </c>
      <c r="O45" s="1" t="s">
        <v>84</v>
      </c>
      <c r="P45" s="1">
        <f t="shared" si="0"/>
        <v>9980</v>
      </c>
      <c r="Q45" s="1" t="s">
        <v>85</v>
      </c>
      <c r="R45" s="1">
        <f t="shared" si="1"/>
        <v>9970</v>
      </c>
      <c r="S45" s="1" t="s">
        <v>86</v>
      </c>
      <c r="T45" s="1">
        <f t="shared" si="2"/>
        <v>9960</v>
      </c>
    </row>
    <row r="46" spans="1:20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8" t="str">
        <f>VLOOKUP(F46,效果查询!$A:$C,3,FALSE)</f>
        <v>银木产量提高</v>
      </c>
      <c r="F46" s="1">
        <v>1</v>
      </c>
      <c r="G46" s="1">
        <v>0.03</v>
      </c>
      <c r="L46" s="1">
        <f t="shared" si="6"/>
        <v>60</v>
      </c>
      <c r="M46" s="1" t="s">
        <v>83</v>
      </c>
      <c r="N46" s="1">
        <f t="shared" si="7"/>
        <v>30000</v>
      </c>
      <c r="O46" s="1" t="s">
        <v>84</v>
      </c>
      <c r="P46" s="1">
        <f t="shared" si="0"/>
        <v>29980</v>
      </c>
      <c r="Q46" s="1" t="s">
        <v>85</v>
      </c>
      <c r="R46" s="1">
        <f t="shared" si="1"/>
        <v>29970</v>
      </c>
      <c r="S46" s="1" t="s">
        <v>86</v>
      </c>
      <c r="T46" s="1">
        <f t="shared" si="2"/>
        <v>29960</v>
      </c>
    </row>
    <row r="47" spans="1:20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8" t="str">
        <f>VLOOKUP(F47,效果查询!$A:$C,3,FALSE)</f>
        <v>银木产量提高</v>
      </c>
      <c r="F47" s="1">
        <v>1</v>
      </c>
      <c r="G47" s="1">
        <v>0.04</v>
      </c>
      <c r="L47" s="1">
        <f t="shared" si="6"/>
        <v>120</v>
      </c>
      <c r="M47" s="1" t="s">
        <v>83</v>
      </c>
      <c r="N47" s="1">
        <f t="shared" si="7"/>
        <v>60000</v>
      </c>
      <c r="O47" s="1" t="s">
        <v>84</v>
      </c>
      <c r="P47" s="1">
        <f t="shared" si="0"/>
        <v>59980</v>
      </c>
      <c r="Q47" s="1" t="s">
        <v>85</v>
      </c>
      <c r="R47" s="1">
        <f t="shared" si="1"/>
        <v>59970</v>
      </c>
      <c r="S47" s="1" t="s">
        <v>86</v>
      </c>
      <c r="T47" s="1">
        <f t="shared" si="2"/>
        <v>59960</v>
      </c>
    </row>
    <row r="48" spans="1:20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8" t="str">
        <f>VLOOKUP(F48,效果查询!$A:$C,3,FALSE)</f>
        <v>银木产量提高</v>
      </c>
      <c r="F48" s="1">
        <v>1</v>
      </c>
      <c r="G48" s="1">
        <v>0.05</v>
      </c>
      <c r="L48" s="1">
        <f t="shared" si="6"/>
        <v>300</v>
      </c>
      <c r="M48" s="1" t="s">
        <v>83</v>
      </c>
      <c r="N48" s="1">
        <f t="shared" si="7"/>
        <v>150000</v>
      </c>
      <c r="O48" s="1" t="s">
        <v>84</v>
      </c>
      <c r="P48" s="1">
        <f t="shared" si="0"/>
        <v>149980</v>
      </c>
      <c r="Q48" s="1" t="s">
        <v>85</v>
      </c>
      <c r="R48" s="1">
        <f t="shared" si="1"/>
        <v>149970</v>
      </c>
      <c r="S48" s="1" t="s">
        <v>86</v>
      </c>
      <c r="T48" s="1">
        <f t="shared" si="2"/>
        <v>149960</v>
      </c>
    </row>
    <row r="49" spans="1:20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8" t="str">
        <f>VLOOKUP(F49,效果查询!$A:$C,3,FALSE)</f>
        <v>赤铁产量提高</v>
      </c>
      <c r="F49" s="1">
        <v>2</v>
      </c>
      <c r="G49" s="1">
        <f>G44</f>
        <v>0.01</v>
      </c>
      <c r="L49" s="1">
        <f t="shared" si="6"/>
        <v>10</v>
      </c>
      <c r="M49" s="1" t="s">
        <v>83</v>
      </c>
      <c r="N49" s="1">
        <f t="shared" si="7"/>
        <v>200</v>
      </c>
      <c r="O49" s="1" t="s">
        <v>84</v>
      </c>
      <c r="P49" s="1">
        <f t="shared" si="0"/>
        <v>180</v>
      </c>
      <c r="Q49" s="1" t="s">
        <v>85</v>
      </c>
      <c r="R49" s="1">
        <f t="shared" si="1"/>
        <v>170</v>
      </c>
      <c r="S49" s="1" t="s">
        <v>86</v>
      </c>
      <c r="T49" s="1">
        <f t="shared" si="2"/>
        <v>160</v>
      </c>
    </row>
    <row r="50" spans="1:20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8" t="str">
        <f>VLOOKUP(F50,效果查询!$A:$C,3,FALSE)</f>
        <v>赤铁产量提高</v>
      </c>
      <c r="F50" s="1">
        <v>2</v>
      </c>
      <c r="G50" s="1">
        <f t="shared" si="5"/>
        <v>0.02</v>
      </c>
      <c r="L50" s="1">
        <f t="shared" si="6"/>
        <v>30</v>
      </c>
      <c r="M50" s="1" t="s">
        <v>83</v>
      </c>
      <c r="N50" s="1">
        <f t="shared" si="7"/>
        <v>10000</v>
      </c>
      <c r="O50" s="1" t="s">
        <v>84</v>
      </c>
      <c r="P50" s="1">
        <f t="shared" si="0"/>
        <v>9980</v>
      </c>
      <c r="Q50" s="1" t="s">
        <v>85</v>
      </c>
      <c r="R50" s="1">
        <f t="shared" si="1"/>
        <v>9970</v>
      </c>
      <c r="S50" s="1" t="s">
        <v>86</v>
      </c>
      <c r="T50" s="1">
        <f t="shared" si="2"/>
        <v>9960</v>
      </c>
    </row>
    <row r="51" spans="1:20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8" t="str">
        <f>VLOOKUP(F51,效果查询!$A:$C,3,FALSE)</f>
        <v>赤铁产量提高</v>
      </c>
      <c r="F51" s="1">
        <v>2</v>
      </c>
      <c r="G51" s="1">
        <f t="shared" si="5"/>
        <v>0.03</v>
      </c>
      <c r="L51" s="1">
        <f t="shared" si="6"/>
        <v>60</v>
      </c>
      <c r="M51" s="1" t="s">
        <v>83</v>
      </c>
      <c r="N51" s="1">
        <f t="shared" si="7"/>
        <v>30000</v>
      </c>
      <c r="O51" s="1" t="s">
        <v>84</v>
      </c>
      <c r="P51" s="1">
        <f t="shared" si="0"/>
        <v>29980</v>
      </c>
      <c r="Q51" s="1" t="s">
        <v>85</v>
      </c>
      <c r="R51" s="1">
        <f t="shared" si="1"/>
        <v>29970</v>
      </c>
      <c r="S51" s="1" t="s">
        <v>86</v>
      </c>
      <c r="T51" s="1">
        <f t="shared" si="2"/>
        <v>29960</v>
      </c>
    </row>
    <row r="52" spans="1:20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8" t="str">
        <f>VLOOKUP(F52,效果查询!$A:$C,3,FALSE)</f>
        <v>赤铁产量提高</v>
      </c>
      <c r="F52" s="1">
        <v>2</v>
      </c>
      <c r="G52" s="1">
        <f t="shared" si="5"/>
        <v>0.04</v>
      </c>
      <c r="L52" s="1">
        <f t="shared" si="6"/>
        <v>120</v>
      </c>
      <c r="M52" s="1" t="s">
        <v>83</v>
      </c>
      <c r="N52" s="1">
        <f t="shared" si="7"/>
        <v>60000</v>
      </c>
      <c r="O52" s="1" t="s">
        <v>84</v>
      </c>
      <c r="P52" s="1">
        <f t="shared" si="0"/>
        <v>59980</v>
      </c>
      <c r="Q52" s="1" t="s">
        <v>85</v>
      </c>
      <c r="R52" s="1">
        <f t="shared" si="1"/>
        <v>59970</v>
      </c>
      <c r="S52" s="1" t="s">
        <v>86</v>
      </c>
      <c r="T52" s="1">
        <f t="shared" si="2"/>
        <v>59960</v>
      </c>
    </row>
    <row r="53" spans="1:20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8" t="str">
        <f>VLOOKUP(F53,效果查询!$A:$C,3,FALSE)</f>
        <v>赤铁产量提高</v>
      </c>
      <c r="F53" s="1">
        <v>2</v>
      </c>
      <c r="G53" s="1">
        <f t="shared" si="5"/>
        <v>0.05</v>
      </c>
      <c r="L53" s="1">
        <f t="shared" si="6"/>
        <v>300</v>
      </c>
      <c r="M53" s="1" t="s">
        <v>83</v>
      </c>
      <c r="N53" s="1">
        <f t="shared" si="7"/>
        <v>150000</v>
      </c>
      <c r="O53" s="1" t="s">
        <v>84</v>
      </c>
      <c r="P53" s="1">
        <f t="shared" si="0"/>
        <v>149980</v>
      </c>
      <c r="Q53" s="1" t="s">
        <v>85</v>
      </c>
      <c r="R53" s="1">
        <f t="shared" si="1"/>
        <v>149970</v>
      </c>
      <c r="S53" s="1" t="s">
        <v>86</v>
      </c>
      <c r="T53" s="1">
        <f t="shared" si="2"/>
        <v>149960</v>
      </c>
    </row>
    <row r="54" spans="1:20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8" t="str">
        <f>VLOOKUP(F54,效果查询!$A:$C,3,FALSE)</f>
        <v>精石产量提高</v>
      </c>
      <c r="F54" s="1">
        <v>3</v>
      </c>
      <c r="G54" s="1">
        <f t="shared" si="5"/>
        <v>0.01</v>
      </c>
      <c r="L54" s="1">
        <f t="shared" si="6"/>
        <v>10</v>
      </c>
      <c r="M54" s="1" t="s">
        <v>83</v>
      </c>
      <c r="N54" s="1">
        <f t="shared" si="7"/>
        <v>200</v>
      </c>
      <c r="O54" s="1" t="s">
        <v>84</v>
      </c>
      <c r="P54" s="1">
        <f t="shared" si="0"/>
        <v>180</v>
      </c>
      <c r="Q54" s="1" t="s">
        <v>85</v>
      </c>
      <c r="R54" s="1">
        <f t="shared" si="1"/>
        <v>170</v>
      </c>
      <c r="S54" s="1" t="s">
        <v>86</v>
      </c>
      <c r="T54" s="1">
        <f t="shared" si="2"/>
        <v>160</v>
      </c>
    </row>
    <row r="55" spans="1:20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8" t="str">
        <f>VLOOKUP(F55,效果查询!$A:$C,3,FALSE)</f>
        <v>精石产量提高</v>
      </c>
      <c r="F55" s="1">
        <v>3</v>
      </c>
      <c r="G55" s="1">
        <f t="shared" si="5"/>
        <v>0.02</v>
      </c>
      <c r="L55" s="1">
        <f t="shared" si="6"/>
        <v>30</v>
      </c>
      <c r="M55" s="1" t="s">
        <v>83</v>
      </c>
      <c r="N55" s="1">
        <f t="shared" si="7"/>
        <v>10000</v>
      </c>
      <c r="O55" s="1" t="s">
        <v>84</v>
      </c>
      <c r="P55" s="1">
        <f t="shared" si="0"/>
        <v>9980</v>
      </c>
      <c r="Q55" s="1" t="s">
        <v>85</v>
      </c>
      <c r="R55" s="1">
        <f t="shared" si="1"/>
        <v>9970</v>
      </c>
      <c r="S55" s="1" t="s">
        <v>86</v>
      </c>
      <c r="T55" s="1">
        <f t="shared" si="2"/>
        <v>9960</v>
      </c>
    </row>
    <row r="56" spans="1:20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8" t="str">
        <f>VLOOKUP(F56,效果查询!$A:$C,3,FALSE)</f>
        <v>精石产量提高</v>
      </c>
      <c r="F56" s="1">
        <v>3</v>
      </c>
      <c r="G56" s="1">
        <f t="shared" si="5"/>
        <v>0.03</v>
      </c>
      <c r="L56" s="1">
        <f t="shared" si="6"/>
        <v>60</v>
      </c>
      <c r="M56" s="1" t="s">
        <v>83</v>
      </c>
      <c r="N56" s="1">
        <f t="shared" si="7"/>
        <v>30000</v>
      </c>
      <c r="O56" s="1" t="s">
        <v>84</v>
      </c>
      <c r="P56" s="1">
        <f t="shared" si="0"/>
        <v>29980</v>
      </c>
      <c r="Q56" s="1" t="s">
        <v>85</v>
      </c>
      <c r="R56" s="1">
        <f t="shared" si="1"/>
        <v>29970</v>
      </c>
      <c r="S56" s="1" t="s">
        <v>86</v>
      </c>
      <c r="T56" s="1">
        <f t="shared" si="2"/>
        <v>29960</v>
      </c>
    </row>
    <row r="57" spans="1:20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8" t="str">
        <f>VLOOKUP(F57,效果查询!$A:$C,3,FALSE)</f>
        <v>精石产量提高</v>
      </c>
      <c r="F57" s="1">
        <v>3</v>
      </c>
      <c r="G57" s="1">
        <f t="shared" si="5"/>
        <v>0.04</v>
      </c>
      <c r="L57" s="1">
        <f t="shared" si="6"/>
        <v>120</v>
      </c>
      <c r="M57" s="1" t="s">
        <v>83</v>
      </c>
      <c r="N57" s="1">
        <f t="shared" si="7"/>
        <v>60000</v>
      </c>
      <c r="O57" s="1" t="s">
        <v>84</v>
      </c>
      <c r="P57" s="1">
        <f t="shared" si="0"/>
        <v>59980</v>
      </c>
      <c r="Q57" s="1" t="s">
        <v>85</v>
      </c>
      <c r="R57" s="1">
        <f t="shared" si="1"/>
        <v>59970</v>
      </c>
      <c r="S57" s="1" t="s">
        <v>86</v>
      </c>
      <c r="T57" s="1">
        <f t="shared" si="2"/>
        <v>59960</v>
      </c>
    </row>
    <row r="58" spans="1:20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8" t="str">
        <f>VLOOKUP(F58,效果查询!$A:$C,3,FALSE)</f>
        <v>精石产量提高</v>
      </c>
      <c r="F58" s="1">
        <v>3</v>
      </c>
      <c r="G58" s="1">
        <f t="shared" si="5"/>
        <v>0.05</v>
      </c>
      <c r="L58" s="1">
        <f t="shared" si="6"/>
        <v>300</v>
      </c>
      <c r="M58" s="1" t="s">
        <v>83</v>
      </c>
      <c r="N58" s="1">
        <f t="shared" si="7"/>
        <v>150000</v>
      </c>
      <c r="O58" s="1" t="s">
        <v>84</v>
      </c>
      <c r="P58" s="1">
        <f t="shared" si="0"/>
        <v>149980</v>
      </c>
      <c r="Q58" s="1" t="s">
        <v>85</v>
      </c>
      <c r="R58" s="1">
        <f t="shared" si="1"/>
        <v>149970</v>
      </c>
      <c r="S58" s="1" t="s">
        <v>86</v>
      </c>
      <c r="T58" s="1">
        <f t="shared" si="2"/>
        <v>149960</v>
      </c>
    </row>
    <row r="59" spans="1:20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8" t="str">
        <f>VLOOKUP(F59,效果查询!$A:$C,3,FALSE)</f>
        <v>灵谷产量提高</v>
      </c>
      <c r="F59" s="1">
        <v>4</v>
      </c>
      <c r="G59" s="1">
        <f t="shared" si="5"/>
        <v>0.01</v>
      </c>
      <c r="L59" s="1">
        <f t="shared" si="6"/>
        <v>10</v>
      </c>
      <c r="M59" s="1" t="s">
        <v>83</v>
      </c>
      <c r="N59" s="1">
        <f t="shared" si="7"/>
        <v>200</v>
      </c>
      <c r="O59" s="1" t="s">
        <v>84</v>
      </c>
      <c r="P59" s="1">
        <f t="shared" si="0"/>
        <v>180</v>
      </c>
      <c r="Q59" s="1" t="s">
        <v>85</v>
      </c>
      <c r="R59" s="1">
        <f t="shared" si="1"/>
        <v>170</v>
      </c>
      <c r="S59" s="1" t="s">
        <v>86</v>
      </c>
      <c r="T59" s="1">
        <f t="shared" si="2"/>
        <v>160</v>
      </c>
    </row>
    <row r="60" spans="1:20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8" t="str">
        <f>VLOOKUP(F60,效果查询!$A:$C,3,FALSE)</f>
        <v>灵谷产量提高</v>
      </c>
      <c r="F60" s="1">
        <v>4</v>
      </c>
      <c r="G60" s="1">
        <f t="shared" si="5"/>
        <v>0.02</v>
      </c>
      <c r="L60" s="1">
        <f t="shared" si="6"/>
        <v>30</v>
      </c>
      <c r="M60" s="1" t="s">
        <v>83</v>
      </c>
      <c r="N60" s="1">
        <f t="shared" si="7"/>
        <v>10000</v>
      </c>
      <c r="O60" s="1" t="s">
        <v>84</v>
      </c>
      <c r="P60" s="1">
        <f t="shared" si="0"/>
        <v>9980</v>
      </c>
      <c r="Q60" s="1" t="s">
        <v>85</v>
      </c>
      <c r="R60" s="1">
        <f t="shared" si="1"/>
        <v>9970</v>
      </c>
      <c r="S60" s="1" t="s">
        <v>86</v>
      </c>
      <c r="T60" s="1">
        <f t="shared" si="2"/>
        <v>9960</v>
      </c>
    </row>
    <row r="61" spans="1:20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8" t="str">
        <f>VLOOKUP(F61,效果查询!$A:$C,3,FALSE)</f>
        <v>灵谷产量提高</v>
      </c>
      <c r="F61" s="1">
        <v>4</v>
      </c>
      <c r="G61" s="1">
        <f t="shared" si="5"/>
        <v>0.03</v>
      </c>
      <c r="L61" s="1">
        <f t="shared" si="6"/>
        <v>60</v>
      </c>
      <c r="M61" s="1" t="s">
        <v>83</v>
      </c>
      <c r="N61" s="1">
        <f t="shared" si="7"/>
        <v>30000</v>
      </c>
      <c r="O61" s="1" t="s">
        <v>84</v>
      </c>
      <c r="P61" s="1">
        <f t="shared" si="0"/>
        <v>29980</v>
      </c>
      <c r="Q61" s="1" t="s">
        <v>85</v>
      </c>
      <c r="R61" s="1">
        <f t="shared" si="1"/>
        <v>29970</v>
      </c>
      <c r="S61" s="1" t="s">
        <v>86</v>
      </c>
      <c r="T61" s="1">
        <f t="shared" si="2"/>
        <v>29960</v>
      </c>
    </row>
    <row r="62" spans="1:20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8" t="str">
        <f>VLOOKUP(F62,效果查询!$A:$C,3,FALSE)</f>
        <v>灵谷产量提高</v>
      </c>
      <c r="F62" s="1">
        <v>4</v>
      </c>
      <c r="G62" s="1">
        <f t="shared" si="5"/>
        <v>0.04</v>
      </c>
      <c r="L62" s="1">
        <f t="shared" si="6"/>
        <v>120</v>
      </c>
      <c r="M62" s="1" t="s">
        <v>83</v>
      </c>
      <c r="N62" s="1">
        <f t="shared" si="7"/>
        <v>60000</v>
      </c>
      <c r="O62" s="1" t="s">
        <v>84</v>
      </c>
      <c r="P62" s="1">
        <f t="shared" si="0"/>
        <v>59980</v>
      </c>
      <c r="Q62" s="1" t="s">
        <v>85</v>
      </c>
      <c r="R62" s="1">
        <f t="shared" si="1"/>
        <v>59970</v>
      </c>
      <c r="S62" s="1" t="s">
        <v>86</v>
      </c>
      <c r="T62" s="1">
        <f t="shared" si="2"/>
        <v>59960</v>
      </c>
    </row>
    <row r="63" spans="1:20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8" t="str">
        <f>VLOOKUP(F63,效果查询!$A:$C,3,FALSE)</f>
        <v>灵谷产量提高</v>
      </c>
      <c r="F63" s="1">
        <v>4</v>
      </c>
      <c r="G63" s="1">
        <f t="shared" si="5"/>
        <v>0.05</v>
      </c>
      <c r="L63" s="1">
        <f t="shared" si="6"/>
        <v>300</v>
      </c>
      <c r="M63" s="1" t="s">
        <v>83</v>
      </c>
      <c r="N63" s="1">
        <f t="shared" si="7"/>
        <v>150000</v>
      </c>
      <c r="O63" s="1" t="s">
        <v>84</v>
      </c>
      <c r="P63" s="1">
        <f t="shared" si="0"/>
        <v>149980</v>
      </c>
      <c r="Q63" s="1" t="s">
        <v>85</v>
      </c>
      <c r="R63" s="1">
        <f t="shared" si="1"/>
        <v>149970</v>
      </c>
      <c r="S63" s="1" t="s">
        <v>86</v>
      </c>
      <c r="T63" s="1">
        <f t="shared" si="2"/>
        <v>149960</v>
      </c>
    </row>
    <row r="64" spans="1:20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8" t="str">
        <f>VLOOKUP(F64,效果查询!$A:$C,3,FALSE)</f>
        <v>资源产量提高</v>
      </c>
      <c r="F64" s="1">
        <v>5</v>
      </c>
      <c r="G64" s="1">
        <f t="shared" si="5"/>
        <v>0.01</v>
      </c>
      <c r="L64" s="1">
        <f t="shared" si="6"/>
        <v>10</v>
      </c>
      <c r="M64" s="1" t="s">
        <v>83</v>
      </c>
      <c r="N64" s="1">
        <f t="shared" si="7"/>
        <v>200</v>
      </c>
      <c r="O64" s="1" t="s">
        <v>84</v>
      </c>
      <c r="P64" s="1">
        <f t="shared" si="0"/>
        <v>180</v>
      </c>
      <c r="Q64" s="1" t="s">
        <v>85</v>
      </c>
      <c r="R64" s="1">
        <f t="shared" si="1"/>
        <v>170</v>
      </c>
      <c r="S64" s="1" t="s">
        <v>86</v>
      </c>
      <c r="T64" s="1">
        <f t="shared" si="2"/>
        <v>160</v>
      </c>
    </row>
    <row r="65" spans="1:20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8" t="str">
        <f>VLOOKUP(F65,效果查询!$A:$C,3,FALSE)</f>
        <v>资源产量提高</v>
      </c>
      <c r="F65" s="1">
        <v>5</v>
      </c>
      <c r="G65" s="1">
        <f t="shared" si="5"/>
        <v>0.02</v>
      </c>
      <c r="L65" s="1">
        <f t="shared" si="6"/>
        <v>30</v>
      </c>
      <c r="M65" s="1" t="s">
        <v>83</v>
      </c>
      <c r="N65" s="1">
        <f t="shared" si="7"/>
        <v>10000</v>
      </c>
      <c r="O65" s="1" t="s">
        <v>84</v>
      </c>
      <c r="P65" s="1">
        <f t="shared" si="0"/>
        <v>9980</v>
      </c>
      <c r="Q65" s="1" t="s">
        <v>85</v>
      </c>
      <c r="R65" s="1">
        <f t="shared" si="1"/>
        <v>9970</v>
      </c>
      <c r="S65" s="1" t="s">
        <v>86</v>
      </c>
      <c r="T65" s="1">
        <f t="shared" si="2"/>
        <v>9960</v>
      </c>
    </row>
    <row r="66" spans="1:20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8" t="str">
        <f>VLOOKUP(F66,效果查询!$A:$C,3,FALSE)</f>
        <v>资源产量提高</v>
      </c>
      <c r="F66" s="1">
        <v>5</v>
      </c>
      <c r="G66" s="1">
        <f t="shared" si="5"/>
        <v>0.03</v>
      </c>
      <c r="L66" s="1">
        <f t="shared" si="6"/>
        <v>60</v>
      </c>
      <c r="M66" s="1" t="s">
        <v>83</v>
      </c>
      <c r="N66" s="1">
        <f t="shared" si="7"/>
        <v>30000</v>
      </c>
      <c r="O66" s="1" t="s">
        <v>84</v>
      </c>
      <c r="P66" s="1">
        <f t="shared" si="0"/>
        <v>29980</v>
      </c>
      <c r="Q66" s="1" t="s">
        <v>85</v>
      </c>
      <c r="R66" s="1">
        <f t="shared" si="1"/>
        <v>29970</v>
      </c>
      <c r="S66" s="1" t="s">
        <v>86</v>
      </c>
      <c r="T66" s="1">
        <f t="shared" si="2"/>
        <v>29960</v>
      </c>
    </row>
    <row r="67" spans="1:20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8" t="str">
        <f>VLOOKUP(F67,效果查询!$A:$C,3,FALSE)</f>
        <v>资源产量提高</v>
      </c>
      <c r="F67" s="1">
        <v>5</v>
      </c>
      <c r="G67" s="1">
        <f t="shared" si="5"/>
        <v>0.04</v>
      </c>
      <c r="L67" s="1">
        <f t="shared" si="6"/>
        <v>120</v>
      </c>
      <c r="M67" s="1" t="s">
        <v>83</v>
      </c>
      <c r="N67" s="1">
        <f t="shared" si="7"/>
        <v>60000</v>
      </c>
      <c r="O67" s="1" t="s">
        <v>84</v>
      </c>
      <c r="P67" s="1">
        <f t="shared" si="0"/>
        <v>59980</v>
      </c>
      <c r="Q67" s="1" t="s">
        <v>85</v>
      </c>
      <c r="R67" s="1">
        <f t="shared" si="1"/>
        <v>59970</v>
      </c>
      <c r="S67" s="1" t="s">
        <v>86</v>
      </c>
      <c r="T67" s="1">
        <f t="shared" si="2"/>
        <v>59960</v>
      </c>
    </row>
    <row r="68" spans="1:20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8" t="str">
        <f>VLOOKUP(F68,效果查询!$A:$C,3,FALSE)</f>
        <v>资源产量提高</v>
      </c>
      <c r="F68" s="1">
        <v>5</v>
      </c>
      <c r="G68" s="1">
        <f t="shared" si="5"/>
        <v>0.05</v>
      </c>
      <c r="L68" s="1">
        <f t="shared" si="6"/>
        <v>300</v>
      </c>
      <c r="M68" s="1" t="s">
        <v>83</v>
      </c>
      <c r="N68" s="1">
        <f t="shared" si="7"/>
        <v>150000</v>
      </c>
      <c r="O68" s="1" t="s">
        <v>84</v>
      </c>
      <c r="P68" s="1">
        <f t="shared" si="0"/>
        <v>149980</v>
      </c>
      <c r="Q68" s="1" t="s">
        <v>85</v>
      </c>
      <c r="R68" s="1">
        <f t="shared" si="1"/>
        <v>149970</v>
      </c>
      <c r="S68" s="1" t="s">
        <v>86</v>
      </c>
      <c r="T68" s="1">
        <f t="shared" si="2"/>
        <v>149960</v>
      </c>
    </row>
    <row r="69" spans="1:20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8" t="str">
        <f>VLOOKUP(F69,效果查询!$A:$C,3,FALSE)</f>
        <v>银木产量提高</v>
      </c>
      <c r="F69" s="1">
        <v>1</v>
      </c>
      <c r="G69" s="1">
        <v>0.01</v>
      </c>
      <c r="L69" s="1">
        <f t="shared" si="6"/>
        <v>10</v>
      </c>
      <c r="M69" s="1" t="s">
        <v>83</v>
      </c>
      <c r="N69" s="1">
        <f t="shared" si="7"/>
        <v>200</v>
      </c>
      <c r="O69" s="1" t="s">
        <v>84</v>
      </c>
      <c r="P69" s="1">
        <f t="shared" ref="P69:P78" si="8">N69-20</f>
        <v>180</v>
      </c>
      <c r="Q69" s="1" t="s">
        <v>85</v>
      </c>
      <c r="R69" s="1">
        <f t="shared" ref="R69:R78" si="9">N69-30</f>
        <v>170</v>
      </c>
      <c r="S69" s="1" t="s">
        <v>86</v>
      </c>
      <c r="T69" s="1">
        <f t="shared" ref="T69:T78" si="10">N69-40</f>
        <v>160</v>
      </c>
    </row>
    <row r="70" spans="1:20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8" t="str">
        <f>VLOOKUP(F70,效果查询!$A:$C,3,FALSE)</f>
        <v>银木产量提高</v>
      </c>
      <c r="F70" s="1">
        <v>1</v>
      </c>
      <c r="G70" s="1">
        <v>0.02</v>
      </c>
      <c r="L70" s="1">
        <f t="shared" si="6"/>
        <v>30</v>
      </c>
      <c r="M70" s="1" t="s">
        <v>83</v>
      </c>
      <c r="N70" s="1">
        <f t="shared" si="7"/>
        <v>10000</v>
      </c>
      <c r="O70" s="1" t="s">
        <v>84</v>
      </c>
      <c r="P70" s="1">
        <f t="shared" si="8"/>
        <v>9980</v>
      </c>
      <c r="Q70" s="1" t="s">
        <v>85</v>
      </c>
      <c r="R70" s="1">
        <f t="shared" si="9"/>
        <v>9970</v>
      </c>
      <c r="S70" s="1" t="s">
        <v>86</v>
      </c>
      <c r="T70" s="1">
        <f t="shared" si="10"/>
        <v>9960</v>
      </c>
    </row>
    <row r="71" spans="1:20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8" t="str">
        <f>VLOOKUP(F71,效果查询!$A:$C,3,FALSE)</f>
        <v>银木产量提高</v>
      </c>
      <c r="F71" s="1">
        <v>1</v>
      </c>
      <c r="G71" s="1">
        <v>0.03</v>
      </c>
      <c r="L71" s="1">
        <f t="shared" si="6"/>
        <v>60</v>
      </c>
      <c r="M71" s="1" t="s">
        <v>83</v>
      </c>
      <c r="N71" s="1">
        <f t="shared" si="7"/>
        <v>30000</v>
      </c>
      <c r="O71" s="1" t="s">
        <v>84</v>
      </c>
      <c r="P71" s="1">
        <f t="shared" si="8"/>
        <v>29980</v>
      </c>
      <c r="Q71" s="1" t="s">
        <v>85</v>
      </c>
      <c r="R71" s="1">
        <f t="shared" si="9"/>
        <v>29970</v>
      </c>
      <c r="S71" s="1" t="s">
        <v>86</v>
      </c>
      <c r="T71" s="1">
        <f t="shared" si="10"/>
        <v>29960</v>
      </c>
    </row>
    <row r="72" spans="1:20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8" t="str">
        <f>VLOOKUP(F72,效果查询!$A:$C,3,FALSE)</f>
        <v>银木产量提高</v>
      </c>
      <c r="F72" s="1">
        <v>1</v>
      </c>
      <c r="G72" s="1">
        <v>0.04</v>
      </c>
      <c r="L72" s="1">
        <f t="shared" si="6"/>
        <v>120</v>
      </c>
      <c r="M72" s="1" t="s">
        <v>83</v>
      </c>
      <c r="N72" s="1">
        <f t="shared" si="7"/>
        <v>60000</v>
      </c>
      <c r="O72" s="1" t="s">
        <v>84</v>
      </c>
      <c r="P72" s="1">
        <f t="shared" si="8"/>
        <v>59980</v>
      </c>
      <c r="Q72" s="1" t="s">
        <v>85</v>
      </c>
      <c r="R72" s="1">
        <f t="shared" si="9"/>
        <v>59970</v>
      </c>
      <c r="S72" s="1" t="s">
        <v>86</v>
      </c>
      <c r="T72" s="1">
        <f t="shared" si="10"/>
        <v>59960</v>
      </c>
    </row>
    <row r="73" spans="1:20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8" t="str">
        <f>VLOOKUP(F73,效果查询!$A:$C,3,FALSE)</f>
        <v>银木产量提高</v>
      </c>
      <c r="F73" s="1">
        <v>1</v>
      </c>
      <c r="G73" s="1">
        <v>0.05</v>
      </c>
      <c r="L73" s="1">
        <f t="shared" si="6"/>
        <v>300</v>
      </c>
      <c r="M73" s="1" t="s">
        <v>83</v>
      </c>
      <c r="N73" s="1">
        <f t="shared" si="7"/>
        <v>150000</v>
      </c>
      <c r="O73" s="1" t="s">
        <v>84</v>
      </c>
      <c r="P73" s="1">
        <f t="shared" si="8"/>
        <v>149980</v>
      </c>
      <c r="Q73" s="1" t="s">
        <v>85</v>
      </c>
      <c r="R73" s="1">
        <f t="shared" si="9"/>
        <v>149970</v>
      </c>
      <c r="S73" s="1" t="s">
        <v>86</v>
      </c>
      <c r="T73" s="1">
        <f t="shared" si="10"/>
        <v>149960</v>
      </c>
    </row>
    <row r="74" spans="1:20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8" t="str">
        <f>VLOOKUP(F74,效果查询!$A:$C,3,FALSE)</f>
        <v>赤铁产量提高</v>
      </c>
      <c r="F74" s="1">
        <v>2</v>
      </c>
      <c r="G74" s="1">
        <f>G69</f>
        <v>0.01</v>
      </c>
      <c r="L74" s="1">
        <f t="shared" ref="L74:L78" si="13">L69</f>
        <v>10</v>
      </c>
      <c r="M74" s="1" t="s">
        <v>83</v>
      </c>
      <c r="N74" s="1">
        <f t="shared" ref="N74:N78" si="14">N69</f>
        <v>200</v>
      </c>
      <c r="O74" s="1" t="s">
        <v>84</v>
      </c>
      <c r="P74" s="1">
        <f t="shared" si="8"/>
        <v>180</v>
      </c>
      <c r="Q74" s="1" t="s">
        <v>85</v>
      </c>
      <c r="R74" s="1">
        <f t="shared" si="9"/>
        <v>170</v>
      </c>
      <c r="S74" s="1" t="s">
        <v>86</v>
      </c>
      <c r="T74" s="1">
        <f t="shared" si="10"/>
        <v>160</v>
      </c>
    </row>
    <row r="75" spans="1:20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8" t="str">
        <f>VLOOKUP(F75,效果查询!$A:$C,3,FALSE)</f>
        <v>赤铁产量提高</v>
      </c>
      <c r="F75" s="1">
        <v>2</v>
      </c>
      <c r="G75" s="1">
        <f t="shared" si="5"/>
        <v>0.02</v>
      </c>
      <c r="L75" s="1">
        <f t="shared" si="13"/>
        <v>30</v>
      </c>
      <c r="M75" s="1" t="s">
        <v>83</v>
      </c>
      <c r="N75" s="1">
        <f t="shared" si="14"/>
        <v>10000</v>
      </c>
      <c r="O75" s="1" t="s">
        <v>84</v>
      </c>
      <c r="P75" s="1">
        <f t="shared" si="8"/>
        <v>9980</v>
      </c>
      <c r="Q75" s="1" t="s">
        <v>85</v>
      </c>
      <c r="R75" s="1">
        <f t="shared" si="9"/>
        <v>9970</v>
      </c>
      <c r="S75" s="1" t="s">
        <v>86</v>
      </c>
      <c r="T75" s="1">
        <f t="shared" si="10"/>
        <v>9960</v>
      </c>
    </row>
    <row r="76" spans="1:20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8" t="str">
        <f>VLOOKUP(F76,效果查询!$A:$C,3,FALSE)</f>
        <v>赤铁产量提高</v>
      </c>
      <c r="F76" s="1">
        <v>2</v>
      </c>
      <c r="G76" s="1">
        <f t="shared" ref="G76:G78" si="15">G71</f>
        <v>0.03</v>
      </c>
      <c r="L76" s="1">
        <f t="shared" si="13"/>
        <v>60</v>
      </c>
      <c r="M76" s="1" t="s">
        <v>83</v>
      </c>
      <c r="N76" s="1">
        <f t="shared" si="14"/>
        <v>30000</v>
      </c>
      <c r="O76" s="1" t="s">
        <v>84</v>
      </c>
      <c r="P76" s="1">
        <f t="shared" si="8"/>
        <v>29980</v>
      </c>
      <c r="Q76" s="1" t="s">
        <v>85</v>
      </c>
      <c r="R76" s="1">
        <f t="shared" si="9"/>
        <v>29970</v>
      </c>
      <c r="S76" s="1" t="s">
        <v>86</v>
      </c>
      <c r="T76" s="1">
        <f t="shared" si="10"/>
        <v>29960</v>
      </c>
    </row>
    <row r="77" spans="1:20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8" t="str">
        <f>VLOOKUP(F77,效果查询!$A:$C,3,FALSE)</f>
        <v>赤铁产量提高</v>
      </c>
      <c r="F77" s="1">
        <v>2</v>
      </c>
      <c r="G77" s="1">
        <f t="shared" si="15"/>
        <v>0.04</v>
      </c>
      <c r="L77" s="1">
        <f t="shared" si="13"/>
        <v>120</v>
      </c>
      <c r="M77" s="1" t="s">
        <v>83</v>
      </c>
      <c r="N77" s="1">
        <f t="shared" si="14"/>
        <v>60000</v>
      </c>
      <c r="O77" s="1" t="s">
        <v>84</v>
      </c>
      <c r="P77" s="1">
        <f t="shared" si="8"/>
        <v>59980</v>
      </c>
      <c r="Q77" s="1" t="s">
        <v>85</v>
      </c>
      <c r="R77" s="1">
        <f t="shared" si="9"/>
        <v>59970</v>
      </c>
      <c r="S77" s="1" t="s">
        <v>86</v>
      </c>
      <c r="T77" s="1">
        <f t="shared" si="10"/>
        <v>59960</v>
      </c>
    </row>
    <row r="78" spans="1:20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8" t="str">
        <f>VLOOKUP(F78,效果查询!$A:$C,3,FALSE)</f>
        <v>赤铁产量提高</v>
      </c>
      <c r="F78" s="1">
        <v>2</v>
      </c>
      <c r="G78" s="1">
        <f t="shared" si="15"/>
        <v>0.05</v>
      </c>
      <c r="L78" s="1">
        <f t="shared" si="13"/>
        <v>300</v>
      </c>
      <c r="M78" s="1" t="s">
        <v>83</v>
      </c>
      <c r="N78" s="1">
        <f t="shared" si="14"/>
        <v>150000</v>
      </c>
      <c r="O78" s="1" t="s">
        <v>84</v>
      </c>
      <c r="P78" s="1">
        <f t="shared" si="8"/>
        <v>149980</v>
      </c>
      <c r="Q78" s="1" t="s">
        <v>85</v>
      </c>
      <c r="R78" s="1">
        <f t="shared" si="9"/>
        <v>149970</v>
      </c>
      <c r="S78" s="1" t="s">
        <v>86</v>
      </c>
      <c r="T78" s="1">
        <f t="shared" si="10"/>
        <v>149960</v>
      </c>
    </row>
    <row r="79" spans="1:20" x14ac:dyDescent="0.3">
      <c r="C79" s="1"/>
      <c r="D79" s="1"/>
      <c r="E79" s="1"/>
    </row>
    <row r="80" spans="1:20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2" sqref="E22"/>
    </sheetView>
  </sheetViews>
  <sheetFormatPr defaultRowHeight="16.5" x14ac:dyDescent="0.3"/>
  <cols>
    <col min="1" max="1" width="10.5" style="1" bestFit="1" customWidth="1"/>
    <col min="2" max="2" width="13.25" style="1" bestFit="1" customWidth="1"/>
    <col min="3" max="3" width="23.75" style="1" bestFit="1" customWidth="1"/>
    <col min="4" max="4" width="9" style="1"/>
    <col min="5" max="5" width="74.375" style="1" customWidth="1"/>
    <col min="6" max="16384" width="9" style="1"/>
  </cols>
  <sheetData>
    <row r="1" spans="1:6" x14ac:dyDescent="0.3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173</v>
      </c>
    </row>
    <row r="2" spans="1:6" x14ac:dyDescent="0.3">
      <c r="A2" s="1">
        <v>1</v>
      </c>
      <c r="B2" s="13" t="s">
        <v>110</v>
      </c>
      <c r="C2" s="12" t="s">
        <v>111</v>
      </c>
      <c r="D2" s="1" t="s">
        <v>158</v>
      </c>
      <c r="E2" s="1" t="s">
        <v>202</v>
      </c>
    </row>
    <row r="3" spans="1:6" x14ac:dyDescent="0.3">
      <c r="A3" s="1">
        <v>2</v>
      </c>
      <c r="B3" s="13" t="s">
        <v>112</v>
      </c>
      <c r="C3" s="12" t="s">
        <v>113</v>
      </c>
      <c r="D3" s="1" t="s">
        <v>158</v>
      </c>
      <c r="E3" s="1" t="s">
        <v>201</v>
      </c>
    </row>
    <row r="4" spans="1:6" x14ac:dyDescent="0.3">
      <c r="A4" s="1">
        <v>3</v>
      </c>
      <c r="B4" s="13" t="s">
        <v>114</v>
      </c>
      <c r="C4" s="12" t="s">
        <v>115</v>
      </c>
      <c r="D4" s="1" t="s">
        <v>158</v>
      </c>
      <c r="E4" s="1" t="s">
        <v>201</v>
      </c>
    </row>
    <row r="5" spans="1:6" x14ac:dyDescent="0.3">
      <c r="A5" s="1">
        <v>4</v>
      </c>
      <c r="B5" s="13" t="s">
        <v>116</v>
      </c>
      <c r="C5" s="12" t="s">
        <v>117</v>
      </c>
      <c r="D5" s="1" t="s">
        <v>158</v>
      </c>
      <c r="E5" s="1" t="s">
        <v>201</v>
      </c>
    </row>
    <row r="6" spans="1:6" x14ac:dyDescent="0.3">
      <c r="A6" s="1">
        <v>5</v>
      </c>
      <c r="B6" s="13" t="s">
        <v>118</v>
      </c>
      <c r="C6" s="12" t="s">
        <v>119</v>
      </c>
      <c r="D6" s="1" t="s">
        <v>158</v>
      </c>
      <c r="E6" s="1" t="s">
        <v>201</v>
      </c>
      <c r="F6" s="1" t="s">
        <v>177</v>
      </c>
    </row>
    <row r="7" spans="1:6" x14ac:dyDescent="0.3">
      <c r="A7" s="1">
        <v>6</v>
      </c>
      <c r="B7" s="13" t="s">
        <v>120</v>
      </c>
      <c r="C7" s="12" t="s">
        <v>121</v>
      </c>
      <c r="D7" s="1" t="s">
        <v>159</v>
      </c>
      <c r="E7" s="1" t="s">
        <v>176</v>
      </c>
    </row>
    <row r="8" spans="1:6" x14ac:dyDescent="0.3">
      <c r="A8" s="1">
        <v>7</v>
      </c>
      <c r="B8" s="16" t="s">
        <v>122</v>
      </c>
      <c r="C8" s="17" t="s">
        <v>123</v>
      </c>
      <c r="D8" s="15" t="s">
        <v>158</v>
      </c>
    </row>
    <row r="9" spans="1:6" x14ac:dyDescent="0.3">
      <c r="A9" s="1">
        <v>8</v>
      </c>
      <c r="B9" s="16" t="s">
        <v>124</v>
      </c>
      <c r="C9" s="17" t="s">
        <v>125</v>
      </c>
      <c r="D9" s="15" t="s">
        <v>158</v>
      </c>
    </row>
    <row r="10" spans="1:6" x14ac:dyDescent="0.3">
      <c r="A10" s="1">
        <v>9</v>
      </c>
      <c r="B10" s="16" t="s">
        <v>126</v>
      </c>
      <c r="C10" s="17" t="s">
        <v>127</v>
      </c>
      <c r="D10" s="15" t="s">
        <v>158</v>
      </c>
    </row>
    <row r="11" spans="1:6" x14ac:dyDescent="0.3">
      <c r="A11" s="1">
        <v>10</v>
      </c>
      <c r="B11" s="16" t="s">
        <v>128</v>
      </c>
      <c r="C11" s="17" t="s">
        <v>129</v>
      </c>
      <c r="D11" s="15" t="s">
        <v>158</v>
      </c>
    </row>
    <row r="12" spans="1:6" x14ac:dyDescent="0.3">
      <c r="A12" s="1">
        <v>11</v>
      </c>
      <c r="B12" s="16" t="s">
        <v>130</v>
      </c>
      <c r="C12" s="17" t="s">
        <v>131</v>
      </c>
      <c r="D12" s="15" t="s">
        <v>158</v>
      </c>
    </row>
    <row r="13" spans="1:6" x14ac:dyDescent="0.3">
      <c r="A13" s="1">
        <v>12</v>
      </c>
      <c r="B13" s="16" t="s">
        <v>132</v>
      </c>
      <c r="C13" s="17" t="s">
        <v>133</v>
      </c>
      <c r="D13" s="15" t="s">
        <v>158</v>
      </c>
    </row>
    <row r="14" spans="1:6" x14ac:dyDescent="0.3">
      <c r="A14" s="1">
        <v>13</v>
      </c>
      <c r="B14" s="13" t="s">
        <v>134</v>
      </c>
      <c r="C14" s="12" t="s">
        <v>135</v>
      </c>
      <c r="D14" s="1" t="s">
        <v>158</v>
      </c>
      <c r="E14" s="1" t="s">
        <v>178</v>
      </c>
    </row>
    <row r="15" spans="1:6" x14ac:dyDescent="0.3">
      <c r="A15" s="1">
        <v>14</v>
      </c>
      <c r="B15" s="13" t="s">
        <v>136</v>
      </c>
      <c r="C15" s="12" t="s">
        <v>137</v>
      </c>
      <c r="D15" s="1" t="s">
        <v>158</v>
      </c>
      <c r="E15" s="1" t="s">
        <v>179</v>
      </c>
    </row>
    <row r="16" spans="1:6" x14ac:dyDescent="0.3">
      <c r="A16" s="1">
        <v>15</v>
      </c>
      <c r="B16" s="13" t="s">
        <v>138</v>
      </c>
      <c r="C16" s="12" t="s">
        <v>139</v>
      </c>
      <c r="D16" s="1" t="s">
        <v>160</v>
      </c>
      <c r="E16" s="1" t="s">
        <v>180</v>
      </c>
    </row>
    <row r="17" spans="1:5" x14ac:dyDescent="0.3">
      <c r="A17" s="1">
        <v>16</v>
      </c>
      <c r="B17" s="13" t="s">
        <v>140</v>
      </c>
      <c r="C17" s="12" t="s">
        <v>141</v>
      </c>
      <c r="D17" s="1" t="s">
        <v>158</v>
      </c>
      <c r="E17" s="1" t="s">
        <v>181</v>
      </c>
    </row>
    <row r="18" spans="1:5" x14ac:dyDescent="0.3">
      <c r="A18" s="1">
        <v>17</v>
      </c>
      <c r="B18" s="13" t="s">
        <v>174</v>
      </c>
      <c r="C18" s="12" t="s">
        <v>162</v>
      </c>
      <c r="D18" s="1" t="s">
        <v>161</v>
      </c>
      <c r="E18" s="1" t="s">
        <v>175</v>
      </c>
    </row>
    <row r="19" spans="1:5" x14ac:dyDescent="0.3">
      <c r="A19" s="1">
        <v>18</v>
      </c>
      <c r="B19" s="13" t="s">
        <v>142</v>
      </c>
      <c r="C19" s="12" t="s">
        <v>143</v>
      </c>
      <c r="D19" s="1" t="s">
        <v>160</v>
      </c>
      <c r="E19" s="1" t="s">
        <v>180</v>
      </c>
    </row>
    <row r="20" spans="1:5" x14ac:dyDescent="0.3">
      <c r="A20" s="1">
        <v>19</v>
      </c>
      <c r="B20" s="13" t="s">
        <v>144</v>
      </c>
      <c r="C20" s="12" t="s">
        <v>145</v>
      </c>
      <c r="D20" s="1" t="s">
        <v>163</v>
      </c>
      <c r="E20" s="1" t="s">
        <v>182</v>
      </c>
    </row>
    <row r="21" spans="1:5" x14ac:dyDescent="0.3">
      <c r="A21" s="1">
        <v>20</v>
      </c>
      <c r="B21" s="13" t="s">
        <v>146</v>
      </c>
      <c r="C21" s="12" t="s">
        <v>147</v>
      </c>
      <c r="D21" s="1" t="s">
        <v>164</v>
      </c>
      <c r="E21" s="1" t="s">
        <v>183</v>
      </c>
    </row>
    <row r="22" spans="1:5" x14ac:dyDescent="0.3">
      <c r="A22" s="1">
        <v>21</v>
      </c>
      <c r="B22" s="13" t="s">
        <v>148</v>
      </c>
      <c r="C22" s="12" t="s">
        <v>149</v>
      </c>
      <c r="D22" s="1" t="s">
        <v>165</v>
      </c>
      <c r="E22" s="1" t="s">
        <v>184</v>
      </c>
    </row>
    <row r="23" spans="1:5" x14ac:dyDescent="0.3">
      <c r="A23" s="1">
        <v>22</v>
      </c>
      <c r="B23" s="16" t="s">
        <v>150</v>
      </c>
      <c r="C23" s="17" t="s">
        <v>151</v>
      </c>
      <c r="D23" s="15" t="s">
        <v>166</v>
      </c>
    </row>
    <row r="24" spans="1:5" x14ac:dyDescent="0.3">
      <c r="A24" s="1">
        <v>23</v>
      </c>
      <c r="B24" s="16" t="s">
        <v>152</v>
      </c>
      <c r="C24" s="17" t="s">
        <v>153</v>
      </c>
      <c r="D24" s="15" t="s">
        <v>167</v>
      </c>
    </row>
    <row r="25" spans="1:5" x14ac:dyDescent="0.3">
      <c r="A25" s="1">
        <v>24</v>
      </c>
      <c r="B25" s="13" t="s">
        <v>171</v>
      </c>
      <c r="C25" s="12" t="s">
        <v>170</v>
      </c>
      <c r="D25" s="1" t="s">
        <v>159</v>
      </c>
      <c r="E25" s="1" t="s">
        <v>203</v>
      </c>
    </row>
    <row r="26" spans="1:5" x14ac:dyDescent="0.3">
      <c r="A26" s="1">
        <v>25</v>
      </c>
      <c r="B26" s="15" t="s">
        <v>172</v>
      </c>
      <c r="C26" s="15" t="s">
        <v>169</v>
      </c>
      <c r="D26" s="15" t="s">
        <v>168</v>
      </c>
      <c r="E26" s="1" t="s">
        <v>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2019-06-10T06:08:22Z</dcterms:modified>
</cp:coreProperties>
</file>