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2"/>
    <sheet name="skill" sheetId="2" state="visible" r:id="rId3"/>
    <sheet name="attribute" sheetId="3" state="visible" r:id="rId4"/>
    <sheet name="rac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<sst xmlns="http://schemas.openxmlformats.org/spreadsheetml/2006/main" count="149" uniqueCount="135">
  <si>
    <r>
      <rPr>
        <sz val="10"/>
        <rFont val="Arial"/>
        <family val="2"/>
        <charset val="128"/>
      </rPr>
      <t xml:space="preserve">PC</t>
    </r>
    <r>
      <rPr>
        <sz val="10"/>
        <rFont val="ＭＳ Ｐゴシック"/>
        <family val="2"/>
        <charset val="128"/>
      </rPr>
      <t xml:space="preserve">名</t>
    </r>
  </si>
  <si>
    <r>
      <rPr>
        <sz val="10"/>
        <rFont val="Arial"/>
        <family val="2"/>
        <charset val="128"/>
      </rPr>
      <t xml:space="preserve">PL</t>
    </r>
    <r>
      <rPr>
        <sz val="10"/>
        <rFont val="ＭＳ Ｐゴシック"/>
        <family val="2"/>
        <charset val="128"/>
      </rPr>
      <t xml:space="preserve">名</t>
    </r>
  </si>
  <si>
    <t xml:space="preserve">レベル</t>
  </si>
  <si>
    <t xml:space="preserve">メイン職業</t>
  </si>
  <si>
    <t xml:space="preserve">種族</t>
  </si>
  <si>
    <t xml:space="preserve">サブ職業</t>
  </si>
  <si>
    <t xml:space="preserve">性別</t>
  </si>
  <si>
    <t xml:space="preserve">年齢</t>
  </si>
  <si>
    <t xml:space="preserve">理由</t>
  </si>
  <si>
    <t xml:space="preserve">経験値</t>
  </si>
  <si>
    <t xml:space="preserve">体力</t>
  </si>
  <si>
    <t xml:space="preserve">感覚</t>
  </si>
  <si>
    <t xml:space="preserve">機敏</t>
  </si>
  <si>
    <t xml:space="preserve">知性</t>
  </si>
  <si>
    <t xml:space="preserve">精神</t>
  </si>
  <si>
    <t xml:space="preserve">成長</t>
  </si>
  <si>
    <t xml:space="preserve">合計</t>
  </si>
  <si>
    <t xml:space="preserve">命中</t>
  </si>
  <si>
    <t xml:space="preserve">回避</t>
  </si>
  <si>
    <t xml:space="preserve">行動値</t>
  </si>
  <si>
    <t xml:space="preserve">発動</t>
  </si>
  <si>
    <t xml:space="preserve">抵抗</t>
  </si>
  <si>
    <t xml:space="preserve">能力値</t>
  </si>
  <si>
    <r>
      <rPr>
        <sz val="10"/>
        <rFont val="ＭＳ Ｐゴシック"/>
        <family val="2"/>
        <charset val="128"/>
      </rPr>
      <t xml:space="preserve">最大</t>
    </r>
    <r>
      <rPr>
        <sz val="10"/>
        <rFont val="Arial"/>
        <family val="2"/>
        <charset val="128"/>
      </rPr>
      <t xml:space="preserve">HP</t>
    </r>
  </si>
  <si>
    <r>
      <rPr>
        <sz val="10"/>
        <rFont val="ＭＳ Ｐゴシック"/>
        <family val="2"/>
        <charset val="128"/>
      </rPr>
      <t xml:space="preserve">物理</t>
    </r>
    <r>
      <rPr>
        <sz val="10"/>
        <rFont val="Arial"/>
        <family val="2"/>
        <charset val="128"/>
      </rPr>
      <t xml:space="preserve">D</t>
    </r>
  </si>
  <si>
    <r>
      <rPr>
        <sz val="10"/>
        <rFont val="ＭＳ Ｐゴシック"/>
        <family val="2"/>
        <charset val="128"/>
      </rPr>
      <t xml:space="preserve">魔法</t>
    </r>
    <r>
      <rPr>
        <sz val="10"/>
        <rFont val="Arial"/>
        <family val="2"/>
        <charset val="128"/>
      </rPr>
      <t xml:space="preserve">D</t>
    </r>
  </si>
  <si>
    <t xml:space="preserve">生活力</t>
  </si>
  <si>
    <t xml:space="preserve">財産</t>
  </si>
  <si>
    <t xml:space="preserve">基本値</t>
  </si>
  <si>
    <t xml:space="preserve">―</t>
  </si>
  <si>
    <t xml:space="preserve">ログボ</t>
  </si>
  <si>
    <t xml:space="preserve">詫び石</t>
  </si>
  <si>
    <t xml:space="preserve">GR</t>
  </si>
  <si>
    <t xml:space="preserve">限度額</t>
  </si>
  <si>
    <t xml:space="preserve">□</t>
  </si>
  <si>
    <t xml:space="preserve">□□□□□</t>
  </si>
  <si>
    <t xml:space="preserve">所持金</t>
  </si>
  <si>
    <t xml:space="preserve">借金</t>
  </si>
  <si>
    <t xml:space="preserve">GACHA-P</t>
  </si>
  <si>
    <t xml:space="preserve">SP</t>
  </si>
  <si>
    <t xml:space="preserve">神聖石</t>
  </si>
  <si>
    <t xml:space="preserve">スキル</t>
  </si>
  <si>
    <t xml:space="preserve">後の先</t>
  </si>
  <si>
    <t xml:space="preserve">Lv1</t>
  </si>
  <si>
    <t xml:space="preserve">一閃</t>
  </si>
  <si>
    <t xml:space="preserve">Lv2</t>
  </si>
  <si>
    <t xml:space="preserve">一般アイテム</t>
  </si>
  <si>
    <t xml:space="preserve">ドリンク</t>
  </si>
  <si>
    <t xml:space="preserve">武器</t>
  </si>
  <si>
    <t xml:space="preserve">耐久</t>
  </si>
  <si>
    <t xml:space="preserve">ブロードアクス</t>
  </si>
  <si>
    <t xml:space="preserve">1 / 2</t>
  </si>
  <si>
    <t xml:space="preserve">ビッグロック</t>
  </si>
  <si>
    <t xml:space="preserve">2 / 4</t>
  </si>
  <si>
    <t xml:space="preserve">ブライトアクス</t>
  </si>
  <si>
    <t xml:space="preserve">5 / 5</t>
  </si>
  <si>
    <t xml:space="preserve">盾</t>
  </si>
  <si>
    <t xml:space="preserve">ラウンドシールド</t>
  </si>
  <si>
    <t xml:space="preserve">1 /2</t>
  </si>
  <si>
    <t xml:space="preserve">バインドシールド</t>
  </si>
  <si>
    <t xml:space="preserve">4 / 4</t>
  </si>
  <si>
    <t xml:space="preserve">ストライクシールド</t>
  </si>
  <si>
    <t xml:space="preserve">鎧</t>
  </si>
  <si>
    <t xml:space="preserve">ライトムーヴ</t>
  </si>
  <si>
    <t xml:space="preserve">ナイトアーマー</t>
  </si>
  <si>
    <t xml:space="preserve">装飾</t>
  </si>
  <si>
    <t xml:space="preserve">センシングブレス</t>
  </si>
  <si>
    <t xml:space="preserve">4 / 6</t>
  </si>
  <si>
    <t xml:space="preserve">職業</t>
  </si>
  <si>
    <t xml:space="preserve">体</t>
  </si>
  <si>
    <t xml:space="preserve">感</t>
  </si>
  <si>
    <t xml:space="preserve">機</t>
  </si>
  <si>
    <t xml:space="preserve">知</t>
  </si>
  <si>
    <t xml:space="preserve">精</t>
  </si>
  <si>
    <t xml:space="preserve">命</t>
  </si>
  <si>
    <t xml:space="preserve">回</t>
  </si>
  <si>
    <t xml:space="preserve">行</t>
  </si>
  <si>
    <t xml:space="preserve">発</t>
  </si>
  <si>
    <t xml:space="preserve">抵</t>
  </si>
  <si>
    <t xml:space="preserve">HP</t>
  </si>
  <si>
    <t xml:space="preserve">物</t>
  </si>
  <si>
    <t xml:space="preserve">魔</t>
  </si>
  <si>
    <t xml:space="preserve">生</t>
  </si>
  <si>
    <t xml:space="preserve">推奨初期神器</t>
  </si>
  <si>
    <t xml:space="preserve">命中補正</t>
  </si>
  <si>
    <t xml:space="preserve">回避補正</t>
  </si>
  <si>
    <t xml:space="preserve">行動補正</t>
  </si>
  <si>
    <t xml:space="preserve">戦士</t>
  </si>
  <si>
    <t xml:space="preserve">イチモンジブレード（→P82）</t>
  </si>
  <si>
    <t xml:space="preserve">騎士</t>
  </si>
  <si>
    <t xml:space="preserve">トワイライトアーマー（→P88）</t>
  </si>
  <si>
    <t xml:space="preserve">傭兵</t>
  </si>
  <si>
    <t xml:space="preserve">ブラッドアックス（→P82）</t>
  </si>
  <si>
    <t xml:space="preserve">侍</t>
  </si>
  <si>
    <t xml:space="preserve">レオソード（→P82）</t>
  </si>
  <si>
    <t xml:space="preserve">盗賊</t>
  </si>
  <si>
    <t xml:space="preserve">ホーミングシューター（→P84）</t>
  </si>
  <si>
    <t xml:space="preserve">忍者</t>
  </si>
  <si>
    <t xml:space="preserve">ライトムーヴ（→P88）</t>
  </si>
  <si>
    <t xml:space="preserve">商人</t>
  </si>
  <si>
    <t xml:space="preserve">クラブライブ（→P82）</t>
  </si>
  <si>
    <t xml:space="preserve">狩人</t>
  </si>
  <si>
    <t xml:space="preserve">ラストシューター（→P84）</t>
  </si>
  <si>
    <t xml:space="preserve">魔術師</t>
  </si>
  <si>
    <t xml:space="preserve">ヘルアポカリプス（→P86）</t>
  </si>
  <si>
    <t xml:space="preserve">僧侶</t>
  </si>
  <si>
    <t xml:space="preserve">ホーリーベル（→P86）</t>
  </si>
  <si>
    <t xml:space="preserve">精霊使い</t>
  </si>
  <si>
    <t xml:space="preserve">バリアロッド（→P86）</t>
  </si>
  <si>
    <t xml:space="preserve">賢者</t>
  </si>
  <si>
    <t xml:space="preserve">シャーマニックスカル（→P86）</t>
  </si>
  <si>
    <t xml:space="preserve">武術家</t>
  </si>
  <si>
    <t xml:space="preserve">ジェットハンマー（→P77）</t>
  </si>
  <si>
    <t xml:space="preserve">筋肉師</t>
  </si>
  <si>
    <t xml:space="preserve">ハーディブレード（→P77）</t>
  </si>
  <si>
    <t xml:space="preserve">交渉士</t>
  </si>
  <si>
    <t xml:space="preserve">スターダストダーツ（→P79）</t>
  </si>
  <si>
    <t xml:space="preserve">学者</t>
  </si>
  <si>
    <t xml:space="preserve">ワンハンドボウ（→P79）</t>
  </si>
  <si>
    <t xml:space="preserve">軍師</t>
  </si>
  <si>
    <t xml:space="preserve">アナライズタグス（→P81）</t>
  </si>
  <si>
    <t xml:space="preserve">時空術士</t>
  </si>
  <si>
    <t xml:space="preserve">ブラックスタッフ（→P81）</t>
  </si>
  <si>
    <t xml:space="preserve">ヒューマン</t>
  </si>
  <si>
    <t xml:space="preserve">ドワーフ</t>
  </si>
  <si>
    <t xml:space="preserve">ボックル</t>
  </si>
  <si>
    <t xml:space="preserve">ケモフ</t>
  </si>
  <si>
    <t xml:space="preserve">エルフ</t>
  </si>
  <si>
    <t xml:space="preserve">タンエルフ</t>
  </si>
  <si>
    <t xml:space="preserve">ストライダー</t>
  </si>
  <si>
    <t xml:space="preserve">ダンピール</t>
  </si>
  <si>
    <t xml:space="preserve">オーガ</t>
  </si>
  <si>
    <t xml:space="preserve">ブロウニー</t>
  </si>
  <si>
    <t xml:space="preserve">レッドドワーフ</t>
  </si>
  <si>
    <t xml:space="preserve">リトルグレー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</si>
</sst>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月D\日"/>
  </numFmts>
  <fonts count="13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FFFFFF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sz val="10"/>
      <color rgb="FFCC0000"/>
      <name val="ＭＳ Ｐゴシック"/>
      <family val="2"/>
      <charset val="128"/>
    </font>
    <font>
      <sz val="10"/>
      <color rgb="FF808080"/>
      <name val="ＭＳ Ｐゴシック"/>
      <family val="2"/>
      <charset val="128"/>
    </font>
    <font>
      <sz val="10"/>
      <color rgb="FF006600"/>
      <name val="ＭＳ Ｐゴシック"/>
      <family val="2"/>
      <charset val="128"/>
    </font>
    <font>
      <u val="single"/>
      <sz val="10"/>
      <color rgb="FF0000EE"/>
      <name val="ＭＳ Ｐゴシック"/>
      <family val="2"/>
      <charset val="128"/>
    </font>
    <font>
      <sz val="10"/>
      <color rgb="FF996600"/>
      <name val="ＭＳ Ｐゴシック"/>
      <family val="2"/>
      <charset val="128"/>
    </font>
    <font>
      <sz val="10"/>
      <color rgb="FF333333"/>
      <name val="ＭＳ Ｐゴシック"/>
      <family val="2"/>
      <charset val="128"/>
    </font>
    <font>
      <sz val="10"/>
      <name val="Arial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2"/>
      <c r="D1" s="2"/>
      <c r="E1" s="2"/>
    </row>
    <row r="2" customFormat="false" ht="12.8" hidden="false" customHeight="false" outlineLevel="0" collapsed="false">
      <c r="B2" s="1" t="s">
        <v>1</v>
      </c>
      <c r="C2" s="3"/>
    </row>
    <row r="3" customFormat="false" ht="12.8" hidden="false" customHeight="false" outlineLevel="0" collapsed="false">
      <c r="B3" s="4" t="s">
        <v>2</v>
      </c>
      <c r="C3" s="3"/>
      <c r="D3" s="4" t="s">
        <v>3</v>
      </c>
      <c r="E3" s="3"/>
    </row>
    <row r="4" customFormat="false" ht="12.8" hidden="false" customHeight="false" outlineLevel="0" collapsed="false">
      <c r="B4" s="4" t="s">
        <v>4</v>
      </c>
      <c r="C4" s="3"/>
      <c r="D4" s="4" t="s">
        <v>5</v>
      </c>
      <c r="E4" s="3"/>
    </row>
    <row r="5" customFormat="false" ht="12.8" hidden="false" customHeight="false" outlineLevel="0" collapsed="false">
      <c r="B5" s="4" t="s">
        <v>6</v>
      </c>
      <c r="C5" s="3"/>
      <c r="D5" s="4" t="s">
        <v>7</v>
      </c>
      <c r="E5" s="3"/>
    </row>
    <row r="6" customFormat="false" ht="12.8" hidden="false" customHeight="false" outlineLevel="0" collapsed="false">
      <c r="B6" s="4" t="s">
        <v>8</v>
      </c>
      <c r="C6" s="5"/>
      <c r="D6" s="4" t="s">
        <v>9</v>
      </c>
      <c r="E6" s="5"/>
    </row>
    <row r="8" customFormat="false" ht="12.8" hidden="false" customHeight="false" outlineLevel="0" collapsed="false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</row>
    <row r="9" customFormat="false" ht="12.8" hidden="false" customHeight="false" outlineLevel="0" collapsed="false">
      <c r="A9" s="4" t="n">
        <f aca="false">C4</f>
        <v>0</v>
      </c>
      <c r="B9" s="4" t="e">
        <f aca="false">VLOOKUP(A9,race!A2:F13,2,0)</f>
        <v>#N/A</v>
      </c>
      <c r="C9" s="4" t="e">
        <f aca="false">VLOOKUP(A9,race!A2:F13,3,0)</f>
        <v>#N/A</v>
      </c>
      <c r="D9" s="4" t="e">
        <f aca="false">VLOOKUP(A9,race!A2:F13,4,0)</f>
        <v>#N/A</v>
      </c>
      <c r="E9" s="4" t="e">
        <f aca="false">VLOOKUP(A9,race!A2:F13,5,0)</f>
        <v>#N/A</v>
      </c>
      <c r="F9" s="4" t="e">
        <f aca="false">VLOOKUP(A9,race!A2:F13,6,0)</f>
        <v>#N/A</v>
      </c>
    </row>
    <row r="10" customFormat="false" ht="12.8" hidden="false" customHeight="false" outlineLevel="0" collapsed="false">
      <c r="A10" s="4" t="n">
        <f aca="false">E3</f>
        <v>0</v>
      </c>
      <c r="B10" s="4" t="e">
        <f aca="false">VLOOKUP(A10,attribute!A2:O19,2,0)</f>
        <v>#N/A</v>
      </c>
      <c r="C10" s="4" t="e">
        <f aca="false">VLOOKUP(A10,attribute!A2:O19,3,0)</f>
        <v>#N/A</v>
      </c>
      <c r="D10" s="4" t="e">
        <f aca="false">VLOOKUP(A10,attribute!A2:O19,4,0)</f>
        <v>#N/A</v>
      </c>
      <c r="E10" s="4" t="e">
        <f aca="false">VLOOKUP(A10,attribute!A2:O19,6,0)</f>
        <v>#N/A</v>
      </c>
      <c r="F10" s="4" t="e">
        <f aca="false">VLOOKUP(A10,attribute!A2:O19,6,0)</f>
        <v>#N/A</v>
      </c>
    </row>
    <row r="11" customFormat="false" ht="12.8" hidden="false" customHeight="false" outlineLevel="0" collapsed="false">
      <c r="A11" s="4" t="n">
        <f aca="false">E4</f>
        <v>0</v>
      </c>
      <c r="B11" s="4" t="e">
        <f aca="false">VLOOKUP(A11,attribute!A2:O19,2,0)</f>
        <v>#N/A</v>
      </c>
      <c r="C11" s="4" t="e">
        <f aca="false">VLOOKUP(A11,attribute!A2:O19,3,0)</f>
        <v>#N/A</v>
      </c>
      <c r="D11" s="4" t="e">
        <f aca="false">VLOOKUP(A11,attribute!A2:O19,4)</f>
        <v>#N/A</v>
      </c>
      <c r="E11" s="4" t="e">
        <f aca="false">VLOOKUP(A11,attribute!A2:O19,5,0)</f>
        <v>#N/A</v>
      </c>
      <c r="F11" s="4" t="e">
        <f aca="false">VLOOKUP(A11,attribute!A2:O19,6,0)</f>
        <v>#N/A</v>
      </c>
    </row>
    <row r="12" customFormat="false" ht="12.8" hidden="false" customHeight="false" outlineLevel="0" collapsed="false">
      <c r="A12" s="4" t="s">
        <v>15</v>
      </c>
      <c r="B12" s="3"/>
      <c r="C12" s="3"/>
      <c r="D12" s="3"/>
      <c r="E12" s="3"/>
      <c r="F12" s="3"/>
    </row>
    <row r="13" customFormat="false" ht="12.8" hidden="false" customHeight="false" outlineLevel="0" collapsed="false">
      <c r="A13" s="4" t="s">
        <v>16</v>
      </c>
      <c r="B13" s="6" t="e">
        <f aca="false">SUM(B9:B12)</f>
        <v>#N/A</v>
      </c>
      <c r="C13" s="6" t="e">
        <f aca="false">SUM(C9:C12)</f>
        <v>#N/A</v>
      </c>
      <c r="D13" s="6" t="e">
        <f aca="false">SUM(D9:D12)</f>
        <v>#N/A</v>
      </c>
      <c r="E13" s="6" t="e">
        <f aca="false">SUM(E9:E12)</f>
        <v>#N/A</v>
      </c>
      <c r="F13" s="6" t="e">
        <f aca="false">SUM(F9:F12)</f>
        <v>#N/A</v>
      </c>
    </row>
    <row r="15" customFormat="false" ht="12.8" hidden="false" customHeight="false" outlineLevel="0" collapsed="false"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6" customFormat="false" ht="12.8" hidden="false" customHeight="false" outlineLevel="0" collapsed="false">
      <c r="A16" s="4" t="s">
        <v>22</v>
      </c>
      <c r="B16" s="4" t="e">
        <f aca="false">B13</f>
        <v>#N/A</v>
      </c>
      <c r="C16" s="4" t="e">
        <f aca="false">C13</f>
        <v>#N/A</v>
      </c>
      <c r="D16" s="4" t="e">
        <f aca="false">D13</f>
        <v>#N/A</v>
      </c>
      <c r="E16" s="4" t="e">
        <f aca="false">E13</f>
        <v>#N/A</v>
      </c>
      <c r="F16" s="4" t="e">
        <f aca="false">F13</f>
        <v>#N/A</v>
      </c>
    </row>
    <row r="17" customFormat="false" ht="12.8" hidden="false" customHeight="false" outlineLevel="0" collapsed="false">
      <c r="A17" s="4" t="n">
        <f aca="false">E3</f>
        <v>0</v>
      </c>
      <c r="B17" s="4" t="e">
        <f aca="false">VLOOKUP(A17,attribute!A2:O19,7,0)</f>
        <v>#N/A</v>
      </c>
      <c r="C17" s="4" t="e">
        <f aca="false">VLOOKUP(A17,attribute!A2:O19,8,0)</f>
        <v>#N/A</v>
      </c>
      <c r="D17" s="4" t="e">
        <f aca="false">VLOOKUP(A17,attribute!A2:O19,9,0)</f>
        <v>#N/A</v>
      </c>
      <c r="E17" s="4" t="e">
        <f aca="false">VLOOKUP(A17,attribute!A2:O19,10,0)</f>
        <v>#N/A</v>
      </c>
      <c r="F17" s="4" t="e">
        <f aca="false">VLOOKUP(A17,attribute!A2:O19,11,0)</f>
        <v>#N/A</v>
      </c>
    </row>
    <row r="18" customFormat="false" ht="12.8" hidden="false" customHeight="false" outlineLevel="0" collapsed="false">
      <c r="A18" s="4" t="n">
        <f aca="false">E4</f>
        <v>0</v>
      </c>
      <c r="B18" s="4" t="e">
        <f aca="false">VLOOKUP(A18,attribute!A2:O19,7,0)</f>
        <v>#N/A</v>
      </c>
      <c r="C18" s="4" t="e">
        <f aca="false">VLOOKUP(A18,attribute!A2:O19,8,0)</f>
        <v>#N/A</v>
      </c>
      <c r="D18" s="4" t="e">
        <f aca="false">VLOOKUP(A18,attribute!A2:O19,9,0)</f>
        <v>#N/A</v>
      </c>
      <c r="E18" s="4" t="e">
        <f aca="false">VLOOKUP(A18,attribute!A2:O19,10,0)</f>
        <v>#N/A</v>
      </c>
      <c r="F18" s="4" t="e">
        <f aca="false">VLOOKUP(A18,attribute!A2:O19,11,0)</f>
        <v>#N/A</v>
      </c>
    </row>
    <row r="19" customFormat="false" ht="12.8" hidden="false" customHeight="false" outlineLevel="0" collapsed="false">
      <c r="A19" s="4" t="s">
        <v>16</v>
      </c>
      <c r="B19" s="6" t="e">
        <f aca="false">SUM(B16:B18)</f>
        <v>#N/A</v>
      </c>
      <c r="C19" s="6" t="e">
        <f aca="false">SUM(C16:C18)</f>
        <v>#N/A</v>
      </c>
      <c r="D19" s="6" t="e">
        <f aca="false">SUM(D16:D18)</f>
        <v>#N/A</v>
      </c>
      <c r="E19" s="6" t="e">
        <f aca="false">SUM(E16:E18)</f>
        <v>#N/A</v>
      </c>
      <c r="F19" s="6" t="e">
        <f aca="false">SUM(F16:F18)</f>
        <v>#N/A</v>
      </c>
    </row>
    <row r="21" customFormat="false" ht="12.8" hidden="false" customHeight="false" outlineLevel="0" collapsed="false">
      <c r="B21" s="4" t="s">
        <v>23</v>
      </c>
      <c r="C21" s="4" t="s">
        <v>24</v>
      </c>
      <c r="D21" s="4" t="s">
        <v>25</v>
      </c>
      <c r="E21" s="4" t="s">
        <v>26</v>
      </c>
      <c r="F21" s="4" t="s">
        <v>27</v>
      </c>
    </row>
    <row r="22" customFormat="false" ht="12.8" hidden="false" customHeight="false" outlineLevel="0" collapsed="false">
      <c r="A22" s="4" t="s">
        <v>28</v>
      </c>
      <c r="B22" s="4" t="e">
        <f aca="false">B13+F13+C3*3</f>
        <v>#N/A</v>
      </c>
      <c r="C22" s="4" t="e">
        <f aca="false">ROUNDUP(B13/2,0)+C3</f>
        <v>#N/A</v>
      </c>
      <c r="D22" s="4" t="e">
        <f aca="false">ROUNDUP(E9/2,0)+C3</f>
        <v>#N/A</v>
      </c>
      <c r="E22" s="4" t="e">
        <f aca="false">ROUNDUP((C13 +D13)/2,0)</f>
        <v>#N/A</v>
      </c>
      <c r="F22" s="4" t="s">
        <v>29</v>
      </c>
    </row>
    <row r="23" customFormat="false" ht="12.8" hidden="false" customHeight="false" outlineLevel="0" collapsed="false">
      <c r="A23" s="4" t="n">
        <f aca="false">E3</f>
        <v>0</v>
      </c>
      <c r="B23" s="4" t="e">
        <f aca="false">VLOOKUP(A23,attribute!A2:O19,12,0)</f>
        <v>#N/A</v>
      </c>
      <c r="C23" s="4" t="e">
        <f aca="false">VLOOKUP(A23,attribute!A2:O19,13,0)</f>
        <v>#N/A</v>
      </c>
      <c r="D23" s="4" t="e">
        <f aca="false">VLOOKUP(A23,attribute!A2:O19,14,0)</f>
        <v>#N/A</v>
      </c>
      <c r="E23" s="4" t="e">
        <f aca="false">VLOOKUP(A23,attribute!A2:O19,15,0)</f>
        <v>#N/A</v>
      </c>
      <c r="F23" s="4" t="s">
        <v>29</v>
      </c>
    </row>
    <row r="24" customFormat="false" ht="12.8" hidden="false" customHeight="false" outlineLevel="0" collapsed="false">
      <c r="A24" s="4" t="n">
        <f aca="false">E4</f>
        <v>0</v>
      </c>
      <c r="B24" s="4" t="e">
        <f aca="false">VLOOKUP(A24,attribute!A2:O19,12,0)</f>
        <v>#N/A</v>
      </c>
      <c r="C24" s="4" t="e">
        <f aca="false">VLOOKUP(A24,attribute!A2:O19,13,0)</f>
        <v>#N/A</v>
      </c>
      <c r="D24" s="4" t="e">
        <f aca="false">VLOOKUP(A24,attribute!A2:O19,14,0)</f>
        <v>#N/A</v>
      </c>
      <c r="E24" s="4" t="e">
        <f aca="false">VLOOKUP(A24,attribute!A2:O19,15,0)</f>
        <v>#N/A</v>
      </c>
      <c r="F24" s="4" t="s">
        <v>29</v>
      </c>
    </row>
    <row r="25" customFormat="false" ht="12.8" hidden="false" customHeight="false" outlineLevel="0" collapsed="false">
      <c r="A25" s="4" t="s">
        <v>16</v>
      </c>
      <c r="B25" s="6" t="e">
        <f aca="false">SUM(B22:B24)</f>
        <v>#N/A</v>
      </c>
      <c r="C25" s="6" t="e">
        <f aca="false">SUM(C22:C24)</f>
        <v>#N/A</v>
      </c>
      <c r="D25" s="6" t="e">
        <f aca="false">SUM(D22:D24)</f>
        <v>#N/A</v>
      </c>
      <c r="E25" s="6" t="e">
        <f aca="false">SUM(E22:E24)</f>
        <v>#N/A</v>
      </c>
      <c r="F25" s="6" t="e">
        <f aca="false">E25*50</f>
        <v>#N/A</v>
      </c>
    </row>
    <row r="28" customFormat="false" ht="12.8" hidden="false" customHeight="false" outlineLevel="0" collapsed="false">
      <c r="B28" s="4" t="s">
        <v>30</v>
      </c>
      <c r="C28" s="4" t="s">
        <v>31</v>
      </c>
      <c r="D28" s="1" t="s">
        <v>32</v>
      </c>
      <c r="E28" s="4" t="s">
        <v>33</v>
      </c>
      <c r="H28" s="7"/>
    </row>
    <row r="29" customFormat="false" ht="12.8" hidden="false" customHeight="false" outlineLevel="0" collapsed="false">
      <c r="B29" s="3" t="s">
        <v>34</v>
      </c>
      <c r="C29" s="3" t="s">
        <v>35</v>
      </c>
      <c r="D29" s="3" t="n">
        <v>1</v>
      </c>
      <c r="E29" s="3" t="n">
        <v>2000</v>
      </c>
    </row>
    <row r="30" customFormat="false" ht="12.8" hidden="false" customHeight="false" outlineLevel="0" collapsed="false">
      <c r="B30" s="4" t="s">
        <v>36</v>
      </c>
      <c r="C30" s="4" t="s">
        <v>37</v>
      </c>
      <c r="D30" s="4" t="s">
        <v>38</v>
      </c>
      <c r="E30" s="1" t="s">
        <v>39</v>
      </c>
    </row>
    <row r="31" customFormat="false" ht="12.8" hidden="false" customHeight="false" outlineLevel="0" collapsed="false">
      <c r="B31" s="3"/>
      <c r="C31" s="3"/>
      <c r="D31" s="3"/>
      <c r="E31" s="3"/>
    </row>
    <row r="32" customFormat="false" ht="12.8" hidden="false" customHeight="false" outlineLevel="0" collapsed="false">
      <c r="B32" s="4" t="s">
        <v>40</v>
      </c>
    </row>
    <row r="33" customFormat="false" ht="12.8" hidden="false" customHeight="false" outlineLevel="0" collapsed="false">
      <c r="B33" s="3"/>
    </row>
  </sheetData>
  <sheetProtection sheet="true" objects="true" scenarios="true"/>
  <mergeCells count="1">
    <mergeCell ref="C1:E1"/>
  </mergeCells>
  <dataValidations count="3">
    <dataValidation allowBlank="false" operator="equal" showDropDown="false" showErrorMessage="true" showInputMessage="false" sqref="E3" type="list">
      <formula1>attribute!$A$2:$A$19</formula1>
      <formula2>0</formula2>
    </dataValidation>
    <dataValidation allowBlank="true" operator="equal" showDropDown="false" showErrorMessage="true" showInputMessage="false" sqref="C4" type="list">
      <formula1>race!$A$2:$A$13</formula1>
      <formula2>0</formula2>
    </dataValidation>
    <dataValidation allowBlank="true" operator="equal" showDropDown="false" showErrorMessage="true" showInputMessage="false" sqref="E4" type="list">
      <formula1>attribute!$A$2:$A$19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2.78125" defaultRowHeight="12.8" zeroHeight="false" outlineLevelRow="0" outlineLevelCol="0"/>
  <cols>
    <col collapsed="false" customWidth="true" hidden="false" outlineLevel="0" max="1" min="1" style="4" width="16.74"/>
  </cols>
  <sheetData>
    <row r="1" customFormat="false" ht="12.8" hidden="false" customHeight="false" outlineLevel="0" collapsed="false">
      <c r="A1" s="4" t="s">
        <v>41</v>
      </c>
    </row>
    <row r="2" customFormat="false" ht="12.8" hidden="false" customHeight="false" outlineLevel="0" collapsed="false">
      <c r="A2" s="4" t="s">
        <v>42</v>
      </c>
      <c r="B2" s="4" t="s">
        <v>43</v>
      </c>
    </row>
    <row r="3" customFormat="false" ht="12.8" hidden="false" customHeight="false" outlineLevel="0" collapsed="false">
      <c r="A3" s="4" t="s">
        <v>44</v>
      </c>
      <c r="B3" s="4" t="s">
        <v>45</v>
      </c>
    </row>
    <row r="5" customFormat="false" ht="12.8" hidden="false" customHeight="false" outlineLevel="0" collapsed="false">
      <c r="A5" s="4" t="s">
        <v>46</v>
      </c>
    </row>
    <row r="6" customFormat="false" ht="12.8" hidden="false" customHeight="false" outlineLevel="0" collapsed="false">
      <c r="A6" s="4" t="s">
        <v>47</v>
      </c>
      <c r="B6" s="4" t="n">
        <v>1</v>
      </c>
    </row>
    <row r="8" customFormat="false" ht="12.8" hidden="false" customHeight="false" outlineLevel="0" collapsed="false">
      <c r="A8" s="4" t="s">
        <v>48</v>
      </c>
      <c r="B8" s="4" t="s">
        <v>49</v>
      </c>
    </row>
    <row r="9" customFormat="false" ht="12.8" hidden="false" customHeight="false" outlineLevel="0" collapsed="false">
      <c r="A9" s="4" t="s">
        <v>50</v>
      </c>
      <c r="B9" s="8" t="s">
        <v>51</v>
      </c>
    </row>
    <row r="10" customFormat="false" ht="12.8" hidden="false" customHeight="false" outlineLevel="0" collapsed="false">
      <c r="A10" s="4" t="s">
        <v>52</v>
      </c>
      <c r="B10" s="4" t="s">
        <v>53</v>
      </c>
    </row>
    <row r="11" customFormat="false" ht="12.8" hidden="false" customHeight="false" outlineLevel="0" collapsed="false">
      <c r="A11" s="4" t="s">
        <v>54</v>
      </c>
      <c r="B11" s="4" t="s">
        <v>55</v>
      </c>
    </row>
    <row r="13" customFormat="false" ht="12.8" hidden="false" customHeight="false" outlineLevel="0" collapsed="false">
      <c r="A13" s="4" t="s">
        <v>56</v>
      </c>
      <c r="B13" s="4" t="s">
        <v>49</v>
      </c>
    </row>
    <row r="14" customFormat="false" ht="12.8" hidden="false" customHeight="false" outlineLevel="0" collapsed="false">
      <c r="A14" s="4" t="s">
        <v>57</v>
      </c>
      <c r="B14" s="4" t="s">
        <v>58</v>
      </c>
    </row>
    <row r="15" customFormat="false" ht="12.8" hidden="false" customHeight="false" outlineLevel="0" collapsed="false">
      <c r="A15" s="4" t="s">
        <v>59</v>
      </c>
      <c r="B15" s="4" t="s">
        <v>60</v>
      </c>
    </row>
    <row r="16" customFormat="false" ht="12.8" hidden="false" customHeight="false" outlineLevel="0" collapsed="false">
      <c r="A16" s="4" t="s">
        <v>61</v>
      </c>
      <c r="B16" s="4" t="s">
        <v>60</v>
      </c>
    </row>
    <row r="18" customFormat="false" ht="12.8" hidden="false" customHeight="false" outlineLevel="0" collapsed="false">
      <c r="A18" s="4" t="s">
        <v>62</v>
      </c>
    </row>
    <row r="19" customFormat="false" ht="12.8" hidden="false" customHeight="false" outlineLevel="0" collapsed="false">
      <c r="A19" s="4" t="s">
        <v>63</v>
      </c>
      <c r="B19" s="4" t="s">
        <v>60</v>
      </c>
    </row>
    <row r="20" customFormat="false" ht="12.8" hidden="false" customHeight="false" outlineLevel="0" collapsed="false">
      <c r="A20" s="4" t="s">
        <v>64</v>
      </c>
      <c r="B20" s="4" t="s">
        <v>55</v>
      </c>
    </row>
    <row r="22" customFormat="false" ht="12.8" hidden="false" customHeight="false" outlineLevel="0" collapsed="false">
      <c r="A22" s="4" t="s">
        <v>65</v>
      </c>
    </row>
    <row r="23" customFormat="false" ht="12.8" hidden="false" customHeight="false" outlineLevel="0" collapsed="false">
      <c r="A23" s="4" t="s">
        <v>66</v>
      </c>
      <c r="B23" s="4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703125" defaultRowHeight="12.8" zeroHeight="false" outlineLevelRow="0" outlineLevelCol="0"/>
  <cols>
    <col collapsed="false" customWidth="true" hidden="false" outlineLevel="0" max="1" min="1" style="4" width="9.52"/>
    <col collapsed="false" customWidth="true" hidden="false" outlineLevel="0" max="11" min="2" style="4" width="3.58"/>
    <col collapsed="false" customWidth="true" hidden="false" outlineLevel="0" max="12" min="12" style="4" width="4.1"/>
    <col collapsed="false" customWidth="true" hidden="false" outlineLevel="0" max="15" min="13" style="4" width="3.58"/>
    <col collapsed="false" customWidth="true" hidden="false" outlineLevel="0" max="16" min="16" style="4" width="26.55"/>
    <col collapsed="false" customWidth="true" hidden="false" outlineLevel="0" max="20" min="18" style="4" width="9.6"/>
  </cols>
  <sheetData>
    <row r="1" customFormat="false" ht="12.8" hidden="false" customHeight="false" outlineLevel="0" collapsed="false">
      <c r="A1" s="0" t="s">
        <v>68</v>
      </c>
      <c r="B1" s="0" t="s">
        <v>69</v>
      </c>
      <c r="C1" s="0" t="s">
        <v>70</v>
      </c>
      <c r="D1" s="0" t="s">
        <v>71</v>
      </c>
      <c r="E1" s="0" t="s">
        <v>72</v>
      </c>
      <c r="F1" s="0" t="s">
        <v>73</v>
      </c>
      <c r="G1" s="0" t="s">
        <v>74</v>
      </c>
      <c r="H1" s="0" t="s">
        <v>75</v>
      </c>
      <c r="I1" s="0" t="s">
        <v>76</v>
      </c>
      <c r="J1" s="0" t="s">
        <v>77</v>
      </c>
      <c r="K1" s="0" t="s">
        <v>78</v>
      </c>
      <c r="L1" s="0" t="s">
        <v>79</v>
      </c>
      <c r="M1" s="0" t="s">
        <v>80</v>
      </c>
      <c r="N1" s="0" t="s">
        <v>81</v>
      </c>
      <c r="O1" s="0" t="s">
        <v>82</v>
      </c>
      <c r="P1" s="0" t="s">
        <v>83</v>
      </c>
      <c r="R1" s="4" t="s">
        <v>84</v>
      </c>
      <c r="S1" s="4" t="s">
        <v>85</v>
      </c>
      <c r="T1" s="4" t="s">
        <v>86</v>
      </c>
    </row>
    <row r="2" customFormat="false" ht="12.8" hidden="false" customHeight="false" outlineLevel="0" collapsed="false">
      <c r="A2" s="0" t="s">
        <v>87</v>
      </c>
      <c r="B2" s="0" t="n">
        <v>1</v>
      </c>
      <c r="C2" s="0" t="n">
        <v>0</v>
      </c>
      <c r="D2" s="0" t="n">
        <v>1</v>
      </c>
      <c r="E2" s="0" t="n">
        <v>0</v>
      </c>
      <c r="F2" s="0" t="n">
        <v>0</v>
      </c>
      <c r="G2" s="0" t="n">
        <v>1</v>
      </c>
      <c r="H2" s="0" t="n">
        <v>1</v>
      </c>
      <c r="I2" s="0" t="n">
        <v>9</v>
      </c>
      <c r="J2" s="0" t="n">
        <v>0</v>
      </c>
      <c r="K2" s="0" t="n">
        <v>0</v>
      </c>
      <c r="L2" s="0" t="n">
        <v>16</v>
      </c>
      <c r="M2" s="0" t="n">
        <v>2</v>
      </c>
      <c r="N2" s="0" t="n">
        <v>0</v>
      </c>
      <c r="O2" s="0" t="n">
        <v>0</v>
      </c>
      <c r="P2" s="0" t="s">
        <v>88</v>
      </c>
      <c r="R2" s="4" t="n">
        <f aca="false">B2+G2</f>
        <v>2</v>
      </c>
      <c r="S2" s="4" t="n">
        <f aca="false">C2+H2</f>
        <v>1</v>
      </c>
      <c r="T2" s="4" t="n">
        <f aca="false">D2+I2</f>
        <v>10</v>
      </c>
    </row>
    <row r="3" customFormat="false" ht="12.8" hidden="false" customHeight="false" outlineLevel="0" collapsed="false">
      <c r="A3" s="0" t="s">
        <v>89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1</v>
      </c>
      <c r="G3" s="0" t="n">
        <v>0</v>
      </c>
      <c r="H3" s="0" t="n">
        <v>1</v>
      </c>
      <c r="I3" s="0" t="n">
        <v>7</v>
      </c>
      <c r="J3" s="0" t="n">
        <v>0</v>
      </c>
      <c r="K3" s="0" t="n">
        <v>1</v>
      </c>
      <c r="L3" s="0" t="n">
        <v>19</v>
      </c>
      <c r="M3" s="0" t="n">
        <v>1</v>
      </c>
      <c r="N3" s="0" t="n">
        <v>1</v>
      </c>
      <c r="O3" s="0" t="n">
        <v>1</v>
      </c>
      <c r="P3" s="0" t="s">
        <v>90</v>
      </c>
      <c r="R3" s="4" t="n">
        <f aca="false">B3+G3</f>
        <v>1</v>
      </c>
      <c r="S3" s="4" t="n">
        <f aca="false">C3+H3</f>
        <v>1</v>
      </c>
      <c r="T3" s="4" t="n">
        <f aca="false">D3+I3</f>
        <v>7</v>
      </c>
    </row>
    <row r="4" customFormat="false" ht="12.8" hidden="false" customHeight="false" outlineLevel="0" collapsed="false">
      <c r="A4" s="0" t="s">
        <v>91</v>
      </c>
      <c r="B4" s="0" t="n">
        <v>1</v>
      </c>
      <c r="C4" s="0" t="n">
        <v>0</v>
      </c>
      <c r="D4" s="0" t="n">
        <v>1</v>
      </c>
      <c r="E4" s="0" t="n">
        <v>0</v>
      </c>
      <c r="F4" s="0" t="n">
        <v>0</v>
      </c>
      <c r="G4" s="0" t="n">
        <v>1</v>
      </c>
      <c r="H4" s="0" t="n">
        <v>0</v>
      </c>
      <c r="I4" s="0" t="n">
        <v>9</v>
      </c>
      <c r="J4" s="0" t="n">
        <v>0</v>
      </c>
      <c r="K4" s="0" t="n">
        <v>0</v>
      </c>
      <c r="L4" s="0" t="n">
        <v>16</v>
      </c>
      <c r="M4" s="0" t="n">
        <v>2</v>
      </c>
      <c r="N4" s="0" t="n">
        <v>0</v>
      </c>
      <c r="O4" s="0" t="n">
        <v>1</v>
      </c>
      <c r="P4" s="0" t="s">
        <v>92</v>
      </c>
      <c r="R4" s="4" t="n">
        <f aca="false">B4+G4</f>
        <v>2</v>
      </c>
      <c r="S4" s="4" t="n">
        <f aca="false">C4+H4</f>
        <v>0</v>
      </c>
      <c r="T4" s="4" t="n">
        <f aca="false">D4+I4</f>
        <v>10</v>
      </c>
    </row>
    <row r="5" customFormat="false" ht="12.8" hidden="false" customHeight="false" outlineLevel="0" collapsed="false">
      <c r="A5" s="0" t="s">
        <v>93</v>
      </c>
      <c r="B5" s="0" t="n">
        <v>1</v>
      </c>
      <c r="C5" s="0" t="n">
        <v>1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1</v>
      </c>
      <c r="I5" s="0" t="n">
        <v>8</v>
      </c>
      <c r="J5" s="0" t="n">
        <v>1</v>
      </c>
      <c r="K5" s="0" t="n">
        <v>1</v>
      </c>
      <c r="L5" s="0" t="n">
        <v>13</v>
      </c>
      <c r="M5" s="0" t="n">
        <v>2</v>
      </c>
      <c r="N5" s="0" t="n">
        <v>0</v>
      </c>
      <c r="O5" s="0" t="n">
        <v>0</v>
      </c>
      <c r="P5" s="0" t="s">
        <v>94</v>
      </c>
      <c r="R5" s="4" t="n">
        <f aca="false">B5+G5</f>
        <v>2</v>
      </c>
      <c r="S5" s="4" t="n">
        <f aca="false">C5+H5</f>
        <v>2</v>
      </c>
      <c r="T5" s="4" t="n">
        <f aca="false">D5+I5</f>
        <v>8</v>
      </c>
    </row>
    <row r="6" customFormat="false" ht="12.8" hidden="false" customHeight="false" outlineLevel="0" collapsed="false">
      <c r="A6" s="0" t="s">
        <v>95</v>
      </c>
      <c r="B6" s="0" t="n">
        <v>0</v>
      </c>
      <c r="C6" s="0" t="n">
        <v>1</v>
      </c>
      <c r="D6" s="0" t="n">
        <v>0</v>
      </c>
      <c r="E6" s="0" t="n">
        <v>1</v>
      </c>
      <c r="F6" s="0" t="n">
        <v>0</v>
      </c>
      <c r="G6" s="0" t="n">
        <v>1</v>
      </c>
      <c r="H6" s="0" t="n">
        <v>0</v>
      </c>
      <c r="I6" s="0" t="n">
        <v>9</v>
      </c>
      <c r="J6" s="0" t="n">
        <v>1</v>
      </c>
      <c r="K6" s="0" t="n">
        <v>1</v>
      </c>
      <c r="L6" s="0" t="n">
        <v>13</v>
      </c>
      <c r="M6" s="0" t="n">
        <v>1</v>
      </c>
      <c r="N6" s="0" t="n">
        <v>0</v>
      </c>
      <c r="O6" s="0" t="n">
        <v>1</v>
      </c>
      <c r="P6" s="0" t="s">
        <v>96</v>
      </c>
      <c r="R6" s="4" t="n">
        <f aca="false">B6+G6</f>
        <v>1</v>
      </c>
      <c r="S6" s="4" t="n">
        <f aca="false">C6+H6</f>
        <v>1</v>
      </c>
      <c r="T6" s="4" t="n">
        <f aca="false">D6+I6</f>
        <v>9</v>
      </c>
    </row>
    <row r="7" customFormat="false" ht="12.8" hidden="false" customHeight="false" outlineLevel="0" collapsed="false">
      <c r="A7" s="0" t="s">
        <v>97</v>
      </c>
      <c r="B7" s="0" t="n">
        <v>0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1</v>
      </c>
      <c r="H7" s="0" t="n">
        <v>1</v>
      </c>
      <c r="I7" s="0" t="n">
        <v>9</v>
      </c>
      <c r="J7" s="0" t="n">
        <v>0</v>
      </c>
      <c r="K7" s="0" t="n">
        <v>1</v>
      </c>
      <c r="L7" s="0" t="n">
        <v>10</v>
      </c>
      <c r="M7" s="0" t="n">
        <v>0</v>
      </c>
      <c r="N7" s="0" t="n">
        <v>1</v>
      </c>
      <c r="O7" s="0" t="n">
        <v>2</v>
      </c>
      <c r="P7" s="0" t="s">
        <v>98</v>
      </c>
      <c r="R7" s="4" t="n">
        <f aca="false">B7+G7</f>
        <v>1</v>
      </c>
      <c r="S7" s="4" t="n">
        <f aca="false">C7+H7</f>
        <v>2</v>
      </c>
      <c r="T7" s="4" t="n">
        <f aca="false">D7+I7</f>
        <v>10</v>
      </c>
    </row>
    <row r="8" customFormat="false" ht="12.8" hidden="false" customHeight="false" outlineLevel="0" collapsed="false">
      <c r="A8" s="0" t="s">
        <v>99</v>
      </c>
      <c r="B8" s="0" t="n">
        <v>0</v>
      </c>
      <c r="C8" s="0" t="n">
        <v>0</v>
      </c>
      <c r="D8" s="0" t="n">
        <v>1</v>
      </c>
      <c r="E8" s="0" t="n">
        <v>0</v>
      </c>
      <c r="F8" s="0" t="n">
        <v>1</v>
      </c>
      <c r="G8" s="0" t="n">
        <v>0</v>
      </c>
      <c r="H8" s="0" t="n">
        <v>1</v>
      </c>
      <c r="I8" s="0" t="n">
        <v>8</v>
      </c>
      <c r="J8" s="0" t="n">
        <v>1</v>
      </c>
      <c r="K8" s="0" t="n">
        <v>1</v>
      </c>
      <c r="L8" s="0" t="n">
        <v>16</v>
      </c>
      <c r="M8" s="0" t="n">
        <v>0</v>
      </c>
      <c r="N8" s="0" t="n">
        <v>0</v>
      </c>
      <c r="O8" s="0" t="n">
        <v>2</v>
      </c>
      <c r="P8" s="0" t="s">
        <v>100</v>
      </c>
      <c r="R8" s="4" t="n">
        <f aca="false">B8+G8</f>
        <v>0</v>
      </c>
      <c r="S8" s="4" t="n">
        <f aca="false">C8+H8</f>
        <v>1</v>
      </c>
      <c r="T8" s="4" t="n">
        <f aca="false">D8+I8</f>
        <v>9</v>
      </c>
    </row>
    <row r="9" customFormat="false" ht="12.8" hidden="false" customHeight="false" outlineLevel="0" collapsed="false">
      <c r="A9" s="0" t="s">
        <v>101</v>
      </c>
      <c r="B9" s="0" t="n">
        <v>1</v>
      </c>
      <c r="C9" s="0" t="n">
        <v>1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0</v>
      </c>
      <c r="I9" s="0" t="n">
        <v>9</v>
      </c>
      <c r="J9" s="0" t="n">
        <v>0</v>
      </c>
      <c r="K9" s="0" t="n">
        <v>1</v>
      </c>
      <c r="L9" s="0" t="n">
        <v>16</v>
      </c>
      <c r="M9" s="0" t="n">
        <v>2</v>
      </c>
      <c r="N9" s="0" t="n">
        <v>0</v>
      </c>
      <c r="O9" s="0" t="n">
        <v>1</v>
      </c>
      <c r="P9" s="0" t="s">
        <v>102</v>
      </c>
      <c r="R9" s="4" t="n">
        <f aca="false">B9+G9</f>
        <v>2</v>
      </c>
      <c r="S9" s="4" t="n">
        <f aca="false">C9+H9</f>
        <v>1</v>
      </c>
      <c r="T9" s="4" t="n">
        <f aca="false">D9+I9</f>
        <v>9</v>
      </c>
    </row>
    <row r="10" customFormat="false" ht="12.8" hidden="false" customHeight="false" outlineLevel="0" collapsed="false">
      <c r="A10" s="0" t="s">
        <v>103</v>
      </c>
      <c r="B10" s="0" t="n">
        <v>0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0</v>
      </c>
      <c r="H10" s="0" t="n">
        <v>1</v>
      </c>
      <c r="I10" s="0" t="n">
        <v>9</v>
      </c>
      <c r="J10" s="0" t="n">
        <v>1</v>
      </c>
      <c r="K10" s="0" t="n">
        <v>1</v>
      </c>
      <c r="L10" s="0" t="n">
        <v>10</v>
      </c>
      <c r="M10" s="0" t="n">
        <v>0</v>
      </c>
      <c r="N10" s="0" t="n">
        <v>2</v>
      </c>
      <c r="O10" s="0" t="n">
        <v>1</v>
      </c>
      <c r="P10" s="0" t="s">
        <v>104</v>
      </c>
      <c r="R10" s="4" t="n">
        <f aca="false">B10+G10</f>
        <v>0</v>
      </c>
      <c r="S10" s="4" t="n">
        <f aca="false">C10+H10</f>
        <v>1</v>
      </c>
      <c r="T10" s="4" t="n">
        <f aca="false">D10+I10</f>
        <v>9</v>
      </c>
    </row>
    <row r="11" customFormat="false" ht="12.8" hidden="false" customHeight="false" outlineLevel="0" collapsed="false">
      <c r="A11" s="0" t="s">
        <v>105</v>
      </c>
      <c r="B11" s="0" t="n">
        <v>0</v>
      </c>
      <c r="C11" s="0" t="n">
        <v>1</v>
      </c>
      <c r="D11" s="0" t="n">
        <v>0</v>
      </c>
      <c r="E11" s="0" t="n">
        <v>0</v>
      </c>
      <c r="F11" s="0" t="n">
        <v>1</v>
      </c>
      <c r="G11" s="0" t="n">
        <v>0</v>
      </c>
      <c r="H11" s="0" t="n">
        <v>0</v>
      </c>
      <c r="I11" s="0" t="n">
        <v>7</v>
      </c>
      <c r="J11" s="0" t="n">
        <v>1</v>
      </c>
      <c r="K11" s="0" t="n">
        <v>1</v>
      </c>
      <c r="L11" s="0" t="n">
        <v>13</v>
      </c>
      <c r="M11" s="0" t="n">
        <v>1</v>
      </c>
      <c r="N11" s="0" t="n">
        <v>2</v>
      </c>
      <c r="O11" s="0" t="n">
        <v>2</v>
      </c>
      <c r="P11" s="0" t="s">
        <v>106</v>
      </c>
      <c r="R11" s="4" t="n">
        <f aca="false">B11+G11</f>
        <v>0</v>
      </c>
      <c r="S11" s="4" t="n">
        <f aca="false">C11+H11</f>
        <v>1</v>
      </c>
      <c r="T11" s="4" t="n">
        <f aca="false">D11+I11</f>
        <v>7</v>
      </c>
    </row>
    <row r="12" customFormat="false" ht="12.8" hidden="false" customHeight="false" outlineLevel="0" collapsed="false">
      <c r="A12" s="0" t="s">
        <v>107</v>
      </c>
      <c r="B12" s="0" t="n">
        <v>0</v>
      </c>
      <c r="C12" s="0" t="n">
        <v>0</v>
      </c>
      <c r="D12" s="0" t="n">
        <v>1</v>
      </c>
      <c r="E12" s="0" t="n">
        <v>1</v>
      </c>
      <c r="F12" s="0" t="n">
        <v>0</v>
      </c>
      <c r="G12" s="0" t="n">
        <v>0</v>
      </c>
      <c r="H12" s="0" t="n">
        <v>1</v>
      </c>
      <c r="I12" s="0" t="n">
        <v>9</v>
      </c>
      <c r="J12" s="0" t="n">
        <v>1</v>
      </c>
      <c r="K12" s="0" t="n">
        <v>0</v>
      </c>
      <c r="L12" s="0" t="n">
        <v>10</v>
      </c>
      <c r="M12" s="0" t="n">
        <v>0</v>
      </c>
      <c r="N12" s="0" t="n">
        <v>2</v>
      </c>
      <c r="O12" s="0" t="n">
        <v>2</v>
      </c>
      <c r="P12" s="0" t="s">
        <v>108</v>
      </c>
      <c r="R12" s="4" t="n">
        <f aca="false">B12+G12</f>
        <v>0</v>
      </c>
      <c r="S12" s="4" t="n">
        <f aca="false">C12+H12</f>
        <v>1</v>
      </c>
      <c r="T12" s="4" t="n">
        <f aca="false">D12+I12</f>
        <v>10</v>
      </c>
    </row>
    <row r="13" customFormat="false" ht="12.8" hidden="false" customHeight="false" outlineLevel="0" collapsed="false">
      <c r="A13" s="0" t="s">
        <v>109</v>
      </c>
      <c r="B13" s="0" t="n">
        <v>0</v>
      </c>
      <c r="C13" s="0" t="n">
        <v>1</v>
      </c>
      <c r="D13" s="0" t="n">
        <v>0</v>
      </c>
      <c r="E13" s="0" t="n">
        <v>1</v>
      </c>
      <c r="F13" s="0" t="n">
        <v>0</v>
      </c>
      <c r="G13" s="0" t="n">
        <v>0</v>
      </c>
      <c r="H13" s="0" t="n">
        <v>1</v>
      </c>
      <c r="I13" s="0" t="n">
        <v>8</v>
      </c>
      <c r="J13" s="0" t="n">
        <v>1</v>
      </c>
      <c r="K13" s="0" t="n">
        <v>1</v>
      </c>
      <c r="L13" s="0" t="n">
        <v>10</v>
      </c>
      <c r="M13" s="0" t="n">
        <v>0</v>
      </c>
      <c r="N13" s="0" t="n">
        <v>2</v>
      </c>
      <c r="O13" s="0" t="n">
        <v>2</v>
      </c>
      <c r="P13" s="0" t="s">
        <v>110</v>
      </c>
      <c r="R13" s="4" t="n">
        <f aca="false">B13+G13</f>
        <v>0</v>
      </c>
      <c r="S13" s="4" t="n">
        <f aca="false">C13+H13</f>
        <v>2</v>
      </c>
      <c r="T13" s="4" t="n">
        <f aca="false">D13+I13</f>
        <v>8</v>
      </c>
    </row>
    <row r="14" customFormat="false" ht="12.8" hidden="false" customHeight="false" outlineLevel="0" collapsed="false">
      <c r="A14" s="0" t="s">
        <v>111</v>
      </c>
      <c r="B14" s="0" t="n">
        <v>0</v>
      </c>
      <c r="C14" s="0" t="n">
        <v>0</v>
      </c>
      <c r="D14" s="0" t="n">
        <v>1</v>
      </c>
      <c r="E14" s="0" t="n">
        <v>0</v>
      </c>
      <c r="F14" s="0" t="n">
        <v>1</v>
      </c>
      <c r="G14" s="0" t="n">
        <v>1</v>
      </c>
      <c r="H14" s="0" t="n">
        <v>1</v>
      </c>
      <c r="I14" s="0" t="n">
        <v>8</v>
      </c>
      <c r="J14" s="0" t="n">
        <v>0</v>
      </c>
      <c r="K14" s="0" t="n">
        <v>1</v>
      </c>
      <c r="L14" s="0" t="n">
        <v>13</v>
      </c>
      <c r="M14" s="0" t="n">
        <v>2</v>
      </c>
      <c r="N14" s="0" t="n">
        <v>0</v>
      </c>
      <c r="O14" s="0" t="n">
        <v>1</v>
      </c>
      <c r="P14" s="0" t="s">
        <v>112</v>
      </c>
      <c r="R14" s="4" t="n">
        <f aca="false">B14+G14</f>
        <v>1</v>
      </c>
      <c r="S14" s="4" t="n">
        <f aca="false">C14+H14</f>
        <v>1</v>
      </c>
      <c r="T14" s="4" t="n">
        <f aca="false">D14+I14</f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8</v>
      </c>
      <c r="J15" s="0" t="n">
        <v>0</v>
      </c>
      <c r="K15" s="0" t="n">
        <v>1</v>
      </c>
      <c r="L15" s="0" t="n">
        <v>16</v>
      </c>
      <c r="M15" s="0" t="n">
        <v>2</v>
      </c>
      <c r="N15" s="0" t="n">
        <v>0</v>
      </c>
      <c r="O15" s="0" t="n">
        <v>1</v>
      </c>
      <c r="P15" s="0" t="s">
        <v>114</v>
      </c>
      <c r="R15" s="4" t="n">
        <f aca="false">B15+G15</f>
        <v>2</v>
      </c>
      <c r="S15" s="4" t="n">
        <f aca="false">C15+H15</f>
        <v>0</v>
      </c>
      <c r="T15" s="4" t="n">
        <f aca="false">D15+I15</f>
        <v>8</v>
      </c>
    </row>
    <row r="16" customFormat="false" ht="12.8" hidden="false" customHeight="false" outlineLevel="0" collapsed="false">
      <c r="A16" s="0" t="s">
        <v>115</v>
      </c>
      <c r="B16" s="0" t="n">
        <v>0</v>
      </c>
      <c r="C16" s="0" t="n">
        <v>1</v>
      </c>
      <c r="D16" s="0" t="n">
        <v>0</v>
      </c>
      <c r="E16" s="0" t="n">
        <v>1</v>
      </c>
      <c r="F16" s="0" t="n">
        <v>0</v>
      </c>
      <c r="G16" s="0" t="n">
        <v>1</v>
      </c>
      <c r="H16" s="0" t="n">
        <v>1</v>
      </c>
      <c r="I16" s="0" t="n">
        <v>9</v>
      </c>
      <c r="J16" s="0" t="n">
        <v>1</v>
      </c>
      <c r="K16" s="0" t="n">
        <v>0</v>
      </c>
      <c r="L16" s="0" t="n">
        <v>10</v>
      </c>
      <c r="M16" s="0" t="n">
        <v>1</v>
      </c>
      <c r="N16" s="0" t="n">
        <v>1</v>
      </c>
      <c r="O16" s="0" t="n">
        <v>1</v>
      </c>
      <c r="P16" s="0" t="s">
        <v>116</v>
      </c>
      <c r="R16" s="4" t="n">
        <f aca="false">B16+G16</f>
        <v>1</v>
      </c>
      <c r="S16" s="4" t="n">
        <f aca="false">C16+H16</f>
        <v>2</v>
      </c>
      <c r="T16" s="4" t="n">
        <f aca="false">D16+I16</f>
        <v>9</v>
      </c>
    </row>
    <row r="17" customFormat="false" ht="12.8" hidden="false" customHeight="false" outlineLevel="0" collapsed="false">
      <c r="A17" s="0" t="s">
        <v>117</v>
      </c>
      <c r="B17" s="0" t="n">
        <v>1</v>
      </c>
      <c r="C17" s="0" t="n">
        <v>0</v>
      </c>
      <c r="D17" s="0" t="n">
        <v>0</v>
      </c>
      <c r="E17" s="0" t="n">
        <v>1</v>
      </c>
      <c r="F17" s="0" t="n">
        <v>0</v>
      </c>
      <c r="G17" s="0" t="n">
        <v>1</v>
      </c>
      <c r="H17" s="0" t="n">
        <v>0</v>
      </c>
      <c r="I17" s="0" t="n">
        <v>8</v>
      </c>
      <c r="J17" s="0" t="n">
        <v>1</v>
      </c>
      <c r="K17" s="0" t="n">
        <v>1</v>
      </c>
      <c r="L17" s="0" t="n">
        <v>13</v>
      </c>
      <c r="M17" s="0" t="n">
        <v>1</v>
      </c>
      <c r="N17" s="0" t="n">
        <v>1</v>
      </c>
      <c r="O17" s="0" t="n">
        <v>1</v>
      </c>
      <c r="P17" s="0" t="s">
        <v>118</v>
      </c>
      <c r="R17" s="4" t="n">
        <f aca="false">B17+G17</f>
        <v>2</v>
      </c>
      <c r="S17" s="4" t="n">
        <f aca="false">C17+H17</f>
        <v>0</v>
      </c>
      <c r="T17" s="4" t="n">
        <f aca="false">D17+I17</f>
        <v>8</v>
      </c>
    </row>
    <row r="18" customFormat="false" ht="12.8" hidden="false" customHeight="false" outlineLevel="0" collapsed="false">
      <c r="A18" s="0" t="s">
        <v>119</v>
      </c>
      <c r="B18" s="0" t="n">
        <v>0</v>
      </c>
      <c r="C18" s="0" t="n">
        <v>0</v>
      </c>
      <c r="D18" s="0" t="n">
        <v>1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9</v>
      </c>
      <c r="J18" s="0" t="n">
        <v>1</v>
      </c>
      <c r="K18" s="0" t="n">
        <v>1</v>
      </c>
      <c r="L18" s="0" t="n">
        <v>10</v>
      </c>
      <c r="M18" s="0" t="n">
        <v>0</v>
      </c>
      <c r="N18" s="0" t="n">
        <v>2</v>
      </c>
      <c r="O18" s="0" t="n">
        <v>2</v>
      </c>
      <c r="P18" s="0" t="s">
        <v>120</v>
      </c>
      <c r="R18" s="4" t="n">
        <f aca="false">B18+G18</f>
        <v>0</v>
      </c>
      <c r="S18" s="4" t="n">
        <f aca="false">C18+H18</f>
        <v>0</v>
      </c>
      <c r="T18" s="4" t="n">
        <f aca="false">D18+I18</f>
        <v>10</v>
      </c>
    </row>
    <row r="19" customFormat="false" ht="12.8" hidden="false" customHeight="false" outlineLevel="0" collapsed="false">
      <c r="A19" s="0" t="s">
        <v>121</v>
      </c>
      <c r="B19" s="0" t="n">
        <v>0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0</v>
      </c>
      <c r="H19" s="0" t="n">
        <v>1</v>
      </c>
      <c r="I19" s="0" t="n">
        <v>10</v>
      </c>
      <c r="J19" s="0" t="n">
        <v>1</v>
      </c>
      <c r="K19" s="0" t="n">
        <v>1</v>
      </c>
      <c r="L19" s="0" t="n">
        <v>10</v>
      </c>
      <c r="M19" s="0" t="n">
        <v>0</v>
      </c>
      <c r="N19" s="0" t="n">
        <v>2</v>
      </c>
      <c r="O19" s="0" t="n">
        <v>0</v>
      </c>
      <c r="P19" s="0" t="s">
        <v>122</v>
      </c>
      <c r="R19" s="4" t="n">
        <f aca="false">B19+G19</f>
        <v>0</v>
      </c>
      <c r="S19" s="4" t="n">
        <f aca="false">C19+H19</f>
        <v>1</v>
      </c>
      <c r="T19" s="4" t="n">
        <f aca="false">D19+I19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2.78125" defaultRowHeight="12.8" zeroHeight="false" outlineLevelRow="0" outlineLevelCol="0"/>
  <cols>
    <col collapsed="false" customWidth="true" hidden="false" outlineLevel="0" max="6" min="2" style="4" width="3.58"/>
  </cols>
  <sheetData>
    <row r="1" customFormat="false" ht="12.8" hidden="false" customHeight="false" outlineLevel="0" collapsed="false">
      <c r="A1" s="0" t="s">
        <v>4</v>
      </c>
      <c r="B1" s="0" t="s">
        <v>69</v>
      </c>
      <c r="C1" s="0" t="s">
        <v>70</v>
      </c>
      <c r="D1" s="0" t="s">
        <v>71</v>
      </c>
      <c r="E1" s="0" t="s">
        <v>72</v>
      </c>
      <c r="F1" s="0" t="s">
        <v>73</v>
      </c>
    </row>
    <row r="2" customFormat="false" ht="12.8" hidden="false" customHeight="false" outlineLevel="0" collapsed="false">
      <c r="A2" s="0" t="s">
        <v>123</v>
      </c>
      <c r="B2" s="0" t="n">
        <v>3</v>
      </c>
      <c r="C2" s="0" t="n">
        <v>2</v>
      </c>
      <c r="D2" s="0" t="n">
        <v>3</v>
      </c>
      <c r="E2" s="0" t="n">
        <v>2</v>
      </c>
      <c r="F2" s="0" t="n">
        <v>2</v>
      </c>
    </row>
    <row r="3" customFormat="false" ht="12.8" hidden="false" customHeight="false" outlineLevel="0" collapsed="false">
      <c r="A3" s="0" t="s">
        <v>124</v>
      </c>
      <c r="B3" s="0" t="n">
        <v>4</v>
      </c>
      <c r="C3" s="0" t="n">
        <v>2</v>
      </c>
      <c r="D3" s="0" t="n">
        <v>2</v>
      </c>
      <c r="E3" s="0" t="n">
        <v>1</v>
      </c>
      <c r="F3" s="0" t="n">
        <v>3</v>
      </c>
    </row>
    <row r="4" customFormat="false" ht="12.8" hidden="false" customHeight="false" outlineLevel="0" collapsed="false">
      <c r="A4" s="0" t="s">
        <v>125</v>
      </c>
      <c r="B4" s="0" t="n">
        <v>2</v>
      </c>
      <c r="C4" s="0" t="n">
        <v>4</v>
      </c>
      <c r="D4" s="0" t="n">
        <v>3</v>
      </c>
      <c r="E4" s="0" t="n">
        <v>2</v>
      </c>
      <c r="F4" s="0" t="n">
        <v>1</v>
      </c>
    </row>
    <row r="5" customFormat="false" ht="12.8" hidden="false" customHeight="false" outlineLevel="0" collapsed="false">
      <c r="A5" s="0" t="s">
        <v>126</v>
      </c>
      <c r="B5" s="0" t="n">
        <v>3</v>
      </c>
      <c r="C5" s="0" t="n">
        <v>3</v>
      </c>
      <c r="D5" s="0" t="n">
        <v>4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s">
        <v>127</v>
      </c>
      <c r="B6" s="0" t="n">
        <v>1</v>
      </c>
      <c r="C6" s="0" t="n">
        <v>3</v>
      </c>
      <c r="D6" s="0" t="n">
        <v>2</v>
      </c>
      <c r="E6" s="0" t="n">
        <v>4</v>
      </c>
      <c r="F6" s="0" t="n">
        <v>2</v>
      </c>
    </row>
    <row r="7" customFormat="false" ht="12.8" hidden="false" customHeight="false" outlineLevel="0" collapsed="false">
      <c r="A7" s="0" t="s">
        <v>128</v>
      </c>
      <c r="B7" s="0" t="n">
        <v>2</v>
      </c>
      <c r="C7" s="0" t="n">
        <v>2</v>
      </c>
      <c r="D7" s="0" t="n">
        <v>2</v>
      </c>
      <c r="E7" s="0" t="n">
        <v>3</v>
      </c>
      <c r="F7" s="0" t="n">
        <v>3</v>
      </c>
    </row>
    <row r="8" customFormat="false" ht="12.8" hidden="false" customHeight="false" outlineLevel="0" collapsed="false">
      <c r="A8" s="0" t="s">
        <v>129</v>
      </c>
      <c r="B8" s="0" t="n">
        <v>2</v>
      </c>
      <c r="C8" s="0" t="n">
        <v>3</v>
      </c>
      <c r="D8" s="0" t="n">
        <v>4</v>
      </c>
      <c r="E8" s="0" t="n">
        <v>2</v>
      </c>
      <c r="F8" s="0" t="n">
        <v>1</v>
      </c>
    </row>
    <row r="9" customFormat="false" ht="12.8" hidden="false" customHeight="false" outlineLevel="0" collapsed="false">
      <c r="A9" s="0" t="s">
        <v>130</v>
      </c>
      <c r="B9" s="0" t="n">
        <v>3</v>
      </c>
      <c r="C9" s="0" t="n">
        <v>1</v>
      </c>
      <c r="D9" s="0" t="n">
        <v>3</v>
      </c>
      <c r="E9" s="0" t="n">
        <v>3</v>
      </c>
      <c r="F9" s="0" t="n">
        <v>2</v>
      </c>
    </row>
    <row r="10" customFormat="false" ht="12.8" hidden="false" customHeight="false" outlineLevel="0" collapsed="false">
      <c r="A10" s="0" t="s">
        <v>131</v>
      </c>
      <c r="B10" s="0" t="n">
        <v>4</v>
      </c>
      <c r="C10" s="0" t="n">
        <v>3</v>
      </c>
      <c r="D10" s="0" t="n">
        <v>3</v>
      </c>
      <c r="E10" s="0" t="n">
        <v>1</v>
      </c>
      <c r="F10" s="0" t="n">
        <v>1</v>
      </c>
    </row>
    <row r="11" customFormat="false" ht="12.8" hidden="false" customHeight="false" outlineLevel="0" collapsed="false">
      <c r="A11" s="0" t="s">
        <v>132</v>
      </c>
      <c r="B11" s="0" t="n">
        <v>2</v>
      </c>
      <c r="C11" s="0" t="n">
        <v>3</v>
      </c>
      <c r="D11" s="0" t="n">
        <v>3</v>
      </c>
      <c r="E11" s="0" t="n">
        <v>2</v>
      </c>
      <c r="F11" s="0" t="n">
        <v>2</v>
      </c>
    </row>
    <row r="12" customFormat="false" ht="12.8" hidden="false" customHeight="false" outlineLevel="0" collapsed="false">
      <c r="A12" s="0" t="s">
        <v>133</v>
      </c>
      <c r="B12" s="0" t="n">
        <v>4</v>
      </c>
      <c r="C12" s="0" t="n">
        <v>1</v>
      </c>
      <c r="D12" s="0" t="n">
        <v>3</v>
      </c>
      <c r="E12" s="0" t="n">
        <v>1</v>
      </c>
      <c r="F12" s="0" t="n">
        <v>3</v>
      </c>
    </row>
    <row r="13" customFormat="false" ht="12.8" hidden="false" customHeight="false" outlineLevel="0" collapsed="false">
      <c r="A13" s="0" t="s">
        <v>134</v>
      </c>
      <c r="B13" s="0" t="n">
        <v>1</v>
      </c>
      <c r="C13" s="0" t="n">
        <v>3</v>
      </c>
      <c r="D13" s="0" t="n">
        <v>2</v>
      </c>
      <c r="E13" s="0" t="n">
        <v>4</v>
      </c>
      <c r="F1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2019-08-17T01:30:15Z</dcterms:created>
  <dc:creator/>
  <dc:description/>
  <dc:language>ja-JP</dc:language>
  <cp:lastModifiedBy/>
  <dcterms:modified xsi:type="dcterms:W3CDTF">2019-08-17T23:16:22Z</dcterms:modified>
  <cp:revision>16</cp:revision>
  <dc:subject/>
  <dc:title/>
</cp:coreProperties>
</file>