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AnalystProjects\MCU\"/>
    </mc:Choice>
  </mc:AlternateContent>
  <xr:revisionPtr revIDLastSave="0" documentId="13_ncr:40009_{5367C5F7-3477-45A9-9E8E-22F03AECA548}" xr6:coauthVersionLast="47" xr6:coauthVersionMax="47" xr10:uidLastSave="{00000000-0000-0000-0000-000000000000}"/>
  <bookViews>
    <workbookView xWindow="-108" yWindow="-108" windowWidth="23256" windowHeight="12576" activeTab="3"/>
  </bookViews>
  <sheets>
    <sheet name="mcu_box_office_raw" sheetId="1" r:id="rId1"/>
    <sheet name="Working Table" sheetId="3" r:id="rId2"/>
    <sheet name="character_theme_box_pivot" sheetId="6" r:id="rId3"/>
    <sheet name="character_theme_rating_pivot" sheetId="7" r:id="rId4"/>
  </sheets>
  <calcPr calcId="0"/>
  <pivotCaches>
    <pivotCache cacheId="20" r:id="rId5"/>
  </pivotCaches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A2" i="3"/>
  <c r="K2" i="3" s="1"/>
  <c r="B2" i="3"/>
  <c r="C2" i="3"/>
  <c r="D2" i="3"/>
  <c r="E2" i="3"/>
  <c r="F2" i="3"/>
  <c r="G2" i="3"/>
  <c r="H2" i="3"/>
  <c r="I2" i="3"/>
  <c r="J2" i="3"/>
  <c r="M2" i="3" s="1"/>
  <c r="A3" i="3"/>
  <c r="K3" i="3" s="1"/>
  <c r="B3" i="3"/>
  <c r="C3" i="3"/>
  <c r="D3" i="3"/>
  <c r="E3" i="3"/>
  <c r="F3" i="3"/>
  <c r="G3" i="3"/>
  <c r="H3" i="3"/>
  <c r="I3" i="3"/>
  <c r="J3" i="3"/>
  <c r="M3" i="3" s="1"/>
  <c r="A4" i="3"/>
  <c r="K4" i="3" s="1"/>
  <c r="B4" i="3"/>
  <c r="C4" i="3"/>
  <c r="D4" i="3"/>
  <c r="E4" i="3"/>
  <c r="F4" i="3"/>
  <c r="G4" i="3"/>
  <c r="H4" i="3"/>
  <c r="I4" i="3"/>
  <c r="J4" i="3"/>
  <c r="M4" i="3" s="1"/>
  <c r="A5" i="3"/>
  <c r="K5" i="3" s="1"/>
  <c r="B5" i="3"/>
  <c r="C5" i="3"/>
  <c r="D5" i="3"/>
  <c r="E5" i="3"/>
  <c r="F5" i="3"/>
  <c r="G5" i="3"/>
  <c r="H5" i="3"/>
  <c r="I5" i="3"/>
  <c r="J5" i="3"/>
  <c r="M5" i="3" s="1"/>
  <c r="A6" i="3"/>
  <c r="K6" i="3" s="1"/>
  <c r="B6" i="3"/>
  <c r="C6" i="3"/>
  <c r="D6" i="3"/>
  <c r="E6" i="3"/>
  <c r="F6" i="3"/>
  <c r="G6" i="3"/>
  <c r="H6" i="3"/>
  <c r="I6" i="3"/>
  <c r="J6" i="3"/>
  <c r="M6" i="3" s="1"/>
  <c r="A7" i="3"/>
  <c r="K7" i="3" s="1"/>
  <c r="B7" i="3"/>
  <c r="C7" i="3"/>
  <c r="D7" i="3"/>
  <c r="E7" i="3"/>
  <c r="F7" i="3"/>
  <c r="G7" i="3"/>
  <c r="H7" i="3"/>
  <c r="I7" i="3"/>
  <c r="J7" i="3"/>
  <c r="M7" i="3" s="1"/>
  <c r="A8" i="3"/>
  <c r="K8" i="3" s="1"/>
  <c r="B8" i="3"/>
  <c r="C8" i="3"/>
  <c r="D8" i="3"/>
  <c r="E8" i="3"/>
  <c r="F8" i="3"/>
  <c r="G8" i="3"/>
  <c r="H8" i="3"/>
  <c r="I8" i="3"/>
  <c r="J8" i="3"/>
  <c r="M8" i="3" s="1"/>
  <c r="A9" i="3"/>
  <c r="K9" i="3" s="1"/>
  <c r="B9" i="3"/>
  <c r="C9" i="3"/>
  <c r="D9" i="3"/>
  <c r="E9" i="3"/>
  <c r="F9" i="3"/>
  <c r="G9" i="3"/>
  <c r="H9" i="3"/>
  <c r="I9" i="3"/>
  <c r="J9" i="3"/>
  <c r="M9" i="3" s="1"/>
  <c r="A10" i="3"/>
  <c r="K10" i="3" s="1"/>
  <c r="B10" i="3"/>
  <c r="C10" i="3"/>
  <c r="D10" i="3"/>
  <c r="E10" i="3"/>
  <c r="F10" i="3"/>
  <c r="G10" i="3"/>
  <c r="H10" i="3"/>
  <c r="I10" i="3"/>
  <c r="J10" i="3"/>
  <c r="M10" i="3" s="1"/>
  <c r="A11" i="3"/>
  <c r="K11" i="3" s="1"/>
  <c r="B11" i="3"/>
  <c r="C11" i="3"/>
  <c r="D11" i="3"/>
  <c r="E11" i="3"/>
  <c r="F11" i="3"/>
  <c r="G11" i="3"/>
  <c r="H11" i="3"/>
  <c r="I11" i="3"/>
  <c r="J11" i="3"/>
  <c r="M11" i="3" s="1"/>
  <c r="A12" i="3"/>
  <c r="K12" i="3" s="1"/>
  <c r="B12" i="3"/>
  <c r="C12" i="3"/>
  <c r="D12" i="3"/>
  <c r="E12" i="3"/>
  <c r="F12" i="3"/>
  <c r="G12" i="3"/>
  <c r="H12" i="3"/>
  <c r="I12" i="3"/>
  <c r="J12" i="3"/>
  <c r="M12" i="3" s="1"/>
  <c r="A13" i="3"/>
  <c r="K13" i="3" s="1"/>
  <c r="B13" i="3"/>
  <c r="C13" i="3"/>
  <c r="D13" i="3"/>
  <c r="E13" i="3"/>
  <c r="F13" i="3"/>
  <c r="G13" i="3"/>
  <c r="H13" i="3"/>
  <c r="I13" i="3"/>
  <c r="J13" i="3"/>
  <c r="M13" i="3" s="1"/>
  <c r="A14" i="3"/>
  <c r="K14" i="3" s="1"/>
  <c r="B14" i="3"/>
  <c r="C14" i="3"/>
  <c r="D14" i="3"/>
  <c r="E14" i="3"/>
  <c r="F14" i="3"/>
  <c r="G14" i="3"/>
  <c r="H14" i="3"/>
  <c r="I14" i="3"/>
  <c r="J14" i="3"/>
  <c r="M14" i="3" s="1"/>
  <c r="A15" i="3"/>
  <c r="K15" i="3" s="1"/>
  <c r="B15" i="3"/>
  <c r="C15" i="3"/>
  <c r="D15" i="3"/>
  <c r="E15" i="3"/>
  <c r="F15" i="3"/>
  <c r="G15" i="3"/>
  <c r="H15" i="3"/>
  <c r="I15" i="3"/>
  <c r="J15" i="3"/>
  <c r="M15" i="3" s="1"/>
  <c r="A16" i="3"/>
  <c r="K16" i="3" s="1"/>
  <c r="B16" i="3"/>
  <c r="C16" i="3"/>
  <c r="D16" i="3"/>
  <c r="E16" i="3"/>
  <c r="F16" i="3"/>
  <c r="G16" i="3"/>
  <c r="H16" i="3"/>
  <c r="I16" i="3"/>
  <c r="J16" i="3"/>
  <c r="M16" i="3" s="1"/>
  <c r="A17" i="3"/>
  <c r="K17" i="3" s="1"/>
  <c r="B17" i="3"/>
  <c r="C17" i="3"/>
  <c r="D17" i="3"/>
  <c r="E17" i="3"/>
  <c r="F17" i="3"/>
  <c r="G17" i="3"/>
  <c r="H17" i="3"/>
  <c r="I17" i="3"/>
  <c r="J17" i="3"/>
  <c r="M17" i="3" s="1"/>
  <c r="A18" i="3"/>
  <c r="K18" i="3" s="1"/>
  <c r="B18" i="3"/>
  <c r="C18" i="3"/>
  <c r="D18" i="3"/>
  <c r="E18" i="3"/>
  <c r="F18" i="3"/>
  <c r="G18" i="3"/>
  <c r="H18" i="3"/>
  <c r="I18" i="3"/>
  <c r="J18" i="3"/>
  <c r="M18" i="3" s="1"/>
  <c r="A19" i="3"/>
  <c r="K19" i="3" s="1"/>
  <c r="B19" i="3"/>
  <c r="C19" i="3"/>
  <c r="D19" i="3"/>
  <c r="E19" i="3"/>
  <c r="F19" i="3"/>
  <c r="G19" i="3"/>
  <c r="H19" i="3"/>
  <c r="I19" i="3"/>
  <c r="J19" i="3"/>
  <c r="M19" i="3" s="1"/>
  <c r="A20" i="3"/>
  <c r="K20" i="3" s="1"/>
  <c r="B20" i="3"/>
  <c r="C20" i="3"/>
  <c r="D20" i="3"/>
  <c r="E20" i="3"/>
  <c r="F20" i="3"/>
  <c r="G20" i="3"/>
  <c r="H20" i="3"/>
  <c r="I20" i="3"/>
  <c r="J20" i="3"/>
  <c r="M20" i="3" s="1"/>
  <c r="A21" i="3"/>
  <c r="K21" i="3" s="1"/>
  <c r="B21" i="3"/>
  <c r="C21" i="3"/>
  <c r="D21" i="3"/>
  <c r="E21" i="3"/>
  <c r="F21" i="3"/>
  <c r="G21" i="3"/>
  <c r="H21" i="3"/>
  <c r="I21" i="3"/>
  <c r="J21" i="3"/>
  <c r="M21" i="3" s="1"/>
  <c r="A22" i="3"/>
  <c r="K22" i="3" s="1"/>
  <c r="B22" i="3"/>
  <c r="C22" i="3"/>
  <c r="D22" i="3"/>
  <c r="E22" i="3"/>
  <c r="F22" i="3"/>
  <c r="G22" i="3"/>
  <c r="H22" i="3"/>
  <c r="I22" i="3"/>
  <c r="J22" i="3"/>
  <c r="M22" i="3" s="1"/>
  <c r="A23" i="3"/>
  <c r="K23" i="3" s="1"/>
  <c r="B23" i="3"/>
  <c r="C23" i="3"/>
  <c r="D23" i="3"/>
  <c r="E23" i="3"/>
  <c r="F23" i="3"/>
  <c r="G23" i="3"/>
  <c r="H23" i="3"/>
  <c r="I23" i="3"/>
  <c r="J23" i="3"/>
  <c r="M23" i="3" s="1"/>
  <c r="A24" i="3"/>
  <c r="K24" i="3" s="1"/>
  <c r="B24" i="3"/>
  <c r="C24" i="3"/>
  <c r="D24" i="3"/>
  <c r="E24" i="3"/>
  <c r="F24" i="3"/>
  <c r="G24" i="3"/>
  <c r="H24" i="3"/>
  <c r="I24" i="3"/>
  <c r="J24" i="3"/>
  <c r="M24" i="3" s="1"/>
  <c r="A25" i="3"/>
  <c r="K25" i="3" s="1"/>
  <c r="B25" i="3"/>
  <c r="C25" i="3"/>
  <c r="D25" i="3"/>
  <c r="E25" i="3"/>
  <c r="F25" i="3"/>
  <c r="G25" i="3"/>
  <c r="H25" i="3"/>
  <c r="I25" i="3"/>
  <c r="J25" i="3"/>
  <c r="M25" i="3" s="1"/>
  <c r="A26" i="3"/>
  <c r="K26" i="3" s="1"/>
  <c r="B26" i="3"/>
  <c r="C26" i="3"/>
  <c r="D26" i="3"/>
  <c r="E26" i="3"/>
  <c r="F26" i="3"/>
  <c r="G26" i="3"/>
  <c r="H26" i="3"/>
  <c r="I26" i="3"/>
  <c r="J26" i="3"/>
  <c r="M26" i="3" s="1"/>
  <c r="A27" i="3"/>
  <c r="K27" i="3" s="1"/>
  <c r="B27" i="3"/>
  <c r="C27" i="3"/>
  <c r="D27" i="3"/>
  <c r="E27" i="3"/>
  <c r="F27" i="3"/>
  <c r="G27" i="3"/>
  <c r="H27" i="3"/>
  <c r="I27" i="3"/>
  <c r="J27" i="3"/>
  <c r="M27" i="3" s="1"/>
  <c r="A28" i="3"/>
  <c r="K28" i="3" s="1"/>
  <c r="B28" i="3"/>
  <c r="C28" i="3"/>
  <c r="D28" i="3"/>
  <c r="E28" i="3"/>
  <c r="F28" i="3"/>
  <c r="G28" i="3"/>
  <c r="H28" i="3"/>
  <c r="I28" i="3"/>
  <c r="J28" i="3"/>
  <c r="M28" i="3" s="1"/>
</calcChain>
</file>

<file path=xl/sharedStrings.xml><?xml version="1.0" encoding="utf-8"?>
<sst xmlns="http://schemas.openxmlformats.org/spreadsheetml/2006/main" count="111" uniqueCount="77">
  <si>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</si>
  <si>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</si>
  <si>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</si>
  <si>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</si>
  <si>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</si>
  <si>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</si>
  <si>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</si>
  <si>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</si>
  <si>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</si>
  <si>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</si>
  <si>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</si>
  <si>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5/2/2008</t>
  </si>
  <si>
    <t>The Incredible Hulk</t>
  </si>
  <si>
    <t>6/13/2008</t>
  </si>
  <si>
    <t>Iron Man 2</t>
  </si>
  <si>
    <t>5/7/2010</t>
  </si>
  <si>
    <t>Thor</t>
  </si>
  <si>
    <t>5/6/2011</t>
  </si>
  <si>
    <t>Captain America: The First Avenger</t>
  </si>
  <si>
    <t>7/22/2011</t>
  </si>
  <si>
    <t>The Avengers</t>
  </si>
  <si>
    <t>5/4/2012</t>
  </si>
  <si>
    <t>Iron Man 3</t>
  </si>
  <si>
    <t>5/3/2013</t>
  </si>
  <si>
    <t>Thor: The Dark World</t>
  </si>
  <si>
    <t>11/8/2013</t>
  </si>
  <si>
    <t>Captain America: The Winter Soldier</t>
  </si>
  <si>
    <t>4/4/2014</t>
  </si>
  <si>
    <t>Guardians of the Galaxy</t>
  </si>
  <si>
    <t>8/1/2014</t>
  </si>
  <si>
    <t>Avengers: Age of Ultron</t>
  </si>
  <si>
    <t>5/1/2015</t>
  </si>
  <si>
    <t>Ant-Man</t>
  </si>
  <si>
    <t>7/17/2015</t>
  </si>
  <si>
    <t>Captain America: Civil War</t>
  </si>
  <si>
    <t>5/6/2016</t>
  </si>
  <si>
    <t>Doctor Strange</t>
  </si>
  <si>
    <t>11/4/2016</t>
  </si>
  <si>
    <t>Guardians of the Galaxy Vol. 2</t>
  </si>
  <si>
    <t>5/5/2017</t>
  </si>
  <si>
    <t>Spider-Man: Homecoming</t>
  </si>
  <si>
    <t>7/7/2017</t>
  </si>
  <si>
    <t>Thor: Ragnarok</t>
  </si>
  <si>
    <t>11/3/2017</t>
  </si>
  <si>
    <t>Black Panther</t>
  </si>
  <si>
    <t>2/16/2018</t>
  </si>
  <si>
    <t>Avengers: Infinity War</t>
  </si>
  <si>
    <t>4/27/2018</t>
  </si>
  <si>
    <t>Ant-Man and the Wasp</t>
  </si>
  <si>
    <t>7/6/2018</t>
  </si>
  <si>
    <t>Captain Marvel</t>
  </si>
  <si>
    <t>3/8/2019</t>
  </si>
  <si>
    <t>Avengers: End Game</t>
  </si>
  <si>
    <t>4/26/2019</t>
  </si>
  <si>
    <t>Spider-Man: Far From Home</t>
  </si>
  <si>
    <t>7/2/2019</t>
  </si>
  <si>
    <t>Black Widow</t>
  </si>
  <si>
    <t>7/9/2021</t>
  </si>
  <si>
    <t>Shang-Chi and the Legend of the Ten Rings</t>
  </si>
  <si>
    <t>9/3/2021</t>
  </si>
  <si>
    <t>Eternals</t>
  </si>
  <si>
    <t>11/5/2021</t>
  </si>
  <si>
    <t>Spider-Man: No Way Home</t>
  </si>
  <si>
    <t>12/17/2021</t>
  </si>
  <si>
    <t>Grand Total</t>
  </si>
  <si>
    <t>character_theme</t>
  </si>
  <si>
    <t>net_profit</t>
  </si>
  <si>
    <t>Avengers</t>
  </si>
  <si>
    <t>Captain America</t>
  </si>
  <si>
    <t>Incredible Hulk</t>
  </si>
  <si>
    <t>Shang-Chi</t>
  </si>
  <si>
    <t>Spider-Man</t>
  </si>
  <si>
    <t>character_theme_count</t>
  </si>
  <si>
    <t>Movie Character Theme</t>
  </si>
  <si>
    <t>Average Worldwide Box Office</t>
  </si>
  <si>
    <t>Total Movies</t>
  </si>
  <si>
    <t>Average Audience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</si>
</sst>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1" applyNumberFormat="1" applyFont="1"/>
    <xf numFmtId="4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7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3"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71" formatCode="0.0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71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71" formatCode="0.0"/>
    </dxf>
    <dxf>
      <numFmt numFmtId="2" formatCode="0.00"/>
    </dxf>
    <dxf>
      <numFmt numFmtId="171" formatCode="0.0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2" formatCode="0.00"/>
    </dxf>
    <dxf>
      <numFmt numFmtId="170" formatCode="0.000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70" formatCode="0.000"/>
    </dxf>
    <dxf>
      <numFmt numFmtId="169" formatCode="0.0000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9" formatCode="0.0000"/>
    </dxf>
    <dxf>
      <numFmt numFmtId="168" formatCode="0.00000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8" formatCode="0.00000"/>
    </dxf>
    <dxf>
      <numFmt numFmtId="167" formatCode="0.000000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7" formatCode="0.000000"/>
    </dxf>
    <dxf>
      <numFmt numFmtId="166" formatCode="0.0000000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6" formatCode="0.0000000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numFmt numFmtId="34" formatCode="_-&quot;$&quot;* #,##0.00_-;\-&quot;$&quot;* #,##0.00_-;_-&quot;$&quot;* &quot;-&quot;??_-;_-@_-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dyh" refreshedDate="45336.518506250002" createdVersion="8" refreshedVersion="8" minRefreshableVersion="3" recordCount="27">
  <cacheSource type="worksheet">
    <worksheetSource name="Table2"/>
  </cacheSource>
  <cacheFields count="13">
    <cacheField name="movie_title" numFmtId="0">
      <sharedItems/>
    </cacheField>
    <cacheField name="mcu_phase" numFmtId="0">
      <sharedItems containsSemiMixedTypes="0" containsString="0" containsNumber="1" containsInteger="1" minValue="1" maxValue="4"/>
    </cacheField>
    <cacheField name="release_date" numFmtId="0">
      <sharedItems/>
    </cacheField>
    <cacheField name="tomato_meter" numFmtId="0">
      <sharedItems containsSemiMixedTypes="0" containsString="0" containsNumber="1" containsInteger="1" minValue="47" maxValue="96"/>
    </cacheField>
    <cacheField name="audience_score" numFmtId="0">
      <sharedItems containsSemiMixedTypes="0" containsString="0" containsNumber="1" containsInteger="1" minValue="45" maxValue="98"/>
    </cacheField>
    <cacheField name="movie_duration" numFmtId="0">
      <sharedItems containsSemiMixedTypes="0" containsString="0" containsNumber="1" containsInteger="1" minValue="111" maxValue="181"/>
    </cacheField>
    <cacheField name="production_budget" numFmtId="44">
      <sharedItems containsSemiMixedTypes="0" containsString="0" containsNumber="1" containsInteger="1" minValue="130000000" maxValue="400000000"/>
    </cacheField>
    <cacheField name="opening_weekend" numFmtId="44">
      <sharedItems containsSemiMixedTypes="0" containsString="0" containsNumber="1" containsInteger="1" minValue="55414050" maxValue="357115007"/>
    </cacheField>
    <cacheField name="domestic_box_office" numFmtId="44">
      <sharedItems containsSemiMixedTypes="0" containsString="0" containsNumber="1" containsInteger="1" minValue="134806913" maxValue="858373000"/>
    </cacheField>
    <cacheField name="worldwide_box_office" numFmtId="44">
      <sharedItems containsSemiMixedTypes="0" containsString="0" containsNumber="1" containsInteger="1" minValue="265573859" maxValue="2797800564" count="27">
        <n v="585171547"/>
        <n v="265573859"/>
        <n v="621156389"/>
        <n v="449326618"/>
        <n v="370569776"/>
        <n v="1515100211"/>
        <n v="1215392272"/>
        <n v="644602516"/>
        <n v="714401889"/>
        <n v="770882395"/>
        <n v="1395316979"/>
        <n v="518858449"/>
        <n v="1151918521"/>
        <n v="676354481"/>
        <n v="869113101"/>
        <n v="878346440"/>
        <n v="850482778"/>
        <n v="1336494321"/>
        <n v="2048359754"/>
        <n v="623144660"/>
        <n v="1129727388"/>
        <n v="2797800564"/>
        <n v="1132532832"/>
        <n v="379751655"/>
        <n v="432243292"/>
        <n v="402064929"/>
        <n v="1891108035"/>
      </sharedItems>
    </cacheField>
    <cacheField name="character_theme" numFmtId="44">
      <sharedItems count="13">
        <s v="Iron Man"/>
        <s v="Incredible Hulk"/>
        <s v="Thor"/>
        <s v="Captain America"/>
        <s v="Avengers"/>
        <s v="Guardians of the Galaxy"/>
        <s v="Ant-Man"/>
        <s v="Doctor Strange"/>
        <s v="Spider-Man"/>
        <s v="Captain Marvel"/>
        <s v="Black Widow"/>
        <s v="Shang-Chi"/>
        <s v="Eternals"/>
      </sharedItems>
    </cacheField>
    <cacheField name="character_theme_count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net_profit" numFmtId="44">
      <sharedItems containsSemiMixedTypes="0" containsString="0" containsNumber="1" containsInteger="1" minValue="128073859" maxValue="2397800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Iron Man"/>
    <n v="1"/>
    <s v="5/2/2008"/>
    <n v="94"/>
    <n v="91"/>
    <n v="126"/>
    <n v="186000000"/>
    <n v="102118668"/>
    <n v="318604126"/>
    <x v="0"/>
    <x v="0"/>
    <x v="0"/>
    <n v="399171547"/>
  </r>
  <r>
    <s v="The Incredible Hulk"/>
    <n v="1"/>
    <s v="6/13/2008"/>
    <n v="67"/>
    <n v="70"/>
    <n v="112"/>
    <n v="137500000"/>
    <n v="55414050"/>
    <n v="134806913"/>
    <x v="1"/>
    <x v="1"/>
    <x v="1"/>
    <n v="128073859"/>
  </r>
  <r>
    <s v="Iron Man 2"/>
    <n v="1"/>
    <s v="5/7/2010"/>
    <n v="72"/>
    <n v="71"/>
    <n v="124"/>
    <n v="170000000"/>
    <n v="128122480"/>
    <n v="312433331"/>
    <x v="2"/>
    <x v="0"/>
    <x v="0"/>
    <n v="451156389"/>
  </r>
  <r>
    <s v="Thor"/>
    <n v="1"/>
    <s v="5/6/2011"/>
    <n v="77"/>
    <n v="76"/>
    <n v="113"/>
    <n v="150000000"/>
    <n v="65723338"/>
    <n v="181030624"/>
    <x v="3"/>
    <x v="2"/>
    <x v="0"/>
    <n v="299326618"/>
  </r>
  <r>
    <s v="Captain America: The First Avenger"/>
    <n v="1"/>
    <s v="7/22/2011"/>
    <n v="79"/>
    <n v="75"/>
    <n v="124"/>
    <n v="140000000"/>
    <n v="65058524"/>
    <n v="176654505"/>
    <x v="4"/>
    <x v="3"/>
    <x v="0"/>
    <n v="230569776"/>
  </r>
  <r>
    <s v="The Avengers"/>
    <n v="1"/>
    <s v="5/4/2012"/>
    <n v="91"/>
    <n v="91"/>
    <n v="143"/>
    <n v="225000000"/>
    <n v="207438708"/>
    <n v="623357910"/>
    <x v="5"/>
    <x v="4"/>
    <x v="2"/>
    <n v="1290100211"/>
  </r>
  <r>
    <s v="Iron Man 3"/>
    <n v="2"/>
    <s v="5/3/2013"/>
    <n v="79"/>
    <n v="78"/>
    <n v="130"/>
    <n v="200000000"/>
    <n v="174144585"/>
    <n v="408992272"/>
    <x v="6"/>
    <x v="0"/>
    <x v="0"/>
    <n v="1015392272"/>
  </r>
  <r>
    <s v="Thor: The Dark World"/>
    <n v="2"/>
    <s v="11/8/2013"/>
    <n v="66"/>
    <n v="75"/>
    <n v="111"/>
    <n v="150000000"/>
    <n v="85737841"/>
    <n v="206362140"/>
    <x v="7"/>
    <x v="2"/>
    <x v="0"/>
    <n v="494602516"/>
  </r>
  <r>
    <s v="Captain America: The Winter Soldier"/>
    <n v="2"/>
    <s v="4/4/2014"/>
    <n v="90"/>
    <n v="92"/>
    <n v="135"/>
    <n v="170000000"/>
    <n v="95023721"/>
    <n v="259746958"/>
    <x v="8"/>
    <x v="3"/>
    <x v="0"/>
    <n v="544401889"/>
  </r>
  <r>
    <s v="Guardians of the Galaxy"/>
    <n v="2"/>
    <s v="8/1/2014"/>
    <n v="92"/>
    <n v="92"/>
    <n v="121"/>
    <n v="170000000"/>
    <n v="94320883"/>
    <n v="333714112"/>
    <x v="9"/>
    <x v="5"/>
    <x v="3"/>
    <n v="600882395"/>
  </r>
  <r>
    <s v="Avengers: Age of Ultron"/>
    <n v="2"/>
    <s v="5/1/2015"/>
    <n v="76"/>
    <n v="83"/>
    <n v="141"/>
    <n v="365000000"/>
    <n v="191271109"/>
    <n v="459005868"/>
    <x v="10"/>
    <x v="4"/>
    <x v="2"/>
    <n v="1030316979"/>
  </r>
  <r>
    <s v="Ant-Man"/>
    <n v="2"/>
    <s v="7/17/2015"/>
    <n v="83"/>
    <n v="85"/>
    <n v="117"/>
    <n v="130000000"/>
    <n v="57225526"/>
    <n v="180202163"/>
    <x v="11"/>
    <x v="6"/>
    <x v="0"/>
    <n v="388858449"/>
  </r>
  <r>
    <s v="Captain America: Civil War"/>
    <n v="3"/>
    <s v="5/6/2016"/>
    <n v="90"/>
    <n v="89"/>
    <n v="146"/>
    <n v="250000000"/>
    <n v="179139142"/>
    <n v="408084349"/>
    <x v="12"/>
    <x v="3"/>
    <x v="0"/>
    <n v="901918521"/>
  </r>
  <r>
    <s v="Doctor Strange"/>
    <n v="3"/>
    <s v="11/4/2016"/>
    <n v="89"/>
    <n v="86"/>
    <n v="115"/>
    <n v="165000000"/>
    <n v="85058311"/>
    <n v="232641920"/>
    <x v="13"/>
    <x v="7"/>
    <x v="1"/>
    <n v="511354481"/>
  </r>
  <r>
    <s v="Guardians of the Galaxy Vol. 2"/>
    <n v="3"/>
    <s v="5/5/2017"/>
    <n v="85"/>
    <n v="87"/>
    <n v="135"/>
    <n v="200000000"/>
    <n v="146510104"/>
    <n v="389813101"/>
    <x v="14"/>
    <x v="5"/>
    <x v="3"/>
    <n v="669113101"/>
  </r>
  <r>
    <s v="Spider-Man: Homecoming"/>
    <n v="3"/>
    <s v="7/7/2017"/>
    <n v="92"/>
    <n v="87"/>
    <n v="133"/>
    <n v="175000000"/>
    <n v="117027503"/>
    <n v="334201140"/>
    <x v="15"/>
    <x v="8"/>
    <x v="0"/>
    <n v="703346440"/>
  </r>
  <r>
    <s v="Thor: Ragnarok"/>
    <n v="3"/>
    <s v="11/3/2017"/>
    <n v="93"/>
    <n v="87"/>
    <n v="130"/>
    <n v="180000000"/>
    <n v="122744989"/>
    <n v="315058289"/>
    <x v="16"/>
    <x v="2"/>
    <x v="0"/>
    <n v="670482778"/>
  </r>
  <r>
    <s v="Black Panther"/>
    <n v="3"/>
    <s v="2/16/2018"/>
    <n v="96"/>
    <n v="79"/>
    <n v="134"/>
    <n v="200000000"/>
    <n v="202003951"/>
    <n v="700059566"/>
    <x v="17"/>
    <x v="6"/>
    <x v="0"/>
    <n v="1136494321"/>
  </r>
  <r>
    <s v="Avengers: Infinity War"/>
    <n v="3"/>
    <s v="4/27/2018"/>
    <n v="85"/>
    <n v="91"/>
    <n v="149"/>
    <n v="300000000"/>
    <n v="257698183"/>
    <n v="678815482"/>
    <x v="18"/>
    <x v="4"/>
    <x v="2"/>
    <n v="1748359754"/>
  </r>
  <r>
    <s v="Ant-Man and the Wasp"/>
    <n v="3"/>
    <s v="7/6/2018"/>
    <n v="87"/>
    <n v="81"/>
    <n v="118"/>
    <n v="130000000"/>
    <n v="75812205"/>
    <n v="216648740"/>
    <x v="19"/>
    <x v="6"/>
    <x v="0"/>
    <n v="493144660"/>
  </r>
  <r>
    <s v="Captain Marvel"/>
    <n v="3"/>
    <s v="3/8/2019"/>
    <n v="79"/>
    <n v="45"/>
    <n v="124"/>
    <n v="175000000"/>
    <n v="153433423"/>
    <n v="426829839"/>
    <x v="20"/>
    <x v="9"/>
    <x v="1"/>
    <n v="954727388"/>
  </r>
  <r>
    <s v="Avengers: End Game"/>
    <n v="3"/>
    <s v="4/26/2019"/>
    <n v="94"/>
    <n v="90"/>
    <n v="181"/>
    <n v="400000000"/>
    <n v="357115007"/>
    <n v="858373000"/>
    <x v="21"/>
    <x v="4"/>
    <x v="2"/>
    <n v="2397800564"/>
  </r>
  <r>
    <s v="Spider-Man: Far From Home"/>
    <n v="3"/>
    <s v="7/2/2019"/>
    <n v="90"/>
    <n v="95"/>
    <n v="129"/>
    <n v="160000000"/>
    <n v="92579212"/>
    <n v="390532085"/>
    <x v="22"/>
    <x v="8"/>
    <x v="0"/>
    <n v="972532832"/>
  </r>
  <r>
    <s v="Black Widow"/>
    <n v="4"/>
    <s v="7/9/2021"/>
    <n v="79"/>
    <n v="91"/>
    <n v="133"/>
    <n v="200000000"/>
    <n v="80366312"/>
    <n v="183651655"/>
    <x v="23"/>
    <x v="10"/>
    <x v="1"/>
    <n v="179751655"/>
  </r>
  <r>
    <s v="Shang-Chi and the Legend of the Ten Rings"/>
    <n v="4"/>
    <s v="9/3/2021"/>
    <n v="91"/>
    <n v="98"/>
    <n v="133"/>
    <n v="150000000"/>
    <n v="75388688"/>
    <n v="224543292"/>
    <x v="24"/>
    <x v="11"/>
    <x v="1"/>
    <n v="282243292"/>
  </r>
  <r>
    <s v="Eternals"/>
    <n v="4"/>
    <s v="11/5/2021"/>
    <n v="47"/>
    <n v="78"/>
    <n v="157"/>
    <n v="200000000"/>
    <n v="71297219"/>
    <n v="164870264"/>
    <x v="25"/>
    <x v="12"/>
    <x v="1"/>
    <n v="202064929"/>
  </r>
  <r>
    <s v="Spider-Man: No Way Home"/>
    <n v="4"/>
    <s v="12/17/2021"/>
    <n v="93"/>
    <n v="98"/>
    <n v="148"/>
    <n v="200000000"/>
    <n v="260138569"/>
    <n v="803975784"/>
    <x v="26"/>
    <x v="8"/>
    <x v="0"/>
    <n v="1691108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vie Character Theme">
  <location ref="A1:C15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>
      <items count="28">
        <item x="1"/>
        <item x="4"/>
        <item x="23"/>
        <item x="25"/>
        <item x="24"/>
        <item x="3"/>
        <item x="11"/>
        <item x="0"/>
        <item x="2"/>
        <item x="19"/>
        <item x="7"/>
        <item x="13"/>
        <item x="8"/>
        <item x="9"/>
        <item x="16"/>
        <item x="14"/>
        <item x="15"/>
        <item x="20"/>
        <item x="22"/>
        <item x="12"/>
        <item x="6"/>
        <item x="17"/>
        <item x="10"/>
        <item x="5"/>
        <item x="26"/>
        <item x="18"/>
        <item x="21"/>
        <item t="default"/>
      </items>
    </pivotField>
    <pivotField axis="axisRow" showAll="0">
      <items count="14">
        <item x="6"/>
        <item x="4"/>
        <item x="10"/>
        <item x="3"/>
        <item x="9"/>
        <item x="7"/>
        <item x="12"/>
        <item x="5"/>
        <item x="1"/>
        <item x="0"/>
        <item x="11"/>
        <item x="8"/>
        <item x="2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numFmtId="44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Movies" fld="11" subtotal="count" baseField="10" baseItem="0"/>
    <dataField name="Average Worldwide Box Office" fld="9" subtotal="average" baseField="10" baseItem="2" numFmtId="44"/>
  </dataFields>
  <formats count="6">
    <format dxfId="129">
      <pivotArea outline="0" collapsedLevelsAreSubtotals="1" fieldPosition="0"/>
    </format>
    <format dxfId="1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10" count="0"/>
        </references>
      </pivotArea>
    </format>
    <format dxfId="115">
      <pivotArea dataOnly="0" outline="0" fieldPosition="0">
        <references count="1">
          <reference field="4294967294" count="1">
            <x v="0"/>
          </reference>
        </references>
      </pivotArea>
    </format>
    <format dxfId="25">
      <pivotArea field="1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vie Character Theme">
  <location ref="A1:C15" firstHeaderRow="0" firstDataRow="1" firstDataCol="1"/>
  <pivotFields count="13">
    <pivotField showAll="0"/>
    <pivotField showAll="0"/>
    <pivotField showAll="0"/>
    <pivotField showAll="0"/>
    <pivotField dataField="1" showAll="0"/>
    <pivotField showAll="0"/>
    <pivotField numFmtId="44" showAll="0"/>
    <pivotField numFmtId="44" showAll="0"/>
    <pivotField numFmtId="44" showAll="0"/>
    <pivotField numFmtId="44" showAll="0">
      <items count="28">
        <item x="1"/>
        <item x="4"/>
        <item x="23"/>
        <item x="25"/>
        <item x="24"/>
        <item x="3"/>
        <item x="11"/>
        <item x="0"/>
        <item x="2"/>
        <item x="19"/>
        <item x="7"/>
        <item x="13"/>
        <item x="8"/>
        <item x="9"/>
        <item x="16"/>
        <item x="14"/>
        <item x="15"/>
        <item x="20"/>
        <item x="22"/>
        <item x="12"/>
        <item x="6"/>
        <item x="17"/>
        <item x="10"/>
        <item x="5"/>
        <item x="26"/>
        <item x="18"/>
        <item x="21"/>
        <item t="default"/>
      </items>
    </pivotField>
    <pivotField axis="axisRow" showAll="0">
      <items count="14">
        <item x="6"/>
        <item x="4"/>
        <item x="10"/>
        <item x="3"/>
        <item x="9"/>
        <item x="7"/>
        <item x="12"/>
        <item x="5"/>
        <item x="1"/>
        <item x="0"/>
        <item x="11"/>
        <item x="8"/>
        <item x="2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numFmtId="44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Movies" fld="11" subtotal="count" baseField="10" baseItem="0"/>
    <dataField name="Average Audience Rating" fld="4" subtotal="average" baseField="10" baseItem="0" numFmtId="171"/>
  </dataFields>
  <formats count="8">
    <format dxfId="14">
      <pivotArea outline="0" collapsedLevelsAreSubtotals="1" fieldPosition="0"/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10" count="0"/>
        </references>
      </pivotArea>
    </format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field="1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M28" totalsRowShown="0">
  <autoFilter ref="A1:M28"/>
  <tableColumns count="13">
    <tableColumn id="1" name="movie_title">
      <calculatedColumnFormula>mcu_box_office_raw!A2</calculatedColumnFormula>
    </tableColumn>
    <tableColumn id="2" name="mcu_phase">
      <calculatedColumnFormula>mcu_box_office_raw!B2</calculatedColumnFormula>
    </tableColumn>
    <tableColumn id="3" name="release_date">
      <calculatedColumnFormula>mcu_box_office_raw!C2</calculatedColumnFormula>
    </tableColumn>
    <tableColumn id="4" name="tomato_meter">
      <calculatedColumnFormula>mcu_box_office_raw!D2</calculatedColumnFormula>
    </tableColumn>
    <tableColumn id="5" name="audience_score">
      <calculatedColumnFormula>mcu_box_office_raw!E2</calculatedColumnFormula>
    </tableColumn>
    <tableColumn id="6" name="movie_duration">
      <calculatedColumnFormula>mcu_box_office_raw!F2</calculatedColumnFormula>
    </tableColumn>
    <tableColumn id="7" name="production_budget" dataCellStyle="Currency">
      <calculatedColumnFormula>mcu_box_office_raw!G2</calculatedColumnFormula>
    </tableColumn>
    <tableColumn id="8" name="opening_weekend" dataCellStyle="Currency">
      <calculatedColumnFormula>mcu_box_office_raw!H2</calculatedColumnFormula>
    </tableColumn>
    <tableColumn id="9" name="domestic_box_office" dataCellStyle="Currency">
      <calculatedColumnFormula>mcu_box_office_raw!I2</calculatedColumnFormula>
    </tableColumn>
    <tableColumn id="10" name="worldwide_box_office" dataCellStyle="Currency">
      <calculatedColumnFormula>mcu_box_office_raw!J2</calculatedColumnFormula>
    </tableColumn>
    <tableColumn id="11" name="character_theme" dataDxfId="132" dataCellStyle="Currency">
      <calculatedColumnFormula>IF(ISNUMBER(SEARCH("Spider",A2)),"Spider-Man",IF(ISNUMBER(SEARCH("Doctor",A2)),"Doctor Strange",IF(ISNUMBER(SEARCH("Guardian",A2)),"Guardians of the Galaxy",IF(ISNUMBER(SEARCH("Marvel",A2)),"Captain Marvel",IF(ISNUMBER(SEARCH("Widow",A2)),"Black Widow",IF(ISNUMBER(SEARCH("Shang",A2)),"Shang-Chi",IF(ISNUMBER(SEARCH("Eternals",A2)),"Eternals",IF(ISNUMBER(SEARCH("America",A2)),"Captain America",IF(ISNUMBER(SEARCH("Avengers",A2)),"Avengers",IF(ISNUMBER(SEARCH("Thor",A2)),"Thor",IF(ISNUMBER(SEARCH("Ant",A2)),"Ant-Man",IF(ISNUMBER(SEARCH("Iron",A2)),"Iron Man",IF(ISNUMBER(SEARCH("Hulk",A2)),"Incredible Hulk","")))))))))))))</calculatedColumnFormula>
    </tableColumn>
    <tableColumn id="13" name="character_theme_count" dataDxfId="130" dataCellStyle="Currency">
      <calculatedColumnFormula>IF(K2="Thor",COUNTIF(K:K,"Thor"),IF(K2="Iron Man",COUNTIF(K:K,"Iron Man"),IF(K2="Ant-Man",COUNTIF(K:K,"Ant-Man"),IF(K2="Incredible Hulk",COUNTIF(K:K,"Incredible Hulk"),IF(K2="Captain America",COUNTIF(K:K,"Captain America"),IF(K2="Guardians of the Galaxy",COUNTIF(K:K,"Guardians of the Galaxy"),IF(K2="Avengers",COUNTIF(K:K,"Avengers"),IF(K2="Doctor Strange",COUNTIF(K:K,"Doctor Strange"),IF(K2="Spider-Man",COUNTIF(K:K,"Spider-Man"),IF(K2="Captain Marvel",COUNTIF(K:K,"Captain Marvel"),IF(K2="Black Widow",COUNTIF(K:K,"Black Widow"),IF(K2="Shang-Chi",COUNTIF(K:K,"Shang-Chi"),IF(K2="Eternals",COUNTIF(K:K,"Eternals"),"")))))))))))))</calculatedColumnFormula>
    </tableColumn>
    <tableColumn id="12" name="net_profit" dataDxfId="131" dataCellStyle="Currency">
      <calculatedColumnFormula>Table2[[#This Row],[worldwide_box_office]]-Table2[[#This Row],[production_budget]]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M15" sqref="M15"/>
    </sheetView>
  </sheetViews>
  <sheetFormatPr defaultRowHeight="14.4" x14ac:dyDescent="0.3"/>
  <cols>
    <col min="1" max="1" width="30.109375" customWidth="1"/>
    <col min="7" max="7" width="11.77734375" customWidth="1"/>
    <col min="8" max="8" width="12.33203125" customWidth="1"/>
    <col min="9" max="9" width="11.44140625" customWidth="1"/>
    <col min="10" max="10" width="12.77734375" customWidth="1"/>
    <col min="11" max="11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</v>
      </c>
      <c r="C2" t="s">
        <v>11</v>
      </c>
      <c r="D2">
        <v>94</v>
      </c>
      <c r="E2">
        <v>91</v>
      </c>
      <c r="F2">
        <v>126</v>
      </c>
      <c r="G2" s="1">
        <v>186000000</v>
      </c>
      <c r="H2" s="1">
        <v>102118668</v>
      </c>
      <c r="I2" s="1">
        <v>318604126</v>
      </c>
      <c r="J2" s="1">
        <v>585171547</v>
      </c>
    </row>
    <row r="3" spans="1:10" x14ac:dyDescent="0.3">
      <c r="A3" t="s">
        <v>12</v>
      </c>
      <c r="B3">
        <v>1</v>
      </c>
      <c r="C3" t="s">
        <v>13</v>
      </c>
      <c r="D3">
        <v>67</v>
      </c>
      <c r="E3">
        <v>70</v>
      </c>
      <c r="F3">
        <v>112</v>
      </c>
      <c r="G3" s="1">
        <v>137500000</v>
      </c>
      <c r="H3" s="1">
        <v>55414050</v>
      </c>
      <c r="I3" s="1">
        <v>134806913</v>
      </c>
      <c r="J3" s="1">
        <v>265573859</v>
      </c>
    </row>
    <row r="4" spans="1:10" x14ac:dyDescent="0.3">
      <c r="A4" t="s">
        <v>14</v>
      </c>
      <c r="B4">
        <v>1</v>
      </c>
      <c r="C4" t="s">
        <v>15</v>
      </c>
      <c r="D4">
        <v>72</v>
      </c>
      <c r="E4">
        <v>71</v>
      </c>
      <c r="F4">
        <v>124</v>
      </c>
      <c r="G4" s="1">
        <v>170000000</v>
      </c>
      <c r="H4" s="1">
        <v>128122480</v>
      </c>
      <c r="I4" s="1">
        <v>312433331</v>
      </c>
      <c r="J4" s="1">
        <v>621156389</v>
      </c>
    </row>
    <row r="5" spans="1:10" x14ac:dyDescent="0.3">
      <c r="A5" t="s">
        <v>16</v>
      </c>
      <c r="B5">
        <v>1</v>
      </c>
      <c r="C5" t="s">
        <v>17</v>
      </c>
      <c r="D5">
        <v>77</v>
      </c>
      <c r="E5">
        <v>76</v>
      </c>
      <c r="F5">
        <v>113</v>
      </c>
      <c r="G5" s="1">
        <v>150000000</v>
      </c>
      <c r="H5" s="1">
        <v>65723338</v>
      </c>
      <c r="I5" s="1">
        <v>181030624</v>
      </c>
      <c r="J5" s="1">
        <v>449326618</v>
      </c>
    </row>
    <row r="6" spans="1:10" x14ac:dyDescent="0.3">
      <c r="A6" t="s">
        <v>18</v>
      </c>
      <c r="B6">
        <v>1</v>
      </c>
      <c r="C6" t="s">
        <v>19</v>
      </c>
      <c r="D6">
        <v>79</v>
      </c>
      <c r="E6">
        <v>75</v>
      </c>
      <c r="F6">
        <v>124</v>
      </c>
      <c r="G6" s="1">
        <v>140000000</v>
      </c>
      <c r="H6" s="1">
        <v>65058524</v>
      </c>
      <c r="I6" s="1">
        <v>176654505</v>
      </c>
      <c r="J6" s="1">
        <v>370569776</v>
      </c>
    </row>
    <row r="7" spans="1:10" x14ac:dyDescent="0.3">
      <c r="A7" t="s">
        <v>20</v>
      </c>
      <c r="B7">
        <v>1</v>
      </c>
      <c r="C7" t="s">
        <v>21</v>
      </c>
      <c r="D7">
        <v>91</v>
      </c>
      <c r="E7">
        <v>91</v>
      </c>
      <c r="F7">
        <v>143</v>
      </c>
      <c r="G7" s="1">
        <v>225000000</v>
      </c>
      <c r="H7" s="1">
        <v>207438708</v>
      </c>
      <c r="I7" s="1">
        <v>623357910</v>
      </c>
      <c r="J7" s="1">
        <v>1515100211</v>
      </c>
    </row>
    <row r="8" spans="1:10" x14ac:dyDescent="0.3">
      <c r="A8" t="s">
        <v>22</v>
      </c>
      <c r="B8">
        <v>2</v>
      </c>
      <c r="C8" t="s">
        <v>23</v>
      </c>
      <c r="D8">
        <v>79</v>
      </c>
      <c r="E8">
        <v>78</v>
      </c>
      <c r="F8">
        <v>130</v>
      </c>
      <c r="G8" s="1">
        <v>200000000</v>
      </c>
      <c r="H8" s="1">
        <v>174144585</v>
      </c>
      <c r="I8" s="1">
        <v>408992272</v>
      </c>
      <c r="J8" s="1">
        <v>1215392272</v>
      </c>
    </row>
    <row r="9" spans="1:10" x14ac:dyDescent="0.3">
      <c r="A9" t="s">
        <v>24</v>
      </c>
      <c r="B9">
        <v>2</v>
      </c>
      <c r="C9" t="s">
        <v>25</v>
      </c>
      <c r="D9">
        <v>66</v>
      </c>
      <c r="E9">
        <v>75</v>
      </c>
      <c r="F9">
        <v>111</v>
      </c>
      <c r="G9" s="1">
        <v>150000000</v>
      </c>
      <c r="H9" s="1">
        <v>85737841</v>
      </c>
      <c r="I9" s="1">
        <v>206362140</v>
      </c>
      <c r="J9" s="1">
        <v>644602516</v>
      </c>
    </row>
    <row r="10" spans="1:10" x14ac:dyDescent="0.3">
      <c r="A10" t="s">
        <v>26</v>
      </c>
      <c r="B10">
        <v>2</v>
      </c>
      <c r="C10" t="s">
        <v>27</v>
      </c>
      <c r="D10">
        <v>90</v>
      </c>
      <c r="E10">
        <v>92</v>
      </c>
      <c r="F10">
        <v>135</v>
      </c>
      <c r="G10" s="1">
        <v>170000000</v>
      </c>
      <c r="H10" s="1">
        <v>95023721</v>
      </c>
      <c r="I10" s="1">
        <v>259746958</v>
      </c>
      <c r="J10" s="1">
        <v>714401889</v>
      </c>
    </row>
    <row r="11" spans="1:10" x14ac:dyDescent="0.3">
      <c r="A11" t="s">
        <v>28</v>
      </c>
      <c r="B11">
        <v>2</v>
      </c>
      <c r="C11" t="s">
        <v>29</v>
      </c>
      <c r="D11">
        <v>92</v>
      </c>
      <c r="E11">
        <v>92</v>
      </c>
      <c r="F11">
        <v>121</v>
      </c>
      <c r="G11" s="1">
        <v>170000000</v>
      </c>
      <c r="H11" s="1">
        <v>94320883</v>
      </c>
      <c r="I11" s="1">
        <v>333714112</v>
      </c>
      <c r="J11" s="1">
        <v>770882395</v>
      </c>
    </row>
    <row r="12" spans="1:10" x14ac:dyDescent="0.3">
      <c r="A12" t="s">
        <v>30</v>
      </c>
      <c r="B12">
        <v>2</v>
      </c>
      <c r="C12" t="s">
        <v>31</v>
      </c>
      <c r="D12">
        <v>76</v>
      </c>
      <c r="E12">
        <v>83</v>
      </c>
      <c r="F12">
        <v>141</v>
      </c>
      <c r="G12" s="1">
        <v>365000000</v>
      </c>
      <c r="H12" s="1">
        <v>191271109</v>
      </c>
      <c r="I12" s="1">
        <v>459005868</v>
      </c>
      <c r="J12" s="1">
        <v>1395316979</v>
      </c>
    </row>
    <row r="13" spans="1:10" x14ac:dyDescent="0.3">
      <c r="A13" t="s">
        <v>32</v>
      </c>
      <c r="B13">
        <v>2</v>
      </c>
      <c r="C13" t="s">
        <v>33</v>
      </c>
      <c r="D13">
        <v>83</v>
      </c>
      <c r="E13">
        <v>85</v>
      </c>
      <c r="F13">
        <v>117</v>
      </c>
      <c r="G13" s="1">
        <v>130000000</v>
      </c>
      <c r="H13" s="1">
        <v>57225526</v>
      </c>
      <c r="I13" s="1">
        <v>180202163</v>
      </c>
      <c r="J13" s="1">
        <v>518858449</v>
      </c>
    </row>
    <row r="14" spans="1:10" x14ac:dyDescent="0.3">
      <c r="A14" t="s">
        <v>34</v>
      </c>
      <c r="B14">
        <v>3</v>
      </c>
      <c r="C14" t="s">
        <v>35</v>
      </c>
      <c r="D14">
        <v>90</v>
      </c>
      <c r="E14">
        <v>89</v>
      </c>
      <c r="F14">
        <v>146</v>
      </c>
      <c r="G14" s="1">
        <v>250000000</v>
      </c>
      <c r="H14" s="1">
        <v>179139142</v>
      </c>
      <c r="I14" s="1">
        <v>408084349</v>
      </c>
      <c r="J14" s="1">
        <v>1151918521</v>
      </c>
    </row>
    <row r="15" spans="1:10" x14ac:dyDescent="0.3">
      <c r="A15" t="s">
        <v>36</v>
      </c>
      <c r="B15">
        <v>3</v>
      </c>
      <c r="C15" t="s">
        <v>37</v>
      </c>
      <c r="D15">
        <v>89</v>
      </c>
      <c r="E15">
        <v>86</v>
      </c>
      <c r="F15">
        <v>115</v>
      </c>
      <c r="G15" s="1">
        <v>165000000</v>
      </c>
      <c r="H15" s="1">
        <v>85058311</v>
      </c>
      <c r="I15" s="1">
        <v>232641920</v>
      </c>
      <c r="J15" s="1">
        <v>676354481</v>
      </c>
    </row>
    <row r="16" spans="1:10" x14ac:dyDescent="0.3">
      <c r="A16" t="s">
        <v>38</v>
      </c>
      <c r="B16">
        <v>3</v>
      </c>
      <c r="C16" t="s">
        <v>39</v>
      </c>
      <c r="D16">
        <v>85</v>
      </c>
      <c r="E16">
        <v>87</v>
      </c>
      <c r="F16">
        <v>135</v>
      </c>
      <c r="G16" s="1">
        <v>200000000</v>
      </c>
      <c r="H16" s="1">
        <v>146510104</v>
      </c>
      <c r="I16" s="1">
        <v>389813101</v>
      </c>
      <c r="J16" s="1">
        <v>869113101</v>
      </c>
    </row>
    <row r="17" spans="1:10" x14ac:dyDescent="0.3">
      <c r="A17" t="s">
        <v>40</v>
      </c>
      <c r="B17">
        <v>3</v>
      </c>
      <c r="C17" t="s">
        <v>41</v>
      </c>
      <c r="D17">
        <v>92</v>
      </c>
      <c r="E17">
        <v>87</v>
      </c>
      <c r="F17">
        <v>133</v>
      </c>
      <c r="G17" s="1">
        <v>175000000</v>
      </c>
      <c r="H17" s="1">
        <v>117027503</v>
      </c>
      <c r="I17" s="1">
        <v>334201140</v>
      </c>
      <c r="J17" s="1">
        <v>878346440</v>
      </c>
    </row>
    <row r="18" spans="1:10" x14ac:dyDescent="0.3">
      <c r="A18" t="s">
        <v>42</v>
      </c>
      <c r="B18">
        <v>3</v>
      </c>
      <c r="C18" t="s">
        <v>43</v>
      </c>
      <c r="D18">
        <v>93</v>
      </c>
      <c r="E18">
        <v>87</v>
      </c>
      <c r="F18">
        <v>130</v>
      </c>
      <c r="G18" s="1">
        <v>180000000</v>
      </c>
      <c r="H18" s="1">
        <v>122744989</v>
      </c>
      <c r="I18" s="1">
        <v>315058289</v>
      </c>
      <c r="J18" s="1">
        <v>850482778</v>
      </c>
    </row>
    <row r="19" spans="1:10" x14ac:dyDescent="0.3">
      <c r="A19" t="s">
        <v>44</v>
      </c>
      <c r="B19">
        <v>3</v>
      </c>
      <c r="C19" t="s">
        <v>45</v>
      </c>
      <c r="D19">
        <v>96</v>
      </c>
      <c r="E19">
        <v>79</v>
      </c>
      <c r="F19">
        <v>134</v>
      </c>
      <c r="G19" s="1">
        <v>200000000</v>
      </c>
      <c r="H19" s="1">
        <v>202003951</v>
      </c>
      <c r="I19" s="1">
        <v>700059566</v>
      </c>
      <c r="J19" s="1">
        <v>1336494321</v>
      </c>
    </row>
    <row r="20" spans="1:10" x14ac:dyDescent="0.3">
      <c r="A20" t="s">
        <v>46</v>
      </c>
      <c r="B20">
        <v>3</v>
      </c>
      <c r="C20" t="s">
        <v>47</v>
      </c>
      <c r="D20">
        <v>85</v>
      </c>
      <c r="E20">
        <v>91</v>
      </c>
      <c r="F20">
        <v>149</v>
      </c>
      <c r="G20" s="1">
        <v>300000000</v>
      </c>
      <c r="H20" s="1">
        <v>257698183</v>
      </c>
      <c r="I20" s="1">
        <v>678815482</v>
      </c>
      <c r="J20" s="1">
        <v>2048359754</v>
      </c>
    </row>
    <row r="21" spans="1:10" x14ac:dyDescent="0.3">
      <c r="A21" t="s">
        <v>48</v>
      </c>
      <c r="B21">
        <v>3</v>
      </c>
      <c r="C21" t="s">
        <v>49</v>
      </c>
      <c r="D21">
        <v>87</v>
      </c>
      <c r="E21">
        <v>81</v>
      </c>
      <c r="F21">
        <v>118</v>
      </c>
      <c r="G21" s="1">
        <v>130000000</v>
      </c>
      <c r="H21" s="1">
        <v>75812205</v>
      </c>
      <c r="I21" s="1">
        <v>216648740</v>
      </c>
      <c r="J21" s="1">
        <v>623144660</v>
      </c>
    </row>
    <row r="22" spans="1:10" x14ac:dyDescent="0.3">
      <c r="A22" t="s">
        <v>50</v>
      </c>
      <c r="B22">
        <v>3</v>
      </c>
      <c r="C22" t="s">
        <v>51</v>
      </c>
      <c r="D22">
        <v>79</v>
      </c>
      <c r="E22">
        <v>45</v>
      </c>
      <c r="F22">
        <v>124</v>
      </c>
      <c r="G22" s="1">
        <v>175000000</v>
      </c>
      <c r="H22" s="1">
        <v>153433423</v>
      </c>
      <c r="I22" s="1">
        <v>426829839</v>
      </c>
      <c r="J22" s="1">
        <v>1129727388</v>
      </c>
    </row>
    <row r="23" spans="1:10" x14ac:dyDescent="0.3">
      <c r="A23" t="s">
        <v>52</v>
      </c>
      <c r="B23">
        <v>3</v>
      </c>
      <c r="C23" t="s">
        <v>53</v>
      </c>
      <c r="D23">
        <v>94</v>
      </c>
      <c r="E23">
        <v>90</v>
      </c>
      <c r="F23">
        <v>181</v>
      </c>
      <c r="G23" s="1">
        <v>400000000</v>
      </c>
      <c r="H23" s="1">
        <v>357115007</v>
      </c>
      <c r="I23" s="1">
        <v>858373000</v>
      </c>
      <c r="J23" s="1">
        <v>2797800564</v>
      </c>
    </row>
    <row r="24" spans="1:10" x14ac:dyDescent="0.3">
      <c r="A24" t="s">
        <v>54</v>
      </c>
      <c r="B24">
        <v>3</v>
      </c>
      <c r="C24" t="s">
        <v>55</v>
      </c>
      <c r="D24">
        <v>90</v>
      </c>
      <c r="E24">
        <v>95</v>
      </c>
      <c r="F24">
        <v>129</v>
      </c>
      <c r="G24" s="1">
        <v>160000000</v>
      </c>
      <c r="H24" s="1">
        <v>92579212</v>
      </c>
      <c r="I24" s="1">
        <v>390532085</v>
      </c>
      <c r="J24" s="1">
        <v>1132532832</v>
      </c>
    </row>
    <row r="25" spans="1:10" x14ac:dyDescent="0.3">
      <c r="A25" t="s">
        <v>56</v>
      </c>
      <c r="B25">
        <v>4</v>
      </c>
      <c r="C25" t="s">
        <v>57</v>
      </c>
      <c r="D25">
        <v>79</v>
      </c>
      <c r="E25">
        <v>91</v>
      </c>
      <c r="F25">
        <v>133</v>
      </c>
      <c r="G25" s="1">
        <v>200000000</v>
      </c>
      <c r="H25" s="1">
        <v>80366312</v>
      </c>
      <c r="I25" s="1">
        <v>183651655</v>
      </c>
      <c r="J25" s="1">
        <v>379751655</v>
      </c>
    </row>
    <row r="26" spans="1:10" x14ac:dyDescent="0.3">
      <c r="A26" t="s">
        <v>58</v>
      </c>
      <c r="B26">
        <v>4</v>
      </c>
      <c r="C26" t="s">
        <v>59</v>
      </c>
      <c r="D26">
        <v>91</v>
      </c>
      <c r="E26">
        <v>98</v>
      </c>
      <c r="F26">
        <v>133</v>
      </c>
      <c r="G26" s="1">
        <v>150000000</v>
      </c>
      <c r="H26" s="1">
        <v>75388688</v>
      </c>
      <c r="I26" s="1">
        <v>224543292</v>
      </c>
      <c r="J26" s="1">
        <v>432243292</v>
      </c>
    </row>
    <row r="27" spans="1:10" x14ac:dyDescent="0.3">
      <c r="A27" t="s">
        <v>60</v>
      </c>
      <c r="B27">
        <v>4</v>
      </c>
      <c r="C27" t="s">
        <v>61</v>
      </c>
      <c r="D27">
        <v>47</v>
      </c>
      <c r="E27">
        <v>78</v>
      </c>
      <c r="F27">
        <v>157</v>
      </c>
      <c r="G27" s="1">
        <v>200000000</v>
      </c>
      <c r="H27" s="1">
        <v>71297219</v>
      </c>
      <c r="I27" s="1">
        <v>164870264</v>
      </c>
      <c r="J27" s="1">
        <v>402064929</v>
      </c>
    </row>
    <row r="28" spans="1:10" x14ac:dyDescent="0.3">
      <c r="A28" t="s">
        <v>62</v>
      </c>
      <c r="B28">
        <v>4</v>
      </c>
      <c r="C28" t="s">
        <v>63</v>
      </c>
      <c r="D28">
        <v>93</v>
      </c>
      <c r="E28">
        <v>98</v>
      </c>
      <c r="F28">
        <v>148</v>
      </c>
      <c r="G28" s="1">
        <v>200000000</v>
      </c>
      <c r="H28" s="1">
        <v>260138569</v>
      </c>
      <c r="I28" s="1">
        <v>803975784</v>
      </c>
      <c r="J28" s="1">
        <v>1891108035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L1" sqref="L1"/>
    </sheetView>
  </sheetViews>
  <sheetFormatPr defaultRowHeight="14.4" x14ac:dyDescent="0.3"/>
  <cols>
    <col min="1" max="1" width="22.5546875" customWidth="1"/>
    <col min="2" max="2" width="12.5546875" customWidth="1"/>
    <col min="3" max="3" width="13.5546875" customWidth="1"/>
    <col min="4" max="4" width="15.109375" customWidth="1"/>
    <col min="5" max="5" width="16" customWidth="1"/>
    <col min="6" max="6" width="16.33203125" customWidth="1"/>
    <col min="7" max="7" width="19.21875" customWidth="1"/>
    <col min="8" max="8" width="18.44140625" customWidth="1"/>
    <col min="9" max="9" width="20.44140625" customWidth="1"/>
    <col min="10" max="10" width="21.5546875" customWidth="1"/>
    <col min="11" max="11" width="21.109375" customWidth="1"/>
    <col min="12" max="12" width="17.6640625" customWidth="1"/>
    <col min="13" max="13" width="22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65</v>
      </c>
      <c r="L1" t="s">
        <v>72</v>
      </c>
      <c r="M1" t="s">
        <v>66</v>
      </c>
    </row>
    <row r="2" spans="1:13" x14ac:dyDescent="0.3">
      <c r="A2" t="str">
        <f>mcu_box_office_raw!A2</f>
        <v>Iron Man</v>
      </c>
      <c r="B2">
        <f>mcu_box_office_raw!B2</f>
        <v>1</v>
      </c>
      <c r="C2" t="str">
        <f>mcu_box_office_raw!C2</f>
        <v>5/2/2008</v>
      </c>
      <c r="D2">
        <f>mcu_box_office_raw!D2</f>
        <v>94</v>
      </c>
      <c r="E2">
        <f>mcu_box_office_raw!E2</f>
        <v>91</v>
      </c>
      <c r="F2">
        <f>mcu_box_office_raw!F2</f>
        <v>126</v>
      </c>
      <c r="G2" s="2">
        <f>mcu_box_office_raw!G2</f>
        <v>186000000</v>
      </c>
      <c r="H2" s="2">
        <f>mcu_box_office_raw!H2</f>
        <v>102118668</v>
      </c>
      <c r="I2" s="2">
        <f>mcu_box_office_raw!I2</f>
        <v>318604126</v>
      </c>
      <c r="J2" s="2">
        <f>mcu_box_office_raw!J2</f>
        <v>585171547</v>
      </c>
      <c r="K2" s="2" t="str">
        <f t="shared" ref="K2:K28" si="0">IF(ISNUMBER(SEARCH("Spider",A2)),"Spider-Man",IF(ISNUMBER(SEARCH("Doctor",A2)),"Doctor Strange",IF(ISNUMBER(SEARCH("Guardian",A2)),"Guardians of the Galaxy",IF(ISNUMBER(SEARCH("Marvel",A2)),"Captain Marvel",IF(ISNUMBER(SEARCH("Widow",A2)),"Black Widow",IF(ISNUMBER(SEARCH("Shang",A2)),"Shang-Chi",IF(ISNUMBER(SEARCH("Eternals",A2)),"Eternals",IF(ISNUMBER(SEARCH("America",A2)),"Captain America",IF(ISNUMBER(SEARCH("Avengers",A2)),"Avengers",IF(ISNUMBER(SEARCH("Thor",A2)),"Thor",IF(ISNUMBER(SEARCH("Ant",A2)),"Ant-Man",IF(ISNUMBER(SEARCH("Iron",A2)),"Iron Man",IF(ISNUMBER(SEARCH("Hulk",A2)),"Incredible Hulk","")))))))))))))</f>
        <v>Iron Man</v>
      </c>
      <c r="L2" s="4">
        <f t="shared" ref="L2:L28" si="1">IF(K2="Thor",COUNTIF(K:K,"Thor"),IF(K2="Iron Man",COUNTIF(K:K,"Iron Man"),IF(K2="Ant-Man",COUNTIF(K:K,"Ant-Man"),IF(K2="Incredible Hulk",COUNTIF(K:K,"Incredible Hulk"),IF(K2="Captain America",COUNTIF(K:K,"Captain America"),IF(K2="Guardians of the Galaxy",COUNTIF(K:K,"Guardians of the Galaxy"),IF(K2="Avengers",COUNTIF(K:K,"Avengers"),IF(K2="Doctor Strange",COUNTIF(K:K,"Doctor Strange"),IF(K2="Spider-Man",COUNTIF(K:K,"Spider-Man"),IF(K2="Captain Marvel",COUNTIF(K:K,"Captain Marvel"),IF(K2="Black Widow",COUNTIF(K:K,"Black Widow"),IF(K2="Shang-Chi",COUNTIF(K:K,"Shang-Chi"),IF(K2="Eternals",COUNTIF(K:K,"Eternals"),"")))))))))))))</f>
        <v>3</v>
      </c>
      <c r="M2" s="2">
        <f>Table2[[#This Row],[worldwide_box_office]]-Table2[[#This Row],[production_budget]]</f>
        <v>399171547</v>
      </c>
    </row>
    <row r="3" spans="1:13" x14ac:dyDescent="0.3">
      <c r="A3" t="str">
        <f>mcu_box_office_raw!A3</f>
        <v>The Incredible Hulk</v>
      </c>
      <c r="B3">
        <f>mcu_box_office_raw!B3</f>
        <v>1</v>
      </c>
      <c r="C3" t="str">
        <f>mcu_box_office_raw!C3</f>
        <v>6/13/2008</v>
      </c>
      <c r="D3">
        <f>mcu_box_office_raw!D3</f>
        <v>67</v>
      </c>
      <c r="E3">
        <f>mcu_box_office_raw!E3</f>
        <v>70</v>
      </c>
      <c r="F3">
        <f>mcu_box_office_raw!F3</f>
        <v>112</v>
      </c>
      <c r="G3" s="2">
        <f>mcu_box_office_raw!G3</f>
        <v>137500000</v>
      </c>
      <c r="H3" s="2">
        <f>mcu_box_office_raw!H3</f>
        <v>55414050</v>
      </c>
      <c r="I3" s="2">
        <f>mcu_box_office_raw!I3</f>
        <v>134806913</v>
      </c>
      <c r="J3" s="2">
        <f>mcu_box_office_raw!J3</f>
        <v>265573859</v>
      </c>
      <c r="K3" s="2" t="str">
        <f t="shared" si="0"/>
        <v>Incredible Hulk</v>
      </c>
      <c r="L3" s="4">
        <f t="shared" si="1"/>
        <v>1</v>
      </c>
      <c r="M3" s="2">
        <f>Table2[[#This Row],[worldwide_box_office]]-Table2[[#This Row],[production_budget]]</f>
        <v>128073859</v>
      </c>
    </row>
    <row r="4" spans="1:13" x14ac:dyDescent="0.3">
      <c r="A4" t="str">
        <f>mcu_box_office_raw!A4</f>
        <v>Iron Man 2</v>
      </c>
      <c r="B4">
        <f>mcu_box_office_raw!B4</f>
        <v>1</v>
      </c>
      <c r="C4" t="str">
        <f>mcu_box_office_raw!C4</f>
        <v>5/7/2010</v>
      </c>
      <c r="D4">
        <f>mcu_box_office_raw!D4</f>
        <v>72</v>
      </c>
      <c r="E4">
        <f>mcu_box_office_raw!E4</f>
        <v>71</v>
      </c>
      <c r="F4">
        <f>mcu_box_office_raw!F4</f>
        <v>124</v>
      </c>
      <c r="G4" s="2">
        <f>mcu_box_office_raw!G4</f>
        <v>170000000</v>
      </c>
      <c r="H4" s="2">
        <f>mcu_box_office_raw!H4</f>
        <v>128122480</v>
      </c>
      <c r="I4" s="2">
        <f>mcu_box_office_raw!I4</f>
        <v>312433331</v>
      </c>
      <c r="J4" s="2">
        <f>mcu_box_office_raw!J4</f>
        <v>621156389</v>
      </c>
      <c r="K4" s="2" t="str">
        <f t="shared" si="0"/>
        <v>Iron Man</v>
      </c>
      <c r="L4" s="4">
        <f t="shared" si="1"/>
        <v>3</v>
      </c>
      <c r="M4" s="2">
        <f>Table2[[#This Row],[worldwide_box_office]]-Table2[[#This Row],[production_budget]]</f>
        <v>451156389</v>
      </c>
    </row>
    <row r="5" spans="1:13" x14ac:dyDescent="0.3">
      <c r="A5" t="str">
        <f>mcu_box_office_raw!A5</f>
        <v>Thor</v>
      </c>
      <c r="B5">
        <f>mcu_box_office_raw!B5</f>
        <v>1</v>
      </c>
      <c r="C5" t="str">
        <f>mcu_box_office_raw!C5</f>
        <v>5/6/2011</v>
      </c>
      <c r="D5">
        <f>mcu_box_office_raw!D5</f>
        <v>77</v>
      </c>
      <c r="E5">
        <f>mcu_box_office_raw!E5</f>
        <v>76</v>
      </c>
      <c r="F5">
        <f>mcu_box_office_raw!F5</f>
        <v>113</v>
      </c>
      <c r="G5" s="2">
        <f>mcu_box_office_raw!G5</f>
        <v>150000000</v>
      </c>
      <c r="H5" s="2">
        <f>mcu_box_office_raw!H5</f>
        <v>65723338</v>
      </c>
      <c r="I5" s="2">
        <f>mcu_box_office_raw!I5</f>
        <v>181030624</v>
      </c>
      <c r="J5" s="2">
        <f>mcu_box_office_raw!J5</f>
        <v>449326618</v>
      </c>
      <c r="K5" s="2" t="str">
        <f t="shared" si="0"/>
        <v>Thor</v>
      </c>
      <c r="L5" s="4">
        <f t="shared" si="1"/>
        <v>3</v>
      </c>
      <c r="M5" s="2">
        <f>Table2[[#This Row],[worldwide_box_office]]-Table2[[#This Row],[production_budget]]</f>
        <v>299326618</v>
      </c>
    </row>
    <row r="6" spans="1:13" x14ac:dyDescent="0.3">
      <c r="A6" t="str">
        <f>mcu_box_office_raw!A6</f>
        <v>Captain America: The First Avenger</v>
      </c>
      <c r="B6">
        <f>mcu_box_office_raw!B6</f>
        <v>1</v>
      </c>
      <c r="C6" t="str">
        <f>mcu_box_office_raw!C6</f>
        <v>7/22/2011</v>
      </c>
      <c r="D6">
        <f>mcu_box_office_raw!D6</f>
        <v>79</v>
      </c>
      <c r="E6">
        <f>mcu_box_office_raw!E6</f>
        <v>75</v>
      </c>
      <c r="F6">
        <f>mcu_box_office_raw!F6</f>
        <v>124</v>
      </c>
      <c r="G6" s="2">
        <f>mcu_box_office_raw!G6</f>
        <v>140000000</v>
      </c>
      <c r="H6" s="2">
        <f>mcu_box_office_raw!H6</f>
        <v>65058524</v>
      </c>
      <c r="I6" s="2">
        <f>mcu_box_office_raw!I6</f>
        <v>176654505</v>
      </c>
      <c r="J6" s="2">
        <f>mcu_box_office_raw!J6</f>
        <v>370569776</v>
      </c>
      <c r="K6" s="2" t="str">
        <f t="shared" si="0"/>
        <v>Captain America</v>
      </c>
      <c r="L6" s="4">
        <f t="shared" si="1"/>
        <v>3</v>
      </c>
      <c r="M6" s="2">
        <f>Table2[[#This Row],[worldwide_box_office]]-Table2[[#This Row],[production_budget]]</f>
        <v>230569776</v>
      </c>
    </row>
    <row r="7" spans="1:13" x14ac:dyDescent="0.3">
      <c r="A7" t="str">
        <f>mcu_box_office_raw!A7</f>
        <v>The Avengers</v>
      </c>
      <c r="B7">
        <f>mcu_box_office_raw!B7</f>
        <v>1</v>
      </c>
      <c r="C7" t="str">
        <f>mcu_box_office_raw!C7</f>
        <v>5/4/2012</v>
      </c>
      <c r="D7">
        <f>mcu_box_office_raw!D7</f>
        <v>91</v>
      </c>
      <c r="E7">
        <f>mcu_box_office_raw!E7</f>
        <v>91</v>
      </c>
      <c r="F7">
        <f>mcu_box_office_raw!F7</f>
        <v>143</v>
      </c>
      <c r="G7" s="2">
        <f>mcu_box_office_raw!G7</f>
        <v>225000000</v>
      </c>
      <c r="H7" s="2">
        <f>mcu_box_office_raw!H7</f>
        <v>207438708</v>
      </c>
      <c r="I7" s="2">
        <f>mcu_box_office_raw!I7</f>
        <v>623357910</v>
      </c>
      <c r="J7" s="2">
        <f>mcu_box_office_raw!J7</f>
        <v>1515100211</v>
      </c>
      <c r="K7" s="2" t="str">
        <f t="shared" si="0"/>
        <v>Avengers</v>
      </c>
      <c r="L7" s="4">
        <f t="shared" si="1"/>
        <v>4</v>
      </c>
      <c r="M7" s="2">
        <f>Table2[[#This Row],[worldwide_box_office]]-Table2[[#This Row],[production_budget]]</f>
        <v>1290100211</v>
      </c>
    </row>
    <row r="8" spans="1:13" x14ac:dyDescent="0.3">
      <c r="A8" t="str">
        <f>mcu_box_office_raw!A8</f>
        <v>Iron Man 3</v>
      </c>
      <c r="B8">
        <f>mcu_box_office_raw!B8</f>
        <v>2</v>
      </c>
      <c r="C8" t="str">
        <f>mcu_box_office_raw!C8</f>
        <v>5/3/2013</v>
      </c>
      <c r="D8">
        <f>mcu_box_office_raw!D8</f>
        <v>79</v>
      </c>
      <c r="E8">
        <f>mcu_box_office_raw!E8</f>
        <v>78</v>
      </c>
      <c r="F8">
        <f>mcu_box_office_raw!F8</f>
        <v>130</v>
      </c>
      <c r="G8" s="2">
        <f>mcu_box_office_raw!G8</f>
        <v>200000000</v>
      </c>
      <c r="H8" s="2">
        <f>mcu_box_office_raw!H8</f>
        <v>174144585</v>
      </c>
      <c r="I8" s="2">
        <f>mcu_box_office_raw!I8</f>
        <v>408992272</v>
      </c>
      <c r="J8" s="2">
        <f>mcu_box_office_raw!J8</f>
        <v>1215392272</v>
      </c>
      <c r="K8" s="2" t="str">
        <f t="shared" si="0"/>
        <v>Iron Man</v>
      </c>
      <c r="L8" s="4">
        <f t="shared" si="1"/>
        <v>3</v>
      </c>
      <c r="M8" s="2">
        <f>Table2[[#This Row],[worldwide_box_office]]-Table2[[#This Row],[production_budget]]</f>
        <v>1015392272</v>
      </c>
    </row>
    <row r="9" spans="1:13" x14ac:dyDescent="0.3">
      <c r="A9" t="str">
        <f>mcu_box_office_raw!A9</f>
        <v>Thor: The Dark World</v>
      </c>
      <c r="B9">
        <f>mcu_box_office_raw!B9</f>
        <v>2</v>
      </c>
      <c r="C9" t="str">
        <f>mcu_box_office_raw!C9</f>
        <v>11/8/2013</v>
      </c>
      <c r="D9">
        <f>mcu_box_office_raw!D9</f>
        <v>66</v>
      </c>
      <c r="E9">
        <f>mcu_box_office_raw!E9</f>
        <v>75</v>
      </c>
      <c r="F9">
        <f>mcu_box_office_raw!F9</f>
        <v>111</v>
      </c>
      <c r="G9" s="2">
        <f>mcu_box_office_raw!G9</f>
        <v>150000000</v>
      </c>
      <c r="H9" s="2">
        <f>mcu_box_office_raw!H9</f>
        <v>85737841</v>
      </c>
      <c r="I9" s="2">
        <f>mcu_box_office_raw!I9</f>
        <v>206362140</v>
      </c>
      <c r="J9" s="2">
        <f>mcu_box_office_raw!J9</f>
        <v>644602516</v>
      </c>
      <c r="K9" s="2" t="str">
        <f t="shared" si="0"/>
        <v>Thor</v>
      </c>
      <c r="L9" s="4">
        <f t="shared" si="1"/>
        <v>3</v>
      </c>
      <c r="M9" s="2">
        <f>Table2[[#This Row],[worldwide_box_office]]-Table2[[#This Row],[production_budget]]</f>
        <v>494602516</v>
      </c>
    </row>
    <row r="10" spans="1:13" x14ac:dyDescent="0.3">
      <c r="A10" t="str">
        <f>mcu_box_office_raw!A10</f>
        <v>Captain America: The Winter Soldier</v>
      </c>
      <c r="B10">
        <f>mcu_box_office_raw!B10</f>
        <v>2</v>
      </c>
      <c r="C10" t="str">
        <f>mcu_box_office_raw!C10</f>
        <v>4/4/2014</v>
      </c>
      <c r="D10">
        <f>mcu_box_office_raw!D10</f>
        <v>90</v>
      </c>
      <c r="E10">
        <f>mcu_box_office_raw!E10</f>
        <v>92</v>
      </c>
      <c r="F10">
        <f>mcu_box_office_raw!F10</f>
        <v>135</v>
      </c>
      <c r="G10" s="2">
        <f>mcu_box_office_raw!G10</f>
        <v>170000000</v>
      </c>
      <c r="H10" s="2">
        <f>mcu_box_office_raw!H10</f>
        <v>95023721</v>
      </c>
      <c r="I10" s="2">
        <f>mcu_box_office_raw!I10</f>
        <v>259746958</v>
      </c>
      <c r="J10" s="2">
        <f>mcu_box_office_raw!J10</f>
        <v>714401889</v>
      </c>
      <c r="K10" s="2" t="str">
        <f t="shared" si="0"/>
        <v>Captain America</v>
      </c>
      <c r="L10" s="4">
        <f t="shared" si="1"/>
        <v>3</v>
      </c>
      <c r="M10" s="2">
        <f>Table2[[#This Row],[worldwide_box_office]]-Table2[[#This Row],[production_budget]]</f>
        <v>544401889</v>
      </c>
    </row>
    <row r="11" spans="1:13" x14ac:dyDescent="0.3">
      <c r="A11" t="str">
        <f>mcu_box_office_raw!A11</f>
        <v>Guardians of the Galaxy</v>
      </c>
      <c r="B11">
        <f>mcu_box_office_raw!B11</f>
        <v>2</v>
      </c>
      <c r="C11" t="str">
        <f>mcu_box_office_raw!C11</f>
        <v>8/1/2014</v>
      </c>
      <c r="D11">
        <f>mcu_box_office_raw!D11</f>
        <v>92</v>
      </c>
      <c r="E11">
        <f>mcu_box_office_raw!E11</f>
        <v>92</v>
      </c>
      <c r="F11">
        <f>mcu_box_office_raw!F11</f>
        <v>121</v>
      </c>
      <c r="G11" s="2">
        <f>mcu_box_office_raw!G11</f>
        <v>170000000</v>
      </c>
      <c r="H11" s="2">
        <f>mcu_box_office_raw!H11</f>
        <v>94320883</v>
      </c>
      <c r="I11" s="2">
        <f>mcu_box_office_raw!I11</f>
        <v>333714112</v>
      </c>
      <c r="J11" s="2">
        <f>mcu_box_office_raw!J11</f>
        <v>770882395</v>
      </c>
      <c r="K11" s="2" t="str">
        <f t="shared" si="0"/>
        <v>Guardians of the Galaxy</v>
      </c>
      <c r="L11" s="4">
        <f t="shared" si="1"/>
        <v>2</v>
      </c>
      <c r="M11" s="2">
        <f>Table2[[#This Row],[worldwide_box_office]]-Table2[[#This Row],[production_budget]]</f>
        <v>600882395</v>
      </c>
    </row>
    <row r="12" spans="1:13" x14ac:dyDescent="0.3">
      <c r="A12" t="str">
        <f>mcu_box_office_raw!A12</f>
        <v>Avengers: Age of Ultron</v>
      </c>
      <c r="B12">
        <f>mcu_box_office_raw!B12</f>
        <v>2</v>
      </c>
      <c r="C12" t="str">
        <f>mcu_box_office_raw!C12</f>
        <v>5/1/2015</v>
      </c>
      <c r="D12">
        <f>mcu_box_office_raw!D12</f>
        <v>76</v>
      </c>
      <c r="E12">
        <f>mcu_box_office_raw!E12</f>
        <v>83</v>
      </c>
      <c r="F12">
        <f>mcu_box_office_raw!F12</f>
        <v>141</v>
      </c>
      <c r="G12" s="2">
        <f>mcu_box_office_raw!G12</f>
        <v>365000000</v>
      </c>
      <c r="H12" s="2">
        <f>mcu_box_office_raw!H12</f>
        <v>191271109</v>
      </c>
      <c r="I12" s="2">
        <f>mcu_box_office_raw!I12</f>
        <v>459005868</v>
      </c>
      <c r="J12" s="2">
        <f>mcu_box_office_raw!J12</f>
        <v>1395316979</v>
      </c>
      <c r="K12" s="2" t="str">
        <f t="shared" si="0"/>
        <v>Avengers</v>
      </c>
      <c r="L12" s="4">
        <f t="shared" si="1"/>
        <v>4</v>
      </c>
      <c r="M12" s="2">
        <f>Table2[[#This Row],[worldwide_box_office]]-Table2[[#This Row],[production_budget]]</f>
        <v>1030316979</v>
      </c>
    </row>
    <row r="13" spans="1:13" x14ac:dyDescent="0.3">
      <c r="A13" t="str">
        <f>mcu_box_office_raw!A13</f>
        <v>Ant-Man</v>
      </c>
      <c r="B13">
        <f>mcu_box_office_raw!B13</f>
        <v>2</v>
      </c>
      <c r="C13" t="str">
        <f>mcu_box_office_raw!C13</f>
        <v>7/17/2015</v>
      </c>
      <c r="D13">
        <f>mcu_box_office_raw!D13</f>
        <v>83</v>
      </c>
      <c r="E13">
        <f>mcu_box_office_raw!E13</f>
        <v>85</v>
      </c>
      <c r="F13">
        <f>mcu_box_office_raw!F13</f>
        <v>117</v>
      </c>
      <c r="G13" s="2">
        <f>mcu_box_office_raw!G13</f>
        <v>130000000</v>
      </c>
      <c r="H13" s="2">
        <f>mcu_box_office_raw!H13</f>
        <v>57225526</v>
      </c>
      <c r="I13" s="2">
        <f>mcu_box_office_raw!I13</f>
        <v>180202163</v>
      </c>
      <c r="J13" s="2">
        <f>mcu_box_office_raw!J13</f>
        <v>518858449</v>
      </c>
      <c r="K13" s="2" t="str">
        <f t="shared" si="0"/>
        <v>Ant-Man</v>
      </c>
      <c r="L13" s="4">
        <f t="shared" si="1"/>
        <v>3</v>
      </c>
      <c r="M13" s="2">
        <f>Table2[[#This Row],[worldwide_box_office]]-Table2[[#This Row],[production_budget]]</f>
        <v>388858449</v>
      </c>
    </row>
    <row r="14" spans="1:13" x14ac:dyDescent="0.3">
      <c r="A14" t="str">
        <f>mcu_box_office_raw!A14</f>
        <v>Captain America: Civil War</v>
      </c>
      <c r="B14">
        <f>mcu_box_office_raw!B14</f>
        <v>3</v>
      </c>
      <c r="C14" t="str">
        <f>mcu_box_office_raw!C14</f>
        <v>5/6/2016</v>
      </c>
      <c r="D14">
        <f>mcu_box_office_raw!D14</f>
        <v>90</v>
      </c>
      <c r="E14">
        <f>mcu_box_office_raw!E14</f>
        <v>89</v>
      </c>
      <c r="F14">
        <f>mcu_box_office_raw!F14</f>
        <v>146</v>
      </c>
      <c r="G14" s="2">
        <f>mcu_box_office_raw!G14</f>
        <v>250000000</v>
      </c>
      <c r="H14" s="2">
        <f>mcu_box_office_raw!H14</f>
        <v>179139142</v>
      </c>
      <c r="I14" s="2">
        <f>mcu_box_office_raw!I14</f>
        <v>408084349</v>
      </c>
      <c r="J14" s="2">
        <f>mcu_box_office_raw!J14</f>
        <v>1151918521</v>
      </c>
      <c r="K14" s="2" t="str">
        <f t="shared" si="0"/>
        <v>Captain America</v>
      </c>
      <c r="L14" s="4">
        <f t="shared" si="1"/>
        <v>3</v>
      </c>
      <c r="M14" s="2">
        <f>Table2[[#This Row],[worldwide_box_office]]-Table2[[#This Row],[production_budget]]</f>
        <v>901918521</v>
      </c>
    </row>
    <row r="15" spans="1:13" x14ac:dyDescent="0.3">
      <c r="A15" t="str">
        <f>mcu_box_office_raw!A15</f>
        <v>Doctor Strange</v>
      </c>
      <c r="B15">
        <f>mcu_box_office_raw!B15</f>
        <v>3</v>
      </c>
      <c r="C15" t="str">
        <f>mcu_box_office_raw!C15</f>
        <v>11/4/2016</v>
      </c>
      <c r="D15">
        <f>mcu_box_office_raw!D15</f>
        <v>89</v>
      </c>
      <c r="E15">
        <f>mcu_box_office_raw!E15</f>
        <v>86</v>
      </c>
      <c r="F15">
        <f>mcu_box_office_raw!F15</f>
        <v>115</v>
      </c>
      <c r="G15" s="2">
        <f>mcu_box_office_raw!G15</f>
        <v>165000000</v>
      </c>
      <c r="H15" s="2">
        <f>mcu_box_office_raw!H15</f>
        <v>85058311</v>
      </c>
      <c r="I15" s="2">
        <f>mcu_box_office_raw!I15</f>
        <v>232641920</v>
      </c>
      <c r="J15" s="2">
        <f>mcu_box_office_raw!J15</f>
        <v>676354481</v>
      </c>
      <c r="K15" s="2" t="str">
        <f t="shared" si="0"/>
        <v>Doctor Strange</v>
      </c>
      <c r="L15" s="4">
        <f t="shared" si="1"/>
        <v>1</v>
      </c>
      <c r="M15" s="2">
        <f>Table2[[#This Row],[worldwide_box_office]]-Table2[[#This Row],[production_budget]]</f>
        <v>511354481</v>
      </c>
    </row>
    <row r="16" spans="1:13" x14ac:dyDescent="0.3">
      <c r="A16" t="str">
        <f>mcu_box_office_raw!A16</f>
        <v>Guardians of the Galaxy Vol. 2</v>
      </c>
      <c r="B16">
        <f>mcu_box_office_raw!B16</f>
        <v>3</v>
      </c>
      <c r="C16" t="str">
        <f>mcu_box_office_raw!C16</f>
        <v>5/5/2017</v>
      </c>
      <c r="D16">
        <f>mcu_box_office_raw!D16</f>
        <v>85</v>
      </c>
      <c r="E16">
        <f>mcu_box_office_raw!E16</f>
        <v>87</v>
      </c>
      <c r="F16">
        <f>mcu_box_office_raw!F16</f>
        <v>135</v>
      </c>
      <c r="G16" s="2">
        <f>mcu_box_office_raw!G16</f>
        <v>200000000</v>
      </c>
      <c r="H16" s="2">
        <f>mcu_box_office_raw!H16</f>
        <v>146510104</v>
      </c>
      <c r="I16" s="2">
        <f>mcu_box_office_raw!I16</f>
        <v>389813101</v>
      </c>
      <c r="J16" s="2">
        <f>mcu_box_office_raw!J16</f>
        <v>869113101</v>
      </c>
      <c r="K16" s="2" t="str">
        <f t="shared" si="0"/>
        <v>Guardians of the Galaxy</v>
      </c>
      <c r="L16" s="4">
        <f t="shared" si="1"/>
        <v>2</v>
      </c>
      <c r="M16" s="2">
        <f>Table2[[#This Row],[worldwide_box_office]]-Table2[[#This Row],[production_budget]]</f>
        <v>669113101</v>
      </c>
    </row>
    <row r="17" spans="1:13" x14ac:dyDescent="0.3">
      <c r="A17" t="str">
        <f>mcu_box_office_raw!A17</f>
        <v>Spider-Man: Homecoming</v>
      </c>
      <c r="B17">
        <f>mcu_box_office_raw!B17</f>
        <v>3</v>
      </c>
      <c r="C17" t="str">
        <f>mcu_box_office_raw!C17</f>
        <v>7/7/2017</v>
      </c>
      <c r="D17">
        <f>mcu_box_office_raw!D17</f>
        <v>92</v>
      </c>
      <c r="E17">
        <f>mcu_box_office_raw!E17</f>
        <v>87</v>
      </c>
      <c r="F17">
        <f>mcu_box_office_raw!F17</f>
        <v>133</v>
      </c>
      <c r="G17" s="2">
        <f>mcu_box_office_raw!G17</f>
        <v>175000000</v>
      </c>
      <c r="H17" s="2">
        <f>mcu_box_office_raw!H17</f>
        <v>117027503</v>
      </c>
      <c r="I17" s="2">
        <f>mcu_box_office_raw!I17</f>
        <v>334201140</v>
      </c>
      <c r="J17" s="2">
        <f>mcu_box_office_raw!J17</f>
        <v>878346440</v>
      </c>
      <c r="K17" s="2" t="str">
        <f t="shared" si="0"/>
        <v>Spider-Man</v>
      </c>
      <c r="L17" s="4">
        <f t="shared" si="1"/>
        <v>3</v>
      </c>
      <c r="M17" s="2">
        <f>Table2[[#This Row],[worldwide_box_office]]-Table2[[#This Row],[production_budget]]</f>
        <v>703346440</v>
      </c>
    </row>
    <row r="18" spans="1:13" x14ac:dyDescent="0.3">
      <c r="A18" t="str">
        <f>mcu_box_office_raw!A18</f>
        <v>Thor: Ragnarok</v>
      </c>
      <c r="B18">
        <f>mcu_box_office_raw!B18</f>
        <v>3</v>
      </c>
      <c r="C18" t="str">
        <f>mcu_box_office_raw!C18</f>
        <v>11/3/2017</v>
      </c>
      <c r="D18">
        <f>mcu_box_office_raw!D18</f>
        <v>93</v>
      </c>
      <c r="E18">
        <f>mcu_box_office_raw!E18</f>
        <v>87</v>
      </c>
      <c r="F18">
        <f>mcu_box_office_raw!F18</f>
        <v>130</v>
      </c>
      <c r="G18" s="2">
        <f>mcu_box_office_raw!G18</f>
        <v>180000000</v>
      </c>
      <c r="H18" s="2">
        <f>mcu_box_office_raw!H18</f>
        <v>122744989</v>
      </c>
      <c r="I18" s="2">
        <f>mcu_box_office_raw!I18</f>
        <v>315058289</v>
      </c>
      <c r="J18" s="2">
        <f>mcu_box_office_raw!J18</f>
        <v>850482778</v>
      </c>
      <c r="K18" s="2" t="str">
        <f t="shared" si="0"/>
        <v>Thor</v>
      </c>
      <c r="L18" s="4">
        <f t="shared" si="1"/>
        <v>3</v>
      </c>
      <c r="M18" s="2">
        <f>Table2[[#This Row],[worldwide_box_office]]-Table2[[#This Row],[production_budget]]</f>
        <v>670482778</v>
      </c>
    </row>
    <row r="19" spans="1:13" x14ac:dyDescent="0.3">
      <c r="A19" t="str">
        <f>mcu_box_office_raw!A19</f>
        <v>Black Panther</v>
      </c>
      <c r="B19">
        <f>mcu_box_office_raw!B19</f>
        <v>3</v>
      </c>
      <c r="C19" t="str">
        <f>mcu_box_office_raw!C19</f>
        <v>2/16/2018</v>
      </c>
      <c r="D19">
        <f>mcu_box_office_raw!D19</f>
        <v>96</v>
      </c>
      <c r="E19">
        <f>mcu_box_office_raw!E19</f>
        <v>79</v>
      </c>
      <c r="F19">
        <f>mcu_box_office_raw!F19</f>
        <v>134</v>
      </c>
      <c r="G19" s="2">
        <f>mcu_box_office_raw!G19</f>
        <v>200000000</v>
      </c>
      <c r="H19" s="2">
        <f>mcu_box_office_raw!H19</f>
        <v>202003951</v>
      </c>
      <c r="I19" s="2">
        <f>mcu_box_office_raw!I19</f>
        <v>700059566</v>
      </c>
      <c r="J19" s="2">
        <f>mcu_box_office_raw!J19</f>
        <v>1336494321</v>
      </c>
      <c r="K19" s="2" t="str">
        <f t="shared" si="0"/>
        <v>Ant-Man</v>
      </c>
      <c r="L19" s="4">
        <f t="shared" si="1"/>
        <v>3</v>
      </c>
      <c r="M19" s="2">
        <f>Table2[[#This Row],[worldwide_box_office]]-Table2[[#This Row],[production_budget]]</f>
        <v>1136494321</v>
      </c>
    </row>
    <row r="20" spans="1:13" x14ac:dyDescent="0.3">
      <c r="A20" t="str">
        <f>mcu_box_office_raw!A20</f>
        <v>Avengers: Infinity War</v>
      </c>
      <c r="B20">
        <f>mcu_box_office_raw!B20</f>
        <v>3</v>
      </c>
      <c r="C20" t="str">
        <f>mcu_box_office_raw!C20</f>
        <v>4/27/2018</v>
      </c>
      <c r="D20">
        <f>mcu_box_office_raw!D20</f>
        <v>85</v>
      </c>
      <c r="E20">
        <f>mcu_box_office_raw!E20</f>
        <v>91</v>
      </c>
      <c r="F20">
        <f>mcu_box_office_raw!F20</f>
        <v>149</v>
      </c>
      <c r="G20" s="2">
        <f>mcu_box_office_raw!G20</f>
        <v>300000000</v>
      </c>
      <c r="H20" s="2">
        <f>mcu_box_office_raw!H20</f>
        <v>257698183</v>
      </c>
      <c r="I20" s="2">
        <f>mcu_box_office_raw!I20</f>
        <v>678815482</v>
      </c>
      <c r="J20" s="2">
        <f>mcu_box_office_raw!J20</f>
        <v>2048359754</v>
      </c>
      <c r="K20" s="2" t="str">
        <f t="shared" si="0"/>
        <v>Avengers</v>
      </c>
      <c r="L20" s="4">
        <f t="shared" si="1"/>
        <v>4</v>
      </c>
      <c r="M20" s="2">
        <f>Table2[[#This Row],[worldwide_box_office]]-Table2[[#This Row],[production_budget]]</f>
        <v>1748359754</v>
      </c>
    </row>
    <row r="21" spans="1:13" x14ac:dyDescent="0.3">
      <c r="A21" t="str">
        <f>mcu_box_office_raw!A21</f>
        <v>Ant-Man and the Wasp</v>
      </c>
      <c r="B21">
        <f>mcu_box_office_raw!B21</f>
        <v>3</v>
      </c>
      <c r="C21" t="str">
        <f>mcu_box_office_raw!C21</f>
        <v>7/6/2018</v>
      </c>
      <c r="D21">
        <f>mcu_box_office_raw!D21</f>
        <v>87</v>
      </c>
      <c r="E21">
        <f>mcu_box_office_raw!E21</f>
        <v>81</v>
      </c>
      <c r="F21">
        <f>mcu_box_office_raw!F21</f>
        <v>118</v>
      </c>
      <c r="G21" s="2">
        <f>mcu_box_office_raw!G21</f>
        <v>130000000</v>
      </c>
      <c r="H21" s="2">
        <f>mcu_box_office_raw!H21</f>
        <v>75812205</v>
      </c>
      <c r="I21" s="2">
        <f>mcu_box_office_raw!I21</f>
        <v>216648740</v>
      </c>
      <c r="J21" s="2">
        <f>mcu_box_office_raw!J21</f>
        <v>623144660</v>
      </c>
      <c r="K21" s="2" t="str">
        <f t="shared" si="0"/>
        <v>Ant-Man</v>
      </c>
      <c r="L21" s="4">
        <f t="shared" si="1"/>
        <v>3</v>
      </c>
      <c r="M21" s="2">
        <f>Table2[[#This Row],[worldwide_box_office]]-Table2[[#This Row],[production_budget]]</f>
        <v>493144660</v>
      </c>
    </row>
    <row r="22" spans="1:13" x14ac:dyDescent="0.3">
      <c r="A22" t="str">
        <f>mcu_box_office_raw!A22</f>
        <v>Captain Marvel</v>
      </c>
      <c r="B22">
        <f>mcu_box_office_raw!B22</f>
        <v>3</v>
      </c>
      <c r="C22" t="str">
        <f>mcu_box_office_raw!C22</f>
        <v>3/8/2019</v>
      </c>
      <c r="D22">
        <f>mcu_box_office_raw!D22</f>
        <v>79</v>
      </c>
      <c r="E22">
        <f>mcu_box_office_raw!E22</f>
        <v>45</v>
      </c>
      <c r="F22">
        <f>mcu_box_office_raw!F22</f>
        <v>124</v>
      </c>
      <c r="G22" s="2">
        <f>mcu_box_office_raw!G22</f>
        <v>175000000</v>
      </c>
      <c r="H22" s="2">
        <f>mcu_box_office_raw!H22</f>
        <v>153433423</v>
      </c>
      <c r="I22" s="2">
        <f>mcu_box_office_raw!I22</f>
        <v>426829839</v>
      </c>
      <c r="J22" s="2">
        <f>mcu_box_office_raw!J22</f>
        <v>1129727388</v>
      </c>
      <c r="K22" s="2" t="str">
        <f t="shared" si="0"/>
        <v>Captain Marvel</v>
      </c>
      <c r="L22" s="4">
        <f t="shared" si="1"/>
        <v>1</v>
      </c>
      <c r="M22" s="2">
        <f>Table2[[#This Row],[worldwide_box_office]]-Table2[[#This Row],[production_budget]]</f>
        <v>954727388</v>
      </c>
    </row>
    <row r="23" spans="1:13" x14ac:dyDescent="0.3">
      <c r="A23" t="str">
        <f>mcu_box_office_raw!A23</f>
        <v>Avengers: End Game</v>
      </c>
      <c r="B23">
        <f>mcu_box_office_raw!B23</f>
        <v>3</v>
      </c>
      <c r="C23" t="str">
        <f>mcu_box_office_raw!C23</f>
        <v>4/26/2019</v>
      </c>
      <c r="D23">
        <f>mcu_box_office_raw!D23</f>
        <v>94</v>
      </c>
      <c r="E23">
        <f>mcu_box_office_raw!E23</f>
        <v>90</v>
      </c>
      <c r="F23">
        <f>mcu_box_office_raw!F23</f>
        <v>181</v>
      </c>
      <c r="G23" s="2">
        <f>mcu_box_office_raw!G23</f>
        <v>400000000</v>
      </c>
      <c r="H23" s="2">
        <f>mcu_box_office_raw!H23</f>
        <v>357115007</v>
      </c>
      <c r="I23" s="2">
        <f>mcu_box_office_raw!I23</f>
        <v>858373000</v>
      </c>
      <c r="J23" s="2">
        <f>mcu_box_office_raw!J23</f>
        <v>2797800564</v>
      </c>
      <c r="K23" s="2" t="str">
        <f t="shared" si="0"/>
        <v>Avengers</v>
      </c>
      <c r="L23" s="4">
        <f t="shared" si="1"/>
        <v>4</v>
      </c>
      <c r="M23" s="2">
        <f>Table2[[#This Row],[worldwide_box_office]]-Table2[[#This Row],[production_budget]]</f>
        <v>2397800564</v>
      </c>
    </row>
    <row r="24" spans="1:13" x14ac:dyDescent="0.3">
      <c r="A24" t="str">
        <f>mcu_box_office_raw!A24</f>
        <v>Spider-Man: Far From Home</v>
      </c>
      <c r="B24">
        <f>mcu_box_office_raw!B24</f>
        <v>3</v>
      </c>
      <c r="C24" t="str">
        <f>mcu_box_office_raw!C24</f>
        <v>7/2/2019</v>
      </c>
      <c r="D24">
        <f>mcu_box_office_raw!D24</f>
        <v>90</v>
      </c>
      <c r="E24">
        <f>mcu_box_office_raw!E24</f>
        <v>95</v>
      </c>
      <c r="F24">
        <f>mcu_box_office_raw!F24</f>
        <v>129</v>
      </c>
      <c r="G24" s="2">
        <f>mcu_box_office_raw!G24</f>
        <v>160000000</v>
      </c>
      <c r="H24" s="2">
        <f>mcu_box_office_raw!H24</f>
        <v>92579212</v>
      </c>
      <c r="I24" s="2">
        <f>mcu_box_office_raw!I24</f>
        <v>390532085</v>
      </c>
      <c r="J24" s="2">
        <f>mcu_box_office_raw!J24</f>
        <v>1132532832</v>
      </c>
      <c r="K24" s="2" t="str">
        <f t="shared" si="0"/>
        <v>Spider-Man</v>
      </c>
      <c r="L24" s="4">
        <f t="shared" si="1"/>
        <v>3</v>
      </c>
      <c r="M24" s="2">
        <f>Table2[[#This Row],[worldwide_box_office]]-Table2[[#This Row],[production_budget]]</f>
        <v>972532832</v>
      </c>
    </row>
    <row r="25" spans="1:13" x14ac:dyDescent="0.3">
      <c r="A25" t="str">
        <f>mcu_box_office_raw!A25</f>
        <v>Black Widow</v>
      </c>
      <c r="B25">
        <f>mcu_box_office_raw!B25</f>
        <v>4</v>
      </c>
      <c r="C25" t="str">
        <f>mcu_box_office_raw!C25</f>
        <v>7/9/2021</v>
      </c>
      <c r="D25">
        <f>mcu_box_office_raw!D25</f>
        <v>79</v>
      </c>
      <c r="E25">
        <f>mcu_box_office_raw!E25</f>
        <v>91</v>
      </c>
      <c r="F25">
        <f>mcu_box_office_raw!F25</f>
        <v>133</v>
      </c>
      <c r="G25" s="2">
        <f>mcu_box_office_raw!G25</f>
        <v>200000000</v>
      </c>
      <c r="H25" s="2">
        <f>mcu_box_office_raw!H25</f>
        <v>80366312</v>
      </c>
      <c r="I25" s="2">
        <f>mcu_box_office_raw!I25</f>
        <v>183651655</v>
      </c>
      <c r="J25" s="2">
        <f>mcu_box_office_raw!J25</f>
        <v>379751655</v>
      </c>
      <c r="K25" s="2" t="str">
        <f t="shared" si="0"/>
        <v>Black Widow</v>
      </c>
      <c r="L25" s="4">
        <f t="shared" si="1"/>
        <v>1</v>
      </c>
      <c r="M25" s="2">
        <f>Table2[[#This Row],[worldwide_box_office]]-Table2[[#This Row],[production_budget]]</f>
        <v>179751655</v>
      </c>
    </row>
    <row r="26" spans="1:13" x14ac:dyDescent="0.3">
      <c r="A26" t="str">
        <f>mcu_box_office_raw!A26</f>
        <v>Shang-Chi and the Legend of the Ten Rings</v>
      </c>
      <c r="B26">
        <f>mcu_box_office_raw!B26</f>
        <v>4</v>
      </c>
      <c r="C26" t="str">
        <f>mcu_box_office_raw!C26</f>
        <v>9/3/2021</v>
      </c>
      <c r="D26">
        <f>mcu_box_office_raw!D26</f>
        <v>91</v>
      </c>
      <c r="E26">
        <f>mcu_box_office_raw!E26</f>
        <v>98</v>
      </c>
      <c r="F26">
        <f>mcu_box_office_raw!F26</f>
        <v>133</v>
      </c>
      <c r="G26" s="2">
        <f>mcu_box_office_raw!G26</f>
        <v>150000000</v>
      </c>
      <c r="H26" s="2">
        <f>mcu_box_office_raw!H26</f>
        <v>75388688</v>
      </c>
      <c r="I26" s="2">
        <f>mcu_box_office_raw!I26</f>
        <v>224543292</v>
      </c>
      <c r="J26" s="2">
        <f>mcu_box_office_raw!J26</f>
        <v>432243292</v>
      </c>
      <c r="K26" s="2" t="str">
        <f t="shared" si="0"/>
        <v>Shang-Chi</v>
      </c>
      <c r="L26" s="4">
        <f t="shared" si="1"/>
        <v>1</v>
      </c>
      <c r="M26" s="2">
        <f>Table2[[#This Row],[worldwide_box_office]]-Table2[[#This Row],[production_budget]]</f>
        <v>282243292</v>
      </c>
    </row>
    <row r="27" spans="1:13" x14ac:dyDescent="0.3">
      <c r="A27" t="str">
        <f>mcu_box_office_raw!A27</f>
        <v>Eternals</v>
      </c>
      <c r="B27">
        <f>mcu_box_office_raw!B27</f>
        <v>4</v>
      </c>
      <c r="C27" t="str">
        <f>mcu_box_office_raw!C27</f>
        <v>11/5/2021</v>
      </c>
      <c r="D27">
        <f>mcu_box_office_raw!D27</f>
        <v>47</v>
      </c>
      <c r="E27">
        <f>mcu_box_office_raw!E27</f>
        <v>78</v>
      </c>
      <c r="F27">
        <f>mcu_box_office_raw!F27</f>
        <v>157</v>
      </c>
      <c r="G27" s="2">
        <f>mcu_box_office_raw!G27</f>
        <v>200000000</v>
      </c>
      <c r="H27" s="2">
        <f>mcu_box_office_raw!H27</f>
        <v>71297219</v>
      </c>
      <c r="I27" s="2">
        <f>mcu_box_office_raw!I27</f>
        <v>164870264</v>
      </c>
      <c r="J27" s="2">
        <f>mcu_box_office_raw!J27</f>
        <v>402064929</v>
      </c>
      <c r="K27" s="2" t="str">
        <f t="shared" si="0"/>
        <v>Eternals</v>
      </c>
      <c r="L27" s="4">
        <f t="shared" si="1"/>
        <v>1</v>
      </c>
      <c r="M27" s="2">
        <f>Table2[[#This Row],[worldwide_box_office]]-Table2[[#This Row],[production_budget]]</f>
        <v>202064929</v>
      </c>
    </row>
    <row r="28" spans="1:13" x14ac:dyDescent="0.3">
      <c r="A28" t="str">
        <f>mcu_box_office_raw!A28</f>
        <v>Spider-Man: No Way Home</v>
      </c>
      <c r="B28">
        <f>mcu_box_office_raw!B28</f>
        <v>4</v>
      </c>
      <c r="C28" t="str">
        <f>mcu_box_office_raw!C28</f>
        <v>12/17/2021</v>
      </c>
      <c r="D28">
        <f>mcu_box_office_raw!D28</f>
        <v>93</v>
      </c>
      <c r="E28">
        <f>mcu_box_office_raw!E28</f>
        <v>98</v>
      </c>
      <c r="F28">
        <f>mcu_box_office_raw!F28</f>
        <v>148</v>
      </c>
      <c r="G28" s="2">
        <f>mcu_box_office_raw!G28</f>
        <v>200000000</v>
      </c>
      <c r="H28" s="2">
        <f>mcu_box_office_raw!H28</f>
        <v>260138569</v>
      </c>
      <c r="I28" s="2">
        <f>mcu_box_office_raw!I28</f>
        <v>803975784</v>
      </c>
      <c r="J28" s="2">
        <f>mcu_box_office_raw!J28</f>
        <v>1891108035</v>
      </c>
      <c r="K28" s="2" t="str">
        <f t="shared" si="0"/>
        <v>Spider-Man</v>
      </c>
      <c r="L28" s="4">
        <f t="shared" si="1"/>
        <v>3</v>
      </c>
      <c r="M28" s="2">
        <f>Table2[[#This Row],[worldwide_box_office]]-Table2[[#This Row],[production_budget]]</f>
        <v>1691108035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1" sqref="G21"/>
    </sheetView>
  </sheetViews>
  <sheetFormatPr defaultRowHeight="14.4" x14ac:dyDescent="0.3"/>
  <cols>
    <col min="1" max="1" width="26" customWidth="1"/>
    <col min="2" max="2" width="11.77734375" bestFit="1" customWidth="1"/>
    <col min="3" max="3" width="27.88671875" customWidth="1"/>
    <col min="4" max="4" width="17.44140625" bestFit="1" customWidth="1"/>
    <col min="5" max="5" width="17.77734375" bestFit="1" customWidth="1"/>
    <col min="6" max="6" width="17.44140625" bestFit="1" customWidth="1"/>
    <col min="7" max="18" width="16.109375" bestFit="1" customWidth="1"/>
    <col min="19" max="28" width="17.77734375" bestFit="1" customWidth="1"/>
    <col min="29" max="29" width="12.109375" bestFit="1" customWidth="1"/>
  </cols>
  <sheetData>
    <row r="1" spans="1:3" x14ac:dyDescent="0.3">
      <c r="A1" s="8" t="s">
        <v>73</v>
      </c>
      <c r="B1" s="7" t="s">
        <v>75</v>
      </c>
      <c r="C1" s="7" t="s">
        <v>74</v>
      </c>
    </row>
    <row r="2" spans="1:3" x14ac:dyDescent="0.3">
      <c r="A2" s="3" t="s">
        <v>32</v>
      </c>
      <c r="B2" s="6">
        <v>3</v>
      </c>
      <c r="C2" s="5">
        <v>826165810</v>
      </c>
    </row>
    <row r="3" spans="1:3" x14ac:dyDescent="0.3">
      <c r="A3" s="3" t="s">
        <v>67</v>
      </c>
      <c r="B3" s="6">
        <v>4</v>
      </c>
      <c r="C3" s="5">
        <v>1939144377</v>
      </c>
    </row>
    <row r="4" spans="1:3" x14ac:dyDescent="0.3">
      <c r="A4" s="3" t="s">
        <v>56</v>
      </c>
      <c r="B4" s="6">
        <v>1</v>
      </c>
      <c r="C4" s="5">
        <v>379751655</v>
      </c>
    </row>
    <row r="5" spans="1:3" x14ac:dyDescent="0.3">
      <c r="A5" s="3" t="s">
        <v>68</v>
      </c>
      <c r="B5" s="6">
        <v>3</v>
      </c>
      <c r="C5" s="5">
        <v>745630062</v>
      </c>
    </row>
    <row r="6" spans="1:3" x14ac:dyDescent="0.3">
      <c r="A6" s="3" t="s">
        <v>50</v>
      </c>
      <c r="B6" s="6">
        <v>1</v>
      </c>
      <c r="C6" s="5">
        <v>1129727388</v>
      </c>
    </row>
    <row r="7" spans="1:3" x14ac:dyDescent="0.3">
      <c r="A7" s="3" t="s">
        <v>36</v>
      </c>
      <c r="B7" s="6">
        <v>1</v>
      </c>
      <c r="C7" s="5">
        <v>676354481</v>
      </c>
    </row>
    <row r="8" spans="1:3" x14ac:dyDescent="0.3">
      <c r="A8" s="3" t="s">
        <v>60</v>
      </c>
      <c r="B8" s="6">
        <v>1</v>
      </c>
      <c r="C8" s="5">
        <v>402064929</v>
      </c>
    </row>
    <row r="9" spans="1:3" x14ac:dyDescent="0.3">
      <c r="A9" s="3" t="s">
        <v>28</v>
      </c>
      <c r="B9" s="6">
        <v>2</v>
      </c>
      <c r="C9" s="5">
        <v>819997748</v>
      </c>
    </row>
    <row r="10" spans="1:3" x14ac:dyDescent="0.3">
      <c r="A10" s="3" t="s">
        <v>69</v>
      </c>
      <c r="B10" s="6">
        <v>1</v>
      </c>
      <c r="C10" s="5">
        <v>265573859</v>
      </c>
    </row>
    <row r="11" spans="1:3" x14ac:dyDescent="0.3">
      <c r="A11" s="3" t="s">
        <v>10</v>
      </c>
      <c r="B11" s="6">
        <v>3</v>
      </c>
      <c r="C11" s="5">
        <v>807240069.33333337</v>
      </c>
    </row>
    <row r="12" spans="1:3" x14ac:dyDescent="0.3">
      <c r="A12" s="3" t="s">
        <v>70</v>
      </c>
      <c r="B12" s="6">
        <v>1</v>
      </c>
      <c r="C12" s="5">
        <v>432243292</v>
      </c>
    </row>
    <row r="13" spans="1:3" x14ac:dyDescent="0.3">
      <c r="A13" s="3" t="s">
        <v>71</v>
      </c>
      <c r="B13" s="6">
        <v>3</v>
      </c>
      <c r="C13" s="5">
        <v>1300662435.6666667</v>
      </c>
    </row>
    <row r="14" spans="1:3" x14ac:dyDescent="0.3">
      <c r="A14" s="3" t="s">
        <v>16</v>
      </c>
      <c r="B14" s="6">
        <v>3</v>
      </c>
      <c r="C14" s="5">
        <v>648137304</v>
      </c>
    </row>
    <row r="15" spans="1:3" x14ac:dyDescent="0.3">
      <c r="A15" s="3" t="s">
        <v>64</v>
      </c>
      <c r="B15" s="6">
        <v>27</v>
      </c>
      <c r="C15" s="5">
        <v>950585024.11111116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3" sqref="E13"/>
    </sheetView>
  </sheetViews>
  <sheetFormatPr defaultRowHeight="14.4" x14ac:dyDescent="0.3"/>
  <cols>
    <col min="1" max="1" width="26" customWidth="1"/>
    <col min="2" max="2" width="11.77734375" bestFit="1" customWidth="1"/>
    <col min="3" max="3" width="27.88671875" customWidth="1"/>
    <col min="4" max="4" width="17.44140625" bestFit="1" customWidth="1"/>
    <col min="5" max="5" width="17.77734375" bestFit="1" customWidth="1"/>
    <col min="6" max="6" width="17.44140625" bestFit="1" customWidth="1"/>
    <col min="7" max="18" width="16.109375" bestFit="1" customWidth="1"/>
    <col min="19" max="28" width="17.77734375" bestFit="1" customWidth="1"/>
    <col min="29" max="29" width="12.109375" bestFit="1" customWidth="1"/>
  </cols>
  <sheetData>
    <row r="1" spans="1:3" x14ac:dyDescent="0.3">
      <c r="A1" s="7" t="s">
        <v>73</v>
      </c>
      <c r="B1" s="7" t="s">
        <v>75</v>
      </c>
      <c r="C1" s="6" t="s">
        <v>76</v>
      </c>
    </row>
    <row r="2" spans="1:3" x14ac:dyDescent="0.3">
      <c r="A2" s="3" t="s">
        <v>32</v>
      </c>
      <c r="B2" s="6">
        <v>3</v>
      </c>
      <c r="C2" s="9">
        <v>81.666666666666671</v>
      </c>
    </row>
    <row r="3" spans="1:3" x14ac:dyDescent="0.3">
      <c r="A3" s="3" t="s">
        <v>67</v>
      </c>
      <c r="B3" s="6">
        <v>4</v>
      </c>
      <c r="C3" s="9">
        <v>88.75</v>
      </c>
    </row>
    <row r="4" spans="1:3" x14ac:dyDescent="0.3">
      <c r="A4" s="3" t="s">
        <v>56</v>
      </c>
      <c r="B4" s="6">
        <v>1</v>
      </c>
      <c r="C4" s="9">
        <v>91</v>
      </c>
    </row>
    <row r="5" spans="1:3" x14ac:dyDescent="0.3">
      <c r="A5" s="3" t="s">
        <v>68</v>
      </c>
      <c r="B5" s="6">
        <v>3</v>
      </c>
      <c r="C5" s="9">
        <v>85.333333333333329</v>
      </c>
    </row>
    <row r="6" spans="1:3" x14ac:dyDescent="0.3">
      <c r="A6" s="3" t="s">
        <v>50</v>
      </c>
      <c r="B6" s="6">
        <v>1</v>
      </c>
      <c r="C6" s="9">
        <v>45</v>
      </c>
    </row>
    <row r="7" spans="1:3" x14ac:dyDescent="0.3">
      <c r="A7" s="3" t="s">
        <v>36</v>
      </c>
      <c r="B7" s="6">
        <v>1</v>
      </c>
      <c r="C7" s="9">
        <v>86</v>
      </c>
    </row>
    <row r="8" spans="1:3" x14ac:dyDescent="0.3">
      <c r="A8" s="3" t="s">
        <v>60</v>
      </c>
      <c r="B8" s="6">
        <v>1</v>
      </c>
      <c r="C8" s="9">
        <v>78</v>
      </c>
    </row>
    <row r="9" spans="1:3" x14ac:dyDescent="0.3">
      <c r="A9" s="3" t="s">
        <v>28</v>
      </c>
      <c r="B9" s="6">
        <v>2</v>
      </c>
      <c r="C9" s="9">
        <v>89.5</v>
      </c>
    </row>
    <row r="10" spans="1:3" x14ac:dyDescent="0.3">
      <c r="A10" s="3" t="s">
        <v>69</v>
      </c>
      <c r="B10" s="6">
        <v>1</v>
      </c>
      <c r="C10" s="9">
        <v>70</v>
      </c>
    </row>
    <row r="11" spans="1:3" x14ac:dyDescent="0.3">
      <c r="A11" s="3" t="s">
        <v>10</v>
      </c>
      <c r="B11" s="6">
        <v>3</v>
      </c>
      <c r="C11" s="9">
        <v>80</v>
      </c>
    </row>
    <row r="12" spans="1:3" x14ac:dyDescent="0.3">
      <c r="A12" s="3" t="s">
        <v>70</v>
      </c>
      <c r="B12" s="6">
        <v>1</v>
      </c>
      <c r="C12" s="9">
        <v>98</v>
      </c>
    </row>
    <row r="13" spans="1:3" x14ac:dyDescent="0.3">
      <c r="A13" s="3" t="s">
        <v>71</v>
      </c>
      <c r="B13" s="6">
        <v>3</v>
      </c>
      <c r="C13" s="9">
        <v>93.333333333333329</v>
      </c>
    </row>
    <row r="14" spans="1:3" x14ac:dyDescent="0.3">
      <c r="A14" s="3" t="s">
        <v>16</v>
      </c>
      <c r="B14" s="6">
        <v>3</v>
      </c>
      <c r="C14" s="9">
        <v>79.333333333333329</v>
      </c>
    </row>
    <row r="15" spans="1:3" x14ac:dyDescent="0.3">
      <c r="A15" s="3" t="s">
        <v>64</v>
      </c>
      <c r="B15" s="6">
        <v>27</v>
      </c>
      <c r="C15" s="9">
        <v>83.740740740740748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mcu_box_office_raw</vt:lpstr>
      <vt:lpstr>Working Table</vt:lpstr>
      <vt:lpstr>character_theme_box_pivot</vt:lpstr>
      <vt:lpstr>character_theme_rating_pivot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Cody Hatcher</cp:lastModifiedBy>
  <dcterms:created xsi:type="dcterms:W3CDTF">2024-02-14T17:40:55Z</dcterms:created>
  <dcterms:modified xsi:type="dcterms:W3CDTF">2024-02-14T17:47:35Z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2024-02-14T17:44:58Z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8587e3b3-b83e-45ba-9115-697975a94ec0</vt:lpwstr>
  </property>
  <property fmtid="{D5CDD505-2E9C-101B-9397-08002B2CF9AE}" pid="8" name="MSIP_Label_defa4170-0d19-0005-0004-bc88714345d2_ContentBits">
    <vt:lpwstr>0</vt:lpwstr>
  </property>
</Properties>
</file>