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Báo cáo 1111\"/>
    </mc:Choice>
  </mc:AlternateContent>
  <bookViews>
    <workbookView xWindow="0" yWindow="0" windowWidth="20490" windowHeight="685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2" l="1"/>
  <c r="H4" i="2"/>
  <c r="H5" i="2"/>
  <c r="G3" i="2"/>
  <c r="G4" i="2"/>
  <c r="G5" i="2"/>
  <c r="H2" i="2"/>
  <c r="G2" i="2"/>
  <c r="J25" i="1"/>
  <c r="J26" i="1"/>
  <c r="J27" i="1"/>
  <c r="J24" i="1"/>
  <c r="I25" i="1"/>
  <c r="I26" i="1"/>
  <c r="I27" i="1"/>
  <c r="I24" i="1"/>
  <c r="I22" i="1" l="1"/>
  <c r="I19" i="1"/>
  <c r="I20" i="1"/>
  <c r="I21" i="1"/>
  <c r="I23" i="1"/>
  <c r="J18" i="1"/>
  <c r="J19" i="1"/>
  <c r="J20" i="1"/>
  <c r="J21" i="1"/>
  <c r="J22" i="1"/>
  <c r="J23" i="1"/>
  <c r="I18" i="1"/>
  <c r="J17" i="1" l="1"/>
  <c r="I17" i="1" l="1"/>
  <c r="J14" i="1"/>
  <c r="J15" i="1"/>
  <c r="J16" i="1"/>
  <c r="I15" i="1"/>
  <c r="I16" i="1"/>
  <c r="I14" i="1"/>
  <c r="J11" i="1" l="1"/>
  <c r="J12" i="1"/>
  <c r="I11" i="1"/>
  <c r="I12" i="1"/>
  <c r="I10" i="1" l="1"/>
  <c r="F10" i="1"/>
  <c r="J10" i="1" s="1"/>
  <c r="I8" i="1" l="1"/>
  <c r="I9" i="1"/>
  <c r="I7" i="1"/>
  <c r="F9" i="1"/>
  <c r="J9" i="1" s="1"/>
  <c r="F8" i="1"/>
  <c r="J8" i="1" s="1"/>
  <c r="F7" i="1"/>
  <c r="J7" i="1" s="1"/>
  <c r="I5" i="1" l="1"/>
  <c r="I6" i="1"/>
  <c r="I4" i="1"/>
  <c r="J5" i="1"/>
  <c r="J6" i="1"/>
  <c r="J4" i="1"/>
  <c r="H6" i="1"/>
  <c r="H5" i="1"/>
  <c r="H4" i="1"/>
</calcChain>
</file>

<file path=xl/sharedStrings.xml><?xml version="1.0" encoding="utf-8"?>
<sst xmlns="http://schemas.openxmlformats.org/spreadsheetml/2006/main" count="42" uniqueCount="32">
  <si>
    <t>Mẫu tin</t>
  </si>
  <si>
    <t>Nội dung MT</t>
  </si>
  <si>
    <t>Ngày nhắn</t>
  </si>
  <si>
    <t>Số TB truyền thông</t>
  </si>
  <si>
    <t>Số TB phản hồi</t>
  </si>
  <si>
    <t>Số TB đăng ký</t>
  </si>
  <si>
    <t>Tỷ lệ phản hồi</t>
  </si>
  <si>
    <t>Tỷ lệ đăng ký thành công</t>
  </si>
  <si>
    <t>Doanh thu CTKM</t>
  </si>
  <si>
    <t>Thử thách vui – GĐ5</t>
  </si>
  <si>
    <t xml:space="preserve">Mẫu </t>
  </si>
  <si>
    <t>(QC) MobiFone tặng riêng MSISDN! Cộng NGAY 10.000đ vào TKC khi soạn ngay DK TH gửi 9036. THÊM cơ hội trúng 10 Triệu đồng từ Thử thách vui. Cước 5.000đ/ngày. LH 9090. TCQC, soạn TC gửi 9241</t>
  </si>
  <si>
    <t>24/8/2020</t>
  </si>
  <si>
    <t>25/8</t>
  </si>
  <si>
    <t>26/8</t>
  </si>
  <si>
    <t>27/8</t>
  </si>
  <si>
    <t>Số TB đăng ký trừ cước thành công</t>
  </si>
  <si>
    <t>Số thuê bao trừ cước thất bại (ghi nhận đăng ký TKC&lt;3.000đ)</t>
  </si>
  <si>
    <t>(6)=(2)/(1)</t>
  </si>
  <si>
    <t>(7)=(3)/(1)</t>
  </si>
  <si>
    <t>28/8</t>
  </si>
  <si>
    <t>29/8</t>
  </si>
  <si>
    <t>30/8</t>
  </si>
  <si>
    <t>31/8</t>
  </si>
  <si>
    <t>mẫu 1</t>
  </si>
  <si>
    <t>mẫu 2</t>
  </si>
  <si>
    <t>mẫu 3</t>
  </si>
  <si>
    <r>
      <t xml:space="preserve">(QC) </t>
    </r>
    <r>
      <rPr>
        <sz val="11"/>
        <color rgb="FF1F497D"/>
        <rFont val="Times New Roman"/>
        <family val="1"/>
      </rPr>
      <t>DUY NHẤT hôm nay</t>
    </r>
    <r>
      <rPr>
        <sz val="11"/>
        <color rgb="FF000000"/>
        <rFont val="Times New Roman"/>
        <family val="1"/>
      </rPr>
      <t xml:space="preserve">: MobiFone cộng ngay </t>
    </r>
    <r>
      <rPr>
        <sz val="11"/>
        <color rgb="FF1F497D"/>
        <rFont val="Times New Roman"/>
        <family val="1"/>
      </rPr>
      <t>10.000đ vào TKC</t>
    </r>
    <r>
      <rPr>
        <sz val="11"/>
        <color rgb="FF000000"/>
        <rFont val="Times New Roman"/>
        <family val="1"/>
      </rPr>
      <t xml:space="preserve"> khi soạn DK2 gửi 9036 (5.000đ/ngày). Thêm cơ hội nhận 10 Triệu đồng từ Thử thách vui. KM dành riêng cho bạn. LH 9090. Từ chối QC, soạn TC gửi 9241</t>
    </r>
  </si>
  <si>
    <r>
      <t xml:space="preserve">(QC) KM dành tặng MSISDN từ MobiFone: cộng NGAY 10.000đ vào TKC khi soạn ngay </t>
    </r>
    <r>
      <rPr>
        <b/>
        <sz val="11"/>
        <color theme="1"/>
        <rFont val="Times New Roman"/>
        <family val="1"/>
      </rPr>
      <t>DK DG</t>
    </r>
    <r>
      <rPr>
        <sz val="11"/>
        <color theme="1"/>
        <rFont val="Times New Roman"/>
        <family val="1"/>
      </rPr>
      <t xml:space="preserve"> gửi 9036. Thêm cơ hội trúng 10 TRIỆU đồng tiền mặt từ Thử thách vui. Cước 5.000đ/ngày. LH 9090. Từ chối QC, soạn TC gửi 9241</t>
    </r>
  </si>
  <si>
    <r>
      <t>(QC)</t>
    </r>
    <r>
      <rPr>
        <sz val="11"/>
        <color rgb="FF1F497D"/>
        <rFont val="Times New Roman"/>
        <family val="1"/>
      </rPr>
      <t>MobiFone KM</t>
    </r>
    <r>
      <rPr>
        <sz val="11"/>
        <color rgb="FF000000"/>
        <rFont val="Times New Roman"/>
        <family val="1"/>
      </rPr>
      <t xml:space="preserve">: soạn ngay </t>
    </r>
    <r>
      <rPr>
        <b/>
        <sz val="11"/>
        <color rgb="FF000000"/>
        <rFont val="Times New Roman"/>
        <family val="1"/>
      </rPr>
      <t>DK TH</t>
    </r>
    <r>
      <rPr>
        <sz val="11"/>
        <color rgb="FF000000"/>
        <rFont val="Times New Roman"/>
        <family val="1"/>
      </rPr>
      <t xml:space="preserve"> gửi 9036 để cộng NGAY </t>
    </r>
    <r>
      <rPr>
        <sz val="11"/>
        <color rgb="FF1F497D"/>
        <rFont val="Times New Roman"/>
        <family val="1"/>
      </rPr>
      <t>10.000đ vào TKC</t>
    </r>
    <r>
      <rPr>
        <sz val="11"/>
        <color rgb="FF000000"/>
        <rFont val="Times New Roman"/>
        <family val="1"/>
      </rPr>
      <t xml:space="preserve"> từ Thử thách vui. VÀ cơ hội trúng Samsung Galaxy Note 10 Lite chỉ với 5.000đ/ngày. KM dành riêng cho bạn. LH 9090.Từ chối QC,soạn TC gửi 9241</t>
    </r>
  </si>
  <si>
    <r>
      <t xml:space="preserve">(QC) </t>
    </r>
    <r>
      <rPr>
        <sz val="11"/>
        <color rgb="FF1F497D"/>
        <rFont val="Times New Roman"/>
        <family val="1"/>
      </rPr>
      <t>DUY NHẤT hôm nay</t>
    </r>
    <r>
      <rPr>
        <sz val="11"/>
        <color rgb="FF000000"/>
        <rFont val="Times New Roman"/>
        <family val="1"/>
      </rPr>
      <t xml:space="preserve">: MobiFone cộng ngay </t>
    </r>
    <r>
      <rPr>
        <sz val="11"/>
        <color rgb="FF1F497D"/>
        <rFont val="Times New Roman"/>
        <family val="1"/>
      </rPr>
      <t>10.000đ vào TKC</t>
    </r>
    <r>
      <rPr>
        <sz val="11"/>
        <color rgb="FF000000"/>
        <rFont val="Times New Roman"/>
        <family val="1"/>
      </rPr>
      <t xml:space="preserve"> khi soạn DK TH gửi 9036 (5.000đ/ngày). Thêm cơ hội nhận 10 Triệu đồng từ Thử thách vui. KM dành riêng cho bạn. LH 9090. Từ chối QC, soạn TC gửi 9241</t>
    </r>
  </si>
  <si>
    <t>(QC) KM dành tặng MSISDN từ MobiFone: cộng NGAY 10.000đ vào TKC khi soạn ngay DK DG gửi 9036. Thêm cơ hội trúng 10 TRIỆU đồng tiền mặt từ Thử thách vui. Cước 5.000đ/ngày. LH 9090. Từ chối QC, soạn TC gửi 9241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</si>
</sst>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0_);\(0\)"/>
    <numFmt numFmtId="165" formatCode="0.000%"/>
    <numFmt numFmtId="166" formatCode="_(* #,##0_);_(* \(#,##0\);_(* &quot;-&quot;??_);_(@_)"/>
    <numFmt numFmtId="167" formatCode="m/d;@"/>
    <numFmt numFmtId="168" formatCode="0.0%"/>
    <numFmt numFmtId="169" formatCode="dd/mm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9"/>
      <color rgb="FF000000"/>
      <name val="Tahoma"/>
      <family val="2"/>
    </font>
    <font>
      <sz val="10"/>
      <color theme="1"/>
      <name val="Times New Roman"/>
      <family val="1"/>
    </font>
    <font>
      <sz val="11"/>
      <color rgb="FF1F497D"/>
      <name val="Times New Roman"/>
      <family val="1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b/>
      <sz val="11"/>
      <color theme="8" tint="-0.24997711111789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9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165" fontId="0" fillId="0" borderId="0" xfId="0" applyNumberFormat="1" applyAlignment="1"/>
    <xf numFmtId="0" fontId="0" fillId="0" borderId="1" xfId="0" applyFill="1" applyBorder="1" applyAlignment="1">
      <alignment horizontal="center" vertical="center"/>
    </xf>
    <xf numFmtId="166" fontId="0" fillId="0" borderId="1" xfId="2" applyNumberFormat="1" applyFont="1" applyFill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165" fontId="0" fillId="0" borderId="1" xfId="0" applyNumberFormat="1" applyFill="1" applyBorder="1" applyAlignment="1">
      <alignment horizontal="right" vertical="center"/>
    </xf>
    <xf numFmtId="0" fontId="5" fillId="0" borderId="1" xfId="0" applyFont="1" applyFill="1" applyBorder="1" applyAlignment="1">
      <alignment horizontal="right" vertical="center"/>
    </xf>
    <xf numFmtId="0" fontId="0" fillId="0" borderId="1" xfId="0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165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justify" vertical="center" wrapText="1"/>
    </xf>
    <xf numFmtId="164" fontId="2" fillId="0" borderId="1" xfId="0" applyNumberFormat="1" applyFont="1" applyFill="1" applyBorder="1" applyAlignment="1">
      <alignment horizontal="center" vertical="center"/>
    </xf>
    <xf numFmtId="165" fontId="2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66" fontId="4" fillId="0" borderId="1" xfId="2" applyNumberFormat="1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165" fontId="4" fillId="0" borderId="1" xfId="0" applyNumberFormat="1" applyFont="1" applyFill="1" applyBorder="1" applyAlignment="1">
      <alignment vertical="center"/>
    </xf>
    <xf numFmtId="166" fontId="0" fillId="0" borderId="1" xfId="2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67" fontId="3" fillId="0" borderId="1" xfId="0" applyNumberFormat="1" applyFont="1" applyFill="1" applyBorder="1" applyAlignment="1">
      <alignment horizontal="center" vertical="center"/>
    </xf>
    <xf numFmtId="166" fontId="3" fillId="0" borderId="1" xfId="2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0" xfId="0" applyFont="1"/>
    <xf numFmtId="0" fontId="6" fillId="0" borderId="0" xfId="0" applyFont="1"/>
    <xf numFmtId="166" fontId="3" fillId="0" borderId="1" xfId="2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right" vertical="center"/>
    </xf>
    <xf numFmtId="165" fontId="3" fillId="0" borderId="1" xfId="0" applyNumberFormat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center" vertical="center"/>
    </xf>
    <xf numFmtId="168" fontId="3" fillId="0" borderId="1" xfId="0" applyNumberFormat="1" applyFont="1" applyFill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169" fontId="3" fillId="0" borderId="1" xfId="0" applyNumberFormat="1" applyFont="1" applyBorder="1" applyAlignment="1">
      <alignment horizontal="center" vertical="center"/>
    </xf>
    <xf numFmtId="166" fontId="3" fillId="0" borderId="1" xfId="2" applyNumberFormat="1" applyFont="1" applyBorder="1" applyAlignment="1">
      <alignment horizontal="center" vertical="center"/>
    </xf>
    <xf numFmtId="165" fontId="3" fillId="0" borderId="1" xfId="0" applyNumberFormat="1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166" fontId="0" fillId="0" borderId="1" xfId="2" applyNumberFormat="1" applyFont="1" applyBorder="1" applyAlignment="1"/>
    <xf numFmtId="165" fontId="3" fillId="0" borderId="1" xfId="0" applyNumberFormat="1" applyFont="1" applyBorder="1" applyAlignment="1"/>
    <xf numFmtId="0" fontId="0" fillId="0" borderId="0" xfId="0" applyFont="1" applyAlignment="1"/>
    <xf numFmtId="165" fontId="0" fillId="0" borderId="0" xfId="0" applyNumberFormat="1" applyFont="1" applyAlignment="1"/>
    <xf numFmtId="166" fontId="10" fillId="0" borderId="1" xfId="2" applyNumberFormat="1" applyFont="1" applyBorder="1" applyAlignment="1">
      <alignment horizontal="right"/>
    </xf>
    <xf numFmtId="0" fontId="3" fillId="0" borderId="1" xfId="0" applyFont="1" applyFill="1" applyBorder="1" applyAlignment="1"/>
    <xf numFmtId="0" fontId="0" fillId="0" borderId="1" xfId="0" applyBorder="1" applyAlignment="1"/>
    <xf numFmtId="165" fontId="0" fillId="0" borderId="1" xfId="0" applyNumberFormat="1" applyFont="1" applyBorder="1" applyAlignment="1"/>
    <xf numFmtId="0" fontId="0" fillId="2" borderId="1" xfId="0" applyFont="1" applyFill="1" applyBorder="1" applyAlignment="1"/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166" fontId="2" fillId="0" borderId="1" xfId="0" applyNumberFormat="1" applyFont="1" applyFill="1" applyBorder="1" applyAlignment="1">
      <alignment horizontal="center" vertical="center" wrapText="1"/>
    </xf>
    <xf numFmtId="166" fontId="8" fillId="0" borderId="1" xfId="0" applyNumberFormat="1" applyFont="1" applyFill="1" applyBorder="1" applyAlignment="1">
      <alignment vertical="center" wrapText="1"/>
    </xf>
    <xf numFmtId="166" fontId="8" fillId="0" borderId="1" xfId="0" applyNumberFormat="1" applyFont="1" applyFill="1" applyBorder="1" applyAlignment="1">
      <alignment vertical="center"/>
    </xf>
    <xf numFmtId="166" fontId="8" fillId="0" borderId="1" xfId="0" applyNumberFormat="1" applyFont="1" applyFill="1" applyBorder="1" applyAlignment="1">
      <alignment horizontal="right" vertical="center"/>
    </xf>
    <xf numFmtId="166" fontId="8" fillId="0" borderId="1" xfId="0" applyNumberFormat="1" applyFont="1" applyBorder="1"/>
    <xf numFmtId="166" fontId="0" fillId="0" borderId="1" xfId="0" applyNumberFormat="1" applyFont="1" applyBorder="1" applyAlignment="1"/>
    <xf numFmtId="166" fontId="5" fillId="0" borderId="0" xfId="0" applyNumberFormat="1" applyFont="1"/>
    <xf numFmtId="166" fontId="0" fillId="0" borderId="0" xfId="0" applyNumberFormat="1" applyFont="1" applyAlignment="1"/>
    <xf numFmtId="166" fontId="0" fillId="0" borderId="0" xfId="0" applyNumberFormat="1" applyAlignmen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pane ySplit="1" topLeftCell="A20" activePane="bottomLeft" state="frozen"/>
      <selection pane="bottomLeft" activeCell="K37" sqref="K37"/>
    </sheetView>
  </sheetViews>
  <sheetFormatPr defaultRowHeight="15" x14ac:dyDescent="0.25"/>
  <cols>
    <col min="1" max="1" width="9.140625" style="1"/>
    <col min="2" max="2" width="41.85546875" style="1" customWidth="1"/>
    <col min="3" max="3" width="14.5703125" style="1" customWidth="1"/>
    <col min="4" max="5" width="13.85546875" style="1" customWidth="1"/>
    <col min="6" max="6" width="12.28515625" style="1" customWidth="1"/>
    <col min="7" max="7" width="14.28515625" style="1" customWidth="1"/>
    <col min="8" max="8" width="22.140625" style="1" customWidth="1"/>
    <col min="9" max="9" width="12.7109375" style="3" customWidth="1"/>
    <col min="10" max="10" width="13.7109375" style="3" customWidth="1"/>
    <col min="11" max="11" width="14.5703125" style="68" customWidth="1"/>
  </cols>
  <sheetData>
    <row r="1" spans="1:11" s="2" customFormat="1" ht="57" x14ac:dyDescent="0.25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16</v>
      </c>
      <c r="H1" s="14" t="s">
        <v>17</v>
      </c>
      <c r="I1" s="15" t="s">
        <v>6</v>
      </c>
      <c r="J1" s="15" t="s">
        <v>7</v>
      </c>
      <c r="K1" s="60" t="s">
        <v>8</v>
      </c>
    </row>
    <row r="2" spans="1:11" s="2" customFormat="1" x14ac:dyDescent="0.25">
      <c r="A2" s="13"/>
      <c r="B2" s="16" t="s">
        <v>9</v>
      </c>
      <c r="C2" s="14"/>
      <c r="D2" s="17">
        <v>-1</v>
      </c>
      <c r="E2" s="17">
        <v>-2</v>
      </c>
      <c r="F2" s="17">
        <v>-3</v>
      </c>
      <c r="G2" s="17">
        <v>-4</v>
      </c>
      <c r="H2" s="17">
        <v>-5</v>
      </c>
      <c r="I2" s="18" t="s">
        <v>18</v>
      </c>
      <c r="J2" s="15" t="s">
        <v>19</v>
      </c>
      <c r="K2" s="60">
        <v>-8</v>
      </c>
    </row>
    <row r="3" spans="1:11" s="2" customFormat="1" ht="19.5" customHeight="1" x14ac:dyDescent="0.25">
      <c r="A3" s="51" t="s">
        <v>10</v>
      </c>
      <c r="B3" s="50" t="s">
        <v>11</v>
      </c>
      <c r="C3" s="19" t="s">
        <v>12</v>
      </c>
      <c r="D3" s="20">
        <v>543827</v>
      </c>
      <c r="E3" s="21">
        <v>353</v>
      </c>
      <c r="F3" s="21">
        <v>293</v>
      </c>
      <c r="G3" s="21">
        <v>91</v>
      </c>
      <c r="H3" s="21">
        <v>202</v>
      </c>
      <c r="I3" s="22">
        <v>6.4999999999999997E-4</v>
      </c>
      <c r="J3" s="23">
        <v>5.4000000000000001E-4</v>
      </c>
      <c r="K3" s="61">
        <v>33796000</v>
      </c>
    </row>
    <row r="4" spans="1:11" s="2" customFormat="1" ht="18.75" customHeight="1" x14ac:dyDescent="0.25">
      <c r="A4" s="51"/>
      <c r="B4" s="50"/>
      <c r="C4" s="4" t="s">
        <v>13</v>
      </c>
      <c r="D4" s="5">
        <v>498723</v>
      </c>
      <c r="E4" s="8">
        <v>277</v>
      </c>
      <c r="F4" s="8">
        <v>255</v>
      </c>
      <c r="G4" s="8">
        <v>72</v>
      </c>
      <c r="H4" s="8">
        <f>F4-G4</f>
        <v>183</v>
      </c>
      <c r="I4" s="6">
        <f>E4/D4</f>
        <v>5.554185389484744E-4</v>
      </c>
      <c r="J4" s="7">
        <f>F4/D4</f>
        <v>5.1130587520527423E-4</v>
      </c>
      <c r="K4" s="62">
        <v>33764000</v>
      </c>
    </row>
    <row r="5" spans="1:11" s="2" customFormat="1" ht="17.25" customHeight="1" x14ac:dyDescent="0.25">
      <c r="A5" s="51"/>
      <c r="B5" s="50"/>
      <c r="C5" s="4" t="s">
        <v>14</v>
      </c>
      <c r="D5" s="5">
        <v>426897</v>
      </c>
      <c r="E5" s="8">
        <v>234</v>
      </c>
      <c r="F5" s="8">
        <v>202</v>
      </c>
      <c r="G5" s="8">
        <v>73</v>
      </c>
      <c r="H5" s="8">
        <f>F5-G5</f>
        <v>129</v>
      </c>
      <c r="I5" s="6">
        <f t="shared" ref="I5:I6" si="0">E5/D5</f>
        <v>5.4814158918896122E-4</v>
      </c>
      <c r="J5" s="7">
        <f t="shared" ref="J5:J6" si="1">F5/D5</f>
        <v>4.731820556246589E-4</v>
      </c>
      <c r="K5" s="62">
        <v>33694000</v>
      </c>
    </row>
    <row r="6" spans="1:11" s="2" customFormat="1" ht="22.5" customHeight="1" x14ac:dyDescent="0.25">
      <c r="A6" s="51"/>
      <c r="B6" s="50"/>
      <c r="C6" s="4" t="s">
        <v>15</v>
      </c>
      <c r="D6" s="5">
        <v>547897</v>
      </c>
      <c r="E6" s="8">
        <v>316</v>
      </c>
      <c r="F6" s="8">
        <v>286</v>
      </c>
      <c r="G6" s="8">
        <v>71</v>
      </c>
      <c r="H6" s="8">
        <f>F6-G6</f>
        <v>215</v>
      </c>
      <c r="I6" s="6">
        <f t="shared" si="0"/>
        <v>5.7675073964632043E-4</v>
      </c>
      <c r="J6" s="7">
        <f t="shared" si="1"/>
        <v>5.2199592259128996E-4</v>
      </c>
      <c r="K6" s="62">
        <v>33614000</v>
      </c>
    </row>
    <row r="7" spans="1:11" x14ac:dyDescent="0.25">
      <c r="A7" s="51"/>
      <c r="B7" s="50"/>
      <c r="C7" s="4" t="s">
        <v>20</v>
      </c>
      <c r="D7" s="5">
        <v>206405</v>
      </c>
      <c r="E7" s="9">
        <v>184</v>
      </c>
      <c r="F7" s="8">
        <f>122+51</f>
        <v>173</v>
      </c>
      <c r="G7" s="8">
        <v>55</v>
      </c>
      <c r="H7" s="8">
        <v>130</v>
      </c>
      <c r="I7" s="7">
        <f>E7/D7</f>
        <v>8.9145127298272814E-4</v>
      </c>
      <c r="J7" s="7">
        <f>F7/D7</f>
        <v>8.3815799035876068E-4</v>
      </c>
      <c r="K7" s="62">
        <v>33245000</v>
      </c>
    </row>
    <row r="8" spans="1:11" x14ac:dyDescent="0.25">
      <c r="A8" s="51"/>
      <c r="B8" s="50"/>
      <c r="C8" s="4" t="s">
        <v>21</v>
      </c>
      <c r="D8" s="24">
        <v>429116</v>
      </c>
      <c r="E8" s="11">
        <v>245</v>
      </c>
      <c r="F8" s="12">
        <f>44+187</f>
        <v>231</v>
      </c>
      <c r="G8" s="12">
        <v>47</v>
      </c>
      <c r="H8" s="12">
        <v>181</v>
      </c>
      <c r="I8" s="10">
        <f t="shared" ref="I8:I23" si="2">E8/D8</f>
        <v>5.7094119072698287E-4</v>
      </c>
      <c r="J8" s="10">
        <f t="shared" ref="J8:J23" si="3">F8/D8</f>
        <v>5.3831597982829818E-4</v>
      </c>
      <c r="K8" s="63">
        <v>32948000</v>
      </c>
    </row>
    <row r="9" spans="1:11" x14ac:dyDescent="0.25">
      <c r="A9" s="51"/>
      <c r="B9" s="50"/>
      <c r="C9" s="4" t="s">
        <v>22</v>
      </c>
      <c r="D9" s="24">
        <v>289477</v>
      </c>
      <c r="E9" s="12">
        <v>150</v>
      </c>
      <c r="F9" s="12">
        <f>36+106</f>
        <v>142</v>
      </c>
      <c r="G9" s="12">
        <v>45</v>
      </c>
      <c r="H9" s="12">
        <v>105</v>
      </c>
      <c r="I9" s="10">
        <f t="shared" si="2"/>
        <v>5.1817588271261617E-4</v>
      </c>
      <c r="J9" s="10">
        <f t="shared" si="3"/>
        <v>4.9053983563461002E-4</v>
      </c>
      <c r="K9" s="63">
        <v>32827000</v>
      </c>
    </row>
    <row r="10" spans="1:11" x14ac:dyDescent="0.25">
      <c r="A10" s="51"/>
      <c r="B10" s="50"/>
      <c r="C10" s="4" t="s">
        <v>23</v>
      </c>
      <c r="D10" s="24">
        <v>425298</v>
      </c>
      <c r="E10" s="12">
        <v>178</v>
      </c>
      <c r="F10" s="12">
        <f>134+27</f>
        <v>161</v>
      </c>
      <c r="G10" s="12">
        <v>46</v>
      </c>
      <c r="H10" s="12">
        <v>102</v>
      </c>
      <c r="I10" s="10">
        <f t="shared" si="2"/>
        <v>4.1853006597726772E-4</v>
      </c>
      <c r="J10" s="10">
        <f t="shared" si="3"/>
        <v>3.7855809338393316E-4</v>
      </c>
      <c r="K10" s="63">
        <v>33390000</v>
      </c>
    </row>
    <row r="11" spans="1:11" s="29" customFormat="1" ht="81" customHeight="1" x14ac:dyDescent="0.25">
      <c r="A11" s="52" t="s">
        <v>24</v>
      </c>
      <c r="B11" s="40" t="s">
        <v>27</v>
      </c>
      <c r="C11" s="26">
        <v>43839</v>
      </c>
      <c r="D11" s="31">
        <v>509059</v>
      </c>
      <c r="E11" s="32">
        <v>98</v>
      </c>
      <c r="F11" s="32">
        <v>75</v>
      </c>
      <c r="G11" s="32">
        <v>28</v>
      </c>
      <c r="H11" s="32">
        <v>47</v>
      </c>
      <c r="I11" s="33">
        <f t="shared" si="2"/>
        <v>1.9251206638130355E-4</v>
      </c>
      <c r="J11" s="33">
        <f t="shared" si="3"/>
        <v>1.4733066304691597E-4</v>
      </c>
      <c r="K11" s="63">
        <v>32253000</v>
      </c>
    </row>
    <row r="12" spans="1:11" s="29" customFormat="1" ht="20.25" customHeight="1" x14ac:dyDescent="0.25">
      <c r="A12" s="52"/>
      <c r="B12" s="55" t="s">
        <v>30</v>
      </c>
      <c r="C12" s="26">
        <v>43870</v>
      </c>
      <c r="D12" s="31">
        <v>643787</v>
      </c>
      <c r="E12" s="32">
        <v>152</v>
      </c>
      <c r="F12" s="32">
        <v>145</v>
      </c>
      <c r="G12" s="32">
        <v>34</v>
      </c>
      <c r="H12" s="32">
        <v>111</v>
      </c>
      <c r="I12" s="33">
        <f t="shared" si="2"/>
        <v>2.3610293466627937E-4</v>
      </c>
      <c r="J12" s="33">
        <f t="shared" si="3"/>
        <v>2.2522977320138494E-4</v>
      </c>
      <c r="K12" s="63">
        <v>33378000</v>
      </c>
    </row>
    <row r="13" spans="1:11" s="29" customFormat="1" ht="18" customHeight="1" x14ac:dyDescent="0.25">
      <c r="A13" s="52"/>
      <c r="B13" s="56"/>
      <c r="C13" s="26">
        <v>43899</v>
      </c>
      <c r="D13" s="34">
        <v>0</v>
      </c>
      <c r="E13" s="28">
        <v>122</v>
      </c>
      <c r="F13" s="28">
        <v>117</v>
      </c>
      <c r="G13" s="28">
        <v>22</v>
      </c>
      <c r="H13" s="28">
        <v>95</v>
      </c>
      <c r="I13" s="35">
        <v>0</v>
      </c>
      <c r="J13" s="35">
        <v>0</v>
      </c>
      <c r="K13" s="63">
        <v>33695000</v>
      </c>
    </row>
    <row r="14" spans="1:11" s="29" customFormat="1" ht="18.75" customHeight="1" x14ac:dyDescent="0.25">
      <c r="A14" s="52"/>
      <c r="B14" s="56"/>
      <c r="C14" s="26">
        <v>43930</v>
      </c>
      <c r="D14" s="27">
        <v>253746</v>
      </c>
      <c r="E14" s="28">
        <v>86</v>
      </c>
      <c r="F14" s="28">
        <v>77</v>
      </c>
      <c r="G14" s="28">
        <v>23</v>
      </c>
      <c r="H14" s="28">
        <v>54</v>
      </c>
      <c r="I14" s="33">
        <f t="shared" si="2"/>
        <v>3.3892159876411842E-4</v>
      </c>
      <c r="J14" s="33">
        <f t="shared" si="3"/>
        <v>3.034530593585712E-4</v>
      </c>
      <c r="K14" s="62">
        <v>33375000</v>
      </c>
    </row>
    <row r="15" spans="1:11" s="29" customFormat="1" ht="21" customHeight="1" x14ac:dyDescent="0.25">
      <c r="A15" s="52"/>
      <c r="B15" s="56"/>
      <c r="C15" s="26">
        <v>43960</v>
      </c>
      <c r="D15" s="27">
        <v>598822</v>
      </c>
      <c r="E15" s="28">
        <v>140</v>
      </c>
      <c r="F15" s="28">
        <v>126</v>
      </c>
      <c r="G15" s="28">
        <v>34</v>
      </c>
      <c r="H15" s="28">
        <v>92</v>
      </c>
      <c r="I15" s="33">
        <f t="shared" si="2"/>
        <v>2.3379234563860378E-4</v>
      </c>
      <c r="J15" s="33">
        <f t="shared" si="3"/>
        <v>2.104131110747434E-4</v>
      </c>
      <c r="K15" s="62">
        <v>33410000</v>
      </c>
    </row>
    <row r="16" spans="1:11" s="29" customFormat="1" ht="21" customHeight="1" x14ac:dyDescent="0.25">
      <c r="A16" s="52"/>
      <c r="B16" s="56"/>
      <c r="C16" s="26">
        <v>43991</v>
      </c>
      <c r="D16" s="27">
        <v>463321</v>
      </c>
      <c r="E16" s="28">
        <v>143</v>
      </c>
      <c r="F16" s="28">
        <v>128</v>
      </c>
      <c r="G16" s="28">
        <v>40</v>
      </c>
      <c r="H16" s="28">
        <v>88</v>
      </c>
      <c r="I16" s="33">
        <f t="shared" si="2"/>
        <v>3.0864130915715025E-4</v>
      </c>
      <c r="J16" s="33">
        <f t="shared" si="3"/>
        <v>2.7626634665814848E-4</v>
      </c>
      <c r="K16" s="62">
        <v>33038000</v>
      </c>
    </row>
    <row r="17" spans="1:11" s="29" customFormat="1" ht="19.5" customHeight="1" x14ac:dyDescent="0.25">
      <c r="A17" s="52"/>
      <c r="B17" s="57"/>
      <c r="C17" s="26">
        <v>44021</v>
      </c>
      <c r="D17" s="27">
        <v>343327</v>
      </c>
      <c r="E17" s="28">
        <v>174</v>
      </c>
      <c r="F17" s="28">
        <v>159</v>
      </c>
      <c r="G17" s="28"/>
      <c r="H17" s="28"/>
      <c r="I17" s="39">
        <f t="shared" si="2"/>
        <v>5.0680546534353544E-4</v>
      </c>
      <c r="J17" s="39">
        <f t="shared" si="3"/>
        <v>4.631153390208169E-4</v>
      </c>
      <c r="K17" s="64">
        <v>32972000</v>
      </c>
    </row>
    <row r="18" spans="1:11" s="36" customFormat="1" ht="27" customHeight="1" x14ac:dyDescent="0.2">
      <c r="A18" s="52" t="s">
        <v>26</v>
      </c>
      <c r="B18" s="58" t="s">
        <v>29</v>
      </c>
      <c r="C18" s="26">
        <v>44052</v>
      </c>
      <c r="D18" s="38">
        <v>391495</v>
      </c>
      <c r="E18" s="32">
        <v>102</v>
      </c>
      <c r="F18" s="32">
        <v>89</v>
      </c>
      <c r="G18" s="32">
        <v>25</v>
      </c>
      <c r="H18" s="32">
        <v>64</v>
      </c>
      <c r="I18" s="39">
        <f t="shared" si="2"/>
        <v>2.6053972592242558E-4</v>
      </c>
      <c r="J18" s="39">
        <f t="shared" si="3"/>
        <v>2.2733368242250858E-4</v>
      </c>
      <c r="K18" s="64">
        <v>32408000</v>
      </c>
    </row>
    <row r="19" spans="1:11" s="36" customFormat="1" ht="25.5" customHeight="1" x14ac:dyDescent="0.2">
      <c r="A19" s="52"/>
      <c r="B19" s="58"/>
      <c r="C19" s="26">
        <v>44083</v>
      </c>
      <c r="D19" s="38">
        <v>432976</v>
      </c>
      <c r="E19" s="32">
        <v>163</v>
      </c>
      <c r="F19" s="32">
        <v>137</v>
      </c>
      <c r="G19" s="32">
        <v>29</v>
      </c>
      <c r="H19" s="32">
        <v>108</v>
      </c>
      <c r="I19" s="39">
        <f t="shared" si="2"/>
        <v>3.7646428439451609E-4</v>
      </c>
      <c r="J19" s="39">
        <f t="shared" si="3"/>
        <v>3.164147666383356E-4</v>
      </c>
      <c r="K19" s="64">
        <v>32537000</v>
      </c>
    </row>
    <row r="20" spans="1:11" s="36" customFormat="1" ht="25.5" customHeight="1" x14ac:dyDescent="0.2">
      <c r="A20" s="52"/>
      <c r="B20" s="58"/>
      <c r="C20" s="26">
        <v>44113</v>
      </c>
      <c r="D20" s="38">
        <v>278697</v>
      </c>
      <c r="E20" s="32">
        <v>138</v>
      </c>
      <c r="F20" s="32">
        <v>114</v>
      </c>
      <c r="G20" s="32">
        <v>23</v>
      </c>
      <c r="H20" s="32">
        <v>91</v>
      </c>
      <c r="I20" s="39">
        <f t="shared" si="2"/>
        <v>4.9516141185588646E-4</v>
      </c>
      <c r="J20" s="39">
        <f t="shared" si="3"/>
        <v>4.0904638370703667E-4</v>
      </c>
      <c r="K20" s="64">
        <v>32616000</v>
      </c>
    </row>
    <row r="21" spans="1:11" s="36" customFormat="1" ht="24" customHeight="1" x14ac:dyDescent="0.2">
      <c r="A21" s="52"/>
      <c r="B21" s="58"/>
      <c r="C21" s="26">
        <v>44144</v>
      </c>
      <c r="D21" s="38">
        <v>410430</v>
      </c>
      <c r="E21" s="32">
        <v>172</v>
      </c>
      <c r="F21" s="32">
        <v>134</v>
      </c>
      <c r="G21" s="32">
        <v>22</v>
      </c>
      <c r="H21" s="32">
        <v>112</v>
      </c>
      <c r="I21" s="39">
        <f t="shared" si="2"/>
        <v>4.19072679872329E-4</v>
      </c>
      <c r="J21" s="39">
        <f t="shared" si="3"/>
        <v>3.2648685524937259E-4</v>
      </c>
      <c r="K21" s="64">
        <v>32790000</v>
      </c>
    </row>
    <row r="22" spans="1:11" s="36" customFormat="1" ht="18.75" customHeight="1" x14ac:dyDescent="0.2">
      <c r="A22" s="54" t="s">
        <v>25</v>
      </c>
      <c r="B22" s="53" t="s">
        <v>28</v>
      </c>
      <c r="C22" s="26">
        <v>44174</v>
      </c>
      <c r="D22" s="38">
        <v>423030</v>
      </c>
      <c r="E22" s="32">
        <v>157</v>
      </c>
      <c r="F22" s="32">
        <v>125</v>
      </c>
      <c r="G22" s="32">
        <v>28</v>
      </c>
      <c r="H22" s="32">
        <v>97</v>
      </c>
      <c r="I22" s="39">
        <f>E22/D22</f>
        <v>3.7113207101151219E-4</v>
      </c>
      <c r="J22" s="39">
        <f t="shared" si="3"/>
        <v>2.9548731768432501E-4</v>
      </c>
      <c r="K22" s="64">
        <v>32598000</v>
      </c>
    </row>
    <row r="23" spans="1:11" s="36" customFormat="1" ht="21" customHeight="1" x14ac:dyDescent="0.2">
      <c r="A23" s="54"/>
      <c r="B23" s="53"/>
      <c r="C23" s="37">
        <v>44087</v>
      </c>
      <c r="D23" s="38">
        <v>532263</v>
      </c>
      <c r="E23" s="32">
        <v>194</v>
      </c>
      <c r="F23" s="32">
        <v>170</v>
      </c>
      <c r="G23" s="32">
        <v>34</v>
      </c>
      <c r="H23" s="32">
        <v>136</v>
      </c>
      <c r="I23" s="39">
        <f t="shared" si="2"/>
        <v>3.6448146874759282E-4</v>
      </c>
      <c r="J23" s="39">
        <f t="shared" si="3"/>
        <v>3.1939097776850919E-4</v>
      </c>
      <c r="K23" s="64">
        <v>32320000</v>
      </c>
    </row>
    <row r="24" spans="1:11" s="30" customFormat="1" ht="19.5" customHeight="1" x14ac:dyDescent="0.25">
      <c r="A24" s="54"/>
      <c r="B24" s="53"/>
      <c r="C24" s="37">
        <v>44088</v>
      </c>
      <c r="D24" s="41">
        <v>284176</v>
      </c>
      <c r="E24" s="46">
        <v>125</v>
      </c>
      <c r="F24" s="46">
        <v>112</v>
      </c>
      <c r="G24" s="46">
        <v>21</v>
      </c>
      <c r="H24" s="46">
        <v>99</v>
      </c>
      <c r="I24" s="42">
        <f>E24/D24</f>
        <v>4.3986825066156187E-4</v>
      </c>
      <c r="J24" s="42">
        <f>F24/D24</f>
        <v>3.9412195259275944E-4</v>
      </c>
      <c r="K24" s="45">
        <v>32179000</v>
      </c>
    </row>
    <row r="25" spans="1:11" ht="19.5" customHeight="1" x14ac:dyDescent="0.25">
      <c r="A25" s="54"/>
      <c r="B25" s="53"/>
      <c r="C25" s="37">
        <v>44089</v>
      </c>
      <c r="D25" s="41">
        <v>254702</v>
      </c>
      <c r="E25" s="46">
        <v>117</v>
      </c>
      <c r="F25" s="46">
        <v>99</v>
      </c>
      <c r="G25" s="46">
        <v>18</v>
      </c>
      <c r="H25" s="46">
        <v>84</v>
      </c>
      <c r="I25" s="42">
        <f t="shared" ref="I25:I27" si="4">E25/D25</f>
        <v>4.5936035052728284E-4</v>
      </c>
      <c r="J25" s="42">
        <f t="shared" ref="J25:J27" si="5">F25/D25</f>
        <v>3.8868952736923932E-4</v>
      </c>
      <c r="K25" s="45">
        <v>31908000</v>
      </c>
    </row>
    <row r="26" spans="1:11" ht="20.25" customHeight="1" x14ac:dyDescent="0.25">
      <c r="A26" s="54"/>
      <c r="B26" s="53"/>
      <c r="C26" s="37">
        <v>44090</v>
      </c>
      <c r="D26" s="41">
        <v>389875</v>
      </c>
      <c r="E26" s="46">
        <v>146</v>
      </c>
      <c r="F26" s="46">
        <v>133</v>
      </c>
      <c r="G26" s="46">
        <v>25</v>
      </c>
      <c r="H26" s="46">
        <v>112</v>
      </c>
      <c r="I26" s="42">
        <f t="shared" si="4"/>
        <v>3.7447899967938444E-4</v>
      </c>
      <c r="J26" s="42">
        <f t="shared" si="5"/>
        <v>3.4113497915998719E-4</v>
      </c>
      <c r="K26" s="45">
        <v>32206000</v>
      </c>
    </row>
    <row r="27" spans="1:11" ht="18.75" customHeight="1" x14ac:dyDescent="0.25">
      <c r="A27" s="54"/>
      <c r="B27" s="53"/>
      <c r="C27" s="37">
        <v>44091</v>
      </c>
      <c r="D27" s="41">
        <v>399351</v>
      </c>
      <c r="E27" s="46">
        <v>192</v>
      </c>
      <c r="F27" s="46">
        <v>177</v>
      </c>
      <c r="G27" s="46">
        <v>36</v>
      </c>
      <c r="H27" s="46">
        <v>149</v>
      </c>
      <c r="I27" s="42">
        <f t="shared" si="4"/>
        <v>4.8078006565652773E-4</v>
      </c>
      <c r="J27" s="42">
        <f t="shared" si="5"/>
        <v>4.4321912302711151E-4</v>
      </c>
      <c r="K27" s="45">
        <v>31966000</v>
      </c>
    </row>
    <row r="28" spans="1:11" x14ac:dyDescent="0.25">
      <c r="A28" s="54"/>
      <c r="B28" s="53"/>
      <c r="C28" s="37">
        <v>44092</v>
      </c>
      <c r="D28" s="47"/>
      <c r="E28" s="49">
        <v>319</v>
      </c>
      <c r="F28" s="49">
        <v>311</v>
      </c>
      <c r="G28" s="49">
        <v>38</v>
      </c>
      <c r="H28" s="49">
        <v>274</v>
      </c>
      <c r="I28" s="48"/>
      <c r="J28" s="48"/>
      <c r="K28" s="65">
        <v>31898000</v>
      </c>
    </row>
    <row r="29" spans="1:11" x14ac:dyDescent="0.25">
      <c r="A29" s="54"/>
      <c r="B29" s="53"/>
      <c r="C29" s="37">
        <v>44093</v>
      </c>
      <c r="D29" s="47"/>
      <c r="E29" s="49">
        <v>204</v>
      </c>
      <c r="F29" s="49">
        <v>196</v>
      </c>
      <c r="G29" s="49">
        <v>33</v>
      </c>
      <c r="H29" s="49">
        <v>166</v>
      </c>
      <c r="I29" s="48"/>
      <c r="J29" s="48"/>
      <c r="K29" s="66">
        <v>31889000</v>
      </c>
    </row>
    <row r="30" spans="1:11" x14ac:dyDescent="0.25">
      <c r="A30" s="54"/>
      <c r="B30" s="53"/>
      <c r="C30" s="37">
        <v>44094</v>
      </c>
      <c r="D30" s="47"/>
      <c r="E30" s="49">
        <v>171</v>
      </c>
      <c r="F30" s="49">
        <v>165</v>
      </c>
      <c r="G30" s="49">
        <v>39</v>
      </c>
      <c r="H30" s="49">
        <v>131</v>
      </c>
      <c r="I30" s="48"/>
      <c r="J30" s="48"/>
      <c r="K30" s="65">
        <v>31964000</v>
      </c>
    </row>
    <row r="31" spans="1:11" x14ac:dyDescent="0.25">
      <c r="A31" s="54"/>
      <c r="B31" s="53"/>
      <c r="C31" s="37">
        <v>44095</v>
      </c>
      <c r="D31" s="47"/>
      <c r="E31" s="49">
        <v>186</v>
      </c>
      <c r="F31" s="49">
        <v>176</v>
      </c>
      <c r="G31" s="49">
        <v>37</v>
      </c>
      <c r="H31" s="49">
        <v>146</v>
      </c>
      <c r="I31" s="48"/>
      <c r="J31" s="48"/>
      <c r="K31" s="65">
        <v>32156000</v>
      </c>
    </row>
    <row r="32" spans="1:11" x14ac:dyDescent="0.25">
      <c r="E32" s="43"/>
      <c r="F32" s="43"/>
      <c r="G32" s="43"/>
      <c r="H32" s="43"/>
      <c r="I32" s="44"/>
      <c r="J32" s="44"/>
      <c r="K32" s="67"/>
    </row>
  </sheetData>
  <mergeCells count="8">
    <mergeCell ref="B3:B10"/>
    <mergeCell ref="A3:A10"/>
    <mergeCell ref="A11:A17"/>
    <mergeCell ref="B22:B31"/>
    <mergeCell ref="A22:A31"/>
    <mergeCell ref="B12:B17"/>
    <mergeCell ref="B18:B21"/>
    <mergeCell ref="A18:A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C14" sqref="C14"/>
    </sheetView>
  </sheetViews>
  <sheetFormatPr defaultRowHeight="15" x14ac:dyDescent="0.25"/>
  <cols>
    <col min="2" max="2" width="47" customWidth="1"/>
    <col min="3" max="3" width="10.140625" customWidth="1"/>
    <col min="4" max="4" width="14" customWidth="1"/>
    <col min="5" max="5" width="10.7109375" customWidth="1"/>
    <col min="6" max="6" width="11.42578125" customWidth="1"/>
    <col min="7" max="7" width="12.140625" customWidth="1"/>
    <col min="8" max="8" width="15" customWidth="1"/>
    <col min="9" max="9" width="16.28515625" customWidth="1"/>
  </cols>
  <sheetData>
    <row r="1" spans="1:9" s="2" customFormat="1" ht="30.75" customHeight="1" x14ac:dyDescent="0.25">
      <c r="A1" s="25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5" t="s">
        <v>6</v>
      </c>
      <c r="H1" s="15" t="s">
        <v>7</v>
      </c>
      <c r="I1" s="14" t="s">
        <v>8</v>
      </c>
    </row>
    <row r="2" spans="1:9" ht="19.5" customHeight="1" x14ac:dyDescent="0.25">
      <c r="A2" s="54" t="s">
        <v>25</v>
      </c>
      <c r="B2" s="59" t="s">
        <v>31</v>
      </c>
      <c r="C2" s="37">
        <v>44088</v>
      </c>
      <c r="D2" s="41">
        <v>284176</v>
      </c>
      <c r="E2" s="46">
        <v>125</v>
      </c>
      <c r="F2" s="46">
        <v>112</v>
      </c>
      <c r="G2" s="42">
        <f>E2/D2</f>
        <v>4.3986825066156187E-4</v>
      </c>
      <c r="H2" s="42">
        <f>F2/D2</f>
        <v>3.9412195259275944E-4</v>
      </c>
      <c r="I2" s="45">
        <v>32179000</v>
      </c>
    </row>
    <row r="3" spans="1:9" ht="18.75" customHeight="1" x14ac:dyDescent="0.25">
      <c r="A3" s="54"/>
      <c r="B3" s="59"/>
      <c r="C3" s="37">
        <v>44089</v>
      </c>
      <c r="D3" s="41">
        <v>254702</v>
      </c>
      <c r="E3" s="46">
        <v>117</v>
      </c>
      <c r="F3" s="46">
        <v>99</v>
      </c>
      <c r="G3" s="42">
        <f t="shared" ref="G3:G5" si="0">E3/D3</f>
        <v>4.5936035052728284E-4</v>
      </c>
      <c r="H3" s="42">
        <f t="shared" ref="H3:H5" si="1">F3/D3</f>
        <v>3.8868952736923932E-4</v>
      </c>
      <c r="I3" s="45">
        <v>31908000</v>
      </c>
    </row>
    <row r="4" spans="1:9" ht="20.25" customHeight="1" x14ac:dyDescent="0.25">
      <c r="A4" s="54"/>
      <c r="B4" s="59"/>
      <c r="C4" s="37">
        <v>44090</v>
      </c>
      <c r="D4" s="41">
        <v>389875</v>
      </c>
      <c r="E4" s="46">
        <v>153</v>
      </c>
      <c r="F4" s="46">
        <v>133</v>
      </c>
      <c r="G4" s="42">
        <f t="shared" si="0"/>
        <v>3.9243347226675216E-4</v>
      </c>
      <c r="H4" s="42">
        <f t="shared" si="1"/>
        <v>3.4113497915998719E-4</v>
      </c>
      <c r="I4" s="45">
        <v>32206000</v>
      </c>
    </row>
    <row r="5" spans="1:9" ht="18.75" customHeight="1" x14ac:dyDescent="0.25">
      <c r="A5" s="54"/>
      <c r="B5" s="59"/>
      <c r="C5" s="37">
        <v>44091</v>
      </c>
      <c r="D5" s="41">
        <v>399351</v>
      </c>
      <c r="E5" s="46">
        <v>192</v>
      </c>
      <c r="F5" s="46">
        <v>177</v>
      </c>
      <c r="G5" s="42">
        <f t="shared" si="0"/>
        <v>4.8078006565652773E-4</v>
      </c>
      <c r="H5" s="42">
        <f t="shared" si="1"/>
        <v>4.4321912302711151E-4</v>
      </c>
      <c r="I5" s="45">
        <v>31966000</v>
      </c>
    </row>
  </sheetData>
  <mergeCells count="2">
    <mergeCell ref="B2:B5"/>
    <mergeCell ref="A2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2020-08-27T09:46:33Z</dcterms:created>
  <dcterms:modified xsi:type="dcterms:W3CDTF">2020-09-22T06:41:17Z</dcterms:modified>
</cp:coreProperties>
</file>