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5480" windowHeight="11640" firstSheet="4" activeTab="11"/>
  </bookViews>
  <sheets>
    <sheet name="name" sheetId="1" r:id="rId1"/>
    <sheet name="LOOKUP" sheetId="2" r:id="rId2"/>
    <sheet name="hlookup vlookup" sheetId="3" r:id="rId3"/>
    <sheet name="nested lookup" sheetId="4" r:id="rId4"/>
    <sheet name="goalseek" sheetId="5" r:id="rId5"/>
    <sheet name="Scenario" sheetId="7" r:id="rId6"/>
    <sheet name="Sort" sheetId="8" r:id="rId7"/>
    <sheet name="Custom sort" sheetId="9" r:id="rId8"/>
    <sheet name="SubTotal" sheetId="10" r:id="rId9"/>
    <sheet name="AutoFilter" sheetId="11" r:id="rId10"/>
    <sheet name="AdvancedFiltering" sheetId="12" r:id="rId11"/>
    <sheet name="Sheet1" sheetId="13" r:id="rId12"/>
  </sheets>
  <definedNames>
    <definedName name="_xlnm._FilterDatabase" localSheetId="10" hidden="1">AdvancedFiltering!$A$1:$D$51</definedName>
    <definedName name="_xlnm._FilterDatabase" localSheetId="9" hidden="1">AutoFilter!$A$1:$D$51</definedName>
    <definedName name="_xlnm._FilterDatabase" localSheetId="11" hidden="1">Sheet1!$A$1:$G$51</definedName>
    <definedName name="BALANCE">name!$D$2:$D$6</definedName>
    <definedName name="_xlnm.Criteria" localSheetId="10">AdvancedFiltering!$F$1:$I$2</definedName>
    <definedName name="_xlnm.Criteria" localSheetId="11">Sheet1!$I$1:$P$2</definedName>
    <definedName name="EXPENSES">name!$C$2:$C$6</definedName>
    <definedName name="REVENUE">name!$B$2:$B$6</definedName>
    <definedName name="solver_adj" localSheetId="5" hidden="1">Scenario!$B$3:$F$5</definedName>
    <definedName name="solver_cvg" localSheetId="5" hidden="1">0.0001</definedName>
    <definedName name="solver_drv" localSheetId="5" hidden="1">2</definedName>
    <definedName name="solver_eng" localSheetId="5" hidden="1">1</definedName>
    <definedName name="solver_est" localSheetId="5" hidden="1">1</definedName>
    <definedName name="solver_itr" localSheetId="5" hidden="1">2147483647</definedName>
    <definedName name="solver_lhs1" localSheetId="5" hidden="1">Scenario!$B$3:$F$5</definedName>
    <definedName name="solver_lhs2" localSheetId="5" hidden="1">Scenario!$B$3:$F$5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2</definedName>
    <definedName name="solver_nwt" localSheetId="5" hidden="1">1</definedName>
    <definedName name="solver_opt" localSheetId="5" hidden="1">Scenario!$H$6</definedName>
    <definedName name="solver_pre" localSheetId="5" hidden="1">0.000001</definedName>
    <definedName name="solver_rbv" localSheetId="5" hidden="1">2</definedName>
    <definedName name="solver_rel1" localSheetId="5" hidden="1">4</definedName>
    <definedName name="solver_rel2" localSheetId="5" hidden="1">3</definedName>
    <definedName name="solver_rhs1" localSheetId="5" hidden="1">integer</definedName>
    <definedName name="solver_rhs2" localSheetId="5" hidden="1">15</definedName>
    <definedName name="solver_rlx" localSheetId="5" hidden="1">2</definedName>
    <definedName name="solver_rsd" localSheetId="5" hidden="1">0</definedName>
    <definedName name="solver_scl" localSheetId="5" hidden="1">2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1</definedName>
    <definedName name="solver_val" localSheetId="5" hidden="1">0</definedName>
    <definedName name="solver_ver" localSheetId="5" hidden="1">3</definedName>
  </definedNames>
  <calcPr calcId="144525"/>
</workbook>
</file>

<file path=xl/calcChain.xml><?xml version="1.0" encoding="utf-8"?>
<calcChain xmlns="http://schemas.openxmlformats.org/spreadsheetml/2006/main">
  <c r="P2" i="13" l="1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2" i="13"/>
  <c r="D51" i="12" l="1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51" i="11"/>
  <c r="D43" i="11"/>
  <c r="D16" i="11"/>
  <c r="D24" i="11"/>
  <c r="D47" i="11"/>
  <c r="D46" i="11"/>
  <c r="D45" i="11"/>
  <c r="D22" i="11"/>
  <c r="D11" i="11"/>
  <c r="D3" i="11"/>
  <c r="D41" i="11"/>
  <c r="D40" i="11"/>
  <c r="D39" i="11"/>
  <c r="D42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38" i="11"/>
  <c r="D17" i="11"/>
  <c r="D50" i="11"/>
  <c r="D21" i="11"/>
  <c r="D20" i="11"/>
  <c r="D23" i="11"/>
  <c r="D18" i="11"/>
  <c r="D49" i="11"/>
  <c r="D48" i="11"/>
  <c r="D15" i="11"/>
  <c r="D14" i="11"/>
  <c r="D19" i="11"/>
  <c r="D12" i="11"/>
  <c r="D8" i="11"/>
  <c r="D10" i="11"/>
  <c r="D9" i="11"/>
  <c r="D44" i="11"/>
  <c r="D7" i="11"/>
  <c r="D6" i="11"/>
  <c r="D5" i="11"/>
  <c r="D4" i="11"/>
  <c r="D13" i="11"/>
  <c r="D2" i="11"/>
  <c r="B56" i="10"/>
  <c r="B46" i="10"/>
  <c r="B34" i="10"/>
  <c r="B22" i="10"/>
  <c r="B12" i="10"/>
  <c r="D55" i="10"/>
  <c r="D54" i="10"/>
  <c r="D53" i="10"/>
  <c r="D52" i="10"/>
  <c r="D51" i="10"/>
  <c r="D50" i="10"/>
  <c r="D49" i="10"/>
  <c r="D48" i="10"/>
  <c r="D47" i="10"/>
  <c r="D45" i="10"/>
  <c r="D44" i="10"/>
  <c r="D43" i="10"/>
  <c r="D42" i="10"/>
  <c r="D41" i="10"/>
  <c r="D40" i="10"/>
  <c r="D39" i="10"/>
  <c r="D38" i="10"/>
  <c r="D37" i="10"/>
  <c r="D36" i="10"/>
  <c r="D35" i="10"/>
  <c r="D33" i="10"/>
  <c r="D32" i="10"/>
  <c r="D31" i="10"/>
  <c r="D30" i="10"/>
  <c r="D29" i="10"/>
  <c r="D28" i="10"/>
  <c r="D27" i="10"/>
  <c r="D26" i="10"/>
  <c r="D25" i="10"/>
  <c r="D24" i="10"/>
  <c r="D23" i="10"/>
  <c r="D21" i="10"/>
  <c r="D20" i="10"/>
  <c r="D19" i="10"/>
  <c r="D18" i="10"/>
  <c r="D17" i="10"/>
  <c r="D16" i="10"/>
  <c r="D15" i="10"/>
  <c r="D14" i="10"/>
  <c r="D13" i="10"/>
  <c r="D11" i="10"/>
  <c r="D10" i="10"/>
  <c r="D9" i="10"/>
  <c r="D8" i="10"/>
  <c r="D7" i="10"/>
  <c r="D6" i="10"/>
  <c r="D5" i="10"/>
  <c r="D4" i="10"/>
  <c r="D3" i="10"/>
  <c r="D2" i="10"/>
  <c r="D42" i="9"/>
  <c r="D20" i="9"/>
  <c r="D51" i="9"/>
  <c r="D19" i="9"/>
  <c r="D11" i="9"/>
  <c r="D10" i="9"/>
  <c r="D31" i="9"/>
  <c r="D50" i="9"/>
  <c r="D49" i="9"/>
  <c r="D18" i="9"/>
  <c r="D9" i="9"/>
  <c r="D30" i="9"/>
  <c r="D29" i="9"/>
  <c r="D48" i="9"/>
  <c r="D8" i="9"/>
  <c r="D28" i="9"/>
  <c r="D7" i="9"/>
  <c r="D41" i="9"/>
  <c r="D6" i="9"/>
  <c r="D5" i="9"/>
  <c r="D40" i="9"/>
  <c r="D39" i="9"/>
  <c r="D27" i="9"/>
  <c r="D38" i="9"/>
  <c r="D37" i="9"/>
  <c r="D4" i="9"/>
  <c r="D26" i="9"/>
  <c r="D47" i="9"/>
  <c r="D17" i="9"/>
  <c r="D16" i="9"/>
  <c r="D25" i="9"/>
  <c r="D24" i="9"/>
  <c r="D46" i="9"/>
  <c r="D36" i="9"/>
  <c r="D45" i="9"/>
  <c r="D15" i="9"/>
  <c r="D3" i="9"/>
  <c r="D35" i="9"/>
  <c r="D44" i="9"/>
  <c r="D2" i="9"/>
  <c r="D14" i="9"/>
  <c r="D23" i="9"/>
  <c r="D22" i="9"/>
  <c r="D13" i="9"/>
  <c r="D34" i="9"/>
  <c r="D33" i="9"/>
  <c r="D32" i="9"/>
  <c r="D21" i="9"/>
  <c r="D43" i="9"/>
  <c r="D12" i="9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B57" i="10" l="1"/>
  <c r="B6" i="7"/>
  <c r="C6" i="7"/>
  <c r="D6" i="7"/>
  <c r="E6" i="7"/>
  <c r="F6" i="7"/>
  <c r="F11" i="7"/>
  <c r="E11" i="7"/>
  <c r="D11" i="7"/>
  <c r="H11" i="7" s="1"/>
  <c r="C11" i="7"/>
  <c r="B11" i="7"/>
  <c r="F16" i="7"/>
  <c r="E16" i="7"/>
  <c r="D16" i="7"/>
  <c r="C16" i="7"/>
  <c r="B16" i="7"/>
  <c r="H16" i="7" s="1"/>
  <c r="H4" i="7"/>
  <c r="H5" i="7"/>
  <c r="H8" i="7"/>
  <c r="H9" i="7"/>
  <c r="H10" i="7"/>
  <c r="H13" i="7"/>
  <c r="H14" i="7"/>
  <c r="H15" i="7"/>
  <c r="H3" i="7"/>
  <c r="H6" i="7" l="1"/>
  <c r="B3" i="5"/>
  <c r="B7" i="5"/>
  <c r="I11" i="4"/>
  <c r="B14" i="3"/>
  <c r="B11" i="3"/>
  <c r="B14" i="2"/>
  <c r="E2" i="1"/>
  <c r="E3" i="1"/>
  <c r="E4" i="1"/>
  <c r="E5" i="1"/>
  <c r="E6" i="1"/>
  <c r="C8" i="1"/>
  <c r="B8" i="1"/>
  <c r="B9" i="1" s="1"/>
  <c r="D6" i="1"/>
  <c r="D5" i="1"/>
  <c r="D4" i="1"/>
  <c r="D3" i="1"/>
  <c r="D2" i="1"/>
  <c r="B9" i="5" l="1"/>
</calcChain>
</file>

<file path=xl/sharedStrings.xml><?xml version="1.0" encoding="utf-8"?>
<sst xmlns="http://schemas.openxmlformats.org/spreadsheetml/2006/main" count="505" uniqueCount="76">
  <si>
    <t>EXPENSES</t>
  </si>
  <si>
    <t>REVENUE</t>
  </si>
  <si>
    <t>BALANCE</t>
  </si>
  <si>
    <t>Jan</t>
  </si>
  <si>
    <t>Feb</t>
  </si>
  <si>
    <t>Mar</t>
  </si>
  <si>
    <t>Apr</t>
  </si>
  <si>
    <t>May</t>
  </si>
  <si>
    <t>TOTAL</t>
  </si>
  <si>
    <t>BONUS</t>
  </si>
  <si>
    <t>Car</t>
  </si>
  <si>
    <t>What Car?</t>
  </si>
  <si>
    <t>Reliant</t>
  </si>
  <si>
    <t>Metro</t>
  </si>
  <si>
    <t>Golf</t>
  </si>
  <si>
    <t>Sierra</t>
  </si>
  <si>
    <t>Sapphire</t>
  </si>
  <si>
    <t>Granada</t>
  </si>
  <si>
    <t>Scorpio</t>
  </si>
  <si>
    <t>Mercedes</t>
  </si>
  <si>
    <t>Jaguar</t>
  </si>
  <si>
    <t>Price</t>
  </si>
  <si>
    <t>Loan Rates</t>
  </si>
  <si>
    <t>Period</t>
  </si>
  <si>
    <t>Amount</t>
  </si>
  <si>
    <t>Rate</t>
  </si>
  <si>
    <t>Revenue</t>
  </si>
  <si>
    <t>Advert costs</t>
  </si>
  <si>
    <t>Payroll</t>
  </si>
  <si>
    <t>Profits</t>
  </si>
  <si>
    <t>Total costs</t>
  </si>
  <si>
    <t>Unit Price</t>
  </si>
  <si>
    <t>Number of Sales</t>
  </si>
  <si>
    <t>BARTS</t>
  </si>
  <si>
    <t>CHARX</t>
  </si>
  <si>
    <t>HAMSMTH</t>
  </si>
  <si>
    <t>ST GEORGES</t>
  </si>
  <si>
    <t>Elective</t>
  </si>
  <si>
    <t>Emerg</t>
  </si>
  <si>
    <t>Day</t>
  </si>
  <si>
    <t>Total Cases</t>
  </si>
  <si>
    <t>Total Price</t>
  </si>
  <si>
    <t>Total Cost</t>
  </si>
  <si>
    <t>MOORFLDS</t>
  </si>
  <si>
    <t>Shop</t>
  </si>
  <si>
    <t>Date</t>
  </si>
  <si>
    <t>Month</t>
  </si>
  <si>
    <t>TST</t>
  </si>
  <si>
    <t>MK</t>
  </si>
  <si>
    <t>Central</t>
  </si>
  <si>
    <t>CWB</t>
  </si>
  <si>
    <t>HH</t>
  </si>
  <si>
    <t>HH Total</t>
  </si>
  <si>
    <t>TST Total</t>
  </si>
  <si>
    <t>Central Total</t>
  </si>
  <si>
    <t>CWB Total</t>
  </si>
  <si>
    <t>MK Total</t>
  </si>
  <si>
    <t>Grand Total</t>
  </si>
  <si>
    <t>&lt;10000</t>
  </si>
  <si>
    <t>Product</t>
  </si>
  <si>
    <t>Quantity</t>
  </si>
  <si>
    <t>Customer</t>
  </si>
  <si>
    <t>Salesperson</t>
  </si>
  <si>
    <t>Total</t>
  </si>
  <si>
    <t>A15</t>
  </si>
  <si>
    <t>B25</t>
  </si>
  <si>
    <t>Tom</t>
  </si>
  <si>
    <t>David</t>
  </si>
  <si>
    <t>Eleanor</t>
  </si>
  <si>
    <t>Caroline</t>
  </si>
  <si>
    <t>Tommy</t>
  </si>
  <si>
    <t>Jones Brothers</t>
  </si>
  <si>
    <t>Bloggs &amp; Co.</t>
  </si>
  <si>
    <t>smith &amp; Sons</t>
  </si>
  <si>
    <t>Viking Supplies</t>
  </si>
  <si>
    <t>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</si>
</sst>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164" fontId="0" fillId="0" borderId="0" xfId="1" applyNumberFormat="1" applyFont="1"/>
    <xf numFmtId="10" fontId="0" fillId="0" borderId="0" xfId="0" applyNumberFormat="1"/>
    <xf numFmtId="10" fontId="0" fillId="0" borderId="0" xfId="2" applyNumberFormat="1" applyFont="1"/>
    <xf numFmtId="0" fontId="0" fillId="0" borderId="0" xfId="0" applyFont="1"/>
    <xf numFmtId="0" fontId="0" fillId="0" borderId="0" xfId="2" applyNumberFormat="1" applyFont="1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2" sqref="E2:E6"/>
    </sheetView>
  </sheetViews>
  <sheetFormatPr defaultRowHeight="15" x14ac:dyDescent="0.25"/>
  <cols>
    <col min="3" max="3" width="9.7109375" bestFit="1" customWidth="1"/>
    <col min="5" max="5" width="17.7109375" bestFit="1" customWidth="1"/>
  </cols>
  <sheetData>
    <row r="1" spans="1:5" x14ac:dyDescent="0.25">
      <c r="B1" t="s">
        <v>1</v>
      </c>
      <c r="C1" t="s">
        <v>0</v>
      </c>
      <c r="D1" t="s">
        <v>2</v>
      </c>
      <c r="E1" t="s">
        <v>9</v>
      </c>
    </row>
    <row r="2" spans="1:5" x14ac:dyDescent="0.25">
      <c r="A2" t="s">
        <v>3</v>
      </c>
      <c r="B2">
        <v>3455</v>
      </c>
      <c r="C2">
        <v>123</v>
      </c>
      <c r="D2">
        <f>REVENUE-EXPENSES</f>
        <v>3332</v>
      </c>
      <c r="E2" t="str">
        <f>IF(NOT(B2&gt;5000), "OK","FAIL")</f>
        <v>OK</v>
      </c>
    </row>
    <row r="3" spans="1:5" x14ac:dyDescent="0.25">
      <c r="A3" t="s">
        <v>4</v>
      </c>
      <c r="B3">
        <v>6547</v>
      </c>
      <c r="C3">
        <v>121</v>
      </c>
      <c r="D3">
        <f>REVENUE-EXPENSES</f>
        <v>6426</v>
      </c>
      <c r="E3" t="str">
        <f t="shared" ref="E3:E6" si="0">IF(NOT(B3&gt;5000), "OK","FAIL")</f>
        <v>FAIL</v>
      </c>
    </row>
    <row r="4" spans="1:5" x14ac:dyDescent="0.25">
      <c r="A4" t="s">
        <v>5</v>
      </c>
      <c r="B4">
        <v>2241</v>
      </c>
      <c r="C4">
        <v>213</v>
      </c>
      <c r="D4">
        <f>REVENUE-EXPENSES</f>
        <v>2028</v>
      </c>
      <c r="E4" t="str">
        <f t="shared" si="0"/>
        <v>OK</v>
      </c>
    </row>
    <row r="5" spans="1:5" x14ac:dyDescent="0.25">
      <c r="A5" t="s">
        <v>6</v>
      </c>
      <c r="B5">
        <v>5546</v>
      </c>
      <c r="C5">
        <v>432</v>
      </c>
      <c r="D5">
        <f>REVENUE-EXPENSES</f>
        <v>5114</v>
      </c>
      <c r="E5" t="str">
        <f t="shared" si="0"/>
        <v>FAIL</v>
      </c>
    </row>
    <row r="6" spans="1:5" x14ac:dyDescent="0.25">
      <c r="A6" t="s">
        <v>7</v>
      </c>
      <c r="B6">
        <v>43526</v>
      </c>
      <c r="C6">
        <v>213</v>
      </c>
      <c r="D6">
        <f>REVENUE-EXPENSES</f>
        <v>43313</v>
      </c>
      <c r="E6" t="str">
        <f t="shared" si="0"/>
        <v>FAIL</v>
      </c>
    </row>
    <row r="8" spans="1:5" x14ac:dyDescent="0.25">
      <c r="A8" t="s">
        <v>8</v>
      </c>
      <c r="B8">
        <f>SUM(REVENUE)</f>
        <v>61315</v>
      </c>
      <c r="C8">
        <f>SUM(EXPENSES)</f>
        <v>1102</v>
      </c>
    </row>
    <row r="9" spans="1:5" x14ac:dyDescent="0.25">
      <c r="B9" t="str">
        <f>IF(B8&gt;60000,"HIGH","LOW")</f>
        <v>HIGH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41" workbookViewId="0">
      <selection activeCell="C2" sqref="C2:C51"/>
    </sheetView>
  </sheetViews>
  <sheetFormatPr defaultRowHeight="15" x14ac:dyDescent="0.25"/>
  <cols>
    <col min="3" max="3" width="10.7109375" bestFit="1" customWidth="1"/>
  </cols>
  <sheetData>
    <row r="1" spans="1:4" x14ac:dyDescent="0.25">
      <c r="A1" s="1" t="s">
        <v>44</v>
      </c>
      <c r="B1" s="1" t="s">
        <v>24</v>
      </c>
      <c r="C1" s="1" t="s">
        <v>45</v>
      </c>
      <c r="D1" s="1" t="s">
        <v>46</v>
      </c>
    </row>
    <row r="2" spans="1:4" x14ac:dyDescent="0.25">
      <c r="A2" t="s">
        <v>47</v>
      </c>
      <c r="B2">
        <v>10583</v>
      </c>
      <c r="C2" s="28">
        <v>40179</v>
      </c>
      <c r="D2">
        <f t="shared" ref="D2:D33" si="0">MONTH(C2)</f>
        <v>1</v>
      </c>
    </row>
    <row r="3" spans="1:4" x14ac:dyDescent="0.25">
      <c r="A3" t="s">
        <v>47</v>
      </c>
      <c r="B3">
        <v>11082</v>
      </c>
      <c r="C3" s="28">
        <v>40183</v>
      </c>
      <c r="D3">
        <f t="shared" si="0"/>
        <v>1</v>
      </c>
    </row>
    <row r="4" spans="1:4" x14ac:dyDescent="0.25">
      <c r="A4" t="s">
        <v>49</v>
      </c>
      <c r="B4">
        <v>12575</v>
      </c>
      <c r="C4" s="28">
        <v>40331</v>
      </c>
      <c r="D4">
        <f t="shared" si="0"/>
        <v>6</v>
      </c>
    </row>
    <row r="5" spans="1:4" x14ac:dyDescent="0.25">
      <c r="A5" t="s">
        <v>50</v>
      </c>
      <c r="B5">
        <v>14950</v>
      </c>
      <c r="C5" s="28">
        <v>40342</v>
      </c>
      <c r="D5">
        <f t="shared" si="0"/>
        <v>6</v>
      </c>
    </row>
    <row r="6" spans="1:4" x14ac:dyDescent="0.25">
      <c r="A6" t="s">
        <v>50</v>
      </c>
      <c r="B6">
        <v>13820</v>
      </c>
      <c r="C6" s="28">
        <v>40414</v>
      </c>
      <c r="D6">
        <f t="shared" si="0"/>
        <v>8</v>
      </c>
    </row>
    <row r="7" spans="1:4" x14ac:dyDescent="0.25">
      <c r="A7" t="s">
        <v>50</v>
      </c>
      <c r="B7">
        <v>9713</v>
      </c>
      <c r="C7" s="28">
        <v>40374</v>
      </c>
      <c r="D7">
        <f t="shared" si="0"/>
        <v>7</v>
      </c>
    </row>
    <row r="8" spans="1:4" x14ac:dyDescent="0.25">
      <c r="A8" t="s">
        <v>47</v>
      </c>
      <c r="B8">
        <v>11695</v>
      </c>
      <c r="C8" s="28">
        <v>40194</v>
      </c>
      <c r="D8">
        <f t="shared" si="0"/>
        <v>1</v>
      </c>
    </row>
    <row r="9" spans="1:4" x14ac:dyDescent="0.25">
      <c r="A9" t="s">
        <v>49</v>
      </c>
      <c r="B9">
        <v>10400</v>
      </c>
      <c r="C9" s="28">
        <v>40236</v>
      </c>
      <c r="D9">
        <f t="shared" si="0"/>
        <v>2</v>
      </c>
    </row>
    <row r="10" spans="1:4" x14ac:dyDescent="0.25">
      <c r="A10" t="s">
        <v>49</v>
      </c>
      <c r="B10">
        <v>9734</v>
      </c>
      <c r="C10" s="28">
        <v>40225</v>
      </c>
      <c r="D10">
        <f t="shared" si="0"/>
        <v>2</v>
      </c>
    </row>
    <row r="11" spans="1:4" x14ac:dyDescent="0.25">
      <c r="A11" t="s">
        <v>48</v>
      </c>
      <c r="B11">
        <v>5696</v>
      </c>
      <c r="C11" s="28">
        <v>40234</v>
      </c>
      <c r="D11">
        <f t="shared" si="0"/>
        <v>2</v>
      </c>
    </row>
    <row r="12" spans="1:4" x14ac:dyDescent="0.25">
      <c r="A12" t="s">
        <v>51</v>
      </c>
      <c r="B12">
        <v>13797</v>
      </c>
      <c r="C12" s="28">
        <v>40439</v>
      </c>
      <c r="D12">
        <f t="shared" si="0"/>
        <v>9</v>
      </c>
    </row>
    <row r="13" spans="1:4" x14ac:dyDescent="0.25">
      <c r="A13" t="s">
        <v>48</v>
      </c>
      <c r="B13">
        <v>7313</v>
      </c>
      <c r="C13" s="28">
        <v>40261</v>
      </c>
      <c r="D13">
        <f t="shared" si="0"/>
        <v>3</v>
      </c>
    </row>
    <row r="14" spans="1:4" x14ac:dyDescent="0.25">
      <c r="A14" t="s">
        <v>50</v>
      </c>
      <c r="B14">
        <v>13599</v>
      </c>
      <c r="C14" s="28">
        <v>40353</v>
      </c>
      <c r="D14">
        <f t="shared" si="0"/>
        <v>6</v>
      </c>
    </row>
    <row r="15" spans="1:4" x14ac:dyDescent="0.25">
      <c r="A15" t="s">
        <v>51</v>
      </c>
      <c r="B15">
        <v>6928</v>
      </c>
      <c r="C15" s="28">
        <v>40483</v>
      </c>
      <c r="D15">
        <f t="shared" si="0"/>
        <v>11</v>
      </c>
    </row>
    <row r="16" spans="1:4" x14ac:dyDescent="0.25">
      <c r="A16" t="s">
        <v>48</v>
      </c>
      <c r="B16">
        <v>13611</v>
      </c>
      <c r="C16" s="28">
        <v>40284</v>
      </c>
      <c r="D16">
        <f t="shared" si="0"/>
        <v>4</v>
      </c>
    </row>
    <row r="17" spans="1:4" x14ac:dyDescent="0.25">
      <c r="A17" t="s">
        <v>47</v>
      </c>
      <c r="B17">
        <v>11086</v>
      </c>
      <c r="C17" s="28">
        <v>40293</v>
      </c>
      <c r="D17">
        <f t="shared" si="0"/>
        <v>4</v>
      </c>
    </row>
    <row r="18" spans="1:4" x14ac:dyDescent="0.25">
      <c r="A18" t="s">
        <v>50</v>
      </c>
      <c r="B18">
        <v>8713</v>
      </c>
      <c r="C18" s="28">
        <v>40437</v>
      </c>
      <c r="D18">
        <f t="shared" si="0"/>
        <v>9</v>
      </c>
    </row>
    <row r="19" spans="1:4" x14ac:dyDescent="0.25">
      <c r="A19" t="s">
        <v>48</v>
      </c>
      <c r="B19">
        <v>8360</v>
      </c>
      <c r="C19" s="28">
        <v>40336</v>
      </c>
      <c r="D19">
        <f t="shared" si="0"/>
        <v>6</v>
      </c>
    </row>
    <row r="20" spans="1:4" x14ac:dyDescent="0.25">
      <c r="A20" t="s">
        <v>49</v>
      </c>
      <c r="B20">
        <v>6702</v>
      </c>
      <c r="C20" s="28">
        <v>40195</v>
      </c>
      <c r="D20">
        <f t="shared" si="0"/>
        <v>1</v>
      </c>
    </row>
    <row r="21" spans="1:4" x14ac:dyDescent="0.25">
      <c r="A21" t="s">
        <v>49</v>
      </c>
      <c r="B21">
        <v>12760</v>
      </c>
      <c r="C21" s="28">
        <v>40371</v>
      </c>
      <c r="D21">
        <f t="shared" si="0"/>
        <v>7</v>
      </c>
    </row>
    <row r="22" spans="1:4" x14ac:dyDescent="0.25">
      <c r="A22" t="s">
        <v>48</v>
      </c>
      <c r="B22">
        <v>14894</v>
      </c>
      <c r="C22" s="28">
        <v>40386</v>
      </c>
      <c r="D22">
        <f t="shared" si="0"/>
        <v>7</v>
      </c>
    </row>
    <row r="23" spans="1:4" x14ac:dyDescent="0.25">
      <c r="A23" t="s">
        <v>48</v>
      </c>
      <c r="B23">
        <v>7020</v>
      </c>
      <c r="C23" s="28">
        <v>40394</v>
      </c>
      <c r="D23">
        <f t="shared" si="0"/>
        <v>8</v>
      </c>
    </row>
    <row r="24" spans="1:4" x14ac:dyDescent="0.25">
      <c r="A24" t="s">
        <v>47</v>
      </c>
      <c r="B24">
        <v>13982</v>
      </c>
      <c r="C24" s="28">
        <v>40395</v>
      </c>
      <c r="D24">
        <f t="shared" si="0"/>
        <v>8</v>
      </c>
    </row>
    <row r="25" spans="1:4" x14ac:dyDescent="0.25">
      <c r="A25" t="s">
        <v>49</v>
      </c>
      <c r="B25">
        <v>7810</v>
      </c>
      <c r="C25" s="28">
        <v>40194</v>
      </c>
      <c r="D25">
        <f t="shared" si="0"/>
        <v>1</v>
      </c>
    </row>
    <row r="26" spans="1:4" x14ac:dyDescent="0.25">
      <c r="A26" t="s">
        <v>51</v>
      </c>
      <c r="B26">
        <v>13981</v>
      </c>
      <c r="C26" s="28">
        <v>40438</v>
      </c>
      <c r="D26">
        <f t="shared" si="0"/>
        <v>9</v>
      </c>
    </row>
    <row r="27" spans="1:4" x14ac:dyDescent="0.25">
      <c r="A27" t="s">
        <v>50</v>
      </c>
      <c r="B27">
        <v>10697</v>
      </c>
      <c r="C27" s="28">
        <v>40257</v>
      </c>
      <c r="D27">
        <f t="shared" si="0"/>
        <v>3</v>
      </c>
    </row>
    <row r="28" spans="1:4" x14ac:dyDescent="0.25">
      <c r="A28" t="s">
        <v>50</v>
      </c>
      <c r="B28">
        <v>13595</v>
      </c>
      <c r="C28" s="28">
        <v>40431</v>
      </c>
      <c r="D28">
        <f t="shared" si="0"/>
        <v>9</v>
      </c>
    </row>
    <row r="29" spans="1:4" x14ac:dyDescent="0.25">
      <c r="A29" t="s">
        <v>49</v>
      </c>
      <c r="B29">
        <v>11183</v>
      </c>
      <c r="C29" s="28">
        <v>40448</v>
      </c>
      <c r="D29">
        <f t="shared" si="0"/>
        <v>9</v>
      </c>
    </row>
    <row r="30" spans="1:4" x14ac:dyDescent="0.25">
      <c r="A30" t="s">
        <v>50</v>
      </c>
      <c r="B30">
        <v>7844</v>
      </c>
      <c r="C30" s="28">
        <v>40393</v>
      </c>
      <c r="D30">
        <f t="shared" si="0"/>
        <v>8</v>
      </c>
    </row>
    <row r="31" spans="1:4" x14ac:dyDescent="0.25">
      <c r="A31" t="s">
        <v>50</v>
      </c>
      <c r="B31">
        <v>9396</v>
      </c>
      <c r="C31" s="28">
        <v>40455</v>
      </c>
      <c r="D31">
        <f t="shared" si="0"/>
        <v>10</v>
      </c>
    </row>
    <row r="32" spans="1:4" x14ac:dyDescent="0.25">
      <c r="A32" t="s">
        <v>51</v>
      </c>
      <c r="B32">
        <v>8112</v>
      </c>
      <c r="C32" s="28">
        <v>40252</v>
      </c>
      <c r="D32">
        <f t="shared" si="0"/>
        <v>3</v>
      </c>
    </row>
    <row r="33" spans="1:4" x14ac:dyDescent="0.25">
      <c r="A33" t="s">
        <v>51</v>
      </c>
      <c r="B33">
        <v>9296</v>
      </c>
      <c r="C33" s="28">
        <v>40179</v>
      </c>
      <c r="D33">
        <f t="shared" si="0"/>
        <v>1</v>
      </c>
    </row>
    <row r="34" spans="1:4" x14ac:dyDescent="0.25">
      <c r="A34" t="s">
        <v>50</v>
      </c>
      <c r="B34">
        <v>11318</v>
      </c>
      <c r="C34" s="28">
        <v>40372</v>
      </c>
      <c r="D34">
        <f t="shared" ref="D34:D65" si="1">MONTH(C34)</f>
        <v>7</v>
      </c>
    </row>
    <row r="35" spans="1:4" x14ac:dyDescent="0.25">
      <c r="A35" t="s">
        <v>51</v>
      </c>
      <c r="B35">
        <v>11018</v>
      </c>
      <c r="C35" s="28">
        <v>40424</v>
      </c>
      <c r="D35">
        <f t="shared" si="1"/>
        <v>9</v>
      </c>
    </row>
    <row r="36" spans="1:4" x14ac:dyDescent="0.25">
      <c r="A36" t="s">
        <v>49</v>
      </c>
      <c r="B36">
        <v>9669</v>
      </c>
      <c r="C36" s="28">
        <v>40417</v>
      </c>
      <c r="D36">
        <f t="shared" si="1"/>
        <v>8</v>
      </c>
    </row>
    <row r="37" spans="1:4" x14ac:dyDescent="0.25">
      <c r="A37" t="s">
        <v>51</v>
      </c>
      <c r="B37">
        <v>14678</v>
      </c>
      <c r="C37" s="28">
        <v>40311</v>
      </c>
      <c r="D37">
        <f t="shared" si="1"/>
        <v>5</v>
      </c>
    </row>
    <row r="38" spans="1:4" x14ac:dyDescent="0.25">
      <c r="A38" t="s">
        <v>48</v>
      </c>
      <c r="B38">
        <v>7359</v>
      </c>
      <c r="C38" s="28">
        <v>40402</v>
      </c>
      <c r="D38">
        <f t="shared" si="1"/>
        <v>8</v>
      </c>
    </row>
    <row r="39" spans="1:4" x14ac:dyDescent="0.25">
      <c r="A39" t="s">
        <v>49</v>
      </c>
      <c r="B39">
        <v>9217</v>
      </c>
      <c r="C39" s="28">
        <v>40362</v>
      </c>
      <c r="D39">
        <f t="shared" si="1"/>
        <v>7</v>
      </c>
    </row>
    <row r="40" spans="1:4" x14ac:dyDescent="0.25">
      <c r="A40" t="s">
        <v>49</v>
      </c>
      <c r="B40">
        <v>12002</v>
      </c>
      <c r="C40" s="28">
        <v>40436</v>
      </c>
      <c r="D40">
        <f t="shared" si="1"/>
        <v>9</v>
      </c>
    </row>
    <row r="41" spans="1:4" x14ac:dyDescent="0.25">
      <c r="A41" t="s">
        <v>51</v>
      </c>
      <c r="B41">
        <v>6089</v>
      </c>
      <c r="C41" s="28">
        <v>40360</v>
      </c>
      <c r="D41">
        <f t="shared" si="1"/>
        <v>7</v>
      </c>
    </row>
    <row r="42" spans="1:4" x14ac:dyDescent="0.25">
      <c r="A42" t="s">
        <v>48</v>
      </c>
      <c r="B42">
        <v>13497</v>
      </c>
      <c r="C42" s="28">
        <v>40425</v>
      </c>
      <c r="D42">
        <f t="shared" si="1"/>
        <v>9</v>
      </c>
    </row>
    <row r="43" spans="1:4" x14ac:dyDescent="0.25">
      <c r="A43" t="s">
        <v>47</v>
      </c>
      <c r="B43">
        <v>5551</v>
      </c>
      <c r="C43" s="28">
        <v>40437</v>
      </c>
      <c r="D43">
        <f t="shared" si="1"/>
        <v>9</v>
      </c>
    </row>
    <row r="44" spans="1:4" x14ac:dyDescent="0.25">
      <c r="A44" t="s">
        <v>47</v>
      </c>
      <c r="B44">
        <v>5669</v>
      </c>
      <c r="C44" s="28">
        <v>40459</v>
      </c>
      <c r="D44">
        <f t="shared" si="1"/>
        <v>10</v>
      </c>
    </row>
    <row r="45" spans="1:4" x14ac:dyDescent="0.25">
      <c r="A45" t="s">
        <v>49</v>
      </c>
      <c r="B45">
        <v>8406</v>
      </c>
      <c r="C45" s="28">
        <v>40291</v>
      </c>
      <c r="D45">
        <f t="shared" si="1"/>
        <v>4</v>
      </c>
    </row>
    <row r="46" spans="1:4" x14ac:dyDescent="0.25">
      <c r="A46" t="s">
        <v>51</v>
      </c>
      <c r="B46">
        <v>6108</v>
      </c>
      <c r="C46" s="28">
        <v>40231</v>
      </c>
      <c r="D46">
        <f t="shared" si="1"/>
        <v>2</v>
      </c>
    </row>
    <row r="47" spans="1:4" x14ac:dyDescent="0.25">
      <c r="A47" t="s">
        <v>51</v>
      </c>
      <c r="B47">
        <v>8216</v>
      </c>
      <c r="C47" s="28">
        <v>40475</v>
      </c>
      <c r="D47">
        <f t="shared" si="1"/>
        <v>10</v>
      </c>
    </row>
    <row r="48" spans="1:4" x14ac:dyDescent="0.25">
      <c r="A48" t="s">
        <v>47</v>
      </c>
      <c r="B48">
        <v>12475</v>
      </c>
      <c r="C48" s="28">
        <v>40467</v>
      </c>
      <c r="D48">
        <f t="shared" si="1"/>
        <v>10</v>
      </c>
    </row>
    <row r="49" spans="1:4" x14ac:dyDescent="0.25">
      <c r="A49" t="s">
        <v>48</v>
      </c>
      <c r="B49">
        <v>11821</v>
      </c>
      <c r="C49" s="28">
        <v>40470</v>
      </c>
      <c r="D49">
        <f t="shared" si="1"/>
        <v>10</v>
      </c>
    </row>
    <row r="50" spans="1:4" x14ac:dyDescent="0.25">
      <c r="A50" t="s">
        <v>47</v>
      </c>
      <c r="B50">
        <v>7394</v>
      </c>
      <c r="C50" s="28">
        <v>40485</v>
      </c>
      <c r="D50">
        <f t="shared" si="1"/>
        <v>11</v>
      </c>
    </row>
    <row r="51" spans="1:4" x14ac:dyDescent="0.25">
      <c r="A51" t="s">
        <v>50</v>
      </c>
      <c r="B51">
        <v>8285</v>
      </c>
      <c r="C51" s="28">
        <v>40195</v>
      </c>
      <c r="D51">
        <f t="shared" si="1"/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H7" sqref="H7"/>
    </sheetView>
  </sheetViews>
  <sheetFormatPr defaultRowHeight="15" x14ac:dyDescent="0.25"/>
  <cols>
    <col min="3" max="3" width="10.7109375" bestFit="1" customWidth="1"/>
  </cols>
  <sheetData>
    <row r="1" spans="1:9" x14ac:dyDescent="0.25">
      <c r="A1" s="1" t="s">
        <v>44</v>
      </c>
      <c r="B1" s="1" t="s">
        <v>24</v>
      </c>
      <c r="C1" s="1" t="s">
        <v>45</v>
      </c>
      <c r="D1" s="1" t="s">
        <v>46</v>
      </c>
      <c r="F1" s="1" t="s">
        <v>44</v>
      </c>
      <c r="G1" s="1" t="s">
        <v>24</v>
      </c>
      <c r="H1" s="1" t="s">
        <v>45</v>
      </c>
      <c r="I1" s="1" t="s">
        <v>46</v>
      </c>
    </row>
    <row r="2" spans="1:9" x14ac:dyDescent="0.25">
      <c r="A2" t="s">
        <v>47</v>
      </c>
      <c r="B2">
        <v>10583</v>
      </c>
      <c r="C2" s="28">
        <v>40179</v>
      </c>
      <c r="D2">
        <f t="shared" ref="D2:D33" si="0">MONTH(C2)</f>
        <v>1</v>
      </c>
      <c r="G2" t="s">
        <v>58</v>
      </c>
      <c r="I2">
        <v>1</v>
      </c>
    </row>
    <row r="3" spans="1:9" x14ac:dyDescent="0.25">
      <c r="A3" t="s">
        <v>47</v>
      </c>
      <c r="B3">
        <v>11082</v>
      </c>
      <c r="C3" s="28">
        <v>40183</v>
      </c>
      <c r="D3">
        <f t="shared" si="0"/>
        <v>1</v>
      </c>
    </row>
    <row r="4" spans="1:9" x14ac:dyDescent="0.25">
      <c r="A4" t="s">
        <v>49</v>
      </c>
      <c r="B4">
        <v>12575</v>
      </c>
      <c r="C4" s="28">
        <v>40331</v>
      </c>
      <c r="D4">
        <f t="shared" si="0"/>
        <v>6</v>
      </c>
    </row>
    <row r="5" spans="1:9" x14ac:dyDescent="0.25">
      <c r="A5" t="s">
        <v>50</v>
      </c>
      <c r="B5">
        <v>14950</v>
      </c>
      <c r="C5" s="28">
        <v>40342</v>
      </c>
      <c r="D5">
        <f t="shared" si="0"/>
        <v>6</v>
      </c>
    </row>
    <row r="6" spans="1:9" x14ac:dyDescent="0.25">
      <c r="A6" t="s">
        <v>50</v>
      </c>
      <c r="B6">
        <v>13820</v>
      </c>
      <c r="C6" s="28">
        <v>40414</v>
      </c>
      <c r="D6">
        <f t="shared" si="0"/>
        <v>8</v>
      </c>
    </row>
    <row r="7" spans="1:9" x14ac:dyDescent="0.25">
      <c r="A7" t="s">
        <v>50</v>
      </c>
      <c r="B7">
        <v>9713</v>
      </c>
      <c r="C7" s="28">
        <v>40374</v>
      </c>
      <c r="D7">
        <f t="shared" si="0"/>
        <v>7</v>
      </c>
    </row>
    <row r="8" spans="1:9" x14ac:dyDescent="0.25">
      <c r="A8" t="s">
        <v>47</v>
      </c>
      <c r="B8">
        <v>11695</v>
      </c>
      <c r="C8" s="28">
        <v>40194</v>
      </c>
      <c r="D8">
        <f t="shared" si="0"/>
        <v>1</v>
      </c>
    </row>
    <row r="9" spans="1:9" x14ac:dyDescent="0.25">
      <c r="A9" t="s">
        <v>49</v>
      </c>
      <c r="B9">
        <v>10400</v>
      </c>
      <c r="C9" s="28">
        <v>40236</v>
      </c>
      <c r="D9">
        <f t="shared" si="0"/>
        <v>2</v>
      </c>
    </row>
    <row r="10" spans="1:9" x14ac:dyDescent="0.25">
      <c r="A10" t="s">
        <v>49</v>
      </c>
      <c r="B10">
        <v>9734</v>
      </c>
      <c r="C10" s="28">
        <v>40225</v>
      </c>
      <c r="D10">
        <f t="shared" si="0"/>
        <v>2</v>
      </c>
    </row>
    <row r="11" spans="1:9" x14ac:dyDescent="0.25">
      <c r="A11" t="s">
        <v>48</v>
      </c>
      <c r="B11">
        <v>5696</v>
      </c>
      <c r="C11" s="28">
        <v>40234</v>
      </c>
      <c r="D11">
        <f t="shared" si="0"/>
        <v>2</v>
      </c>
    </row>
    <row r="12" spans="1:9" x14ac:dyDescent="0.25">
      <c r="A12" t="s">
        <v>51</v>
      </c>
      <c r="B12">
        <v>13797</v>
      </c>
      <c r="C12" s="28">
        <v>40439</v>
      </c>
      <c r="D12">
        <f t="shared" si="0"/>
        <v>9</v>
      </c>
    </row>
    <row r="13" spans="1:9" x14ac:dyDescent="0.25">
      <c r="A13" t="s">
        <v>48</v>
      </c>
      <c r="B13">
        <v>7313</v>
      </c>
      <c r="C13" s="28">
        <v>40261</v>
      </c>
      <c r="D13">
        <f t="shared" si="0"/>
        <v>3</v>
      </c>
    </row>
    <row r="14" spans="1:9" x14ac:dyDescent="0.25">
      <c r="A14" t="s">
        <v>50</v>
      </c>
      <c r="B14">
        <v>13599</v>
      </c>
      <c r="C14" s="28">
        <v>40353</v>
      </c>
      <c r="D14">
        <f t="shared" si="0"/>
        <v>6</v>
      </c>
    </row>
    <row r="15" spans="1:9" x14ac:dyDescent="0.25">
      <c r="A15" t="s">
        <v>51</v>
      </c>
      <c r="B15">
        <v>6928</v>
      </c>
      <c r="C15" s="28">
        <v>40483</v>
      </c>
      <c r="D15">
        <f t="shared" si="0"/>
        <v>11</v>
      </c>
    </row>
    <row r="16" spans="1:9" x14ac:dyDescent="0.25">
      <c r="A16" t="s">
        <v>48</v>
      </c>
      <c r="B16">
        <v>13611</v>
      </c>
      <c r="C16" s="28">
        <v>40284</v>
      </c>
      <c r="D16">
        <f t="shared" si="0"/>
        <v>4</v>
      </c>
    </row>
    <row r="17" spans="1:4" x14ac:dyDescent="0.25">
      <c r="A17" t="s">
        <v>47</v>
      </c>
      <c r="B17">
        <v>11086</v>
      </c>
      <c r="C17" s="28">
        <v>40293</v>
      </c>
      <c r="D17">
        <f t="shared" si="0"/>
        <v>4</v>
      </c>
    </row>
    <row r="18" spans="1:4" x14ac:dyDescent="0.25">
      <c r="A18" t="s">
        <v>50</v>
      </c>
      <c r="B18">
        <v>8713</v>
      </c>
      <c r="C18" s="28">
        <v>40437</v>
      </c>
      <c r="D18">
        <f t="shared" si="0"/>
        <v>9</v>
      </c>
    </row>
    <row r="19" spans="1:4" x14ac:dyDescent="0.25">
      <c r="A19" t="s">
        <v>48</v>
      </c>
      <c r="B19">
        <v>8360</v>
      </c>
      <c r="C19" s="28">
        <v>40336</v>
      </c>
      <c r="D19">
        <f t="shared" si="0"/>
        <v>6</v>
      </c>
    </row>
    <row r="20" spans="1:4" x14ac:dyDescent="0.25">
      <c r="A20" t="s">
        <v>49</v>
      </c>
      <c r="B20">
        <v>6702</v>
      </c>
      <c r="C20" s="28">
        <v>40195</v>
      </c>
      <c r="D20">
        <f t="shared" si="0"/>
        <v>1</v>
      </c>
    </row>
    <row r="21" spans="1:4" x14ac:dyDescent="0.25">
      <c r="A21" t="s">
        <v>49</v>
      </c>
      <c r="B21">
        <v>12760</v>
      </c>
      <c r="C21" s="28">
        <v>40371</v>
      </c>
      <c r="D21">
        <f t="shared" si="0"/>
        <v>7</v>
      </c>
    </row>
    <row r="22" spans="1:4" x14ac:dyDescent="0.25">
      <c r="A22" t="s">
        <v>48</v>
      </c>
      <c r="B22">
        <v>14894</v>
      </c>
      <c r="C22" s="28">
        <v>40386</v>
      </c>
      <c r="D22">
        <f t="shared" si="0"/>
        <v>7</v>
      </c>
    </row>
    <row r="23" spans="1:4" x14ac:dyDescent="0.25">
      <c r="A23" t="s">
        <v>48</v>
      </c>
      <c r="B23">
        <v>7020</v>
      </c>
      <c r="C23" s="28">
        <v>40394</v>
      </c>
      <c r="D23">
        <f t="shared" si="0"/>
        <v>8</v>
      </c>
    </row>
    <row r="24" spans="1:4" x14ac:dyDescent="0.25">
      <c r="A24" t="s">
        <v>47</v>
      </c>
      <c r="B24">
        <v>13982</v>
      </c>
      <c r="C24" s="28">
        <v>40395</v>
      </c>
      <c r="D24">
        <f t="shared" si="0"/>
        <v>8</v>
      </c>
    </row>
    <row r="25" spans="1:4" x14ac:dyDescent="0.25">
      <c r="A25" t="s">
        <v>49</v>
      </c>
      <c r="B25">
        <v>7810</v>
      </c>
      <c r="C25" s="28">
        <v>40194</v>
      </c>
      <c r="D25">
        <f t="shared" si="0"/>
        <v>1</v>
      </c>
    </row>
    <row r="26" spans="1:4" x14ac:dyDescent="0.25">
      <c r="A26" t="s">
        <v>51</v>
      </c>
      <c r="B26">
        <v>13981</v>
      </c>
      <c r="C26" s="28">
        <v>40438</v>
      </c>
      <c r="D26">
        <f t="shared" si="0"/>
        <v>9</v>
      </c>
    </row>
    <row r="27" spans="1:4" x14ac:dyDescent="0.25">
      <c r="A27" t="s">
        <v>50</v>
      </c>
      <c r="B27">
        <v>10697</v>
      </c>
      <c r="C27" s="28">
        <v>40257</v>
      </c>
      <c r="D27">
        <f t="shared" si="0"/>
        <v>3</v>
      </c>
    </row>
    <row r="28" spans="1:4" x14ac:dyDescent="0.25">
      <c r="A28" t="s">
        <v>50</v>
      </c>
      <c r="B28">
        <v>13595</v>
      </c>
      <c r="C28" s="28">
        <v>40431</v>
      </c>
      <c r="D28">
        <f t="shared" si="0"/>
        <v>9</v>
      </c>
    </row>
    <row r="29" spans="1:4" x14ac:dyDescent="0.25">
      <c r="A29" t="s">
        <v>49</v>
      </c>
      <c r="B29">
        <v>11183</v>
      </c>
      <c r="C29" s="28">
        <v>40448</v>
      </c>
      <c r="D29">
        <f t="shared" si="0"/>
        <v>9</v>
      </c>
    </row>
    <row r="30" spans="1:4" x14ac:dyDescent="0.25">
      <c r="A30" t="s">
        <v>50</v>
      </c>
      <c r="B30">
        <v>7844</v>
      </c>
      <c r="C30" s="28">
        <v>40393</v>
      </c>
      <c r="D30">
        <f t="shared" si="0"/>
        <v>8</v>
      </c>
    </row>
    <row r="31" spans="1:4" x14ac:dyDescent="0.25">
      <c r="A31" t="s">
        <v>50</v>
      </c>
      <c r="B31">
        <v>9396</v>
      </c>
      <c r="C31" s="28">
        <v>40455</v>
      </c>
      <c r="D31">
        <f t="shared" si="0"/>
        <v>10</v>
      </c>
    </row>
    <row r="32" spans="1:4" x14ac:dyDescent="0.25">
      <c r="A32" t="s">
        <v>51</v>
      </c>
      <c r="B32">
        <v>8112</v>
      </c>
      <c r="C32" s="28">
        <v>40252</v>
      </c>
      <c r="D32">
        <f t="shared" si="0"/>
        <v>3</v>
      </c>
    </row>
    <row r="33" spans="1:4" x14ac:dyDescent="0.25">
      <c r="A33" t="s">
        <v>51</v>
      </c>
      <c r="B33">
        <v>9296</v>
      </c>
      <c r="C33" s="28">
        <v>40179</v>
      </c>
      <c r="D33">
        <f t="shared" si="0"/>
        <v>1</v>
      </c>
    </row>
    <row r="34" spans="1:4" x14ac:dyDescent="0.25">
      <c r="A34" t="s">
        <v>50</v>
      </c>
      <c r="B34">
        <v>11318</v>
      </c>
      <c r="C34" s="28">
        <v>40372</v>
      </c>
      <c r="D34">
        <f t="shared" ref="D34:D65" si="1">MONTH(C34)</f>
        <v>7</v>
      </c>
    </row>
    <row r="35" spans="1:4" x14ac:dyDescent="0.25">
      <c r="A35" t="s">
        <v>51</v>
      </c>
      <c r="B35">
        <v>11018</v>
      </c>
      <c r="C35" s="28">
        <v>40424</v>
      </c>
      <c r="D35">
        <f t="shared" si="1"/>
        <v>9</v>
      </c>
    </row>
    <row r="36" spans="1:4" x14ac:dyDescent="0.25">
      <c r="A36" t="s">
        <v>49</v>
      </c>
      <c r="B36">
        <v>9669</v>
      </c>
      <c r="C36" s="28">
        <v>40417</v>
      </c>
      <c r="D36">
        <f t="shared" si="1"/>
        <v>8</v>
      </c>
    </row>
    <row r="37" spans="1:4" x14ac:dyDescent="0.25">
      <c r="A37" t="s">
        <v>51</v>
      </c>
      <c r="B37">
        <v>14678</v>
      </c>
      <c r="C37" s="28">
        <v>40311</v>
      </c>
      <c r="D37">
        <f t="shared" si="1"/>
        <v>5</v>
      </c>
    </row>
    <row r="38" spans="1:4" x14ac:dyDescent="0.25">
      <c r="A38" t="s">
        <v>48</v>
      </c>
      <c r="B38">
        <v>7359</v>
      </c>
      <c r="C38" s="28">
        <v>40402</v>
      </c>
      <c r="D38">
        <f t="shared" si="1"/>
        <v>8</v>
      </c>
    </row>
    <row r="39" spans="1:4" x14ac:dyDescent="0.25">
      <c r="A39" t="s">
        <v>49</v>
      </c>
      <c r="B39">
        <v>9217</v>
      </c>
      <c r="C39" s="28">
        <v>40362</v>
      </c>
      <c r="D39">
        <f t="shared" si="1"/>
        <v>7</v>
      </c>
    </row>
    <row r="40" spans="1:4" x14ac:dyDescent="0.25">
      <c r="A40" t="s">
        <v>49</v>
      </c>
      <c r="B40">
        <v>12002</v>
      </c>
      <c r="C40" s="28">
        <v>40436</v>
      </c>
      <c r="D40">
        <f t="shared" si="1"/>
        <v>9</v>
      </c>
    </row>
    <row r="41" spans="1:4" x14ac:dyDescent="0.25">
      <c r="A41" t="s">
        <v>51</v>
      </c>
      <c r="B41">
        <v>6089</v>
      </c>
      <c r="C41" s="28">
        <v>40360</v>
      </c>
      <c r="D41">
        <f t="shared" si="1"/>
        <v>7</v>
      </c>
    </row>
    <row r="42" spans="1:4" x14ac:dyDescent="0.25">
      <c r="A42" t="s">
        <v>48</v>
      </c>
      <c r="B42">
        <v>13497</v>
      </c>
      <c r="C42" s="28">
        <v>40425</v>
      </c>
      <c r="D42">
        <f t="shared" si="1"/>
        <v>9</v>
      </c>
    </row>
    <row r="43" spans="1:4" x14ac:dyDescent="0.25">
      <c r="A43" t="s">
        <v>47</v>
      </c>
      <c r="B43">
        <v>5551</v>
      </c>
      <c r="C43" s="28">
        <v>40437</v>
      </c>
      <c r="D43">
        <f t="shared" si="1"/>
        <v>9</v>
      </c>
    </row>
    <row r="44" spans="1:4" x14ac:dyDescent="0.25">
      <c r="A44" t="s">
        <v>47</v>
      </c>
      <c r="B44">
        <v>5669</v>
      </c>
      <c r="C44" s="28">
        <v>40459</v>
      </c>
      <c r="D44">
        <f t="shared" si="1"/>
        <v>10</v>
      </c>
    </row>
    <row r="45" spans="1:4" x14ac:dyDescent="0.25">
      <c r="A45" t="s">
        <v>49</v>
      </c>
      <c r="B45">
        <v>8406</v>
      </c>
      <c r="C45" s="28">
        <v>40291</v>
      </c>
      <c r="D45">
        <f t="shared" si="1"/>
        <v>4</v>
      </c>
    </row>
    <row r="46" spans="1:4" x14ac:dyDescent="0.25">
      <c r="A46" t="s">
        <v>51</v>
      </c>
      <c r="B46">
        <v>6108</v>
      </c>
      <c r="C46" s="28">
        <v>40231</v>
      </c>
      <c r="D46">
        <f t="shared" si="1"/>
        <v>2</v>
      </c>
    </row>
    <row r="47" spans="1:4" x14ac:dyDescent="0.25">
      <c r="A47" t="s">
        <v>51</v>
      </c>
      <c r="B47">
        <v>8216</v>
      </c>
      <c r="C47" s="28">
        <v>40475</v>
      </c>
      <c r="D47">
        <f t="shared" si="1"/>
        <v>10</v>
      </c>
    </row>
    <row r="48" spans="1:4" x14ac:dyDescent="0.25">
      <c r="A48" t="s">
        <v>47</v>
      </c>
      <c r="B48">
        <v>12475</v>
      </c>
      <c r="C48" s="28">
        <v>40467</v>
      </c>
      <c r="D48">
        <f t="shared" si="1"/>
        <v>10</v>
      </c>
    </row>
    <row r="49" spans="1:4" x14ac:dyDescent="0.25">
      <c r="A49" t="s">
        <v>48</v>
      </c>
      <c r="B49">
        <v>11821</v>
      </c>
      <c r="C49" s="28">
        <v>40470</v>
      </c>
      <c r="D49">
        <f t="shared" si="1"/>
        <v>10</v>
      </c>
    </row>
    <row r="50" spans="1:4" x14ac:dyDescent="0.25">
      <c r="A50" t="s">
        <v>47</v>
      </c>
      <c r="B50">
        <v>7394</v>
      </c>
      <c r="C50" s="28">
        <v>40485</v>
      </c>
      <c r="D50">
        <f t="shared" si="1"/>
        <v>11</v>
      </c>
    </row>
    <row r="51" spans="1:4" x14ac:dyDescent="0.25">
      <c r="A51" t="s">
        <v>50</v>
      </c>
      <c r="B51">
        <v>8285</v>
      </c>
      <c r="C51" s="28">
        <v>40195</v>
      </c>
      <c r="D51">
        <f t="shared" si="1"/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abSelected="1" workbookViewId="0">
      <selection activeCell="P2" sqref="P2"/>
    </sheetView>
  </sheetViews>
  <sheetFormatPr defaultRowHeight="15" x14ac:dyDescent="0.25"/>
  <cols>
    <col min="1" max="1" width="10.7109375" bestFit="1" customWidth="1"/>
    <col min="2" max="2" width="7.28515625" customWidth="1"/>
    <col min="3" max="3" width="7.85546875" bestFit="1" customWidth="1"/>
    <col min="4" max="4" width="8.7109375" bestFit="1" customWidth="1"/>
    <col min="5" max="5" width="14.7109375" bestFit="1" customWidth="1"/>
    <col min="6" max="6" width="11.7109375" bestFit="1" customWidth="1"/>
    <col min="7" max="7" width="8.85546875" customWidth="1"/>
    <col min="14" max="14" width="11.7109375" bestFit="1" customWidth="1"/>
  </cols>
  <sheetData>
    <row r="1" spans="1:16" x14ac:dyDescent="0.25">
      <c r="A1" t="s">
        <v>45</v>
      </c>
      <c r="B1" t="s">
        <v>21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I1" t="s">
        <v>45</v>
      </c>
      <c r="J1" t="s">
        <v>21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75</v>
      </c>
    </row>
    <row r="2" spans="1:16" x14ac:dyDescent="0.25">
      <c r="A2" s="28">
        <v>40179</v>
      </c>
      <c r="B2">
        <v>1.5</v>
      </c>
      <c r="C2" t="s">
        <v>64</v>
      </c>
      <c r="D2">
        <v>25</v>
      </c>
      <c r="E2" t="s">
        <v>71</v>
      </c>
      <c r="F2" t="s">
        <v>66</v>
      </c>
      <c r="G2">
        <f>D2*B2</f>
        <v>37.5</v>
      </c>
      <c r="P2" t="b">
        <f>G2:G51*1.1&gt;500</f>
        <v>0</v>
      </c>
    </row>
    <row r="3" spans="1:16" x14ac:dyDescent="0.25">
      <c r="A3" s="28">
        <v>40183</v>
      </c>
      <c r="B3">
        <v>1.5</v>
      </c>
      <c r="C3" t="s">
        <v>64</v>
      </c>
      <c r="D3">
        <v>25</v>
      </c>
      <c r="E3" t="s">
        <v>72</v>
      </c>
      <c r="F3" t="s">
        <v>67</v>
      </c>
      <c r="G3">
        <f t="shared" ref="G3:G51" si="0">D3*B3</f>
        <v>37.5</v>
      </c>
    </row>
    <row r="4" spans="1:16" x14ac:dyDescent="0.25">
      <c r="A4" s="28">
        <v>40331</v>
      </c>
      <c r="B4">
        <v>1.5</v>
      </c>
      <c r="C4" t="s">
        <v>64</v>
      </c>
      <c r="D4">
        <v>100</v>
      </c>
      <c r="E4" t="s">
        <v>73</v>
      </c>
      <c r="F4" t="s">
        <v>66</v>
      </c>
      <c r="G4">
        <f t="shared" si="0"/>
        <v>150</v>
      </c>
    </row>
    <row r="5" spans="1:16" x14ac:dyDescent="0.25">
      <c r="A5" s="28">
        <v>40342</v>
      </c>
      <c r="B5">
        <v>1.5</v>
      </c>
      <c r="C5" t="s">
        <v>64</v>
      </c>
      <c r="D5">
        <v>70</v>
      </c>
      <c r="E5" t="s">
        <v>74</v>
      </c>
      <c r="F5" t="s">
        <v>68</v>
      </c>
      <c r="G5">
        <f t="shared" si="0"/>
        <v>105</v>
      </c>
    </row>
    <row r="6" spans="1:16" x14ac:dyDescent="0.25">
      <c r="A6" s="28">
        <v>40414</v>
      </c>
      <c r="B6">
        <v>1.5</v>
      </c>
      <c r="C6" t="s">
        <v>64</v>
      </c>
      <c r="D6">
        <v>50</v>
      </c>
      <c r="E6" t="s">
        <v>71</v>
      </c>
      <c r="F6" t="s">
        <v>66</v>
      </c>
      <c r="G6">
        <f t="shared" si="0"/>
        <v>75</v>
      </c>
    </row>
    <row r="7" spans="1:16" x14ac:dyDescent="0.25">
      <c r="A7" s="28">
        <v>40374</v>
      </c>
      <c r="B7">
        <v>1.5</v>
      </c>
      <c r="C7" t="s">
        <v>64</v>
      </c>
      <c r="D7">
        <v>250</v>
      </c>
      <c r="E7" t="s">
        <v>71</v>
      </c>
      <c r="F7" t="s">
        <v>66</v>
      </c>
      <c r="G7">
        <f t="shared" si="0"/>
        <v>375</v>
      </c>
    </row>
    <row r="8" spans="1:16" x14ac:dyDescent="0.25">
      <c r="A8" s="28">
        <v>40194</v>
      </c>
      <c r="B8">
        <v>1.5</v>
      </c>
      <c r="C8" t="s">
        <v>64</v>
      </c>
      <c r="D8">
        <v>25</v>
      </c>
      <c r="E8" t="s">
        <v>73</v>
      </c>
      <c r="F8" t="s">
        <v>69</v>
      </c>
      <c r="G8">
        <f t="shared" si="0"/>
        <v>37.5</v>
      </c>
    </row>
    <row r="9" spans="1:16" x14ac:dyDescent="0.25">
      <c r="A9" s="28">
        <v>40236</v>
      </c>
      <c r="B9">
        <v>1.5</v>
      </c>
      <c r="C9" t="s">
        <v>64</v>
      </c>
      <c r="D9">
        <v>25</v>
      </c>
      <c r="E9" t="s">
        <v>71</v>
      </c>
      <c r="F9" t="s">
        <v>70</v>
      </c>
      <c r="G9">
        <f t="shared" si="0"/>
        <v>37.5</v>
      </c>
    </row>
    <row r="10" spans="1:16" x14ac:dyDescent="0.25">
      <c r="A10" s="28">
        <v>40225</v>
      </c>
      <c r="B10">
        <v>1.5</v>
      </c>
      <c r="C10" t="s">
        <v>64</v>
      </c>
      <c r="D10">
        <v>25</v>
      </c>
      <c r="E10" t="s">
        <v>71</v>
      </c>
      <c r="F10" t="s">
        <v>66</v>
      </c>
      <c r="G10">
        <f t="shared" si="0"/>
        <v>37.5</v>
      </c>
    </row>
    <row r="11" spans="1:16" x14ac:dyDescent="0.25">
      <c r="A11" s="28">
        <v>40234</v>
      </c>
      <c r="B11">
        <v>1.5</v>
      </c>
      <c r="C11" t="s">
        <v>64</v>
      </c>
      <c r="D11">
        <v>25</v>
      </c>
      <c r="E11" t="s">
        <v>72</v>
      </c>
      <c r="F11" t="s">
        <v>67</v>
      </c>
      <c r="G11">
        <f t="shared" si="0"/>
        <v>37.5</v>
      </c>
    </row>
    <row r="12" spans="1:16" x14ac:dyDescent="0.25">
      <c r="A12" s="28">
        <v>40439</v>
      </c>
      <c r="B12">
        <v>1.5</v>
      </c>
      <c r="C12" t="s">
        <v>64</v>
      </c>
      <c r="D12">
        <v>100</v>
      </c>
      <c r="E12" t="s">
        <v>73</v>
      </c>
      <c r="F12" t="s">
        <v>66</v>
      </c>
      <c r="G12">
        <f t="shared" si="0"/>
        <v>150</v>
      </c>
    </row>
    <row r="13" spans="1:16" x14ac:dyDescent="0.25">
      <c r="A13" s="28">
        <v>40261</v>
      </c>
      <c r="B13">
        <v>1.5</v>
      </c>
      <c r="C13" t="s">
        <v>64</v>
      </c>
      <c r="D13">
        <v>70</v>
      </c>
      <c r="E13" t="s">
        <v>74</v>
      </c>
      <c r="F13" t="s">
        <v>68</v>
      </c>
      <c r="G13">
        <f t="shared" si="0"/>
        <v>105</v>
      </c>
    </row>
    <row r="14" spans="1:16" x14ac:dyDescent="0.25">
      <c r="A14" s="28">
        <v>40353</v>
      </c>
      <c r="B14">
        <v>1.5</v>
      </c>
      <c r="C14" t="s">
        <v>64</v>
      </c>
      <c r="D14">
        <v>50</v>
      </c>
      <c r="E14" t="s">
        <v>71</v>
      </c>
      <c r="F14" t="s">
        <v>66</v>
      </c>
      <c r="G14">
        <f t="shared" si="0"/>
        <v>75</v>
      </c>
    </row>
    <row r="15" spans="1:16" x14ac:dyDescent="0.25">
      <c r="A15" s="28">
        <v>40483</v>
      </c>
      <c r="B15">
        <v>1.5</v>
      </c>
      <c r="C15" t="s">
        <v>64</v>
      </c>
      <c r="D15">
        <v>250</v>
      </c>
      <c r="E15" t="s">
        <v>71</v>
      </c>
      <c r="F15" t="s">
        <v>66</v>
      </c>
      <c r="G15">
        <f t="shared" si="0"/>
        <v>375</v>
      </c>
    </row>
    <row r="16" spans="1:16" x14ac:dyDescent="0.25">
      <c r="A16" s="28">
        <v>40284</v>
      </c>
      <c r="B16">
        <v>1.5</v>
      </c>
      <c r="C16" t="s">
        <v>64</v>
      </c>
      <c r="D16">
        <v>25</v>
      </c>
      <c r="E16" t="s">
        <v>73</v>
      </c>
      <c r="F16" t="s">
        <v>69</v>
      </c>
      <c r="G16">
        <f t="shared" si="0"/>
        <v>37.5</v>
      </c>
    </row>
    <row r="17" spans="1:7" x14ac:dyDescent="0.25">
      <c r="A17" s="28">
        <v>40293</v>
      </c>
      <c r="B17">
        <v>1.5</v>
      </c>
      <c r="C17" t="s">
        <v>64</v>
      </c>
      <c r="D17">
        <v>25</v>
      </c>
      <c r="E17" t="s">
        <v>71</v>
      </c>
      <c r="F17" t="s">
        <v>70</v>
      </c>
      <c r="G17">
        <f t="shared" si="0"/>
        <v>37.5</v>
      </c>
    </row>
    <row r="18" spans="1:7" x14ac:dyDescent="0.25">
      <c r="A18" s="28">
        <v>40437</v>
      </c>
      <c r="B18">
        <v>1.5</v>
      </c>
      <c r="C18" t="s">
        <v>64</v>
      </c>
      <c r="D18">
        <v>25</v>
      </c>
      <c r="E18" t="s">
        <v>71</v>
      </c>
      <c r="F18" t="s">
        <v>66</v>
      </c>
      <c r="G18">
        <f t="shared" si="0"/>
        <v>37.5</v>
      </c>
    </row>
    <row r="19" spans="1:7" x14ac:dyDescent="0.25">
      <c r="A19" s="28">
        <v>40336</v>
      </c>
      <c r="B19">
        <v>1.5</v>
      </c>
      <c r="C19" t="s">
        <v>64</v>
      </c>
      <c r="D19">
        <v>25</v>
      </c>
      <c r="E19" t="s">
        <v>72</v>
      </c>
      <c r="F19" t="s">
        <v>67</v>
      </c>
      <c r="G19">
        <f t="shared" si="0"/>
        <v>37.5</v>
      </c>
    </row>
    <row r="20" spans="1:7" x14ac:dyDescent="0.25">
      <c r="A20" s="28">
        <v>40195</v>
      </c>
      <c r="B20">
        <v>1.5</v>
      </c>
      <c r="C20" t="s">
        <v>64</v>
      </c>
      <c r="D20">
        <v>100</v>
      </c>
      <c r="E20" t="s">
        <v>73</v>
      </c>
      <c r="F20" t="s">
        <v>66</v>
      </c>
      <c r="G20">
        <f t="shared" si="0"/>
        <v>150</v>
      </c>
    </row>
    <row r="21" spans="1:7" x14ac:dyDescent="0.25">
      <c r="A21" s="28">
        <v>40371</v>
      </c>
      <c r="B21">
        <v>1.5</v>
      </c>
      <c r="C21" t="s">
        <v>64</v>
      </c>
      <c r="D21">
        <v>70</v>
      </c>
      <c r="E21" t="s">
        <v>74</v>
      </c>
      <c r="F21" t="s">
        <v>68</v>
      </c>
      <c r="G21">
        <f t="shared" si="0"/>
        <v>105</v>
      </c>
    </row>
    <row r="22" spans="1:7" x14ac:dyDescent="0.25">
      <c r="A22" s="28">
        <v>40386</v>
      </c>
      <c r="B22">
        <v>1.5</v>
      </c>
      <c r="C22" t="s">
        <v>64</v>
      </c>
      <c r="D22">
        <v>50</v>
      </c>
      <c r="E22" t="s">
        <v>71</v>
      </c>
      <c r="F22" t="s">
        <v>66</v>
      </c>
      <c r="G22">
        <f t="shared" si="0"/>
        <v>75</v>
      </c>
    </row>
    <row r="23" spans="1:7" x14ac:dyDescent="0.25">
      <c r="A23" s="28">
        <v>40394</v>
      </c>
      <c r="B23">
        <v>1.5</v>
      </c>
      <c r="C23" t="s">
        <v>64</v>
      </c>
      <c r="D23">
        <v>250</v>
      </c>
      <c r="E23" t="s">
        <v>71</v>
      </c>
      <c r="F23" t="s">
        <v>66</v>
      </c>
      <c r="G23">
        <f t="shared" si="0"/>
        <v>375</v>
      </c>
    </row>
    <row r="24" spans="1:7" x14ac:dyDescent="0.25">
      <c r="A24" s="28">
        <v>40395</v>
      </c>
      <c r="B24">
        <v>1.5</v>
      </c>
      <c r="C24" t="s">
        <v>64</v>
      </c>
      <c r="D24">
        <v>25</v>
      </c>
      <c r="E24" t="s">
        <v>73</v>
      </c>
      <c r="F24" t="s">
        <v>69</v>
      </c>
      <c r="G24">
        <f t="shared" si="0"/>
        <v>37.5</v>
      </c>
    </row>
    <row r="25" spans="1:7" x14ac:dyDescent="0.25">
      <c r="A25" s="28">
        <v>40194</v>
      </c>
      <c r="B25">
        <v>1.5</v>
      </c>
      <c r="C25" t="s">
        <v>64</v>
      </c>
      <c r="D25">
        <v>25</v>
      </c>
      <c r="E25" t="s">
        <v>71</v>
      </c>
      <c r="F25" t="s">
        <v>70</v>
      </c>
      <c r="G25">
        <f t="shared" si="0"/>
        <v>37.5</v>
      </c>
    </row>
    <row r="26" spans="1:7" x14ac:dyDescent="0.25">
      <c r="A26" s="28">
        <v>40438</v>
      </c>
      <c r="B26">
        <v>1.5</v>
      </c>
      <c r="C26" t="s">
        <v>64</v>
      </c>
      <c r="D26">
        <v>25</v>
      </c>
      <c r="E26" t="s">
        <v>71</v>
      </c>
      <c r="F26" t="s">
        <v>66</v>
      </c>
      <c r="G26">
        <f t="shared" si="0"/>
        <v>37.5</v>
      </c>
    </row>
    <row r="27" spans="1:7" x14ac:dyDescent="0.25">
      <c r="A27" s="28">
        <v>40257</v>
      </c>
      <c r="B27">
        <v>2.5</v>
      </c>
      <c r="C27" t="s">
        <v>65</v>
      </c>
      <c r="D27">
        <v>25</v>
      </c>
      <c r="E27" t="s">
        <v>72</v>
      </c>
      <c r="F27" t="s">
        <v>67</v>
      </c>
      <c r="G27">
        <f t="shared" si="0"/>
        <v>62.5</v>
      </c>
    </row>
    <row r="28" spans="1:7" x14ac:dyDescent="0.25">
      <c r="A28" s="28">
        <v>40431</v>
      </c>
      <c r="B28">
        <v>2.5</v>
      </c>
      <c r="C28" t="s">
        <v>65</v>
      </c>
      <c r="D28">
        <v>100</v>
      </c>
      <c r="E28" t="s">
        <v>73</v>
      </c>
      <c r="F28" t="s">
        <v>66</v>
      </c>
      <c r="G28">
        <f t="shared" si="0"/>
        <v>250</v>
      </c>
    </row>
    <row r="29" spans="1:7" x14ac:dyDescent="0.25">
      <c r="A29" s="28">
        <v>40448</v>
      </c>
      <c r="B29">
        <v>2.5</v>
      </c>
      <c r="C29" t="s">
        <v>65</v>
      </c>
      <c r="D29">
        <v>70</v>
      </c>
      <c r="E29" t="s">
        <v>74</v>
      </c>
      <c r="F29" t="s">
        <v>68</v>
      </c>
      <c r="G29">
        <f t="shared" si="0"/>
        <v>175</v>
      </c>
    </row>
    <row r="30" spans="1:7" x14ac:dyDescent="0.25">
      <c r="A30" s="28">
        <v>40393</v>
      </c>
      <c r="B30">
        <v>2.5</v>
      </c>
      <c r="C30" t="s">
        <v>65</v>
      </c>
      <c r="D30">
        <v>50</v>
      </c>
      <c r="E30" t="s">
        <v>71</v>
      </c>
      <c r="F30" t="s">
        <v>66</v>
      </c>
      <c r="G30">
        <f t="shared" si="0"/>
        <v>125</v>
      </c>
    </row>
    <row r="31" spans="1:7" x14ac:dyDescent="0.25">
      <c r="A31" s="28">
        <v>40455</v>
      </c>
      <c r="B31">
        <v>2.5</v>
      </c>
      <c r="C31" t="s">
        <v>65</v>
      </c>
      <c r="D31">
        <v>250</v>
      </c>
      <c r="E31" t="s">
        <v>71</v>
      </c>
      <c r="F31" t="s">
        <v>66</v>
      </c>
      <c r="G31">
        <f t="shared" si="0"/>
        <v>625</v>
      </c>
    </row>
    <row r="32" spans="1:7" x14ac:dyDescent="0.25">
      <c r="A32" s="28">
        <v>40252</v>
      </c>
      <c r="B32">
        <v>2.5</v>
      </c>
      <c r="C32" t="s">
        <v>65</v>
      </c>
      <c r="D32">
        <v>25</v>
      </c>
      <c r="E32" t="s">
        <v>73</v>
      </c>
      <c r="F32" t="s">
        <v>69</v>
      </c>
      <c r="G32">
        <f t="shared" si="0"/>
        <v>62.5</v>
      </c>
    </row>
    <row r="33" spans="1:7" x14ac:dyDescent="0.25">
      <c r="A33" s="28">
        <v>40179</v>
      </c>
      <c r="B33">
        <v>2.5</v>
      </c>
      <c r="C33" t="s">
        <v>65</v>
      </c>
      <c r="D33">
        <v>25</v>
      </c>
      <c r="E33" t="s">
        <v>71</v>
      </c>
      <c r="F33" t="s">
        <v>70</v>
      </c>
      <c r="G33">
        <f t="shared" si="0"/>
        <v>62.5</v>
      </c>
    </row>
    <row r="34" spans="1:7" x14ac:dyDescent="0.25">
      <c r="A34" s="28">
        <v>40372</v>
      </c>
      <c r="B34">
        <v>2.5</v>
      </c>
      <c r="C34" t="s">
        <v>65</v>
      </c>
      <c r="D34">
        <v>25</v>
      </c>
      <c r="E34" t="s">
        <v>71</v>
      </c>
      <c r="F34" t="s">
        <v>66</v>
      </c>
      <c r="G34">
        <f t="shared" si="0"/>
        <v>62.5</v>
      </c>
    </row>
    <row r="35" spans="1:7" x14ac:dyDescent="0.25">
      <c r="A35" s="28">
        <v>40424</v>
      </c>
      <c r="B35">
        <v>2.5</v>
      </c>
      <c r="C35" t="s">
        <v>65</v>
      </c>
      <c r="D35">
        <v>25</v>
      </c>
      <c r="E35" t="s">
        <v>72</v>
      </c>
      <c r="F35" t="s">
        <v>67</v>
      </c>
      <c r="G35">
        <f t="shared" si="0"/>
        <v>62.5</v>
      </c>
    </row>
    <row r="36" spans="1:7" x14ac:dyDescent="0.25">
      <c r="A36" s="28">
        <v>40417</v>
      </c>
      <c r="B36">
        <v>2.5</v>
      </c>
      <c r="C36" t="s">
        <v>65</v>
      </c>
      <c r="D36">
        <v>100</v>
      </c>
      <c r="E36" t="s">
        <v>73</v>
      </c>
      <c r="F36" t="s">
        <v>66</v>
      </c>
      <c r="G36">
        <f t="shared" si="0"/>
        <v>250</v>
      </c>
    </row>
    <row r="37" spans="1:7" x14ac:dyDescent="0.25">
      <c r="A37" s="28">
        <v>40311</v>
      </c>
      <c r="B37">
        <v>2.5</v>
      </c>
      <c r="C37" t="s">
        <v>65</v>
      </c>
      <c r="D37">
        <v>70</v>
      </c>
      <c r="E37" t="s">
        <v>74</v>
      </c>
      <c r="F37" t="s">
        <v>68</v>
      </c>
      <c r="G37">
        <f t="shared" si="0"/>
        <v>175</v>
      </c>
    </row>
    <row r="38" spans="1:7" x14ac:dyDescent="0.25">
      <c r="A38" s="28">
        <v>40402</v>
      </c>
      <c r="B38">
        <v>2.5</v>
      </c>
      <c r="C38" t="s">
        <v>65</v>
      </c>
      <c r="D38">
        <v>50</v>
      </c>
      <c r="E38" t="s">
        <v>71</v>
      </c>
      <c r="F38" t="s">
        <v>66</v>
      </c>
      <c r="G38">
        <f t="shared" si="0"/>
        <v>125</v>
      </c>
    </row>
    <row r="39" spans="1:7" x14ac:dyDescent="0.25">
      <c r="A39" s="28">
        <v>40362</v>
      </c>
      <c r="B39">
        <v>2.5</v>
      </c>
      <c r="C39" t="s">
        <v>65</v>
      </c>
      <c r="D39">
        <v>250</v>
      </c>
      <c r="E39" t="s">
        <v>71</v>
      </c>
      <c r="F39" t="s">
        <v>66</v>
      </c>
      <c r="G39">
        <f t="shared" si="0"/>
        <v>625</v>
      </c>
    </row>
    <row r="40" spans="1:7" x14ac:dyDescent="0.25">
      <c r="A40" s="28">
        <v>40436</v>
      </c>
      <c r="B40">
        <v>2.5</v>
      </c>
      <c r="C40" t="s">
        <v>65</v>
      </c>
      <c r="D40">
        <v>25</v>
      </c>
      <c r="E40" t="s">
        <v>73</v>
      </c>
      <c r="F40" t="s">
        <v>69</v>
      </c>
      <c r="G40">
        <f t="shared" si="0"/>
        <v>62.5</v>
      </c>
    </row>
    <row r="41" spans="1:7" x14ac:dyDescent="0.25">
      <c r="A41" s="28">
        <v>40360</v>
      </c>
      <c r="B41">
        <v>2.5</v>
      </c>
      <c r="C41" t="s">
        <v>65</v>
      </c>
      <c r="D41">
        <v>25</v>
      </c>
      <c r="E41" t="s">
        <v>71</v>
      </c>
      <c r="F41" t="s">
        <v>70</v>
      </c>
      <c r="G41">
        <f t="shared" si="0"/>
        <v>62.5</v>
      </c>
    </row>
    <row r="42" spans="1:7" x14ac:dyDescent="0.25">
      <c r="A42" s="28">
        <v>40425</v>
      </c>
      <c r="B42">
        <v>2.5</v>
      </c>
      <c r="C42" t="s">
        <v>65</v>
      </c>
      <c r="D42">
        <v>25</v>
      </c>
      <c r="E42" t="s">
        <v>71</v>
      </c>
      <c r="F42" t="s">
        <v>66</v>
      </c>
      <c r="G42">
        <f t="shared" si="0"/>
        <v>62.5</v>
      </c>
    </row>
    <row r="43" spans="1:7" x14ac:dyDescent="0.25">
      <c r="A43" s="28">
        <v>40437</v>
      </c>
      <c r="B43">
        <v>2.5</v>
      </c>
      <c r="C43" t="s">
        <v>65</v>
      </c>
      <c r="D43">
        <v>25</v>
      </c>
      <c r="E43" t="s">
        <v>72</v>
      </c>
      <c r="F43" t="s">
        <v>67</v>
      </c>
      <c r="G43">
        <f t="shared" si="0"/>
        <v>62.5</v>
      </c>
    </row>
    <row r="44" spans="1:7" x14ac:dyDescent="0.25">
      <c r="A44" s="28">
        <v>40459</v>
      </c>
      <c r="B44">
        <v>2.5</v>
      </c>
      <c r="C44" t="s">
        <v>65</v>
      </c>
      <c r="D44">
        <v>100</v>
      </c>
      <c r="E44" t="s">
        <v>73</v>
      </c>
      <c r="F44" t="s">
        <v>66</v>
      </c>
      <c r="G44">
        <f t="shared" si="0"/>
        <v>250</v>
      </c>
    </row>
    <row r="45" spans="1:7" x14ac:dyDescent="0.25">
      <c r="A45" s="28">
        <v>40291</v>
      </c>
      <c r="B45">
        <v>2.5</v>
      </c>
      <c r="C45" t="s">
        <v>65</v>
      </c>
      <c r="D45">
        <v>70</v>
      </c>
      <c r="E45" t="s">
        <v>74</v>
      </c>
      <c r="F45" t="s">
        <v>68</v>
      </c>
      <c r="G45">
        <f t="shared" si="0"/>
        <v>175</v>
      </c>
    </row>
    <row r="46" spans="1:7" x14ac:dyDescent="0.25">
      <c r="A46" s="28">
        <v>40231</v>
      </c>
      <c r="B46">
        <v>2.5</v>
      </c>
      <c r="C46" t="s">
        <v>65</v>
      </c>
      <c r="D46">
        <v>50</v>
      </c>
      <c r="E46" t="s">
        <v>71</v>
      </c>
      <c r="F46" t="s">
        <v>66</v>
      </c>
      <c r="G46">
        <f t="shared" si="0"/>
        <v>125</v>
      </c>
    </row>
    <row r="47" spans="1:7" x14ac:dyDescent="0.25">
      <c r="A47" s="28">
        <v>40475</v>
      </c>
      <c r="B47">
        <v>2.5</v>
      </c>
      <c r="C47" t="s">
        <v>65</v>
      </c>
      <c r="D47">
        <v>250</v>
      </c>
      <c r="E47" t="s">
        <v>71</v>
      </c>
      <c r="F47" t="s">
        <v>66</v>
      </c>
      <c r="G47">
        <f t="shared" si="0"/>
        <v>625</v>
      </c>
    </row>
    <row r="48" spans="1:7" x14ac:dyDescent="0.25">
      <c r="A48" s="28">
        <v>40467</v>
      </c>
      <c r="B48">
        <v>2.5</v>
      </c>
      <c r="C48" t="s">
        <v>65</v>
      </c>
      <c r="D48">
        <v>25</v>
      </c>
      <c r="E48" t="s">
        <v>73</v>
      </c>
      <c r="F48" t="s">
        <v>69</v>
      </c>
      <c r="G48">
        <f t="shared" si="0"/>
        <v>62.5</v>
      </c>
    </row>
    <row r="49" spans="1:7" x14ac:dyDescent="0.25">
      <c r="A49" s="28">
        <v>40470</v>
      </c>
      <c r="B49">
        <v>2.5</v>
      </c>
      <c r="C49" t="s">
        <v>65</v>
      </c>
      <c r="D49">
        <v>25</v>
      </c>
      <c r="E49" t="s">
        <v>71</v>
      </c>
      <c r="F49" t="s">
        <v>70</v>
      </c>
      <c r="G49">
        <f t="shared" si="0"/>
        <v>62.5</v>
      </c>
    </row>
    <row r="50" spans="1:7" x14ac:dyDescent="0.25">
      <c r="A50" s="28">
        <v>40485</v>
      </c>
      <c r="B50">
        <v>2.5</v>
      </c>
      <c r="C50" t="s">
        <v>65</v>
      </c>
      <c r="D50">
        <v>250</v>
      </c>
      <c r="E50" t="s">
        <v>71</v>
      </c>
      <c r="F50" t="s">
        <v>66</v>
      </c>
      <c r="G50">
        <f t="shared" si="0"/>
        <v>625</v>
      </c>
    </row>
    <row r="51" spans="1:7" x14ac:dyDescent="0.25">
      <c r="A51" s="28">
        <v>40195</v>
      </c>
      <c r="B51">
        <v>2.5</v>
      </c>
      <c r="C51" t="s">
        <v>64</v>
      </c>
      <c r="D51">
        <v>100</v>
      </c>
      <c r="E51" t="s">
        <v>72</v>
      </c>
      <c r="F51" t="s">
        <v>67</v>
      </c>
      <c r="G51">
        <f t="shared" si="0"/>
        <v>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workbookViewId="0">
      <selection activeCell="C14" sqref="C14"/>
    </sheetView>
  </sheetViews>
  <sheetFormatPr defaultRowHeight="15" x14ac:dyDescent="0.25"/>
  <cols>
    <col min="4" max="4" width="10" customWidth="1"/>
  </cols>
  <sheetData>
    <row r="2" spans="1:5" x14ac:dyDescent="0.25">
      <c r="A2" s="1" t="s">
        <v>11</v>
      </c>
      <c r="D2" s="1" t="s">
        <v>21</v>
      </c>
      <c r="E2" s="1" t="s">
        <v>10</v>
      </c>
    </row>
    <row r="3" spans="1:5" x14ac:dyDescent="0.25">
      <c r="D3" s="2">
        <v>10000</v>
      </c>
      <c r="E3" t="s">
        <v>12</v>
      </c>
    </row>
    <row r="4" spans="1:5" x14ac:dyDescent="0.25">
      <c r="D4" s="2">
        <v>15000</v>
      </c>
      <c r="E4" t="s">
        <v>13</v>
      </c>
    </row>
    <row r="5" spans="1:5" x14ac:dyDescent="0.25">
      <c r="D5" s="2">
        <v>20000</v>
      </c>
      <c r="E5" t="s">
        <v>14</v>
      </c>
    </row>
    <row r="6" spans="1:5" x14ac:dyDescent="0.25">
      <c r="D6" s="2">
        <v>25000</v>
      </c>
      <c r="E6" t="s">
        <v>15</v>
      </c>
    </row>
    <row r="7" spans="1:5" x14ac:dyDescent="0.25">
      <c r="D7" s="2">
        <v>30000</v>
      </c>
      <c r="E7" t="s">
        <v>16</v>
      </c>
    </row>
    <row r="8" spans="1:5" x14ac:dyDescent="0.25">
      <c r="D8" s="2">
        <v>35000</v>
      </c>
      <c r="E8" t="s">
        <v>17</v>
      </c>
    </row>
    <row r="9" spans="1:5" x14ac:dyDescent="0.25">
      <c r="D9" s="2">
        <v>40000</v>
      </c>
      <c r="E9" t="s">
        <v>18</v>
      </c>
    </row>
    <row r="10" spans="1:5" x14ac:dyDescent="0.25">
      <c r="D10" s="2">
        <v>45000</v>
      </c>
      <c r="E10" t="s">
        <v>19</v>
      </c>
    </row>
    <row r="11" spans="1:5" x14ac:dyDescent="0.25">
      <c r="D11" s="2">
        <v>50000</v>
      </c>
      <c r="E11" t="s">
        <v>20</v>
      </c>
    </row>
    <row r="13" spans="1:5" x14ac:dyDescent="0.25">
      <c r="A13" t="s">
        <v>21</v>
      </c>
      <c r="B13">
        <v>23000</v>
      </c>
    </row>
    <row r="14" spans="1:5" x14ac:dyDescent="0.25">
      <c r="A14" t="s">
        <v>10</v>
      </c>
      <c r="B14" t="str">
        <f>LOOKUP(B13,D3:D11,E3:E11)</f>
        <v>Golf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8" sqref="B2:H8"/>
    </sheetView>
  </sheetViews>
  <sheetFormatPr defaultRowHeight="15" x14ac:dyDescent="0.25"/>
  <sheetData>
    <row r="1" spans="1:8" x14ac:dyDescent="0.25">
      <c r="A1" t="s">
        <v>22</v>
      </c>
    </row>
    <row r="2" spans="1:8" x14ac:dyDescent="0.25">
      <c r="D2" s="1" t="s">
        <v>24</v>
      </c>
    </row>
    <row r="3" spans="1:8" x14ac:dyDescent="0.25">
      <c r="D3" s="1">
        <v>20000</v>
      </c>
      <c r="E3" s="1">
        <v>25000</v>
      </c>
      <c r="F3" s="1">
        <v>30000</v>
      </c>
      <c r="G3" s="1">
        <v>40000</v>
      </c>
      <c r="H3" s="1">
        <v>60000</v>
      </c>
    </row>
    <row r="4" spans="1:8" x14ac:dyDescent="0.25">
      <c r="B4" s="1" t="s">
        <v>23</v>
      </c>
      <c r="C4" s="1">
        <v>10</v>
      </c>
      <c r="D4" s="3">
        <v>0.125</v>
      </c>
      <c r="E4" s="4">
        <v>0.14099999999999999</v>
      </c>
      <c r="F4" s="3">
        <v>0.14899999999999999</v>
      </c>
      <c r="G4" s="3">
        <v>0.155</v>
      </c>
      <c r="H4" s="3">
        <v>0.16300000000000001</v>
      </c>
    </row>
    <row r="5" spans="1:8" x14ac:dyDescent="0.25">
      <c r="C5" s="1">
        <v>15</v>
      </c>
      <c r="D5" s="3">
        <v>0.14000000000000001</v>
      </c>
      <c r="E5" s="4">
        <v>0.14299999999999999</v>
      </c>
      <c r="F5" s="3">
        <v>0.15</v>
      </c>
      <c r="G5" s="3">
        <v>0.16</v>
      </c>
      <c r="H5" s="3">
        <v>0.17499999999999999</v>
      </c>
    </row>
    <row r="6" spans="1:8" x14ac:dyDescent="0.25">
      <c r="C6" s="1">
        <v>20</v>
      </c>
      <c r="D6" s="3">
        <v>0.16500000000000001</v>
      </c>
      <c r="E6" s="4">
        <v>0.17</v>
      </c>
      <c r="F6" s="3">
        <v>0.17</v>
      </c>
      <c r="G6" s="3">
        <v>0.17600000000000002</v>
      </c>
      <c r="H6" s="3">
        <v>0.19</v>
      </c>
    </row>
    <row r="7" spans="1:8" x14ac:dyDescent="0.25">
      <c r="C7" s="1">
        <v>25</v>
      </c>
      <c r="D7" s="3">
        <v>0.17199999999999999</v>
      </c>
      <c r="E7" s="4">
        <v>0.17499999999999999</v>
      </c>
      <c r="F7" s="3">
        <v>0.18</v>
      </c>
      <c r="G7" s="3">
        <v>0.185</v>
      </c>
      <c r="H7" s="3">
        <v>0.193</v>
      </c>
    </row>
    <row r="8" spans="1:8" x14ac:dyDescent="0.25">
      <c r="C8" s="1">
        <v>30</v>
      </c>
      <c r="D8" s="3">
        <v>0.17899999999999999</v>
      </c>
      <c r="E8" s="4">
        <v>0.18</v>
      </c>
      <c r="F8" s="3">
        <v>0.186</v>
      </c>
      <c r="G8" s="3">
        <v>0.19</v>
      </c>
      <c r="H8" s="3">
        <v>0.20199999999999999</v>
      </c>
    </row>
    <row r="10" spans="1:8" x14ac:dyDescent="0.25">
      <c r="A10" s="1" t="s">
        <v>24</v>
      </c>
      <c r="B10" s="1" t="s">
        <v>25</v>
      </c>
    </row>
    <row r="11" spans="1:8" x14ac:dyDescent="0.25">
      <c r="A11">
        <v>30000</v>
      </c>
      <c r="B11" s="4">
        <f>HLOOKUP(A11,C3:H8,3)</f>
        <v>0.15</v>
      </c>
    </row>
    <row r="13" spans="1:8" x14ac:dyDescent="0.25">
      <c r="A13" s="1" t="s">
        <v>23</v>
      </c>
      <c r="B13" s="1" t="s">
        <v>25</v>
      </c>
    </row>
    <row r="14" spans="1:8" x14ac:dyDescent="0.25">
      <c r="A14">
        <v>17</v>
      </c>
      <c r="B14" s="4">
        <f>VLOOKUP(A14,C3:H8,5)</f>
        <v>0.16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I11" sqref="I11"/>
    </sheetView>
  </sheetViews>
  <sheetFormatPr defaultRowHeight="15" x14ac:dyDescent="0.25"/>
  <cols>
    <col min="2" max="2" width="4.85546875" customWidth="1"/>
  </cols>
  <sheetData>
    <row r="1" spans="1:10" x14ac:dyDescent="0.25">
      <c r="C1" s="1" t="s">
        <v>24</v>
      </c>
    </row>
    <row r="2" spans="1:10" x14ac:dyDescent="0.25">
      <c r="C2" s="1">
        <v>20000</v>
      </c>
      <c r="D2" s="1">
        <v>25000</v>
      </c>
      <c r="E2" s="1">
        <v>30000</v>
      </c>
      <c r="F2" s="1">
        <v>40000</v>
      </c>
      <c r="G2" s="1">
        <v>60000</v>
      </c>
      <c r="I2" s="6">
        <v>10</v>
      </c>
      <c r="J2" s="5">
        <v>2</v>
      </c>
    </row>
    <row r="3" spans="1:10" x14ac:dyDescent="0.25">
      <c r="A3" s="1" t="s">
        <v>23</v>
      </c>
      <c r="B3" s="1">
        <v>10</v>
      </c>
      <c r="C3" s="3">
        <v>0.125</v>
      </c>
      <c r="D3" s="4">
        <v>0.14099999999999999</v>
      </c>
      <c r="E3" s="3">
        <v>0.14899999999999999</v>
      </c>
      <c r="F3" s="3">
        <v>0.155</v>
      </c>
      <c r="G3" s="3">
        <v>0.16300000000000001</v>
      </c>
      <c r="I3" s="6">
        <v>15</v>
      </c>
      <c r="J3" s="7">
        <v>3</v>
      </c>
    </row>
    <row r="4" spans="1:10" x14ac:dyDescent="0.25">
      <c r="B4" s="1">
        <v>15</v>
      </c>
      <c r="C4" s="3">
        <v>0.14000000000000001</v>
      </c>
      <c r="D4" s="4">
        <v>0.14299999999999999</v>
      </c>
      <c r="E4" s="3">
        <v>0.15</v>
      </c>
      <c r="F4" s="3">
        <v>0.16</v>
      </c>
      <c r="G4" s="3">
        <v>0.17499999999999999</v>
      </c>
      <c r="I4" s="6">
        <v>20</v>
      </c>
      <c r="J4" s="5">
        <v>4</v>
      </c>
    </row>
    <row r="5" spans="1:10" x14ac:dyDescent="0.25">
      <c r="B5" s="1">
        <v>20</v>
      </c>
      <c r="C5" s="3">
        <v>0.16500000000000001</v>
      </c>
      <c r="D5" s="4">
        <v>0.17</v>
      </c>
      <c r="E5" s="3">
        <v>0.17</v>
      </c>
      <c r="F5" s="3">
        <v>0.17600000000000002</v>
      </c>
      <c r="G5" s="3">
        <v>0.19</v>
      </c>
      <c r="I5" s="6">
        <v>25</v>
      </c>
      <c r="J5" s="7">
        <v>5</v>
      </c>
    </row>
    <row r="6" spans="1:10" x14ac:dyDescent="0.25">
      <c r="B6" s="1">
        <v>25</v>
      </c>
      <c r="C6" s="3">
        <v>0.17199999999999999</v>
      </c>
      <c r="D6" s="4">
        <v>0.17499999999999999</v>
      </c>
      <c r="E6" s="3">
        <v>0.18</v>
      </c>
      <c r="F6" s="3">
        <v>0.185</v>
      </c>
      <c r="G6" s="3">
        <v>0.193</v>
      </c>
      <c r="I6" s="6">
        <v>30</v>
      </c>
      <c r="J6" s="5">
        <v>6</v>
      </c>
    </row>
    <row r="7" spans="1:10" x14ac:dyDescent="0.25">
      <c r="B7" s="1">
        <v>30</v>
      </c>
      <c r="C7" s="3">
        <v>0.17899999999999999</v>
      </c>
      <c r="D7" s="4">
        <v>0.18</v>
      </c>
      <c r="E7" s="3">
        <v>0.186</v>
      </c>
      <c r="F7" s="3">
        <v>0.19</v>
      </c>
      <c r="G7" s="3">
        <v>0.20199999999999999</v>
      </c>
    </row>
    <row r="8" spans="1:10" x14ac:dyDescent="0.25">
      <c r="I8" t="s">
        <v>24</v>
      </c>
      <c r="J8" t="s">
        <v>23</v>
      </c>
    </row>
    <row r="9" spans="1:10" x14ac:dyDescent="0.25">
      <c r="I9">
        <v>40000</v>
      </c>
      <c r="J9">
        <v>25</v>
      </c>
    </row>
    <row r="11" spans="1:10" x14ac:dyDescent="0.25">
      <c r="I11" s="4">
        <f>HLOOKUP(I9,B2:G7,LOOKUP(J9,I2:I6,J2:J6))</f>
        <v>0.185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9" sqref="B9"/>
    </sheetView>
  </sheetViews>
  <sheetFormatPr defaultRowHeight="15" x14ac:dyDescent="0.25"/>
  <cols>
    <col min="1" max="1" width="15.7109375" bestFit="1" customWidth="1"/>
  </cols>
  <sheetData>
    <row r="1" spans="1:2" x14ac:dyDescent="0.25">
      <c r="A1" t="s">
        <v>31</v>
      </c>
      <c r="B1">
        <v>500</v>
      </c>
    </row>
    <row r="2" spans="1:2" x14ac:dyDescent="0.25">
      <c r="A2" t="s">
        <v>32</v>
      </c>
      <c r="B2">
        <v>10</v>
      </c>
    </row>
    <row r="3" spans="1:2" x14ac:dyDescent="0.25">
      <c r="A3" s="1" t="s">
        <v>26</v>
      </c>
      <c r="B3" s="1">
        <f>B1*B2</f>
        <v>5000</v>
      </c>
    </row>
    <row r="5" spans="1:2" x14ac:dyDescent="0.25">
      <c r="A5" t="s">
        <v>27</v>
      </c>
      <c r="B5">
        <v>300</v>
      </c>
    </row>
    <row r="6" spans="1:2" x14ac:dyDescent="0.25">
      <c r="A6" t="s">
        <v>28</v>
      </c>
      <c r="B6">
        <v>1150</v>
      </c>
    </row>
    <row r="7" spans="1:2" x14ac:dyDescent="0.25">
      <c r="A7" s="1" t="s">
        <v>30</v>
      </c>
      <c r="B7" s="1">
        <f>B5+B6</f>
        <v>1450</v>
      </c>
    </row>
    <row r="9" spans="1:2" x14ac:dyDescent="0.25">
      <c r="A9" s="1" t="s">
        <v>29</v>
      </c>
      <c r="B9" s="1">
        <f>B3-B7</f>
        <v>3550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workbookViewId="0">
      <selection activeCell="H6" sqref="H6"/>
    </sheetView>
  </sheetViews>
  <sheetFormatPr defaultRowHeight="15" x14ac:dyDescent="0.25"/>
  <cols>
    <col min="3" max="3" width="8.5703125" customWidth="1"/>
    <col min="4" max="4" width="10.28515625" bestFit="1" customWidth="1"/>
    <col min="5" max="5" width="11.28515625" customWidth="1"/>
    <col min="6" max="6" width="11.5703125" bestFit="1" customWidth="1"/>
    <col min="7" max="7" width="1.85546875" customWidth="1"/>
  </cols>
  <sheetData>
    <row r="2" spans="1:9" ht="15.75" thickBot="1" x14ac:dyDescent="0.3">
      <c r="B2" t="s">
        <v>33</v>
      </c>
      <c r="C2" t="s">
        <v>34</v>
      </c>
      <c r="D2" t="s">
        <v>35</v>
      </c>
      <c r="E2" t="s">
        <v>43</v>
      </c>
      <c r="F2" t="s">
        <v>36</v>
      </c>
    </row>
    <row r="3" spans="1:9" x14ac:dyDescent="0.25">
      <c r="A3" s="8" t="s">
        <v>37</v>
      </c>
      <c r="B3" s="20">
        <v>4</v>
      </c>
      <c r="C3" s="21">
        <v>5</v>
      </c>
      <c r="D3" s="21">
        <v>5</v>
      </c>
      <c r="E3" s="21">
        <v>4</v>
      </c>
      <c r="F3" s="22">
        <v>7</v>
      </c>
      <c r="H3">
        <f>SUM(B3:G3)</f>
        <v>25</v>
      </c>
    </row>
    <row r="4" spans="1:9" x14ac:dyDescent="0.25">
      <c r="A4" s="9" t="s">
        <v>38</v>
      </c>
      <c r="B4" s="23">
        <v>3</v>
      </c>
      <c r="C4" s="10">
        <v>2</v>
      </c>
      <c r="D4" s="10">
        <v>4</v>
      </c>
      <c r="E4" s="10">
        <v>5</v>
      </c>
      <c r="F4" s="24">
        <v>3</v>
      </c>
      <c r="H4">
        <f t="shared" ref="H4:H16" si="0">SUM(B4:G4)</f>
        <v>17</v>
      </c>
    </row>
    <row r="5" spans="1:9" ht="15.75" thickBot="1" x14ac:dyDescent="0.3">
      <c r="A5" s="9" t="s">
        <v>39</v>
      </c>
      <c r="B5" s="25">
        <v>9</v>
      </c>
      <c r="C5" s="26">
        <v>8</v>
      </c>
      <c r="D5" s="26">
        <v>7</v>
      </c>
      <c r="E5" s="26">
        <v>10</v>
      </c>
      <c r="F5" s="27">
        <v>6</v>
      </c>
      <c r="H5">
        <f t="shared" si="0"/>
        <v>40</v>
      </c>
    </row>
    <row r="6" spans="1:9" ht="15.75" thickBot="1" x14ac:dyDescent="0.3">
      <c r="A6" s="11"/>
      <c r="B6" s="17">
        <f>SUM(B3:B5)</f>
        <v>16</v>
      </c>
      <c r="C6" s="18">
        <f>SUM(C3:C5)</f>
        <v>15</v>
      </c>
      <c r="D6" s="18">
        <f>SUM(D3:D5)</f>
        <v>16</v>
      </c>
      <c r="E6" s="18">
        <f>SUM(E3:E5)</f>
        <v>19</v>
      </c>
      <c r="F6" s="19">
        <f>SUM(F3:F5)</f>
        <v>16</v>
      </c>
      <c r="H6">
        <f t="shared" si="0"/>
        <v>82</v>
      </c>
      <c r="I6" t="s">
        <v>40</v>
      </c>
    </row>
    <row r="7" spans="1:9" ht="16.5" thickTop="1" thickBot="1" x14ac:dyDescent="0.3"/>
    <row r="8" spans="1:9" ht="15.75" thickTop="1" x14ac:dyDescent="0.25">
      <c r="A8" s="8" t="s">
        <v>37</v>
      </c>
      <c r="B8" s="12">
        <v>11</v>
      </c>
      <c r="C8" s="13">
        <v>9</v>
      </c>
      <c r="D8" s="13">
        <v>13</v>
      </c>
      <c r="E8" s="13">
        <v>2.4</v>
      </c>
      <c r="F8" s="14">
        <v>6</v>
      </c>
      <c r="H8">
        <f t="shared" si="0"/>
        <v>41.4</v>
      </c>
    </row>
    <row r="9" spans="1:9" x14ac:dyDescent="0.25">
      <c r="A9" s="9" t="s">
        <v>38</v>
      </c>
      <c r="B9" s="15">
        <v>8</v>
      </c>
      <c r="C9" s="10">
        <v>8.1999999999999993</v>
      </c>
      <c r="D9" s="10">
        <v>10</v>
      </c>
      <c r="E9" s="10">
        <v>5</v>
      </c>
      <c r="F9" s="16">
        <v>4</v>
      </c>
      <c r="H9">
        <f t="shared" si="0"/>
        <v>35.200000000000003</v>
      </c>
    </row>
    <row r="10" spans="1:9" x14ac:dyDescent="0.25">
      <c r="A10" s="9" t="s">
        <v>39</v>
      </c>
      <c r="B10" s="15">
        <v>3</v>
      </c>
      <c r="C10" s="10">
        <v>6</v>
      </c>
      <c r="D10" s="10">
        <v>14</v>
      </c>
      <c r="E10" s="10">
        <v>3</v>
      </c>
      <c r="F10" s="16">
        <v>2</v>
      </c>
      <c r="H10">
        <f t="shared" si="0"/>
        <v>28</v>
      </c>
    </row>
    <row r="11" spans="1:9" ht="15.75" thickBot="1" x14ac:dyDescent="0.3">
      <c r="A11" s="11"/>
      <c r="B11" s="17">
        <f>SUM(B8:B10)</f>
        <v>22</v>
      </c>
      <c r="C11" s="18">
        <f>SUM(C8:C10)</f>
        <v>23.2</v>
      </c>
      <c r="D11" s="18">
        <f>SUM(D8:D10)</f>
        <v>37</v>
      </c>
      <c r="E11" s="18">
        <f>SUM(E8:E10)</f>
        <v>10.4</v>
      </c>
      <c r="F11" s="19">
        <f>SUM(F8:F10)</f>
        <v>12</v>
      </c>
      <c r="H11">
        <f t="shared" si="0"/>
        <v>104.60000000000001</v>
      </c>
      <c r="I11" t="s">
        <v>41</v>
      </c>
    </row>
    <row r="12" spans="1:9" ht="16.5" thickTop="1" thickBot="1" x14ac:dyDescent="0.3"/>
    <row r="13" spans="1:9" ht="15.75" thickTop="1" x14ac:dyDescent="0.25">
      <c r="A13" s="8" t="s">
        <v>37</v>
      </c>
      <c r="B13" s="12">
        <v>44</v>
      </c>
      <c r="C13" s="13">
        <v>45</v>
      </c>
      <c r="D13" s="13">
        <v>65</v>
      </c>
      <c r="E13" s="13">
        <v>9.6</v>
      </c>
      <c r="F13" s="14">
        <v>42</v>
      </c>
      <c r="H13">
        <f t="shared" si="0"/>
        <v>205.6</v>
      </c>
    </row>
    <row r="14" spans="1:9" x14ac:dyDescent="0.25">
      <c r="A14" s="9" t="s">
        <v>38</v>
      </c>
      <c r="B14" s="15">
        <v>24</v>
      </c>
      <c r="C14" s="10">
        <v>16.399999999999999</v>
      </c>
      <c r="D14" s="10">
        <v>40</v>
      </c>
      <c r="E14" s="10">
        <v>25</v>
      </c>
      <c r="F14" s="16">
        <v>12</v>
      </c>
      <c r="H14">
        <f t="shared" si="0"/>
        <v>117.4</v>
      </c>
    </row>
    <row r="15" spans="1:9" x14ac:dyDescent="0.25">
      <c r="A15" s="9" t="s">
        <v>39</v>
      </c>
      <c r="B15" s="15">
        <v>27</v>
      </c>
      <c r="C15" s="10">
        <v>48</v>
      </c>
      <c r="D15" s="10">
        <v>98</v>
      </c>
      <c r="E15" s="10">
        <v>30</v>
      </c>
      <c r="F15" s="16">
        <v>12</v>
      </c>
      <c r="H15">
        <f t="shared" si="0"/>
        <v>215</v>
      </c>
    </row>
    <row r="16" spans="1:9" ht="15.75" thickBot="1" x14ac:dyDescent="0.3">
      <c r="A16" s="11"/>
      <c r="B16" s="17">
        <f>SUM(B13:B15)</f>
        <v>95</v>
      </c>
      <c r="C16" s="18">
        <f>SUM(C13:C15)</f>
        <v>109.4</v>
      </c>
      <c r="D16" s="18">
        <f>SUM(D13:D15)</f>
        <v>203</v>
      </c>
      <c r="E16" s="18">
        <f>SUM(E13:E15)</f>
        <v>64.599999999999994</v>
      </c>
      <c r="F16" s="19">
        <f>SUM(F13:F15)</f>
        <v>66</v>
      </c>
      <c r="G16" s="15"/>
      <c r="H16">
        <f t="shared" si="0"/>
        <v>538</v>
      </c>
      <c r="I16" t="s">
        <v>42</v>
      </c>
    </row>
    <row r="17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A2" sqref="A1:D51"/>
    </sheetView>
  </sheetViews>
  <sheetFormatPr defaultRowHeight="15" x14ac:dyDescent="0.25"/>
  <cols>
    <col min="1" max="1" width="10.7109375" customWidth="1"/>
    <col min="2" max="2" width="10.28515625" customWidth="1"/>
    <col min="3" max="3" width="10.7109375" bestFit="1" customWidth="1"/>
  </cols>
  <sheetData>
    <row r="1" spans="1:4" x14ac:dyDescent="0.25">
      <c r="A1" s="1" t="s">
        <v>44</v>
      </c>
      <c r="B1" s="1" t="s">
        <v>24</v>
      </c>
      <c r="C1" s="1" t="s">
        <v>45</v>
      </c>
      <c r="D1" s="1" t="s">
        <v>46</v>
      </c>
    </row>
    <row r="2" spans="1:4" x14ac:dyDescent="0.25">
      <c r="A2" t="s">
        <v>47</v>
      </c>
      <c r="B2">
        <v>10583</v>
      </c>
      <c r="C2" s="28">
        <v>40179</v>
      </c>
      <c r="D2">
        <f t="shared" ref="D2:D33" si="0">MONTH(C2)</f>
        <v>1</v>
      </c>
    </row>
    <row r="3" spans="1:4" x14ac:dyDescent="0.25">
      <c r="A3" t="s">
        <v>48</v>
      </c>
      <c r="B3">
        <v>7313</v>
      </c>
      <c r="C3" s="28">
        <v>40261</v>
      </c>
      <c r="D3">
        <f t="shared" si="0"/>
        <v>3</v>
      </c>
    </row>
    <row r="4" spans="1:4" x14ac:dyDescent="0.25">
      <c r="A4" t="s">
        <v>49</v>
      </c>
      <c r="B4">
        <v>12575</v>
      </c>
      <c r="C4" s="28">
        <v>40331</v>
      </c>
      <c r="D4">
        <f t="shared" si="0"/>
        <v>6</v>
      </c>
    </row>
    <row r="5" spans="1:4" x14ac:dyDescent="0.25">
      <c r="A5" t="s">
        <v>50</v>
      </c>
      <c r="B5">
        <v>14950</v>
      </c>
      <c r="C5" s="28">
        <v>40342</v>
      </c>
      <c r="D5">
        <f t="shared" si="0"/>
        <v>6</v>
      </c>
    </row>
    <row r="6" spans="1:4" x14ac:dyDescent="0.25">
      <c r="A6" t="s">
        <v>50</v>
      </c>
      <c r="B6">
        <v>13820</v>
      </c>
      <c r="C6" s="28">
        <v>40414</v>
      </c>
      <c r="D6">
        <f t="shared" si="0"/>
        <v>8</v>
      </c>
    </row>
    <row r="7" spans="1:4" x14ac:dyDescent="0.25">
      <c r="A7" t="s">
        <v>50</v>
      </c>
      <c r="B7">
        <v>9713</v>
      </c>
      <c r="C7" s="28">
        <v>40374</v>
      </c>
      <c r="D7">
        <f t="shared" si="0"/>
        <v>7</v>
      </c>
    </row>
    <row r="8" spans="1:4" x14ac:dyDescent="0.25">
      <c r="A8" t="s">
        <v>47</v>
      </c>
      <c r="B8">
        <v>5669</v>
      </c>
      <c r="C8" s="28">
        <v>40459</v>
      </c>
      <c r="D8">
        <f t="shared" si="0"/>
        <v>10</v>
      </c>
    </row>
    <row r="9" spans="1:4" x14ac:dyDescent="0.25">
      <c r="A9" t="s">
        <v>49</v>
      </c>
      <c r="B9">
        <v>10400</v>
      </c>
      <c r="C9" s="28">
        <v>40236</v>
      </c>
      <c r="D9">
        <f t="shared" si="0"/>
        <v>2</v>
      </c>
    </row>
    <row r="10" spans="1:4" x14ac:dyDescent="0.25">
      <c r="A10" t="s">
        <v>49</v>
      </c>
      <c r="B10">
        <v>9734</v>
      </c>
      <c r="C10" s="28">
        <v>40225</v>
      </c>
      <c r="D10">
        <f t="shared" si="0"/>
        <v>2</v>
      </c>
    </row>
    <row r="11" spans="1:4" x14ac:dyDescent="0.25">
      <c r="A11" t="s">
        <v>47</v>
      </c>
      <c r="B11">
        <v>11695</v>
      </c>
      <c r="C11" s="28">
        <v>40194</v>
      </c>
      <c r="D11">
        <f t="shared" si="0"/>
        <v>1</v>
      </c>
    </row>
    <row r="12" spans="1:4" x14ac:dyDescent="0.25">
      <c r="A12" t="s">
        <v>51</v>
      </c>
      <c r="B12">
        <v>13797</v>
      </c>
      <c r="C12" s="28">
        <v>40439</v>
      </c>
      <c r="D12">
        <f t="shared" si="0"/>
        <v>9</v>
      </c>
    </row>
    <row r="13" spans="1:4" x14ac:dyDescent="0.25">
      <c r="A13" t="s">
        <v>48</v>
      </c>
      <c r="B13">
        <v>8360</v>
      </c>
      <c r="C13" s="28">
        <v>40336</v>
      </c>
      <c r="D13">
        <f t="shared" si="0"/>
        <v>6</v>
      </c>
    </row>
    <row r="14" spans="1:4" x14ac:dyDescent="0.25">
      <c r="A14" t="s">
        <v>50</v>
      </c>
      <c r="B14">
        <v>13599</v>
      </c>
      <c r="C14" s="28">
        <v>40353</v>
      </c>
      <c r="D14">
        <f t="shared" si="0"/>
        <v>6</v>
      </c>
    </row>
    <row r="15" spans="1:4" x14ac:dyDescent="0.25">
      <c r="A15" t="s">
        <v>51</v>
      </c>
      <c r="B15">
        <v>6928</v>
      </c>
      <c r="C15" s="28">
        <v>40483</v>
      </c>
      <c r="D15">
        <f t="shared" si="0"/>
        <v>11</v>
      </c>
    </row>
    <row r="16" spans="1:4" x14ac:dyDescent="0.25">
      <c r="A16" t="s">
        <v>47</v>
      </c>
      <c r="B16">
        <v>12475</v>
      </c>
      <c r="C16" s="28">
        <v>40467</v>
      </c>
      <c r="D16">
        <f t="shared" si="0"/>
        <v>10</v>
      </c>
    </row>
    <row r="17" spans="1:4" x14ac:dyDescent="0.25">
      <c r="A17" t="s">
        <v>48</v>
      </c>
      <c r="B17">
        <v>11821</v>
      </c>
      <c r="C17" s="28">
        <v>40470</v>
      </c>
      <c r="D17">
        <f t="shared" si="0"/>
        <v>10</v>
      </c>
    </row>
    <row r="18" spans="1:4" x14ac:dyDescent="0.25">
      <c r="A18" t="s">
        <v>50</v>
      </c>
      <c r="B18">
        <v>8713</v>
      </c>
      <c r="C18" s="28">
        <v>40437</v>
      </c>
      <c r="D18">
        <f t="shared" si="0"/>
        <v>9</v>
      </c>
    </row>
    <row r="19" spans="1:4" x14ac:dyDescent="0.25">
      <c r="A19" t="s">
        <v>48</v>
      </c>
      <c r="B19">
        <v>7020</v>
      </c>
      <c r="C19" s="28">
        <v>40394</v>
      </c>
      <c r="D19">
        <f t="shared" si="0"/>
        <v>8</v>
      </c>
    </row>
    <row r="20" spans="1:4" x14ac:dyDescent="0.25">
      <c r="A20" t="s">
        <v>49</v>
      </c>
      <c r="B20">
        <v>6702</v>
      </c>
      <c r="C20" s="28">
        <v>40195</v>
      </c>
      <c r="D20">
        <f t="shared" si="0"/>
        <v>1</v>
      </c>
    </row>
    <row r="21" spans="1:4" x14ac:dyDescent="0.25">
      <c r="A21" t="s">
        <v>49</v>
      </c>
      <c r="B21">
        <v>12760</v>
      </c>
      <c r="C21" s="28">
        <v>40371</v>
      </c>
      <c r="D21">
        <f t="shared" si="0"/>
        <v>7</v>
      </c>
    </row>
    <row r="22" spans="1:4" x14ac:dyDescent="0.25">
      <c r="A22" t="s">
        <v>47</v>
      </c>
      <c r="B22">
        <v>7394</v>
      </c>
      <c r="C22" s="28">
        <v>40485</v>
      </c>
      <c r="D22">
        <f t="shared" si="0"/>
        <v>11</v>
      </c>
    </row>
    <row r="23" spans="1:4" x14ac:dyDescent="0.25">
      <c r="A23" t="s">
        <v>47</v>
      </c>
      <c r="B23">
        <v>11086</v>
      </c>
      <c r="C23" s="28">
        <v>40293</v>
      </c>
      <c r="D23">
        <f t="shared" si="0"/>
        <v>4</v>
      </c>
    </row>
    <row r="24" spans="1:4" x14ac:dyDescent="0.25">
      <c r="A24" t="s">
        <v>48</v>
      </c>
      <c r="B24">
        <v>7359</v>
      </c>
      <c r="C24" s="28">
        <v>40402</v>
      </c>
      <c r="D24">
        <f t="shared" si="0"/>
        <v>8</v>
      </c>
    </row>
    <row r="25" spans="1:4" x14ac:dyDescent="0.25">
      <c r="A25" t="s">
        <v>49</v>
      </c>
      <c r="B25">
        <v>7810</v>
      </c>
      <c r="C25" s="28">
        <v>40194</v>
      </c>
      <c r="D25">
        <f t="shared" si="0"/>
        <v>1</v>
      </c>
    </row>
    <row r="26" spans="1:4" x14ac:dyDescent="0.25">
      <c r="A26" t="s">
        <v>51</v>
      </c>
      <c r="B26">
        <v>13981</v>
      </c>
      <c r="C26" s="28">
        <v>40438</v>
      </c>
      <c r="D26">
        <f t="shared" si="0"/>
        <v>9</v>
      </c>
    </row>
    <row r="27" spans="1:4" x14ac:dyDescent="0.25">
      <c r="A27" t="s">
        <v>50</v>
      </c>
      <c r="B27">
        <v>10697</v>
      </c>
      <c r="C27" s="28">
        <v>40257</v>
      </c>
      <c r="D27">
        <f t="shared" si="0"/>
        <v>3</v>
      </c>
    </row>
    <row r="28" spans="1:4" x14ac:dyDescent="0.25">
      <c r="A28" t="s">
        <v>50</v>
      </c>
      <c r="B28">
        <v>13595</v>
      </c>
      <c r="C28" s="28">
        <v>40431</v>
      </c>
      <c r="D28">
        <f t="shared" si="0"/>
        <v>9</v>
      </c>
    </row>
    <row r="29" spans="1:4" x14ac:dyDescent="0.25">
      <c r="A29" t="s">
        <v>49</v>
      </c>
      <c r="B29">
        <v>11183</v>
      </c>
      <c r="C29" s="28">
        <v>40448</v>
      </c>
      <c r="D29">
        <f t="shared" si="0"/>
        <v>9</v>
      </c>
    </row>
    <row r="30" spans="1:4" x14ac:dyDescent="0.25">
      <c r="A30" t="s">
        <v>50</v>
      </c>
      <c r="B30">
        <v>7844</v>
      </c>
      <c r="C30" s="28">
        <v>40393</v>
      </c>
      <c r="D30">
        <f t="shared" si="0"/>
        <v>8</v>
      </c>
    </row>
    <row r="31" spans="1:4" x14ac:dyDescent="0.25">
      <c r="A31" t="s">
        <v>50</v>
      </c>
      <c r="B31">
        <v>9396</v>
      </c>
      <c r="C31" s="28">
        <v>40455</v>
      </c>
      <c r="D31">
        <f t="shared" si="0"/>
        <v>10</v>
      </c>
    </row>
    <row r="32" spans="1:4" x14ac:dyDescent="0.25">
      <c r="A32" t="s">
        <v>51</v>
      </c>
      <c r="B32">
        <v>8112</v>
      </c>
      <c r="C32" s="28">
        <v>40252</v>
      </c>
      <c r="D32">
        <f t="shared" si="0"/>
        <v>3</v>
      </c>
    </row>
    <row r="33" spans="1:4" x14ac:dyDescent="0.25">
      <c r="A33" t="s">
        <v>51</v>
      </c>
      <c r="B33">
        <v>9296</v>
      </c>
      <c r="C33" s="28">
        <v>40179</v>
      </c>
      <c r="D33">
        <f t="shared" si="0"/>
        <v>1</v>
      </c>
    </row>
    <row r="34" spans="1:4" x14ac:dyDescent="0.25">
      <c r="A34" t="s">
        <v>50</v>
      </c>
      <c r="B34">
        <v>11318</v>
      </c>
      <c r="C34" s="28">
        <v>40372</v>
      </c>
      <c r="D34">
        <f t="shared" ref="D34:D65" si="1">MONTH(C34)</f>
        <v>7</v>
      </c>
    </row>
    <row r="35" spans="1:4" x14ac:dyDescent="0.25">
      <c r="A35" t="s">
        <v>51</v>
      </c>
      <c r="B35">
        <v>11018</v>
      </c>
      <c r="C35" s="28">
        <v>40424</v>
      </c>
      <c r="D35">
        <f t="shared" si="1"/>
        <v>9</v>
      </c>
    </row>
    <row r="36" spans="1:4" x14ac:dyDescent="0.25">
      <c r="A36" t="s">
        <v>49</v>
      </c>
      <c r="B36">
        <v>9669</v>
      </c>
      <c r="C36" s="28">
        <v>40417</v>
      </c>
      <c r="D36">
        <f t="shared" si="1"/>
        <v>8</v>
      </c>
    </row>
    <row r="37" spans="1:4" x14ac:dyDescent="0.25">
      <c r="A37" t="s">
        <v>51</v>
      </c>
      <c r="B37">
        <v>14678</v>
      </c>
      <c r="C37" s="28">
        <v>40311</v>
      </c>
      <c r="D37">
        <f t="shared" si="1"/>
        <v>5</v>
      </c>
    </row>
    <row r="38" spans="1:4" x14ac:dyDescent="0.25">
      <c r="A38" t="s">
        <v>48</v>
      </c>
      <c r="B38">
        <v>13497</v>
      </c>
      <c r="C38" s="28">
        <v>40425</v>
      </c>
      <c r="D38">
        <f t="shared" si="1"/>
        <v>9</v>
      </c>
    </row>
    <row r="39" spans="1:4" x14ac:dyDescent="0.25">
      <c r="A39" t="s">
        <v>49</v>
      </c>
      <c r="B39">
        <v>9217</v>
      </c>
      <c r="C39" s="28">
        <v>40362</v>
      </c>
      <c r="D39">
        <f t="shared" si="1"/>
        <v>7</v>
      </c>
    </row>
    <row r="40" spans="1:4" x14ac:dyDescent="0.25">
      <c r="A40" t="s">
        <v>49</v>
      </c>
      <c r="B40">
        <v>12002</v>
      </c>
      <c r="C40" s="28">
        <v>40436</v>
      </c>
      <c r="D40">
        <f t="shared" si="1"/>
        <v>9</v>
      </c>
    </row>
    <row r="41" spans="1:4" x14ac:dyDescent="0.25">
      <c r="A41" t="s">
        <v>51</v>
      </c>
      <c r="B41">
        <v>6089</v>
      </c>
      <c r="C41" s="28">
        <v>40360</v>
      </c>
      <c r="D41">
        <f t="shared" si="1"/>
        <v>7</v>
      </c>
    </row>
    <row r="42" spans="1:4" x14ac:dyDescent="0.25">
      <c r="A42" t="s">
        <v>47</v>
      </c>
      <c r="B42">
        <v>11082</v>
      </c>
      <c r="C42" s="28">
        <v>40183</v>
      </c>
      <c r="D42">
        <f t="shared" si="1"/>
        <v>1</v>
      </c>
    </row>
    <row r="43" spans="1:4" x14ac:dyDescent="0.25">
      <c r="A43" t="s">
        <v>48</v>
      </c>
      <c r="B43">
        <v>5696</v>
      </c>
      <c r="C43" s="28">
        <v>40234</v>
      </c>
      <c r="D43">
        <f t="shared" si="1"/>
        <v>2</v>
      </c>
    </row>
    <row r="44" spans="1:4" x14ac:dyDescent="0.25">
      <c r="A44" t="s">
        <v>48</v>
      </c>
      <c r="B44">
        <v>14894</v>
      </c>
      <c r="C44" s="28">
        <v>40386</v>
      </c>
      <c r="D44">
        <f t="shared" si="1"/>
        <v>7</v>
      </c>
    </row>
    <row r="45" spans="1:4" x14ac:dyDescent="0.25">
      <c r="A45" t="s">
        <v>49</v>
      </c>
      <c r="B45">
        <v>8406</v>
      </c>
      <c r="C45" s="28">
        <v>40291</v>
      </c>
      <c r="D45">
        <f t="shared" si="1"/>
        <v>4</v>
      </c>
    </row>
    <row r="46" spans="1:4" x14ac:dyDescent="0.25">
      <c r="A46" t="s">
        <v>51</v>
      </c>
      <c r="B46">
        <v>6108</v>
      </c>
      <c r="C46" s="28">
        <v>40231</v>
      </c>
      <c r="D46">
        <f t="shared" si="1"/>
        <v>2</v>
      </c>
    </row>
    <row r="47" spans="1:4" x14ac:dyDescent="0.25">
      <c r="A47" t="s">
        <v>51</v>
      </c>
      <c r="B47">
        <v>8216</v>
      </c>
      <c r="C47" s="28">
        <v>40475</v>
      </c>
      <c r="D47">
        <f t="shared" si="1"/>
        <v>10</v>
      </c>
    </row>
    <row r="48" spans="1:4" x14ac:dyDescent="0.25">
      <c r="A48" t="s">
        <v>47</v>
      </c>
      <c r="B48">
        <v>13982</v>
      </c>
      <c r="C48" s="28">
        <v>40395</v>
      </c>
      <c r="D48">
        <f t="shared" si="1"/>
        <v>8</v>
      </c>
    </row>
    <row r="49" spans="1:4" x14ac:dyDescent="0.25">
      <c r="A49" t="s">
        <v>48</v>
      </c>
      <c r="B49">
        <v>13611</v>
      </c>
      <c r="C49" s="28">
        <v>40284</v>
      </c>
      <c r="D49">
        <f t="shared" si="1"/>
        <v>4</v>
      </c>
    </row>
    <row r="50" spans="1:4" x14ac:dyDescent="0.25">
      <c r="A50" t="s">
        <v>47</v>
      </c>
      <c r="B50">
        <v>5551</v>
      </c>
      <c r="C50" s="28">
        <v>40437</v>
      </c>
      <c r="D50">
        <f t="shared" si="1"/>
        <v>9</v>
      </c>
    </row>
    <row r="51" spans="1:4" x14ac:dyDescent="0.25">
      <c r="A51" t="s">
        <v>50</v>
      </c>
      <c r="B51">
        <v>8285</v>
      </c>
      <c r="C51" s="28">
        <v>40195</v>
      </c>
      <c r="D51">
        <f t="shared" si="1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A2" sqref="A1:D51"/>
    </sheetView>
  </sheetViews>
  <sheetFormatPr defaultRowHeight="15" x14ac:dyDescent="0.25"/>
  <cols>
    <col min="1" max="1" width="10.7109375" customWidth="1"/>
    <col min="2" max="2" width="10.28515625" customWidth="1"/>
    <col min="3" max="3" width="10.7109375" bestFit="1" customWidth="1"/>
  </cols>
  <sheetData>
    <row r="1" spans="1:4" x14ac:dyDescent="0.25">
      <c r="A1" s="1" t="s">
        <v>44</v>
      </c>
      <c r="B1" s="1" t="s">
        <v>24</v>
      </c>
      <c r="C1" s="1" t="s">
        <v>45</v>
      </c>
      <c r="D1" s="1" t="s">
        <v>46</v>
      </c>
    </row>
    <row r="2" spans="1:4" x14ac:dyDescent="0.25">
      <c r="A2" t="s">
        <v>51</v>
      </c>
      <c r="B2">
        <v>13797</v>
      </c>
      <c r="C2" s="28">
        <v>40439</v>
      </c>
      <c r="D2">
        <f t="shared" ref="D2:D33" si="0">MONTH(C2)</f>
        <v>9</v>
      </c>
    </row>
    <row r="3" spans="1:4" x14ac:dyDescent="0.25">
      <c r="A3" t="s">
        <v>51</v>
      </c>
      <c r="B3">
        <v>6928</v>
      </c>
      <c r="C3" s="28">
        <v>40483</v>
      </c>
      <c r="D3">
        <f t="shared" si="0"/>
        <v>11</v>
      </c>
    </row>
    <row r="4" spans="1:4" x14ac:dyDescent="0.25">
      <c r="A4" t="s">
        <v>51</v>
      </c>
      <c r="B4">
        <v>13981</v>
      </c>
      <c r="C4" s="28">
        <v>40438</v>
      </c>
      <c r="D4">
        <f t="shared" si="0"/>
        <v>9</v>
      </c>
    </row>
    <row r="5" spans="1:4" x14ac:dyDescent="0.25">
      <c r="A5" t="s">
        <v>51</v>
      </c>
      <c r="B5">
        <v>8112</v>
      </c>
      <c r="C5" s="28">
        <v>40252</v>
      </c>
      <c r="D5">
        <f t="shared" si="0"/>
        <v>3</v>
      </c>
    </row>
    <row r="6" spans="1:4" x14ac:dyDescent="0.25">
      <c r="A6" t="s">
        <v>51</v>
      </c>
      <c r="B6">
        <v>9296</v>
      </c>
      <c r="C6" s="28">
        <v>40179</v>
      </c>
      <c r="D6">
        <f t="shared" si="0"/>
        <v>1</v>
      </c>
    </row>
    <row r="7" spans="1:4" x14ac:dyDescent="0.25">
      <c r="A7" t="s">
        <v>51</v>
      </c>
      <c r="B7">
        <v>11018</v>
      </c>
      <c r="C7" s="28">
        <v>40424</v>
      </c>
      <c r="D7">
        <f t="shared" si="0"/>
        <v>9</v>
      </c>
    </row>
    <row r="8" spans="1:4" x14ac:dyDescent="0.25">
      <c r="A8" t="s">
        <v>51</v>
      </c>
      <c r="B8">
        <v>14678</v>
      </c>
      <c r="C8" s="28">
        <v>40311</v>
      </c>
      <c r="D8">
        <f t="shared" si="0"/>
        <v>5</v>
      </c>
    </row>
    <row r="9" spans="1:4" x14ac:dyDescent="0.25">
      <c r="A9" t="s">
        <v>51</v>
      </c>
      <c r="B9">
        <v>6089</v>
      </c>
      <c r="C9" s="28">
        <v>40360</v>
      </c>
      <c r="D9">
        <f t="shared" si="0"/>
        <v>7</v>
      </c>
    </row>
    <row r="10" spans="1:4" x14ac:dyDescent="0.25">
      <c r="A10" t="s">
        <v>51</v>
      </c>
      <c r="B10">
        <v>6108</v>
      </c>
      <c r="C10" s="28">
        <v>40231</v>
      </c>
      <c r="D10">
        <f t="shared" si="0"/>
        <v>2</v>
      </c>
    </row>
    <row r="11" spans="1:4" x14ac:dyDescent="0.25">
      <c r="A11" t="s">
        <v>51</v>
      </c>
      <c r="B11">
        <v>8216</v>
      </c>
      <c r="C11" s="28">
        <v>40475</v>
      </c>
      <c r="D11">
        <f t="shared" si="0"/>
        <v>10</v>
      </c>
    </row>
    <row r="12" spans="1:4" x14ac:dyDescent="0.25">
      <c r="A12" t="s">
        <v>47</v>
      </c>
      <c r="B12">
        <v>10583</v>
      </c>
      <c r="C12" s="28">
        <v>40179</v>
      </c>
      <c r="D12">
        <f t="shared" si="0"/>
        <v>1</v>
      </c>
    </row>
    <row r="13" spans="1:4" x14ac:dyDescent="0.25">
      <c r="A13" t="s">
        <v>47</v>
      </c>
      <c r="B13">
        <v>5669</v>
      </c>
      <c r="C13" s="28">
        <v>40459</v>
      </c>
      <c r="D13">
        <f t="shared" si="0"/>
        <v>10</v>
      </c>
    </row>
    <row r="14" spans="1:4" x14ac:dyDescent="0.25">
      <c r="A14" t="s">
        <v>47</v>
      </c>
      <c r="B14">
        <v>11695</v>
      </c>
      <c r="C14" s="28">
        <v>40194</v>
      </c>
      <c r="D14">
        <f t="shared" si="0"/>
        <v>1</v>
      </c>
    </row>
    <row r="15" spans="1:4" x14ac:dyDescent="0.25">
      <c r="A15" t="s">
        <v>47</v>
      </c>
      <c r="B15">
        <v>12475</v>
      </c>
      <c r="C15" s="28">
        <v>40467</v>
      </c>
      <c r="D15">
        <f t="shared" si="0"/>
        <v>10</v>
      </c>
    </row>
    <row r="16" spans="1:4" x14ac:dyDescent="0.25">
      <c r="A16" t="s">
        <v>47</v>
      </c>
      <c r="B16">
        <v>7394</v>
      </c>
      <c r="C16" s="28">
        <v>40485</v>
      </c>
      <c r="D16">
        <f t="shared" si="0"/>
        <v>11</v>
      </c>
    </row>
    <row r="17" spans="1:4" x14ac:dyDescent="0.25">
      <c r="A17" t="s">
        <v>47</v>
      </c>
      <c r="B17">
        <v>11086</v>
      </c>
      <c r="C17" s="28">
        <v>40293</v>
      </c>
      <c r="D17">
        <f t="shared" si="0"/>
        <v>4</v>
      </c>
    </row>
    <row r="18" spans="1:4" x14ac:dyDescent="0.25">
      <c r="A18" t="s">
        <v>47</v>
      </c>
      <c r="B18">
        <v>11082</v>
      </c>
      <c r="C18" s="28">
        <v>40183</v>
      </c>
      <c r="D18">
        <f t="shared" si="0"/>
        <v>1</v>
      </c>
    </row>
    <row r="19" spans="1:4" x14ac:dyDescent="0.25">
      <c r="A19" t="s">
        <v>47</v>
      </c>
      <c r="B19">
        <v>13982</v>
      </c>
      <c r="C19" s="28">
        <v>40395</v>
      </c>
      <c r="D19">
        <f t="shared" si="0"/>
        <v>8</v>
      </c>
    </row>
    <row r="20" spans="1:4" x14ac:dyDescent="0.25">
      <c r="A20" t="s">
        <v>47</v>
      </c>
      <c r="B20">
        <v>5551</v>
      </c>
      <c r="C20" s="28">
        <v>40437</v>
      </c>
      <c r="D20">
        <f t="shared" si="0"/>
        <v>9</v>
      </c>
    </row>
    <row r="21" spans="1:4" x14ac:dyDescent="0.25">
      <c r="A21" t="s">
        <v>49</v>
      </c>
      <c r="B21">
        <v>12575</v>
      </c>
      <c r="C21" s="28">
        <v>40331</v>
      </c>
      <c r="D21">
        <f t="shared" si="0"/>
        <v>6</v>
      </c>
    </row>
    <row r="22" spans="1:4" x14ac:dyDescent="0.25">
      <c r="A22" t="s">
        <v>49</v>
      </c>
      <c r="B22">
        <v>10400</v>
      </c>
      <c r="C22" s="28">
        <v>40236</v>
      </c>
      <c r="D22">
        <f t="shared" si="0"/>
        <v>2</v>
      </c>
    </row>
    <row r="23" spans="1:4" x14ac:dyDescent="0.25">
      <c r="A23" t="s">
        <v>49</v>
      </c>
      <c r="B23">
        <v>9734</v>
      </c>
      <c r="C23" s="28">
        <v>40225</v>
      </c>
      <c r="D23">
        <f t="shared" si="0"/>
        <v>2</v>
      </c>
    </row>
    <row r="24" spans="1:4" x14ac:dyDescent="0.25">
      <c r="A24" t="s">
        <v>49</v>
      </c>
      <c r="B24">
        <v>6702</v>
      </c>
      <c r="C24" s="28">
        <v>40195</v>
      </c>
      <c r="D24">
        <f t="shared" si="0"/>
        <v>1</v>
      </c>
    </row>
    <row r="25" spans="1:4" x14ac:dyDescent="0.25">
      <c r="A25" t="s">
        <v>49</v>
      </c>
      <c r="B25">
        <v>12760</v>
      </c>
      <c r="C25" s="28">
        <v>40371</v>
      </c>
      <c r="D25">
        <f t="shared" si="0"/>
        <v>7</v>
      </c>
    </row>
    <row r="26" spans="1:4" x14ac:dyDescent="0.25">
      <c r="A26" t="s">
        <v>49</v>
      </c>
      <c r="B26">
        <v>7810</v>
      </c>
      <c r="C26" s="28">
        <v>40194</v>
      </c>
      <c r="D26">
        <f t="shared" si="0"/>
        <v>1</v>
      </c>
    </row>
    <row r="27" spans="1:4" x14ac:dyDescent="0.25">
      <c r="A27" t="s">
        <v>49</v>
      </c>
      <c r="B27">
        <v>11183</v>
      </c>
      <c r="C27" s="28">
        <v>40448</v>
      </c>
      <c r="D27">
        <f t="shared" si="0"/>
        <v>9</v>
      </c>
    </row>
    <row r="28" spans="1:4" x14ac:dyDescent="0.25">
      <c r="A28" t="s">
        <v>49</v>
      </c>
      <c r="B28">
        <v>9669</v>
      </c>
      <c r="C28" s="28">
        <v>40417</v>
      </c>
      <c r="D28">
        <f t="shared" si="0"/>
        <v>8</v>
      </c>
    </row>
    <row r="29" spans="1:4" x14ac:dyDescent="0.25">
      <c r="A29" t="s">
        <v>49</v>
      </c>
      <c r="B29">
        <v>9217</v>
      </c>
      <c r="C29" s="28">
        <v>40362</v>
      </c>
      <c r="D29">
        <f t="shared" si="0"/>
        <v>7</v>
      </c>
    </row>
    <row r="30" spans="1:4" x14ac:dyDescent="0.25">
      <c r="A30" t="s">
        <v>49</v>
      </c>
      <c r="B30">
        <v>12002</v>
      </c>
      <c r="C30" s="28">
        <v>40436</v>
      </c>
      <c r="D30">
        <f t="shared" si="0"/>
        <v>9</v>
      </c>
    </row>
    <row r="31" spans="1:4" x14ac:dyDescent="0.25">
      <c r="A31" t="s">
        <v>49</v>
      </c>
      <c r="B31">
        <v>8406</v>
      </c>
      <c r="C31" s="28">
        <v>40291</v>
      </c>
      <c r="D31">
        <f t="shared" si="0"/>
        <v>4</v>
      </c>
    </row>
    <row r="32" spans="1:4" x14ac:dyDescent="0.25">
      <c r="A32" t="s">
        <v>50</v>
      </c>
      <c r="B32">
        <v>14950</v>
      </c>
      <c r="C32" s="28">
        <v>40342</v>
      </c>
      <c r="D32">
        <f t="shared" si="0"/>
        <v>6</v>
      </c>
    </row>
    <row r="33" spans="1:4" x14ac:dyDescent="0.25">
      <c r="A33" t="s">
        <v>50</v>
      </c>
      <c r="B33">
        <v>13820</v>
      </c>
      <c r="C33" s="28">
        <v>40414</v>
      </c>
      <c r="D33">
        <f t="shared" si="0"/>
        <v>8</v>
      </c>
    </row>
    <row r="34" spans="1:4" x14ac:dyDescent="0.25">
      <c r="A34" t="s">
        <v>50</v>
      </c>
      <c r="B34">
        <v>9713</v>
      </c>
      <c r="C34" s="28">
        <v>40374</v>
      </c>
      <c r="D34">
        <f t="shared" ref="D34:D65" si="1">MONTH(C34)</f>
        <v>7</v>
      </c>
    </row>
    <row r="35" spans="1:4" x14ac:dyDescent="0.25">
      <c r="A35" t="s">
        <v>50</v>
      </c>
      <c r="B35">
        <v>13599</v>
      </c>
      <c r="C35" s="28">
        <v>40353</v>
      </c>
      <c r="D35">
        <f t="shared" si="1"/>
        <v>6</v>
      </c>
    </row>
    <row r="36" spans="1:4" x14ac:dyDescent="0.25">
      <c r="A36" t="s">
        <v>50</v>
      </c>
      <c r="B36">
        <v>8713</v>
      </c>
      <c r="C36" s="28">
        <v>40437</v>
      </c>
      <c r="D36">
        <f t="shared" si="1"/>
        <v>9</v>
      </c>
    </row>
    <row r="37" spans="1:4" x14ac:dyDescent="0.25">
      <c r="A37" t="s">
        <v>50</v>
      </c>
      <c r="B37">
        <v>10697</v>
      </c>
      <c r="C37" s="28">
        <v>40257</v>
      </c>
      <c r="D37">
        <f t="shared" si="1"/>
        <v>3</v>
      </c>
    </row>
    <row r="38" spans="1:4" x14ac:dyDescent="0.25">
      <c r="A38" t="s">
        <v>50</v>
      </c>
      <c r="B38">
        <v>13595</v>
      </c>
      <c r="C38" s="28">
        <v>40431</v>
      </c>
      <c r="D38">
        <f t="shared" si="1"/>
        <v>9</v>
      </c>
    </row>
    <row r="39" spans="1:4" x14ac:dyDescent="0.25">
      <c r="A39" t="s">
        <v>50</v>
      </c>
      <c r="B39">
        <v>7844</v>
      </c>
      <c r="C39" s="28">
        <v>40393</v>
      </c>
      <c r="D39">
        <f t="shared" si="1"/>
        <v>8</v>
      </c>
    </row>
    <row r="40" spans="1:4" x14ac:dyDescent="0.25">
      <c r="A40" t="s">
        <v>50</v>
      </c>
      <c r="B40">
        <v>9396</v>
      </c>
      <c r="C40" s="28">
        <v>40455</v>
      </c>
      <c r="D40">
        <f t="shared" si="1"/>
        <v>10</v>
      </c>
    </row>
    <row r="41" spans="1:4" x14ac:dyDescent="0.25">
      <c r="A41" t="s">
        <v>50</v>
      </c>
      <c r="B41">
        <v>11318</v>
      </c>
      <c r="C41" s="28">
        <v>40372</v>
      </c>
      <c r="D41">
        <f t="shared" si="1"/>
        <v>7</v>
      </c>
    </row>
    <row r="42" spans="1:4" x14ac:dyDescent="0.25">
      <c r="A42" t="s">
        <v>50</v>
      </c>
      <c r="B42">
        <v>8285</v>
      </c>
      <c r="C42" s="28">
        <v>40195</v>
      </c>
      <c r="D42">
        <f t="shared" si="1"/>
        <v>1</v>
      </c>
    </row>
    <row r="43" spans="1:4" x14ac:dyDescent="0.25">
      <c r="A43" t="s">
        <v>48</v>
      </c>
      <c r="B43">
        <v>7313</v>
      </c>
      <c r="C43" s="28">
        <v>40261</v>
      </c>
      <c r="D43">
        <f t="shared" si="1"/>
        <v>3</v>
      </c>
    </row>
    <row r="44" spans="1:4" x14ac:dyDescent="0.25">
      <c r="A44" t="s">
        <v>48</v>
      </c>
      <c r="B44">
        <v>8360</v>
      </c>
      <c r="C44" s="28">
        <v>40336</v>
      </c>
      <c r="D44">
        <f t="shared" si="1"/>
        <v>6</v>
      </c>
    </row>
    <row r="45" spans="1:4" x14ac:dyDescent="0.25">
      <c r="A45" t="s">
        <v>48</v>
      </c>
      <c r="B45">
        <v>11821</v>
      </c>
      <c r="C45" s="28">
        <v>40470</v>
      </c>
      <c r="D45">
        <f t="shared" si="1"/>
        <v>10</v>
      </c>
    </row>
    <row r="46" spans="1:4" x14ac:dyDescent="0.25">
      <c r="A46" t="s">
        <v>48</v>
      </c>
      <c r="B46">
        <v>7020</v>
      </c>
      <c r="C46" s="28">
        <v>40394</v>
      </c>
      <c r="D46">
        <f t="shared" si="1"/>
        <v>8</v>
      </c>
    </row>
    <row r="47" spans="1:4" x14ac:dyDescent="0.25">
      <c r="A47" t="s">
        <v>48</v>
      </c>
      <c r="B47">
        <v>7359</v>
      </c>
      <c r="C47" s="28">
        <v>40402</v>
      </c>
      <c r="D47">
        <f t="shared" si="1"/>
        <v>8</v>
      </c>
    </row>
    <row r="48" spans="1:4" x14ac:dyDescent="0.25">
      <c r="A48" t="s">
        <v>48</v>
      </c>
      <c r="B48">
        <v>13497</v>
      </c>
      <c r="C48" s="28">
        <v>40425</v>
      </c>
      <c r="D48">
        <f t="shared" si="1"/>
        <v>9</v>
      </c>
    </row>
    <row r="49" spans="1:4" x14ac:dyDescent="0.25">
      <c r="A49" t="s">
        <v>48</v>
      </c>
      <c r="B49">
        <v>5696</v>
      </c>
      <c r="C49" s="28">
        <v>40234</v>
      </c>
      <c r="D49">
        <f t="shared" si="1"/>
        <v>2</v>
      </c>
    </row>
    <row r="50" spans="1:4" x14ac:dyDescent="0.25">
      <c r="A50" t="s">
        <v>48</v>
      </c>
      <c r="B50">
        <v>14894</v>
      </c>
      <c r="C50" s="28">
        <v>40386</v>
      </c>
      <c r="D50">
        <f t="shared" si="1"/>
        <v>7</v>
      </c>
    </row>
    <row r="51" spans="1:4" x14ac:dyDescent="0.25">
      <c r="A51" t="s">
        <v>48</v>
      </c>
      <c r="B51">
        <v>13611</v>
      </c>
      <c r="C51" s="28">
        <v>40284</v>
      </c>
      <c r="D51">
        <f t="shared" si="1"/>
        <v>4</v>
      </c>
    </row>
  </sheetData>
  <sortState ref="A2:D51">
    <sortCondition ref="A2:A51" customList="HH,TST,Central,CWB,MK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workbookViewId="0">
      <selection sqref="A1:D57"/>
    </sheetView>
  </sheetViews>
  <sheetFormatPr defaultRowHeight="15" outlineLevelRow="2" x14ac:dyDescent="0.25"/>
  <cols>
    <col min="3" max="3" width="10.7109375" bestFit="1" customWidth="1"/>
  </cols>
  <sheetData>
    <row r="1" spans="1:4" x14ac:dyDescent="0.25">
      <c r="A1" s="1" t="s">
        <v>44</v>
      </c>
      <c r="B1" s="1" t="s">
        <v>24</v>
      </c>
      <c r="C1" s="1" t="s">
        <v>45</v>
      </c>
      <c r="D1" s="1" t="s">
        <v>46</v>
      </c>
    </row>
    <row r="2" spans="1:4" hidden="1" outlineLevel="2" x14ac:dyDescent="0.25">
      <c r="A2" t="s">
        <v>51</v>
      </c>
      <c r="B2">
        <v>13797</v>
      </c>
      <c r="C2" s="28">
        <v>40439</v>
      </c>
      <c r="D2">
        <f t="shared" ref="D2:D11" si="0">MONTH(C2)</f>
        <v>9</v>
      </c>
    </row>
    <row r="3" spans="1:4" hidden="1" outlineLevel="2" x14ac:dyDescent="0.25">
      <c r="A3" t="s">
        <v>51</v>
      </c>
      <c r="B3">
        <v>6928</v>
      </c>
      <c r="C3" s="28">
        <v>40483</v>
      </c>
      <c r="D3">
        <f t="shared" si="0"/>
        <v>11</v>
      </c>
    </row>
    <row r="4" spans="1:4" hidden="1" outlineLevel="2" x14ac:dyDescent="0.25">
      <c r="A4" t="s">
        <v>51</v>
      </c>
      <c r="B4">
        <v>13981</v>
      </c>
      <c r="C4" s="28">
        <v>40438</v>
      </c>
      <c r="D4">
        <f t="shared" si="0"/>
        <v>9</v>
      </c>
    </row>
    <row r="5" spans="1:4" hidden="1" outlineLevel="2" x14ac:dyDescent="0.25">
      <c r="A5" t="s">
        <v>51</v>
      </c>
      <c r="B5">
        <v>8112</v>
      </c>
      <c r="C5" s="28">
        <v>40252</v>
      </c>
      <c r="D5">
        <f t="shared" si="0"/>
        <v>3</v>
      </c>
    </row>
    <row r="6" spans="1:4" hidden="1" outlineLevel="2" x14ac:dyDescent="0.25">
      <c r="A6" t="s">
        <v>51</v>
      </c>
      <c r="B6">
        <v>9296</v>
      </c>
      <c r="C6" s="28">
        <v>40179</v>
      </c>
      <c r="D6">
        <f t="shared" si="0"/>
        <v>1</v>
      </c>
    </row>
    <row r="7" spans="1:4" hidden="1" outlineLevel="2" x14ac:dyDescent="0.25">
      <c r="A7" t="s">
        <v>51</v>
      </c>
      <c r="B7">
        <v>11018</v>
      </c>
      <c r="C7" s="28">
        <v>40424</v>
      </c>
      <c r="D7">
        <f t="shared" si="0"/>
        <v>9</v>
      </c>
    </row>
    <row r="8" spans="1:4" hidden="1" outlineLevel="2" x14ac:dyDescent="0.25">
      <c r="A8" t="s">
        <v>51</v>
      </c>
      <c r="B8">
        <v>14678</v>
      </c>
      <c r="C8" s="28">
        <v>40311</v>
      </c>
      <c r="D8">
        <f t="shared" si="0"/>
        <v>5</v>
      </c>
    </row>
    <row r="9" spans="1:4" hidden="1" outlineLevel="2" x14ac:dyDescent="0.25">
      <c r="A9" t="s">
        <v>51</v>
      </c>
      <c r="B9">
        <v>6089</v>
      </c>
      <c r="C9" s="28">
        <v>40360</v>
      </c>
      <c r="D9">
        <f t="shared" si="0"/>
        <v>7</v>
      </c>
    </row>
    <row r="10" spans="1:4" hidden="1" outlineLevel="2" x14ac:dyDescent="0.25">
      <c r="A10" t="s">
        <v>51</v>
      </c>
      <c r="B10">
        <v>6108</v>
      </c>
      <c r="C10" s="28">
        <v>40231</v>
      </c>
      <c r="D10">
        <f t="shared" si="0"/>
        <v>2</v>
      </c>
    </row>
    <row r="11" spans="1:4" hidden="1" outlineLevel="2" x14ac:dyDescent="0.25">
      <c r="A11" t="s">
        <v>51</v>
      </c>
      <c r="B11">
        <v>8216</v>
      </c>
      <c r="C11" s="28">
        <v>40475</v>
      </c>
      <c r="D11">
        <f t="shared" si="0"/>
        <v>10</v>
      </c>
    </row>
    <row r="12" spans="1:4" outlineLevel="1" collapsed="1" x14ac:dyDescent="0.25">
      <c r="A12" s="1" t="s">
        <v>52</v>
      </c>
      <c r="B12">
        <f>SUBTOTAL(9,B2:B11)</f>
        <v>98223</v>
      </c>
      <c r="C12" s="28"/>
    </row>
    <row r="13" spans="1:4" hidden="1" outlineLevel="2" x14ac:dyDescent="0.25">
      <c r="A13" t="s">
        <v>47</v>
      </c>
      <c r="B13">
        <v>10583</v>
      </c>
      <c r="C13" s="28">
        <v>40179</v>
      </c>
      <c r="D13">
        <f t="shared" ref="D13:D21" si="1">MONTH(C13)</f>
        <v>1</v>
      </c>
    </row>
    <row r="14" spans="1:4" hidden="1" outlineLevel="2" x14ac:dyDescent="0.25">
      <c r="A14" t="s">
        <v>47</v>
      </c>
      <c r="B14">
        <v>5669</v>
      </c>
      <c r="C14" s="28">
        <v>40459</v>
      </c>
      <c r="D14">
        <f t="shared" si="1"/>
        <v>10</v>
      </c>
    </row>
    <row r="15" spans="1:4" hidden="1" outlineLevel="2" x14ac:dyDescent="0.25">
      <c r="A15" t="s">
        <v>47</v>
      </c>
      <c r="B15">
        <v>11695</v>
      </c>
      <c r="C15" s="28">
        <v>40194</v>
      </c>
      <c r="D15">
        <f t="shared" si="1"/>
        <v>1</v>
      </c>
    </row>
    <row r="16" spans="1:4" hidden="1" outlineLevel="2" x14ac:dyDescent="0.25">
      <c r="A16" t="s">
        <v>47</v>
      </c>
      <c r="B16">
        <v>12475</v>
      </c>
      <c r="C16" s="28">
        <v>40467</v>
      </c>
      <c r="D16">
        <f t="shared" si="1"/>
        <v>10</v>
      </c>
    </row>
    <row r="17" spans="1:4" hidden="1" outlineLevel="2" x14ac:dyDescent="0.25">
      <c r="A17" t="s">
        <v>47</v>
      </c>
      <c r="B17">
        <v>7394</v>
      </c>
      <c r="C17" s="28">
        <v>40485</v>
      </c>
      <c r="D17">
        <f t="shared" si="1"/>
        <v>11</v>
      </c>
    </row>
    <row r="18" spans="1:4" hidden="1" outlineLevel="2" x14ac:dyDescent="0.25">
      <c r="A18" t="s">
        <v>47</v>
      </c>
      <c r="B18">
        <v>11086</v>
      </c>
      <c r="C18" s="28">
        <v>40293</v>
      </c>
      <c r="D18">
        <f t="shared" si="1"/>
        <v>4</v>
      </c>
    </row>
    <row r="19" spans="1:4" hidden="1" outlineLevel="2" x14ac:dyDescent="0.25">
      <c r="A19" t="s">
        <v>47</v>
      </c>
      <c r="B19">
        <v>11082</v>
      </c>
      <c r="C19" s="28">
        <v>40183</v>
      </c>
      <c r="D19">
        <f t="shared" si="1"/>
        <v>1</v>
      </c>
    </row>
    <row r="20" spans="1:4" hidden="1" outlineLevel="2" x14ac:dyDescent="0.25">
      <c r="A20" t="s">
        <v>47</v>
      </c>
      <c r="B20">
        <v>13982</v>
      </c>
      <c r="C20" s="28">
        <v>40395</v>
      </c>
      <c r="D20">
        <f t="shared" si="1"/>
        <v>8</v>
      </c>
    </row>
    <row r="21" spans="1:4" hidden="1" outlineLevel="2" x14ac:dyDescent="0.25">
      <c r="A21" t="s">
        <v>47</v>
      </c>
      <c r="B21">
        <v>5551</v>
      </c>
      <c r="C21" s="28">
        <v>40437</v>
      </c>
      <c r="D21">
        <f t="shared" si="1"/>
        <v>9</v>
      </c>
    </row>
    <row r="22" spans="1:4" outlineLevel="1" collapsed="1" x14ac:dyDescent="0.25">
      <c r="A22" s="1" t="s">
        <v>53</v>
      </c>
      <c r="B22">
        <f>SUBTOTAL(9,B13:B21)</f>
        <v>89517</v>
      </c>
      <c r="C22" s="28"/>
    </row>
    <row r="23" spans="1:4" hidden="1" outlineLevel="2" x14ac:dyDescent="0.25">
      <c r="A23" t="s">
        <v>49</v>
      </c>
      <c r="B23">
        <v>12575</v>
      </c>
      <c r="C23" s="28">
        <v>40331</v>
      </c>
      <c r="D23">
        <f t="shared" ref="D23:D33" si="2">MONTH(C23)</f>
        <v>6</v>
      </c>
    </row>
    <row r="24" spans="1:4" hidden="1" outlineLevel="2" x14ac:dyDescent="0.25">
      <c r="A24" t="s">
        <v>49</v>
      </c>
      <c r="B24">
        <v>10400</v>
      </c>
      <c r="C24" s="28">
        <v>40236</v>
      </c>
      <c r="D24">
        <f t="shared" si="2"/>
        <v>2</v>
      </c>
    </row>
    <row r="25" spans="1:4" hidden="1" outlineLevel="2" x14ac:dyDescent="0.25">
      <c r="A25" t="s">
        <v>49</v>
      </c>
      <c r="B25">
        <v>9734</v>
      </c>
      <c r="C25" s="28">
        <v>40225</v>
      </c>
      <c r="D25">
        <f t="shared" si="2"/>
        <v>2</v>
      </c>
    </row>
    <row r="26" spans="1:4" hidden="1" outlineLevel="2" x14ac:dyDescent="0.25">
      <c r="A26" t="s">
        <v>49</v>
      </c>
      <c r="B26">
        <v>6702</v>
      </c>
      <c r="C26" s="28">
        <v>40195</v>
      </c>
      <c r="D26">
        <f t="shared" si="2"/>
        <v>1</v>
      </c>
    </row>
    <row r="27" spans="1:4" hidden="1" outlineLevel="2" x14ac:dyDescent="0.25">
      <c r="A27" t="s">
        <v>49</v>
      </c>
      <c r="B27">
        <v>12760</v>
      </c>
      <c r="C27" s="28">
        <v>40371</v>
      </c>
      <c r="D27">
        <f t="shared" si="2"/>
        <v>7</v>
      </c>
    </row>
    <row r="28" spans="1:4" hidden="1" outlineLevel="2" x14ac:dyDescent="0.25">
      <c r="A28" t="s">
        <v>49</v>
      </c>
      <c r="B28">
        <v>7810</v>
      </c>
      <c r="C28" s="28">
        <v>40194</v>
      </c>
      <c r="D28">
        <f t="shared" si="2"/>
        <v>1</v>
      </c>
    </row>
    <row r="29" spans="1:4" hidden="1" outlineLevel="2" x14ac:dyDescent="0.25">
      <c r="A29" t="s">
        <v>49</v>
      </c>
      <c r="B29">
        <v>11183</v>
      </c>
      <c r="C29" s="28">
        <v>40448</v>
      </c>
      <c r="D29">
        <f t="shared" si="2"/>
        <v>9</v>
      </c>
    </row>
    <row r="30" spans="1:4" hidden="1" outlineLevel="2" x14ac:dyDescent="0.25">
      <c r="A30" t="s">
        <v>49</v>
      </c>
      <c r="B30">
        <v>9669</v>
      </c>
      <c r="C30" s="28">
        <v>40417</v>
      </c>
      <c r="D30">
        <f t="shared" si="2"/>
        <v>8</v>
      </c>
    </row>
    <row r="31" spans="1:4" hidden="1" outlineLevel="2" x14ac:dyDescent="0.25">
      <c r="A31" t="s">
        <v>49</v>
      </c>
      <c r="B31">
        <v>9217</v>
      </c>
      <c r="C31" s="28">
        <v>40362</v>
      </c>
      <c r="D31">
        <f t="shared" si="2"/>
        <v>7</v>
      </c>
    </row>
    <row r="32" spans="1:4" hidden="1" outlineLevel="2" x14ac:dyDescent="0.25">
      <c r="A32" t="s">
        <v>49</v>
      </c>
      <c r="B32">
        <v>12002</v>
      </c>
      <c r="C32" s="28">
        <v>40436</v>
      </c>
      <c r="D32">
        <f t="shared" si="2"/>
        <v>9</v>
      </c>
    </row>
    <row r="33" spans="1:4" hidden="1" outlineLevel="2" x14ac:dyDescent="0.25">
      <c r="A33" t="s">
        <v>49</v>
      </c>
      <c r="B33">
        <v>8406</v>
      </c>
      <c r="C33" s="28">
        <v>40291</v>
      </c>
      <c r="D33">
        <f t="shared" si="2"/>
        <v>4</v>
      </c>
    </row>
    <row r="34" spans="1:4" outlineLevel="1" collapsed="1" x14ac:dyDescent="0.25">
      <c r="A34" s="1" t="s">
        <v>54</v>
      </c>
      <c r="B34">
        <f>SUBTOTAL(9,B23:B33)</f>
        <v>110458</v>
      </c>
      <c r="C34" s="28"/>
    </row>
    <row r="35" spans="1:4" hidden="1" outlineLevel="2" x14ac:dyDescent="0.25">
      <c r="A35" t="s">
        <v>50</v>
      </c>
      <c r="B35">
        <v>14950</v>
      </c>
      <c r="C35" s="28">
        <v>40342</v>
      </c>
      <c r="D35">
        <f t="shared" ref="D35:D45" si="3">MONTH(C35)</f>
        <v>6</v>
      </c>
    </row>
    <row r="36" spans="1:4" hidden="1" outlineLevel="2" x14ac:dyDescent="0.25">
      <c r="A36" t="s">
        <v>50</v>
      </c>
      <c r="B36">
        <v>13820</v>
      </c>
      <c r="C36" s="28">
        <v>40414</v>
      </c>
      <c r="D36">
        <f t="shared" si="3"/>
        <v>8</v>
      </c>
    </row>
    <row r="37" spans="1:4" hidden="1" outlineLevel="2" x14ac:dyDescent="0.25">
      <c r="A37" t="s">
        <v>50</v>
      </c>
      <c r="B37">
        <v>9713</v>
      </c>
      <c r="C37" s="28">
        <v>40374</v>
      </c>
      <c r="D37">
        <f t="shared" si="3"/>
        <v>7</v>
      </c>
    </row>
    <row r="38" spans="1:4" hidden="1" outlineLevel="2" x14ac:dyDescent="0.25">
      <c r="A38" t="s">
        <v>50</v>
      </c>
      <c r="B38">
        <v>13599</v>
      </c>
      <c r="C38" s="28">
        <v>40353</v>
      </c>
      <c r="D38">
        <f t="shared" si="3"/>
        <v>6</v>
      </c>
    </row>
    <row r="39" spans="1:4" hidden="1" outlineLevel="2" x14ac:dyDescent="0.25">
      <c r="A39" t="s">
        <v>50</v>
      </c>
      <c r="B39">
        <v>8713</v>
      </c>
      <c r="C39" s="28">
        <v>40437</v>
      </c>
      <c r="D39">
        <f t="shared" si="3"/>
        <v>9</v>
      </c>
    </row>
    <row r="40" spans="1:4" hidden="1" outlineLevel="2" x14ac:dyDescent="0.25">
      <c r="A40" t="s">
        <v>50</v>
      </c>
      <c r="B40">
        <v>10697</v>
      </c>
      <c r="C40" s="28">
        <v>40257</v>
      </c>
      <c r="D40">
        <f t="shared" si="3"/>
        <v>3</v>
      </c>
    </row>
    <row r="41" spans="1:4" hidden="1" outlineLevel="2" x14ac:dyDescent="0.25">
      <c r="A41" t="s">
        <v>50</v>
      </c>
      <c r="B41">
        <v>13595</v>
      </c>
      <c r="C41" s="28">
        <v>40431</v>
      </c>
      <c r="D41">
        <f t="shared" si="3"/>
        <v>9</v>
      </c>
    </row>
    <row r="42" spans="1:4" hidden="1" outlineLevel="2" x14ac:dyDescent="0.25">
      <c r="A42" t="s">
        <v>50</v>
      </c>
      <c r="B42">
        <v>7844</v>
      </c>
      <c r="C42" s="28">
        <v>40393</v>
      </c>
      <c r="D42">
        <f t="shared" si="3"/>
        <v>8</v>
      </c>
    </row>
    <row r="43" spans="1:4" hidden="1" outlineLevel="2" x14ac:dyDescent="0.25">
      <c r="A43" t="s">
        <v>50</v>
      </c>
      <c r="B43">
        <v>9396</v>
      </c>
      <c r="C43" s="28">
        <v>40455</v>
      </c>
      <c r="D43">
        <f t="shared" si="3"/>
        <v>10</v>
      </c>
    </row>
    <row r="44" spans="1:4" hidden="1" outlineLevel="2" x14ac:dyDescent="0.25">
      <c r="A44" t="s">
        <v>50</v>
      </c>
      <c r="B44">
        <v>11318</v>
      </c>
      <c r="C44" s="28">
        <v>40372</v>
      </c>
      <c r="D44">
        <f t="shared" si="3"/>
        <v>7</v>
      </c>
    </row>
    <row r="45" spans="1:4" hidden="1" outlineLevel="2" x14ac:dyDescent="0.25">
      <c r="A45" t="s">
        <v>50</v>
      </c>
      <c r="B45">
        <v>8285</v>
      </c>
      <c r="C45" s="28">
        <v>40195</v>
      </c>
      <c r="D45">
        <f t="shared" si="3"/>
        <v>1</v>
      </c>
    </row>
    <row r="46" spans="1:4" outlineLevel="1" collapsed="1" x14ac:dyDescent="0.25">
      <c r="A46" s="1" t="s">
        <v>55</v>
      </c>
      <c r="B46">
        <f>SUBTOTAL(9,B35:B45)</f>
        <v>121930</v>
      </c>
      <c r="C46" s="28"/>
    </row>
    <row r="47" spans="1:4" hidden="1" outlineLevel="2" x14ac:dyDescent="0.25">
      <c r="A47" t="s">
        <v>48</v>
      </c>
      <c r="B47">
        <v>7313</v>
      </c>
      <c r="C47" s="28">
        <v>40261</v>
      </c>
      <c r="D47">
        <f t="shared" ref="D47:D55" si="4">MONTH(C47)</f>
        <v>3</v>
      </c>
    </row>
    <row r="48" spans="1:4" hidden="1" outlineLevel="2" x14ac:dyDescent="0.25">
      <c r="A48" t="s">
        <v>48</v>
      </c>
      <c r="B48">
        <v>8360</v>
      </c>
      <c r="C48" s="28">
        <v>40336</v>
      </c>
      <c r="D48">
        <f t="shared" si="4"/>
        <v>6</v>
      </c>
    </row>
    <row r="49" spans="1:4" hidden="1" outlineLevel="2" x14ac:dyDescent="0.25">
      <c r="A49" t="s">
        <v>48</v>
      </c>
      <c r="B49">
        <v>11821</v>
      </c>
      <c r="C49" s="28">
        <v>40470</v>
      </c>
      <c r="D49">
        <f t="shared" si="4"/>
        <v>10</v>
      </c>
    </row>
    <row r="50" spans="1:4" hidden="1" outlineLevel="2" x14ac:dyDescent="0.25">
      <c r="A50" t="s">
        <v>48</v>
      </c>
      <c r="B50">
        <v>7020</v>
      </c>
      <c r="C50" s="28">
        <v>40394</v>
      </c>
      <c r="D50">
        <f t="shared" si="4"/>
        <v>8</v>
      </c>
    </row>
    <row r="51" spans="1:4" hidden="1" outlineLevel="2" x14ac:dyDescent="0.25">
      <c r="A51" t="s">
        <v>48</v>
      </c>
      <c r="B51">
        <v>7359</v>
      </c>
      <c r="C51" s="28">
        <v>40402</v>
      </c>
      <c r="D51">
        <f t="shared" si="4"/>
        <v>8</v>
      </c>
    </row>
    <row r="52" spans="1:4" hidden="1" outlineLevel="2" x14ac:dyDescent="0.25">
      <c r="A52" t="s">
        <v>48</v>
      </c>
      <c r="B52">
        <v>13497</v>
      </c>
      <c r="C52" s="28">
        <v>40425</v>
      </c>
      <c r="D52">
        <f t="shared" si="4"/>
        <v>9</v>
      </c>
    </row>
    <row r="53" spans="1:4" hidden="1" outlineLevel="2" x14ac:dyDescent="0.25">
      <c r="A53" t="s">
        <v>48</v>
      </c>
      <c r="B53">
        <v>5696</v>
      </c>
      <c r="C53" s="28">
        <v>40234</v>
      </c>
      <c r="D53">
        <f t="shared" si="4"/>
        <v>2</v>
      </c>
    </row>
    <row r="54" spans="1:4" hidden="1" outlineLevel="2" x14ac:dyDescent="0.25">
      <c r="A54" t="s">
        <v>48</v>
      </c>
      <c r="B54">
        <v>14894</v>
      </c>
      <c r="C54" s="28">
        <v>40386</v>
      </c>
      <c r="D54">
        <f t="shared" si="4"/>
        <v>7</v>
      </c>
    </row>
    <row r="55" spans="1:4" hidden="1" outlineLevel="2" x14ac:dyDescent="0.25">
      <c r="A55" t="s">
        <v>48</v>
      </c>
      <c r="B55">
        <v>13611</v>
      </c>
      <c r="C55" s="28">
        <v>40284</v>
      </c>
      <c r="D55">
        <f t="shared" si="4"/>
        <v>4</v>
      </c>
    </row>
    <row r="56" spans="1:4" outlineLevel="1" collapsed="1" x14ac:dyDescent="0.25">
      <c r="A56" s="1" t="s">
        <v>56</v>
      </c>
      <c r="B56">
        <f>SUBTOTAL(9,B47:B55)</f>
        <v>89571</v>
      </c>
      <c r="C56" s="28"/>
    </row>
    <row r="57" spans="1:4" x14ac:dyDescent="0.25">
      <c r="A57" s="1" t="s">
        <v>57</v>
      </c>
      <c r="B57">
        <f>SUBTOTAL(9,B2:B55)</f>
        <v>509699</v>
      </c>
      <c r="C57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name</vt:lpstr>
      <vt:lpstr>LOOKUP</vt:lpstr>
      <vt:lpstr>hlookup vlookup</vt:lpstr>
      <vt:lpstr>nested lookup</vt:lpstr>
      <vt:lpstr>goalseek</vt:lpstr>
      <vt:lpstr>Scenario</vt:lpstr>
      <vt:lpstr>Sort</vt:lpstr>
      <vt:lpstr>Custom sort</vt:lpstr>
      <vt:lpstr>SubTotal</vt:lpstr>
      <vt:lpstr>AutoFilter</vt:lpstr>
      <vt:lpstr>AdvancedFiltering</vt:lpstr>
      <vt:lpstr>Sheet1</vt:lpstr>
      <vt:lpstr>BALANCE</vt:lpstr>
      <vt:lpstr>AdvancedFiltering!Criteria</vt:lpstr>
      <vt:lpstr>Sheet1!Criteria</vt:lpstr>
      <vt:lpstr>EXPENSES</vt:lpstr>
      <vt:lpstr>REVENUE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Feva Works</dc:creator>
  <cp:lastModifiedBy>Raymond Tsang</cp:lastModifiedBy>
  <dcterms:created xsi:type="dcterms:W3CDTF">2010-07-19T10:15:29Z</dcterms:created>
  <dcterms:modified xsi:type="dcterms:W3CDTF">2010-08-16T00:57:24Z</dcterms:modified>
</cp:coreProperties>
</file>