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checkCompatibility="1" autoCompressPictures="0"/>
  <bookViews>
    <workbookView xWindow="120" yWindow="160" windowWidth="25440" windowHeight="18800"/>
  </bookViews>
  <sheets>
    <sheet name="fin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0" i="1"/>
  <c r="H18" i="1"/>
  <c r="H17" i="1"/>
  <c r="H16" i="1"/>
  <c r="H15" i="1"/>
  <c r="H7" i="1"/>
  <c r="H8" i="1"/>
  <c r="H9" i="1"/>
  <c r="H10" i="1"/>
  <c r="H6" i="1"/>
  <c r="G19" i="1"/>
  <c r="G20" i="1"/>
  <c r="G18" i="1"/>
  <c r="G17" i="1"/>
  <c r="G16" i="1"/>
  <c r="G15" i="1"/>
  <c r="G7" i="1"/>
  <c r="G8" i="1"/>
  <c r="G9" i="1"/>
  <c r="G10" i="1"/>
  <c r="G6" i="1"/>
  <c r="F19" i="1"/>
  <c r="F20" i="1"/>
  <c r="F18" i="1"/>
  <c r="F17" i="1"/>
  <c r="F16" i="1"/>
  <c r="F15" i="1"/>
  <c r="F7" i="1"/>
  <c r="F8" i="1"/>
  <c r="F9" i="1"/>
  <c r="F10" i="1"/>
  <c r="F6" i="1"/>
  <c r="E18" i="1"/>
  <c r="E15" i="1"/>
  <c r="E16" i="1"/>
  <c r="E17" i="1"/>
  <c r="E19" i="1"/>
  <c r="E20" i="1"/>
  <c r="E7" i="1"/>
  <c r="E8" i="1"/>
  <c r="E9" i="1"/>
  <c r="E10" i="1"/>
  <c r="E6" i="1"/>
  <c r="C11" i="1"/>
  <c r="D11" i="1"/>
  <c r="B11" i="1"/>
  <c r="D13" i="1"/>
  <c r="D14" i="1"/>
  <c r="C13" i="1"/>
  <c r="C14" i="1"/>
  <c r="B14" i="1"/>
  <c r="B13" i="1"/>
  <c r="E13" i="1"/>
  <c r="G14" i="1"/>
  <c r="E11" i="1"/>
  <c r="F13" i="1"/>
  <c r="G11" i="1"/>
  <c r="H13" i="1"/>
  <c r="E14" i="1"/>
  <c r="C21" i="1"/>
  <c r="D21" i="1"/>
  <c r="F11" i="1"/>
  <c r="F14" i="1"/>
  <c r="G13" i="1"/>
  <c r="H11" i="1"/>
  <c r="H14" i="1"/>
  <c r="D23" i="1"/>
  <c r="D24" i="1"/>
  <c r="C23" i="1"/>
  <c r="C24" i="1"/>
  <c r="B21" i="1"/>
  <c r="E21" i="1"/>
  <c r="G21" i="1"/>
  <c r="H21" i="1"/>
  <c r="F21" i="1"/>
  <c r="B23" i="1"/>
  <c r="B24" i="1"/>
  <c r="G23" i="1"/>
  <c r="E23" i="1"/>
  <c r="E24" i="1"/>
  <c r="H23" i="1"/>
  <c r="F23" i="1"/>
</calcChain>
</file>

<file path=xl/sharedStrings.xml><?xml version="1.0" encoding="utf-8"?>
<sst xmlns="http://schemas.openxmlformats.org/spreadsheetml/2006/main" count="29" uniqueCount="29">
  <si>
    <t>Internet Café</t>
  </si>
  <si>
    <t>First Quarter Review</t>
  </si>
  <si>
    <t>Jan</t>
  </si>
  <si>
    <t>Feb</t>
  </si>
  <si>
    <t>Mar</t>
  </si>
  <si>
    <t>Total</t>
  </si>
  <si>
    <t>Sales</t>
  </si>
  <si>
    <t>Food</t>
  </si>
  <si>
    <t>Merchandise</t>
  </si>
  <si>
    <t>Computer</t>
  </si>
  <si>
    <t>Total Sales</t>
  </si>
  <si>
    <t>Expenses</t>
  </si>
  <si>
    <t>Cost of Goods</t>
  </si>
  <si>
    <t>Cost of Merchandise</t>
  </si>
  <si>
    <t>Wage</t>
  </si>
  <si>
    <t>Internet</t>
  </si>
  <si>
    <t>Building</t>
  </si>
  <si>
    <t>Capital Assets</t>
  </si>
  <si>
    <t>Miscellaneous</t>
  </si>
  <si>
    <t>Total Expenses</t>
  </si>
  <si>
    <t>Income</t>
  </si>
  <si>
    <t>Net Income</t>
  </si>
  <si>
    <t>Profit Margin</t>
  </si>
  <si>
    <t>Min</t>
  </si>
  <si>
    <t>Max</t>
  </si>
  <si>
    <t>Avg</t>
  </si>
  <si>
    <t>Advertising</t>
  </si>
  <si>
    <t>Coffee</t>
  </si>
  <si>
    <t>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</si>
</sst>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u/>
      <sz val="11"/>
      <color theme="1"/>
      <name val="Gill Sans MT"/>
      <family val="2"/>
      <scheme val="minor"/>
    </font>
    <font>
      <i/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6"/>
      <color rgb="FF7030A0"/>
      <name val="Garamond"/>
      <family val="1"/>
    </font>
    <font>
      <sz val="8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 applyAlignment="1">
      <alignment horizontal="left" indent="1"/>
    </xf>
    <xf numFmtId="164" fontId="0" fillId="0" borderId="0" xfId="1" applyNumberFormat="1" applyFont="1" applyBorder="1"/>
    <xf numFmtId="164" fontId="0" fillId="0" borderId="5" xfId="1" applyNumberFormat="1" applyFont="1" applyBorder="1"/>
    <xf numFmtId="0" fontId="1" fillId="0" borderId="4" xfId="0" applyFont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10" fontId="0" fillId="5" borderId="7" xfId="2" applyNumberFormat="1" applyFont="1" applyFill="1" applyBorder="1"/>
    <xf numFmtId="0" fontId="0" fillId="5" borderId="7" xfId="0" applyFill="1" applyBorder="1"/>
    <xf numFmtId="0" fontId="0" fillId="5" borderId="8" xfId="0" applyFill="1" applyBorder="1"/>
    <xf numFmtId="164" fontId="4" fillId="3" borderId="0" xfId="4" applyNumberFormat="1" applyBorder="1"/>
    <xf numFmtId="164" fontId="4" fillId="2" borderId="0" xfId="3" applyNumberFormat="1" applyBorder="1"/>
    <xf numFmtId="164" fontId="4" fillId="4" borderId="0" xfId="5" applyNumberFormat="1" applyBorder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6">
    <cellStyle name="20% - Accent1" xfId="3" builtinId="30"/>
    <cellStyle name="20% - Accent2" xfId="4" builtinId="34"/>
    <cellStyle name="20% - Accent4" xfId="5" builtinId="42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final!$B$4</c:f>
              <c:strCache>
                <c:ptCount val="1"/>
                <c:pt idx="0">
                  <c:v>Jan</c:v>
                </c:pt>
              </c:strCache>
            </c:strRef>
          </c:tx>
          <c:spPr>
            <a:gradFill flip="none" rotWithShape="1">
              <a:gsLst>
                <a:gs pos="0">
                  <a:schemeClr val="bg1"/>
                </a:gs>
                <a:gs pos="100000">
                  <a:srgbClr val="FF0000"/>
                </a:gs>
              </a:gsLst>
              <a:lin ang="16200000" scaled="0"/>
              <a:tileRect/>
            </a:gradFill>
          </c:spPr>
          <c:invertIfNegative val="0"/>
          <c:cat>
            <c:strRef>
              <c:f>final!$A$6:$A$10</c:f>
              <c:strCache>
                <c:ptCount val="5"/>
                <c:pt idx="0">
                  <c:v>Espresso</c:v>
                </c:pt>
                <c:pt idx="1">
                  <c:v>Coffee</c:v>
                </c:pt>
                <c:pt idx="2">
                  <c:v>Food</c:v>
                </c:pt>
                <c:pt idx="3">
                  <c:v>Merchandise</c:v>
                </c:pt>
                <c:pt idx="4">
                  <c:v>Computer</c:v>
                </c:pt>
              </c:strCache>
            </c:strRef>
          </c:cat>
          <c:val>
            <c:numRef>
              <c:f>final!$B$6:$B$10</c:f>
              <c:numCache>
                <c:formatCode>_("$"* #,##0_);_("$"* \(#,##0\);_("$"* "-"??_);_(@_)</c:formatCode>
                <c:ptCount val="5"/>
                <c:pt idx="0">
                  <c:v>13300.0</c:v>
                </c:pt>
                <c:pt idx="1">
                  <c:v>5800.0</c:v>
                </c:pt>
                <c:pt idx="2">
                  <c:v>3600.0</c:v>
                </c:pt>
                <c:pt idx="3">
                  <c:v>1000.0</c:v>
                </c:pt>
                <c:pt idx="4">
                  <c:v>600.0</c:v>
                </c:pt>
              </c:numCache>
            </c:numRef>
          </c:val>
        </c:ser>
        <c:ser>
          <c:idx val="1"/>
          <c:order val="1"/>
          <c:tx>
            <c:strRef>
              <c:f>final!$C$4</c:f>
              <c:strCache>
                <c:ptCount val="1"/>
                <c:pt idx="0">
                  <c:v>Feb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final!$A$6:$A$10</c:f>
              <c:strCache>
                <c:ptCount val="5"/>
                <c:pt idx="0">
                  <c:v>Espresso</c:v>
                </c:pt>
                <c:pt idx="1">
                  <c:v>Coffee</c:v>
                </c:pt>
                <c:pt idx="2">
                  <c:v>Food</c:v>
                </c:pt>
                <c:pt idx="3">
                  <c:v>Merchandise</c:v>
                </c:pt>
                <c:pt idx="4">
                  <c:v>Computer</c:v>
                </c:pt>
              </c:strCache>
            </c:strRef>
          </c:cat>
          <c:val>
            <c:numRef>
              <c:f>final!$C$6:$C$10</c:f>
              <c:numCache>
                <c:formatCode>_("$"* #,##0_);_("$"* \(#,##0\);_("$"* "-"??_);_(@_)</c:formatCode>
                <c:ptCount val="5"/>
                <c:pt idx="0">
                  <c:v>13600.0</c:v>
                </c:pt>
                <c:pt idx="1">
                  <c:v>6000.0</c:v>
                </c:pt>
                <c:pt idx="2">
                  <c:v>3800.0</c:v>
                </c:pt>
                <c:pt idx="3">
                  <c:v>1100.0</c:v>
                </c:pt>
                <c:pt idx="4">
                  <c:v>600.0</c:v>
                </c:pt>
              </c:numCache>
            </c:numRef>
          </c:val>
        </c:ser>
        <c:ser>
          <c:idx val="2"/>
          <c:order val="2"/>
          <c:tx>
            <c:strRef>
              <c:f>final!$D$4</c:f>
              <c:strCache>
                <c:ptCount val="1"/>
                <c:pt idx="0">
                  <c:v>Mar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  <c:pictureStackUnit val="1000.0"/>
          </c:pictureOptions>
          <c:cat>
            <c:strRef>
              <c:f>final!$A$6:$A$10</c:f>
              <c:strCache>
                <c:ptCount val="5"/>
                <c:pt idx="0">
                  <c:v>Espresso</c:v>
                </c:pt>
                <c:pt idx="1">
                  <c:v>Coffee</c:v>
                </c:pt>
                <c:pt idx="2">
                  <c:v>Food</c:v>
                </c:pt>
                <c:pt idx="3">
                  <c:v>Merchandise</c:v>
                </c:pt>
                <c:pt idx="4">
                  <c:v>Computer</c:v>
                </c:pt>
              </c:strCache>
            </c:strRef>
          </c:cat>
          <c:val>
            <c:numRef>
              <c:f>final!$D$6:$D$10</c:f>
              <c:numCache>
                <c:formatCode>_("$"* #,##0_);_("$"* \(#,##0\);_("$"* "-"??_);_(@_)</c:formatCode>
                <c:ptCount val="5"/>
                <c:pt idx="0">
                  <c:v>14200.0</c:v>
                </c:pt>
                <c:pt idx="1">
                  <c:v>6200.0</c:v>
                </c:pt>
                <c:pt idx="2">
                  <c:v>3800.0</c:v>
                </c:pt>
                <c:pt idx="3">
                  <c:v>1100.0</c:v>
                </c:pt>
                <c:pt idx="4">
                  <c:v>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706952"/>
        <c:axId val="2129687432"/>
        <c:axId val="0"/>
      </c:bar3DChart>
      <c:catAx>
        <c:axId val="212970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87432"/>
        <c:crosses val="autoZero"/>
        <c:auto val="1"/>
        <c:lblAlgn val="ctr"/>
        <c:lblOffset val="100"/>
        <c:noMultiLvlLbl val="0"/>
      </c:catAx>
      <c:valAx>
        <c:axId val="212968743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2970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final!$B$4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final!$A$13:$A$20</c:f>
              <c:strCache>
                <c:ptCount val="8"/>
                <c:pt idx="0">
                  <c:v>Cost of Goods</c:v>
                </c:pt>
                <c:pt idx="1">
                  <c:v>Cost of Merchandise</c:v>
                </c:pt>
                <c:pt idx="2">
                  <c:v>Wage</c:v>
                </c:pt>
                <c:pt idx="3">
                  <c:v>Internet</c:v>
                </c:pt>
                <c:pt idx="4">
                  <c:v>Building</c:v>
                </c:pt>
                <c:pt idx="5">
                  <c:v>Advertising</c:v>
                </c:pt>
                <c:pt idx="6">
                  <c:v>Capital Assets</c:v>
                </c:pt>
                <c:pt idx="7">
                  <c:v>Miscellaneous</c:v>
                </c:pt>
              </c:strCache>
            </c:strRef>
          </c:cat>
          <c:val>
            <c:numRef>
              <c:f>final!$B$13:$B$20</c:f>
              <c:numCache>
                <c:formatCode>_("$"* #,##0_);_("$"* \(#,##0\);_("$"* "-"??_);_(@_)</c:formatCode>
                <c:ptCount val="8"/>
                <c:pt idx="0">
                  <c:v>7225.0</c:v>
                </c:pt>
                <c:pt idx="1">
                  <c:v>700.0</c:v>
                </c:pt>
                <c:pt idx="2">
                  <c:v>9000.0</c:v>
                </c:pt>
                <c:pt idx="3">
                  <c:v>325.0</c:v>
                </c:pt>
                <c:pt idx="4">
                  <c:v>2100.0</c:v>
                </c:pt>
                <c:pt idx="5">
                  <c:v>600.0</c:v>
                </c:pt>
                <c:pt idx="6">
                  <c:v>1500.0</c:v>
                </c:pt>
                <c:pt idx="7">
                  <c:v>1300.0</c:v>
                </c:pt>
              </c:numCache>
            </c:numRef>
          </c:val>
        </c:ser>
        <c:ser>
          <c:idx val="1"/>
          <c:order val="1"/>
          <c:tx>
            <c:strRef>
              <c:f>final!$C$4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final!$A$13:$A$20</c:f>
              <c:strCache>
                <c:ptCount val="8"/>
                <c:pt idx="0">
                  <c:v>Cost of Goods</c:v>
                </c:pt>
                <c:pt idx="1">
                  <c:v>Cost of Merchandise</c:v>
                </c:pt>
                <c:pt idx="2">
                  <c:v>Wage</c:v>
                </c:pt>
                <c:pt idx="3">
                  <c:v>Internet</c:v>
                </c:pt>
                <c:pt idx="4">
                  <c:v>Building</c:v>
                </c:pt>
                <c:pt idx="5">
                  <c:v>Advertising</c:v>
                </c:pt>
                <c:pt idx="6">
                  <c:v>Capital Assets</c:v>
                </c:pt>
                <c:pt idx="7">
                  <c:v>Miscellaneous</c:v>
                </c:pt>
              </c:strCache>
            </c:strRef>
          </c:cat>
          <c:val>
            <c:numRef>
              <c:f>final!$C$13:$C$20</c:f>
              <c:numCache>
                <c:formatCode>_("$"* #,##0_);_("$"* \(#,##0\);_("$"* "-"??_);_(@_)</c:formatCode>
                <c:ptCount val="8"/>
                <c:pt idx="0">
                  <c:v>7480.0</c:v>
                </c:pt>
                <c:pt idx="1">
                  <c:v>770.0</c:v>
                </c:pt>
                <c:pt idx="2">
                  <c:v>9000.0</c:v>
                </c:pt>
                <c:pt idx="3">
                  <c:v>325.0</c:v>
                </c:pt>
                <c:pt idx="4">
                  <c:v>2100.0</c:v>
                </c:pt>
                <c:pt idx="5">
                  <c:v>600.0</c:v>
                </c:pt>
                <c:pt idx="6">
                  <c:v>1500.0</c:v>
                </c:pt>
                <c:pt idx="7">
                  <c:v>1300.0</c:v>
                </c:pt>
              </c:numCache>
            </c:numRef>
          </c:val>
        </c:ser>
        <c:ser>
          <c:idx val="2"/>
          <c:order val="2"/>
          <c:tx>
            <c:strRef>
              <c:f>final!$D$4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final!$A$13:$A$20</c:f>
              <c:strCache>
                <c:ptCount val="8"/>
                <c:pt idx="0">
                  <c:v>Cost of Goods</c:v>
                </c:pt>
                <c:pt idx="1">
                  <c:v>Cost of Merchandise</c:v>
                </c:pt>
                <c:pt idx="2">
                  <c:v>Wage</c:v>
                </c:pt>
                <c:pt idx="3">
                  <c:v>Internet</c:v>
                </c:pt>
                <c:pt idx="4">
                  <c:v>Building</c:v>
                </c:pt>
                <c:pt idx="5">
                  <c:v>Advertising</c:v>
                </c:pt>
                <c:pt idx="6">
                  <c:v>Capital Assets</c:v>
                </c:pt>
                <c:pt idx="7">
                  <c:v>Miscellaneous</c:v>
                </c:pt>
              </c:strCache>
            </c:strRef>
          </c:cat>
          <c:val>
            <c:numRef>
              <c:f>final!$D$13:$D$20</c:f>
              <c:numCache>
                <c:formatCode>_("$"* #,##0_);_("$"* \(#,##0\);_("$"* "-"??_);_(@_)</c:formatCode>
                <c:ptCount val="8"/>
                <c:pt idx="0">
                  <c:v>7690.0</c:v>
                </c:pt>
                <c:pt idx="1">
                  <c:v>770.0</c:v>
                </c:pt>
                <c:pt idx="2">
                  <c:v>9000.0</c:v>
                </c:pt>
                <c:pt idx="3">
                  <c:v>325.0</c:v>
                </c:pt>
                <c:pt idx="4">
                  <c:v>2100.0</c:v>
                </c:pt>
                <c:pt idx="5">
                  <c:v>600.0</c:v>
                </c:pt>
                <c:pt idx="6">
                  <c:v>1500.0</c:v>
                </c:pt>
                <c:pt idx="7">
                  <c:v>1300.0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-2125158088"/>
        <c:axId val="-2125079896"/>
        <c:axId val="-2084093096"/>
      </c:bar3DChart>
      <c:catAx>
        <c:axId val="-212515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79896"/>
        <c:crosses val="autoZero"/>
        <c:auto val="1"/>
        <c:lblAlgn val="ctr"/>
        <c:lblOffset val="100"/>
        <c:noMultiLvlLbl val="0"/>
      </c:catAx>
      <c:valAx>
        <c:axId val="-212507989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-2125158088"/>
        <c:crosses val="autoZero"/>
        <c:crossBetween val="between"/>
      </c:valAx>
      <c:serAx>
        <c:axId val="-20840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798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final!$A$11</c:f>
              <c:strCache>
                <c:ptCount val="1"/>
                <c:pt idx="0">
                  <c:v>Total Sales</c:v>
                </c:pt>
              </c:strCache>
            </c:strRef>
          </c:tx>
          <c:explosion val="29"/>
          <c:dPt>
            <c:idx val="0"/>
            <c:bubble3D val="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Pt>
            <c:idx val="1"/>
            <c:bubble3D val="0"/>
            <c:spPr>
              <a:gradFill flip="none" rotWithShape="1">
                <a:gsLst>
                  <a:gs pos="0">
                    <a:schemeClr val="bg1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</c:spPr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final!$B$4:$D$4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final!$B$11:$D$11</c:f>
              <c:numCache>
                <c:formatCode>_("$"* #,##0_);_("$"* \(#,##0\);_("$"* "-"??_);_(@_)</c:formatCode>
                <c:ptCount val="3"/>
                <c:pt idx="0">
                  <c:v>24300.0</c:v>
                </c:pt>
                <c:pt idx="1">
                  <c:v>25100.0</c:v>
                </c:pt>
                <c:pt idx="2">
                  <c:v>25900.0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2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578472</xdr:colOff>
      <xdr:row>0</xdr:row>
      <xdr:rowOff>159383</xdr:rowOff>
    </xdr:from>
    <xdr:to>
      <xdr:col>0</xdr:col>
      <xdr:colOff>1227740</xdr:colOff>
      <xdr:row>3</xdr:row>
      <xdr:rowOff>48320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498" t="7887" r="60029" b="56994"/>
        <a:stretch>
          <a:fillRect/>
        </a:stretch>
      </xdr:blipFill>
      <xdr:spPr bwMode="auto">
        <a:xfrm rot="21141454">
          <a:off x="578472" y="159383"/>
          <a:ext cx="649268" cy="5715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</xdr:pic>
    <xdr:clientData/>
  </xdr:twoCellAnchor>
  <xdr:twoCellAnchor>
    <xdr:from>
      <xdr:col>0</xdr:col>
      <xdr:colOff>85724</xdr:colOff>
      <xdr:row>24</xdr:row>
      <xdr:rowOff>142874</xdr:rowOff>
    </xdr:from>
    <xdr:to>
      <xdr:col>7</xdr:col>
      <xdr:colOff>819150</xdr:colOff>
      <xdr:row>46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107950</xdr:colOff>
      <xdr:row>47</xdr:row>
      <xdr:rowOff>142874</xdr:rowOff>
    </xdr:from>
    <xdr:to>
      <xdr:col>7</xdr:col>
      <xdr:colOff>717550</xdr:colOff>
      <xdr:row>70</xdr:row>
      <xdr:rowOff>12699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70</xdr:row>
      <xdr:rowOff>165100</xdr:rowOff>
    </xdr:from>
    <xdr:to>
      <xdr:col>7</xdr:col>
      <xdr:colOff>771525</xdr:colOff>
      <xdr:row>94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Urban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Solstice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xSplit="1" topLeftCell="B1" activePane="topRight" state="frozen"/>
      <selection pane="topRight" activeCell="H25" sqref="H25"/>
    </sheetView>
  </sheetViews>
  <sheetFormatPr baseColWidth="10" defaultColWidth="8.83203125" defaultRowHeight="14" x14ac:dyDescent="0"/>
  <cols>
    <col min="1" max="1" width="21.6640625" customWidth="1"/>
    <col min="2" max="5" width="12.5" customWidth="1"/>
    <col min="6" max="7" width="12.5" hidden="1" customWidth="1"/>
    <col min="8" max="8" width="12.5" customWidth="1"/>
  </cols>
  <sheetData>
    <row r="1" spans="1:8" ht="15" thickBot="1"/>
    <row r="2" spans="1:8" ht="20" thickBot="1">
      <c r="A2" s="20" t="s">
        <v>0</v>
      </c>
      <c r="B2" s="21"/>
      <c r="C2" s="21"/>
      <c r="D2" s="21"/>
      <c r="E2" s="21"/>
      <c r="F2" s="21"/>
      <c r="G2" s="21"/>
      <c r="H2" s="22"/>
    </row>
    <row r="3" spans="1:8" ht="19">
      <c r="A3" s="20" t="s">
        <v>1</v>
      </c>
      <c r="B3" s="21"/>
      <c r="C3" s="21"/>
      <c r="D3" s="21"/>
      <c r="E3" s="21"/>
      <c r="F3" s="21"/>
      <c r="G3" s="21"/>
      <c r="H3" s="22"/>
    </row>
    <row r="4" spans="1:8">
      <c r="A4" s="1"/>
      <c r="B4" s="2" t="s">
        <v>2</v>
      </c>
      <c r="C4" s="2" t="s">
        <v>3</v>
      </c>
      <c r="D4" s="2" t="s">
        <v>4</v>
      </c>
      <c r="E4" s="2" t="s">
        <v>5</v>
      </c>
      <c r="F4" s="2" t="s">
        <v>23</v>
      </c>
      <c r="G4" s="2" t="s">
        <v>24</v>
      </c>
      <c r="H4" s="3" t="s">
        <v>25</v>
      </c>
    </row>
    <row r="5" spans="1:8">
      <c r="A5" s="1" t="s">
        <v>6</v>
      </c>
      <c r="B5" s="4"/>
      <c r="C5" s="4"/>
      <c r="D5" s="4"/>
      <c r="E5" s="4"/>
      <c r="F5" s="4"/>
      <c r="G5" s="4"/>
      <c r="H5" s="5"/>
    </row>
    <row r="6" spans="1:8">
      <c r="A6" s="6" t="s">
        <v>28</v>
      </c>
      <c r="B6" s="7">
        <v>13300</v>
      </c>
      <c r="C6" s="7">
        <v>13600</v>
      </c>
      <c r="D6" s="7">
        <v>14200</v>
      </c>
      <c r="E6" s="18">
        <f>SUM(B6:D6)</f>
        <v>41100</v>
      </c>
      <c r="F6" s="7">
        <f>MIN(B6:D6)</f>
        <v>13300</v>
      </c>
      <c r="G6" s="7">
        <f>MAX(B6:D6)</f>
        <v>14200</v>
      </c>
      <c r="H6" s="8">
        <f>AVERAGE(B6:D6)</f>
        <v>13700</v>
      </c>
    </row>
    <row r="7" spans="1:8">
      <c r="A7" s="6" t="s">
        <v>27</v>
      </c>
      <c r="B7" s="7">
        <v>5800</v>
      </c>
      <c r="C7" s="7">
        <v>6000</v>
      </c>
      <c r="D7" s="7">
        <v>6200</v>
      </c>
      <c r="E7" s="18">
        <f t="shared" ref="E7:E11" si="0">SUM(B7:D7)</f>
        <v>18000</v>
      </c>
      <c r="F7" s="7">
        <f t="shared" ref="F7:F11" si="1">MIN(B7:D7)</f>
        <v>5800</v>
      </c>
      <c r="G7" s="7">
        <f t="shared" ref="G7:G11" si="2">MAX(B7:D7)</f>
        <v>6200</v>
      </c>
      <c r="H7" s="8">
        <f t="shared" ref="H7:H11" si="3">AVERAGE(B7:D7)</f>
        <v>6000</v>
      </c>
    </row>
    <row r="8" spans="1:8">
      <c r="A8" s="6" t="s">
        <v>7</v>
      </c>
      <c r="B8" s="7">
        <v>3600</v>
      </c>
      <c r="C8" s="7">
        <v>3800</v>
      </c>
      <c r="D8" s="7">
        <v>3800</v>
      </c>
      <c r="E8" s="18">
        <f t="shared" si="0"/>
        <v>11200</v>
      </c>
      <c r="F8" s="7">
        <f t="shared" si="1"/>
        <v>3600</v>
      </c>
      <c r="G8" s="7">
        <f t="shared" si="2"/>
        <v>3800</v>
      </c>
      <c r="H8" s="8">
        <f t="shared" si="3"/>
        <v>3733.3333333333335</v>
      </c>
    </row>
    <row r="9" spans="1:8">
      <c r="A9" s="6" t="s">
        <v>8</v>
      </c>
      <c r="B9" s="7">
        <v>1000</v>
      </c>
      <c r="C9" s="7">
        <v>1100</v>
      </c>
      <c r="D9" s="7">
        <v>1100</v>
      </c>
      <c r="E9" s="18">
        <f t="shared" si="0"/>
        <v>3200</v>
      </c>
      <c r="F9" s="7">
        <f t="shared" si="1"/>
        <v>1000</v>
      </c>
      <c r="G9" s="7">
        <f t="shared" si="2"/>
        <v>1100</v>
      </c>
      <c r="H9" s="8">
        <f t="shared" si="3"/>
        <v>1066.6666666666667</v>
      </c>
    </row>
    <row r="10" spans="1:8">
      <c r="A10" s="6" t="s">
        <v>9</v>
      </c>
      <c r="B10" s="7">
        <v>600</v>
      </c>
      <c r="C10" s="7">
        <v>600</v>
      </c>
      <c r="D10" s="7">
        <v>600</v>
      </c>
      <c r="E10" s="18">
        <f t="shared" si="0"/>
        <v>1800</v>
      </c>
      <c r="F10" s="7">
        <f t="shared" si="1"/>
        <v>600</v>
      </c>
      <c r="G10" s="7">
        <f t="shared" si="2"/>
        <v>600</v>
      </c>
      <c r="H10" s="8">
        <f t="shared" si="3"/>
        <v>600</v>
      </c>
    </row>
    <row r="11" spans="1:8">
      <c r="A11" s="9" t="s">
        <v>10</v>
      </c>
      <c r="B11" s="7">
        <f>SUM(B6:B10)</f>
        <v>24300</v>
      </c>
      <c r="C11" s="7">
        <f t="shared" ref="C11:D11" si="4">SUM(C6:C10)</f>
        <v>25100</v>
      </c>
      <c r="D11" s="7">
        <f t="shared" si="4"/>
        <v>25900</v>
      </c>
      <c r="E11" s="18">
        <f t="shared" si="0"/>
        <v>75300</v>
      </c>
      <c r="F11" s="7">
        <f t="shared" si="1"/>
        <v>24300</v>
      </c>
      <c r="G11" s="7">
        <f t="shared" si="2"/>
        <v>25900</v>
      </c>
      <c r="H11" s="8">
        <f t="shared" si="3"/>
        <v>25100</v>
      </c>
    </row>
    <row r="12" spans="1:8">
      <c r="A12" s="10" t="s">
        <v>11</v>
      </c>
      <c r="B12" s="11"/>
      <c r="C12" s="11"/>
      <c r="D12" s="11"/>
      <c r="E12" s="11"/>
      <c r="F12" s="11"/>
      <c r="G12" s="11"/>
      <c r="H12" s="12"/>
    </row>
    <row r="13" spans="1:8">
      <c r="A13" s="6" t="s">
        <v>12</v>
      </c>
      <c r="B13" s="7">
        <f>B6*25%+B7*30%+B8*60%</f>
        <v>7225</v>
      </c>
      <c r="C13" s="7">
        <f>C6*25%+C7*30%+C8*60%</f>
        <v>7480</v>
      </c>
      <c r="D13" s="7">
        <f>D6*25%+D7*30%+D8*60%</f>
        <v>7690</v>
      </c>
      <c r="E13" s="17">
        <f>SUM(B13:D13)</f>
        <v>22395</v>
      </c>
      <c r="F13" s="7">
        <f>MIN(B13:D13)</f>
        <v>7225</v>
      </c>
      <c r="G13" s="7">
        <f>MAX(B13:D13)</f>
        <v>7690</v>
      </c>
      <c r="H13" s="8">
        <f>AVERAGE(B13:D13)</f>
        <v>7465</v>
      </c>
    </row>
    <row r="14" spans="1:8">
      <c r="A14" s="6" t="s">
        <v>13</v>
      </c>
      <c r="B14" s="7">
        <f>B9*70%</f>
        <v>700</v>
      </c>
      <c r="C14" s="7">
        <f>C9*70%</f>
        <v>770</v>
      </c>
      <c r="D14" s="7">
        <f>D9*70%</f>
        <v>770</v>
      </c>
      <c r="E14" s="17">
        <f t="shared" ref="E14:E21" si="5">SUM(B14:D14)</f>
        <v>2240</v>
      </c>
      <c r="F14" s="7">
        <f t="shared" ref="F14:F21" si="6">MIN(B14:D14)</f>
        <v>700</v>
      </c>
      <c r="G14" s="7">
        <f t="shared" ref="G14:G21" si="7">MAX(B14:D14)</f>
        <v>770</v>
      </c>
      <c r="H14" s="8">
        <f t="shared" ref="H14:H21" si="8">AVERAGE(B14:D14)</f>
        <v>746.66666666666663</v>
      </c>
    </row>
    <row r="15" spans="1:8">
      <c r="A15" s="6" t="s">
        <v>14</v>
      </c>
      <c r="B15" s="7">
        <v>9000</v>
      </c>
      <c r="C15" s="7">
        <v>9000</v>
      </c>
      <c r="D15" s="7">
        <v>9000</v>
      </c>
      <c r="E15" s="17">
        <f t="shared" si="5"/>
        <v>27000</v>
      </c>
      <c r="F15" s="7">
        <f t="shared" si="6"/>
        <v>9000</v>
      </c>
      <c r="G15" s="7">
        <f t="shared" si="7"/>
        <v>9000</v>
      </c>
      <c r="H15" s="8">
        <f t="shared" si="8"/>
        <v>9000</v>
      </c>
    </row>
    <row r="16" spans="1:8">
      <c r="A16" s="6" t="s">
        <v>15</v>
      </c>
      <c r="B16" s="7">
        <v>325</v>
      </c>
      <c r="C16" s="7">
        <v>325</v>
      </c>
      <c r="D16" s="7">
        <v>325</v>
      </c>
      <c r="E16" s="17">
        <f t="shared" si="5"/>
        <v>975</v>
      </c>
      <c r="F16" s="7">
        <f t="shared" si="6"/>
        <v>325</v>
      </c>
      <c r="G16" s="7">
        <f t="shared" si="7"/>
        <v>325</v>
      </c>
      <c r="H16" s="8">
        <f t="shared" si="8"/>
        <v>325</v>
      </c>
    </row>
    <row r="17" spans="1:8">
      <c r="A17" s="6" t="s">
        <v>16</v>
      </c>
      <c r="B17" s="7">
        <v>2100</v>
      </c>
      <c r="C17" s="7">
        <v>2100</v>
      </c>
      <c r="D17" s="7">
        <v>2100</v>
      </c>
      <c r="E17" s="17">
        <f t="shared" si="5"/>
        <v>6300</v>
      </c>
      <c r="F17" s="7">
        <f t="shared" si="6"/>
        <v>2100</v>
      </c>
      <c r="G17" s="7">
        <f t="shared" si="7"/>
        <v>2100</v>
      </c>
      <c r="H17" s="8">
        <f t="shared" si="8"/>
        <v>2100</v>
      </c>
    </row>
    <row r="18" spans="1:8">
      <c r="A18" s="6" t="s">
        <v>26</v>
      </c>
      <c r="B18" s="7">
        <v>600</v>
      </c>
      <c r="C18" s="7">
        <v>600</v>
      </c>
      <c r="D18" s="7">
        <v>600</v>
      </c>
      <c r="E18" s="17">
        <f t="shared" si="5"/>
        <v>1800</v>
      </c>
      <c r="F18" s="7">
        <f t="shared" si="6"/>
        <v>600</v>
      </c>
      <c r="G18" s="7">
        <f t="shared" si="7"/>
        <v>600</v>
      </c>
      <c r="H18" s="8">
        <f t="shared" si="8"/>
        <v>600</v>
      </c>
    </row>
    <row r="19" spans="1:8">
      <c r="A19" s="6" t="s">
        <v>17</v>
      </c>
      <c r="B19" s="7">
        <v>1500</v>
      </c>
      <c r="C19" s="7">
        <v>1500</v>
      </c>
      <c r="D19" s="7">
        <v>1500</v>
      </c>
      <c r="E19" s="17">
        <f t="shared" si="5"/>
        <v>4500</v>
      </c>
      <c r="F19" s="7">
        <f>MIN(B19:D19)</f>
        <v>1500</v>
      </c>
      <c r="G19" s="7">
        <f>MAX(B19:D19)</f>
        <v>1500</v>
      </c>
      <c r="H19" s="8">
        <f>AVERAGE(B19:D19)</f>
        <v>1500</v>
      </c>
    </row>
    <row r="20" spans="1:8">
      <c r="A20" s="6" t="s">
        <v>18</v>
      </c>
      <c r="B20" s="7">
        <v>1300</v>
      </c>
      <c r="C20" s="7">
        <v>1300</v>
      </c>
      <c r="D20" s="7">
        <v>1300</v>
      </c>
      <c r="E20" s="17">
        <f t="shared" si="5"/>
        <v>3900</v>
      </c>
      <c r="F20" s="7">
        <f t="shared" si="6"/>
        <v>1300</v>
      </c>
      <c r="G20" s="7">
        <f t="shared" si="7"/>
        <v>1300</v>
      </c>
      <c r="H20" s="8">
        <f t="shared" si="8"/>
        <v>1300</v>
      </c>
    </row>
    <row r="21" spans="1:8">
      <c r="A21" s="9" t="s">
        <v>19</v>
      </c>
      <c r="B21" s="7">
        <f>SUM(B13:B20)</f>
        <v>22750</v>
      </c>
      <c r="C21" s="7">
        <f>SUM(C13:C20)</f>
        <v>23075</v>
      </c>
      <c r="D21" s="7">
        <f>SUM(D13:D20)</f>
        <v>23285</v>
      </c>
      <c r="E21" s="17">
        <f t="shared" si="5"/>
        <v>69110</v>
      </c>
      <c r="F21" s="7">
        <f t="shared" si="6"/>
        <v>22750</v>
      </c>
      <c r="G21" s="7">
        <f t="shared" si="7"/>
        <v>23285</v>
      </c>
      <c r="H21" s="8">
        <f t="shared" si="8"/>
        <v>23036.666666666668</v>
      </c>
    </row>
    <row r="22" spans="1:8">
      <c r="A22" s="10" t="s">
        <v>20</v>
      </c>
      <c r="B22" s="11"/>
      <c r="C22" s="11"/>
      <c r="D22" s="11"/>
      <c r="E22" s="11"/>
      <c r="F22" s="11"/>
      <c r="G22" s="11"/>
      <c r="H22" s="12"/>
    </row>
    <row r="23" spans="1:8">
      <c r="A23" s="9" t="s">
        <v>21</v>
      </c>
      <c r="B23" s="7">
        <f>B11-B21</f>
        <v>1550</v>
      </c>
      <c r="C23" s="7">
        <f>C11-C21</f>
        <v>2025</v>
      </c>
      <c r="D23" s="7">
        <f>D11-D21</f>
        <v>2615</v>
      </c>
      <c r="E23" s="19">
        <f t="shared" ref="E23" si="9">SUM(B23:D23)</f>
        <v>6190</v>
      </c>
      <c r="F23" s="7">
        <f t="shared" ref="F23" si="10">MIN(B23:D23)</f>
        <v>1550</v>
      </c>
      <c r="G23" s="7">
        <f t="shared" ref="G23" si="11">MAX(B23:D23)</f>
        <v>2615</v>
      </c>
      <c r="H23" s="8">
        <f t="shared" ref="H23" si="12">AVERAGE(B23:D23)</f>
        <v>2063.3333333333335</v>
      </c>
    </row>
    <row r="24" spans="1:8" ht="15" thickBot="1">
      <c r="A24" s="13" t="s">
        <v>22</v>
      </c>
      <c r="B24" s="14">
        <f>B23/B11</f>
        <v>6.3786008230452676E-2</v>
      </c>
      <c r="C24" s="14">
        <f>C23/C11</f>
        <v>8.0677290836653384E-2</v>
      </c>
      <c r="D24" s="14">
        <f>D23/D11</f>
        <v>0.10096525096525097</v>
      </c>
      <c r="E24" s="14">
        <f>E23/E11</f>
        <v>8.2204515272244358E-2</v>
      </c>
      <c r="F24" s="15"/>
      <c r="G24" s="15"/>
      <c r="H24" s="16"/>
    </row>
  </sheetData>
  <mergeCells count="2">
    <mergeCell ref="A2:H2"/>
    <mergeCell ref="A3:H3"/>
  </mergeCells>
  <phoneticPr fontId="6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cp:lastPrinted>2014-10-09T03:43:03Z</cp:lastPrinted>
  <dcterms:created xsi:type="dcterms:W3CDTF">2008-09-22T09:06:58Z</dcterms:created>
  <dcterms:modified xsi:type="dcterms:W3CDTF">2014-10-09T03:43:10Z</dcterms:modified>
</cp:coreProperties>
</file>