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tables/table3.xml" ContentType="application/vnd.openxmlformats-officedocument.spreadsheetml.table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drawings/drawing16.xml" ContentType="application/vnd.openxmlformats-officedocument.drawing+xml"/>
  <Override PartName="/xl/tables/table4.xml" ContentType="application/vnd.openxmlformats-officedocument.spreadsheetml.table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drawings/drawing1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2.xml" ContentType="application/vnd.openxmlformats-officedocument.drawing+xml"/>
  <Override PartName="/xl/tables/table5.xml" ContentType="application/vnd.openxmlformats-officedocument.spreadsheetml.tab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700" yWindow="400" windowWidth="23900" windowHeight="16280" activeTab="3"/>
  </bookViews>
  <sheets>
    <sheet name="Stack" sheetId="14" r:id="rId1"/>
    <sheet name="Stack2" sheetId="13" r:id="rId2"/>
    <sheet name="Population" sheetId="17" r:id="rId3"/>
    <sheet name="topbottom bar" sheetId="15" r:id="rId4"/>
    <sheet name="Weekday" sheetId="2" r:id="rId5"/>
    <sheet name="Time" sheetId="3" r:id="rId6"/>
    <sheet name="Line" sheetId="1" r:id="rId7"/>
    <sheet name="Area" sheetId="4" r:id="rId8"/>
    <sheet name="sincos" sheetId="6" r:id="rId9"/>
    <sheet name="Algebra" sheetId="5" r:id="rId10"/>
    <sheet name="POWER" sheetId="7" r:id="rId11"/>
    <sheet name="Predict" sheetId="8" r:id="rId12"/>
    <sheet name="2charts" sheetId="9" r:id="rId13"/>
    <sheet name="2Lines Compare" sheetId="10" r:id="rId14"/>
    <sheet name="Ranking" sheetId="11" r:id="rId15"/>
    <sheet name="Stairs" sheetId="12" r:id="rId16"/>
    <sheet name="Travel" sheetId="16" r:id="rId17"/>
    <sheet name="Stock" sheetId="18" r:id="rId18"/>
    <sheet name="Stock2" sheetId="19" r:id="rId19"/>
    <sheet name="3D" sheetId="20" r:id="rId20"/>
    <sheet name="Radar" sheetId="21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9" l="1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13" i="19"/>
  <c r="C10" i="15"/>
  <c r="C11" i="15"/>
  <c r="C12" i="15"/>
  <c r="C13" i="15"/>
  <c r="C9" i="15"/>
  <c r="F3" i="14"/>
  <c r="F4" i="14"/>
  <c r="F5" i="14"/>
  <c r="F6" i="14"/>
  <c r="F7" i="14"/>
  <c r="F2" i="14"/>
  <c r="B12" i="17"/>
  <c r="B13" i="17"/>
  <c r="B14" i="17"/>
  <c r="B15" i="17"/>
  <c r="B16" i="17"/>
  <c r="B11" i="17"/>
  <c r="D36" i="14"/>
  <c r="C46" i="14"/>
  <c r="C56" i="14"/>
  <c r="D35" i="14"/>
  <c r="C45" i="14"/>
  <c r="C55" i="14"/>
  <c r="E45" i="14"/>
  <c r="E46" i="14"/>
  <c r="D45" i="14"/>
  <c r="D46" i="14"/>
  <c r="C34" i="14"/>
  <c r="C44" i="14"/>
  <c r="D44" i="14"/>
  <c r="A4" i="16"/>
  <c r="A5" i="16"/>
  <c r="A6" i="16"/>
  <c r="A7" i="16"/>
  <c r="A8" i="16"/>
  <c r="A9" i="16"/>
  <c r="A10" i="16"/>
  <c r="A11" i="16"/>
  <c r="A12" i="16"/>
  <c r="F36" i="14"/>
  <c r="F35" i="14"/>
  <c r="E34" i="14"/>
  <c r="C25" i="15"/>
  <c r="C26" i="15"/>
  <c r="C27" i="15"/>
  <c r="C28" i="15"/>
  <c r="C24" i="15"/>
  <c r="E20" i="14"/>
  <c r="F23" i="14"/>
  <c r="E24" i="14"/>
  <c r="F27" i="14"/>
  <c r="E28" i="14"/>
  <c r="F19" i="14"/>
  <c r="D3" i="9"/>
  <c r="D4" i="9"/>
  <c r="D5" i="9"/>
  <c r="D6" i="9"/>
  <c r="D2" i="9"/>
  <c r="F44" i="14"/>
  <c r="E44" i="14"/>
  <c r="D54" i="14"/>
  <c r="D24" i="14"/>
  <c r="D28" i="14"/>
  <c r="E27" i="14"/>
  <c r="E19" i="14"/>
  <c r="D20" i="14"/>
  <c r="F28" i="14"/>
  <c r="F20" i="14"/>
  <c r="D19" i="14"/>
  <c r="D23" i="14"/>
  <c r="F24" i="14"/>
  <c r="E23" i="14"/>
  <c r="D27" i="14"/>
  <c r="D3" i="10"/>
  <c r="D4" i="10"/>
  <c r="D5" i="10"/>
  <c r="D6" i="10"/>
  <c r="D7" i="10"/>
  <c r="D8" i="10"/>
  <c r="D9" i="10"/>
  <c r="D10" i="10"/>
  <c r="D11" i="10"/>
  <c r="D12" i="10"/>
  <c r="D13" i="10"/>
  <c r="D2" i="10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3" i="8"/>
  <c r="B3" i="6"/>
  <c r="D3" i="6"/>
  <c r="B30" i="7"/>
  <c r="B31" i="7"/>
  <c r="B32" i="7"/>
  <c r="B33" i="7"/>
  <c r="B28" i="7"/>
  <c r="B29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13" i="7"/>
  <c r="B8" i="7"/>
  <c r="B3" i="7"/>
  <c r="B4" i="7"/>
  <c r="B5" i="7"/>
  <c r="B6" i="7"/>
  <c r="B7" i="7"/>
  <c r="B2" i="7"/>
  <c r="B10" i="6"/>
  <c r="D10" i="6"/>
  <c r="C10" i="6"/>
  <c r="B11" i="6"/>
  <c r="C11" i="6"/>
  <c r="D11" i="6"/>
  <c r="B12" i="6"/>
  <c r="C12" i="6"/>
  <c r="D12" i="6"/>
  <c r="B5" i="6"/>
  <c r="D5" i="6"/>
  <c r="B4" i="6"/>
  <c r="C4" i="6"/>
  <c r="B7" i="6"/>
  <c r="C7" i="6"/>
  <c r="B9" i="6"/>
  <c r="C9" i="6"/>
  <c r="C3" i="6"/>
  <c r="D4" i="6"/>
  <c r="C5" i="6"/>
  <c r="B6" i="6"/>
  <c r="D6" i="6"/>
  <c r="D7" i="6"/>
  <c r="B8" i="6"/>
  <c r="C8" i="6"/>
  <c r="D9" i="6"/>
  <c r="C6" i="6"/>
  <c r="D8" i="6"/>
  <c r="C16" i="5"/>
  <c r="C15" i="5"/>
  <c r="F12" i="5"/>
  <c r="G12" i="5"/>
  <c r="F17" i="5"/>
  <c r="G17" i="5"/>
  <c r="F14" i="5"/>
  <c r="G14" i="5"/>
  <c r="F19" i="5"/>
  <c r="G19" i="5"/>
  <c r="F16" i="5"/>
  <c r="G16" i="5"/>
  <c r="F21" i="5"/>
  <c r="G21" i="5"/>
  <c r="F18" i="5"/>
  <c r="G18" i="5"/>
  <c r="F13" i="5"/>
  <c r="G13" i="5"/>
  <c r="F11" i="5"/>
  <c r="G11" i="5"/>
  <c r="F20" i="5"/>
  <c r="G20" i="5"/>
  <c r="F15" i="5"/>
  <c r="G15" i="5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3" i="1"/>
  <c r="D4" i="1"/>
  <c r="D5" i="1"/>
  <c r="D6" i="1"/>
  <c r="D7" i="1"/>
  <c r="D8" i="1"/>
  <c r="D9" i="1"/>
  <c r="D10" i="1"/>
  <c r="D11" i="1"/>
  <c r="D12" i="1"/>
  <c r="D13" i="1"/>
  <c r="D2" i="1"/>
  <c r="F11" i="1"/>
  <c r="F8" i="1"/>
  <c r="F5" i="1"/>
  <c r="F2" i="1"/>
</calcChain>
</file>

<file path=xl/sharedStrings.xml><?xml version="1.0" encoding="utf-8"?>
<sst xmlns="http://schemas.openxmlformats.org/spreadsheetml/2006/main" count="378" uniqueCount="261">
  <si>
    <t>Month</t>
    <phoneticPr fontId="3" type="noConversion"/>
  </si>
  <si>
    <t>Price</t>
    <phoneticPr fontId="3" type="noConversion"/>
  </si>
  <si>
    <t>Quarter</t>
    <phoneticPr fontId="3" type="noConversion"/>
  </si>
  <si>
    <t>Jan</t>
    <phoneticPr fontId="3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</si>
  <si>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</si>
  <si>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</si>
  <si>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</si>
  <si>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</si>
  <si>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</si>
  <si>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</si>
  <si>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</si>
  <si>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</si>
  <si>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</si>
  <si>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</si>
  <si>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</si>
  <si>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Discount</t>
  </si>
  <si>
    <t>Street Price</t>
  </si>
  <si>
    <t>Hidden and Empty Cells -&gt; Show empty cells as: Connect data points with line</t>
  </si>
  <si>
    <t>Show hidden column D</t>
  </si>
  <si>
    <t>Create a line graph</t>
  </si>
  <si>
    <t>Loss</t>
  </si>
  <si>
    <t>reverse the table</t>
  </si>
  <si>
    <t>show it per hundreds</t>
  </si>
  <si>
    <t>select y axis title -&gt; right click</t>
  </si>
  <si>
    <t>show Quarter line</t>
  </si>
  <si>
    <t>show Quarter label</t>
  </si>
  <si>
    <t>Insert -&gt; Chart -&gt; Line -&gt; 2D</t>
  </si>
  <si>
    <t>put month on y axis</t>
  </si>
  <si>
    <t>show minimum value at -100 on y-axis</t>
  </si>
  <si>
    <t>show maximum value at 250 on y-axis</t>
  </si>
  <si>
    <t>select the highest point -&gt; right click -&gt; add data label</t>
  </si>
  <si>
    <t>show value on lowest red</t>
  </si>
  <si>
    <t>move chart to another page</t>
  </si>
  <si>
    <t>Design -&gt; Location -&gt; Move Chart</t>
  </si>
  <si>
    <t>date</t>
  </si>
  <si>
    <t>weekday</t>
  </si>
  <si>
    <t>sales</t>
  </si>
  <si>
    <t>Insert Line Chart (Line with Markers)</t>
  </si>
  <si>
    <t>Hide the Saturdays and Sundays</t>
  </si>
  <si>
    <t>change the date format to show just day and month</t>
  </si>
  <si>
    <t>Insert -&gt; Charts -&gt; Line -&gt; Line with Markers</t>
  </si>
  <si>
    <t>select x-axis -&gt; right click -&gt; Format Axis -&gt; Axis Options -&gt; Axis Type: Text axis</t>
  </si>
  <si>
    <t>select x-axis -&gt; right click -&gt; Format Axis -&gt; Number -&gt; Date</t>
  </si>
  <si>
    <t>change the maximum point to red</t>
  </si>
  <si>
    <t>select that point -&gt; right click -&gt; Format Data Point -&gt; Marker Fill</t>
  </si>
  <si>
    <t>Time</t>
  </si>
  <si>
    <t>Passenger</t>
  </si>
  <si>
    <t>Insert Scatter with Straight Lines and Markers</t>
  </si>
  <si>
    <t xml:space="preserve">select x-axis -&gt; right click -&gt; Format axis -&gt; </t>
  </si>
  <si>
    <t>Minimum: 0</t>
  </si>
  <si>
    <t>Maximum: 1</t>
  </si>
  <si>
    <t>Major unit: 0.25</t>
  </si>
  <si>
    <t>Major tick mark type: Inside</t>
  </si>
  <si>
    <t>Minor tick mark type: Inside</t>
  </si>
  <si>
    <t>Minor unit: 0.04167 (=1/24)</t>
  </si>
  <si>
    <t>can't use line because it has no fill in from 00:00-06:00</t>
  </si>
  <si>
    <t>Month</t>
  </si>
  <si>
    <t>Jan</t>
  </si>
  <si>
    <t>Insert -&gt; Chart -&gt; Area -&gt; Stacked Area</t>
  </si>
  <si>
    <t>Android</t>
  </si>
  <si>
    <t>iPhone</t>
  </si>
  <si>
    <t>Select Data -&gt; Legend Entries(Series)</t>
  </si>
  <si>
    <t>iPhone -&gt; Up arrow</t>
  </si>
  <si>
    <t>Right click area -&gt; Add data label</t>
  </si>
  <si>
    <t>Right click area -&gt; Format label</t>
  </si>
  <si>
    <t>Label Options -&gt; Label Contains: Category Name</t>
  </si>
  <si>
    <t>select x-axis -&gt; delete</t>
  </si>
  <si>
    <t>x</t>
  </si>
  <si>
    <t>A=</t>
  </si>
  <si>
    <t>B=</t>
  </si>
  <si>
    <t>C=</t>
  </si>
  <si>
    <t>y</t>
  </si>
  <si>
    <t>X0</t>
  </si>
  <si>
    <t>Y0</t>
  </si>
  <si>
    <t>Insert -&gt; Chart -&gt; Scatter -&gt; Scatter with Smooth Chart</t>
  </si>
  <si>
    <t>y=Ax^2+Bx+C</t>
  </si>
  <si>
    <t>Label -&gt; Axis Titles -&gt; Horizontal Axis</t>
  </si>
  <si>
    <t>in formula area, type = B23</t>
  </si>
  <si>
    <t>Design -&gt; Chart Layout -&gt; Layout 10</t>
  </si>
  <si>
    <t>Layout -&gt; Axes -&gt; Primary Horizontal Axis -&gt; More</t>
  </si>
  <si>
    <t>Degrees</t>
  </si>
  <si>
    <t>sin</t>
  </si>
  <si>
    <t>cos</t>
  </si>
  <si>
    <t>RADIAN</t>
  </si>
  <si>
    <r>
      <t>10</t>
    </r>
    <r>
      <rPr>
        <vertAlign val="superscript"/>
        <sz val="20"/>
        <color theme="1"/>
        <rFont val="Calibri"/>
        <family val="2"/>
        <charset val="136"/>
        <scheme val="minor"/>
      </rPr>
      <t>x</t>
    </r>
  </si>
  <si>
    <r>
      <t>2</t>
    </r>
    <r>
      <rPr>
        <vertAlign val="superscript"/>
        <sz val="20"/>
        <color theme="1"/>
        <rFont val="Calibri"/>
        <family val="2"/>
        <charset val="136"/>
        <scheme val="minor"/>
      </rPr>
      <t>x</t>
    </r>
  </si>
  <si>
    <t>Insert -&gt; Chart -&gt; Line Chart</t>
  </si>
  <si>
    <t xml:space="preserve">Layout -&gt; Current Selection -&gt; Vertical (Value) Axis -&gt; </t>
  </si>
  <si>
    <t>Format Selection</t>
  </si>
  <si>
    <t>check Logarithmic Scale, Base: 10</t>
  </si>
  <si>
    <t>Min: 1, Max:1200000</t>
  </si>
  <si>
    <t>Right click Vertical Axis -&gt; Add Minor Grid</t>
  </si>
  <si>
    <t>YEAR</t>
  </si>
  <si>
    <t>Users</t>
  </si>
  <si>
    <t>Population</t>
  </si>
  <si>
    <t>China Internet Usage Stats and Population Report</t>
  </si>
  <si>
    <t>Percentage %</t>
  </si>
  <si>
    <t>select YEAR column -&gt; change Number format to Custom 00</t>
  </si>
  <si>
    <t>Layout -&gt; Current Selection -&gt; Vertical (Value) Axis -&gt; Format Selection</t>
  </si>
  <si>
    <t>Axis Options -&gt; Min:0, Max:1</t>
  </si>
  <si>
    <t>Number -&gt; Percentage, Decimal places:0</t>
  </si>
  <si>
    <t>Axis Options -&gt; Major tick mark type: Inside</t>
  </si>
  <si>
    <t>Layout -&gt; Current Selection -&gt; Horizontal (Value) Axis -&gt; Format Selection</t>
  </si>
  <si>
    <t xml:space="preserve">Select Data -&gt; Horizontal (Category) Axis Label -&gt;  Edit -&gt; Axis label range: </t>
  </si>
  <si>
    <t>January</t>
  </si>
  <si>
    <t>February</t>
  </si>
  <si>
    <t>March</t>
  </si>
  <si>
    <t>Lenovo</t>
  </si>
  <si>
    <t>Sony</t>
  </si>
  <si>
    <t>Fujitsu</t>
  </si>
  <si>
    <t>Acer</t>
  </si>
  <si>
    <t>Apple</t>
  </si>
  <si>
    <t>Net Value</t>
  </si>
  <si>
    <t>Profit</t>
  </si>
  <si>
    <t>select Percentage column -&gt; Insert -&gt; Chart -&gt; Line with Markers</t>
  </si>
  <si>
    <t>Series Options -&gt; Secondary Axis</t>
  </si>
  <si>
    <t>select 2013 point on graph -&gt; right click -&gt; Format</t>
  </si>
  <si>
    <t>Marker Options -&gt; Built-in -&gt; Type: ,Size:10</t>
  </si>
  <si>
    <t>Marker Fill -&gt; Solid fill: red</t>
  </si>
  <si>
    <t>Line Color -&gt; red</t>
  </si>
  <si>
    <t>Line Style -&gt; Dash type: dot</t>
  </si>
  <si>
    <t>repeat for all points</t>
  </si>
  <si>
    <t>Application</t>
  </si>
  <si>
    <t>Failed</t>
  </si>
  <si>
    <t>Succeed</t>
  </si>
  <si>
    <t>Design -&gt; Chart Styles</t>
  </si>
  <si>
    <t>Layout -&gt; Analysis -&gt; Lines -&gt; High-Low Lines</t>
  </si>
  <si>
    <t>Right Click -&gt; Format High-Low Lines</t>
  </si>
  <si>
    <t>Line Style -&gt; Width:1.5, Arrow settings -&gt; Begin type: arrow, End type: arrow</t>
  </si>
  <si>
    <t>Ada</t>
  </si>
  <si>
    <t>Ben</t>
  </si>
  <si>
    <t>Cindy</t>
  </si>
  <si>
    <t>Dave</t>
  </si>
  <si>
    <t>Eddie</t>
  </si>
  <si>
    <t>Name</t>
  </si>
  <si>
    <t>Ranking</t>
  </si>
  <si>
    <t>select all 3 columns -&gt; Insert -&gt; Chart -&gt; Line Chart</t>
  </si>
  <si>
    <t>Insert -&gt; Chart -&gt; Line with Markers</t>
  </si>
  <si>
    <t>Value in reverse order</t>
  </si>
  <si>
    <t>Horizontal axis crosses: Maximum axis value</t>
  </si>
  <si>
    <t>Switch Row/Column</t>
  </si>
  <si>
    <t>change Ben axis color</t>
  </si>
  <si>
    <t>Axis labels: Low</t>
  </si>
  <si>
    <t>Min:1, Max:5</t>
  </si>
  <si>
    <t>Hong Kong dollar interest rates</t>
  </si>
  <si>
    <t>Year</t>
  </si>
  <si>
    <t>Savings Deposit Rate</t>
  </si>
  <si>
    <t>copy and create a new table that has 00 and 07</t>
  </si>
  <si>
    <t>then add another set of data so 01 and 02 data is the same, 02 and 03 data is the same</t>
  </si>
  <si>
    <t>Insert -&gt; Chart -&gt; Scatter with Straight Lines</t>
  </si>
  <si>
    <t>why not using line chart? Because Jun01 does not means 7.5%</t>
  </si>
  <si>
    <t>layout -&gt; size -&gt; lock aspect ratio</t>
  </si>
  <si>
    <t>Market Value</t>
  </si>
  <si>
    <t>select profit bars(green) -&gt; right click -&gt; Change Series Chart Type… -&gt; Line Chart</t>
  </si>
  <si>
    <t>select profit bars(green) -&gt; right click -&gt; Format Data Series…</t>
  </si>
  <si>
    <t>Series Options -&gt; Series Overlap, Gap Width</t>
  </si>
  <si>
    <t>Layout -&gt; Analysis -&gt; Lines -&gt; Series Lines</t>
  </si>
  <si>
    <t>Insert -&gt; Chart -&gt; Stacked Column</t>
  </si>
  <si>
    <t>Insert -&gt; Chart -&gt; 100% Stacked Column</t>
  </si>
  <si>
    <t>HK</t>
  </si>
  <si>
    <t>Kln</t>
  </si>
  <si>
    <t>NT</t>
  </si>
  <si>
    <t>total</t>
  </si>
  <si>
    <t>Insert -&gt; Chart -&gt; 100% Stacked Bar</t>
  </si>
  <si>
    <t>Select bar -&gt; resize the data range to show top and bottom empty area on chart</t>
  </si>
  <si>
    <t>Layout -&gt; Data Labels -&gt; Center</t>
  </si>
  <si>
    <t>Henry Tang</t>
  </si>
  <si>
    <t>CY Leung</t>
  </si>
  <si>
    <t>Income</t>
  </si>
  <si>
    <t>Expense</t>
  </si>
  <si>
    <t>Insert -&gt; Chart -&gt; column</t>
  </si>
  <si>
    <t>Series Overlap</t>
  </si>
  <si>
    <t>select negative column -&gt; right click -&gt; Format data series</t>
  </si>
  <si>
    <t>select second column -&gt; right click -&gt; Format data series</t>
  </si>
  <si>
    <t>Layout -&gt; Current Selection -&gt; Secondary Vertical (Value) Axis -&gt; Format Selection</t>
  </si>
  <si>
    <t>min:-0.8</t>
  </si>
  <si>
    <t>max:0.8</t>
  </si>
  <si>
    <t>Major:0.2</t>
  </si>
  <si>
    <t>Plot series on:Secondary axis</t>
  </si>
  <si>
    <t>Number -&gt; Custom:0%;;0%;</t>
  </si>
  <si>
    <t>values in reverse order</t>
  </si>
  <si>
    <t>Layout -&gt; Current Selection -&gt; Secondary Horizontal (Value) Axis -&gt; Format Selection</t>
  </si>
  <si>
    <t>Axis label: Low</t>
  </si>
  <si>
    <t>rewrite the table</t>
  </si>
  <si>
    <t>Event</t>
  </si>
  <si>
    <t>Duration</t>
  </si>
  <si>
    <t>Sleep</t>
  </si>
  <si>
    <t>breakfast</t>
  </si>
  <si>
    <t>transport</t>
  </si>
  <si>
    <t>sightseeing</t>
  </si>
  <si>
    <t>lunch</t>
  </si>
  <si>
    <t>dinner</t>
  </si>
  <si>
    <t>shopping</t>
  </si>
  <si>
    <t>drink</t>
  </si>
  <si>
    <t>bar1</t>
  </si>
  <si>
    <t>bar2</t>
  </si>
  <si>
    <t>bar3</t>
  </si>
  <si>
    <t>need to rewrite the table</t>
  </si>
  <si>
    <t>Insert -&gt; Chart -&gt;  Clustered Column</t>
  </si>
  <si>
    <t>min:0, max:900, Major:100</t>
  </si>
  <si>
    <t>Number -&gt; Custom: [=900]"1,400";[=800]"1,200";0</t>
  </si>
  <si>
    <t>Axis label: none</t>
  </si>
  <si>
    <t>add a straight line</t>
  </si>
  <si>
    <t>Age</t>
  </si>
  <si>
    <t>0-10</t>
  </si>
  <si>
    <t>11-20</t>
  </si>
  <si>
    <t>21-30</t>
  </si>
  <si>
    <t>31-40</t>
  </si>
  <si>
    <t>41-50</t>
  </si>
  <si>
    <t>51-60</t>
  </si>
  <si>
    <t>M</t>
  </si>
  <si>
    <t>F</t>
  </si>
  <si>
    <t>center width</t>
  </si>
  <si>
    <t>use B10-C10</t>
  </si>
  <si>
    <t>Layout -&gt; Current Selection -&gt; Series 110000 -&gt; Format Selection</t>
  </si>
  <si>
    <t>Gap: No Gap, Fill: No Fill</t>
  </si>
  <si>
    <t>Layout -&gt; Labels -&gt; Data Labels -&gt; More Data Labels Options -&gt; check Category Name, uncheck Value</t>
  </si>
  <si>
    <t>Date</t>
  </si>
  <si>
    <t>Open</t>
  </si>
  <si>
    <t>High</t>
  </si>
  <si>
    <t>Low</t>
  </si>
  <si>
    <t>Close</t>
  </si>
  <si>
    <t>Volume</t>
  </si>
  <si>
    <t>Adj Close</t>
  </si>
  <si>
    <t>Design -&gt; Chart Style</t>
  </si>
  <si>
    <t>Insert -&gt; Others -&gt; Open-High-Low</t>
  </si>
  <si>
    <t>select Column A to E</t>
  </si>
  <si>
    <t>Layout -&gt; Current Selection -&gt; Up-bar 1 -&gt; Format Selection</t>
  </si>
  <si>
    <t>Gap: 50%</t>
  </si>
  <si>
    <t>Cut Column Volume and Paste after the date, select Column A to F</t>
  </si>
  <si>
    <t>12 Month Moving Average</t>
  </si>
  <si>
    <t>Chemical A</t>
  </si>
  <si>
    <t>Chemical B</t>
  </si>
  <si>
    <t>Insert -&gt; Others -&gt; Surface -&gt; Contour</t>
  </si>
  <si>
    <t>Insert -&gt; Others -&gt; Volume-High-Low-Close</t>
  </si>
  <si>
    <t>Layout -&gt; Current Selection -&gt; Series "12 Month Moving Average" -&gt; Format Selection</t>
  </si>
  <si>
    <t>Right Click -&gt; Change Chart Type -&gt; Line</t>
  </si>
  <si>
    <t>Insert -&gt; Others -&gt; Surface -&gt; Wireframe 3D surface</t>
  </si>
  <si>
    <t>John</t>
  </si>
  <si>
    <t>Peter</t>
  </si>
  <si>
    <t>Sam</t>
  </si>
  <si>
    <t>Worth</t>
  </si>
  <si>
    <t>Handsome</t>
  </si>
  <si>
    <t>Married</t>
  </si>
  <si>
    <t>Child</t>
  </si>
  <si>
    <t>Column1</t>
  </si>
  <si>
    <t>Mac</t>
  </si>
  <si>
    <t>Win</t>
  </si>
  <si>
    <t>Charts -&gt; Chart Quick Layouts -&gt; Layout 4</t>
  </si>
  <si>
    <t>Charts -&gt; Bar -&gt; 100% Stacked Bar</t>
  </si>
  <si>
    <t>Select the table except total column</t>
  </si>
  <si>
    <t>4 Mac</t>
  </si>
  <si>
    <t>Axis -&gt; Secondary Axis</t>
  </si>
  <si>
    <t>select left y-axis label -&gt; right click -&gt; Format Data Series…</t>
  </si>
  <si>
    <t>delete right y-axis</t>
  </si>
  <si>
    <t>Chart Layout -&gt; Analysis -&gt; Lines -&gt; Series Line</t>
  </si>
  <si>
    <t>set line style</t>
  </si>
  <si>
    <t>Rewrite</t>
  </si>
  <si>
    <t>Original</t>
  </si>
  <si>
    <t>rewrite and change the value to - minus</t>
  </si>
  <si>
    <t>select negative column -&gt; right click -&gt; Format data series -&gt; Overlap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</si>
</sst>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\°"/>
    <numFmt numFmtId="165" formatCode="00"/>
    <numFmt numFmtId="166" formatCode="[$-F400]h:mm:ss\ AM/PM"/>
    <numFmt numFmtId="167" formatCode="[$-409]mmm\-yy;@"/>
    <numFmt numFmtId="168" formatCode="0.0"/>
  </numFmts>
  <fonts count="28" x14ac:knownFonts="1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charset val="136"/>
      <scheme val="minor"/>
    </font>
    <font>
      <vertAlign val="superscript"/>
      <sz val="20"/>
      <color theme="1"/>
      <name val="Calibri"/>
      <family val="2"/>
      <charset val="136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sz val="1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>
      <alignment vertical="center"/>
    </xf>
    <xf numFmtId="9" fontId="4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4" applyNumberFormat="0" applyAlignment="0" applyProtection="0"/>
    <xf numFmtId="0" fontId="18" fillId="8" borderId="5" applyNumberFormat="0" applyAlignment="0" applyProtection="0"/>
    <xf numFmtId="0" fontId="19" fillId="8" borderId="4" applyNumberFormat="0" applyAlignment="0" applyProtection="0"/>
    <xf numFmtId="0" fontId="20" fillId="0" borderId="6" applyNumberFormat="0" applyFill="0" applyAlignment="0" applyProtection="0"/>
    <xf numFmtId="0" fontId="21" fillId="9" borderId="7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4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6" fillId="0" borderId="0" xfId="0" applyFon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165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9" fontId="0" fillId="0" borderId="0" xfId="1" applyFont="1"/>
    <xf numFmtId="0" fontId="2" fillId="0" borderId="0" xfId="2"/>
    <xf numFmtId="0" fontId="8" fillId="0" borderId="0" xfId="2" applyFont="1" applyAlignment="1">
      <alignment horizontal="center"/>
    </xf>
    <xf numFmtId="9" fontId="2" fillId="0" borderId="0" xfId="1" applyFont="1"/>
    <xf numFmtId="0" fontId="5" fillId="0" borderId="0" xfId="0" applyFont="1">
      <alignment vertical="center"/>
    </xf>
    <xf numFmtId="9" fontId="0" fillId="0" borderId="0" xfId="1" applyFont="1" applyAlignment="1">
      <alignment vertical="center"/>
    </xf>
    <xf numFmtId="9" fontId="0" fillId="0" borderId="0" xfId="0" applyNumberFormat="1">
      <alignment vertical="center"/>
    </xf>
    <xf numFmtId="0" fontId="0" fillId="0" borderId="0" xfId="1" applyNumberFormat="1" applyFont="1" applyAlignment="1">
      <alignment vertical="center"/>
    </xf>
    <xf numFmtId="166" fontId="0" fillId="0" borderId="0" xfId="0" applyNumberFormat="1">
      <alignment vertical="center"/>
    </xf>
    <xf numFmtId="0" fontId="9" fillId="0" borderId="0" xfId="0" applyFont="1" applyAlignment="1"/>
    <xf numFmtId="49" fontId="0" fillId="0" borderId="0" xfId="0" applyNumberFormat="1">
      <alignment vertical="center"/>
    </xf>
    <xf numFmtId="0" fontId="1" fillId="0" borderId="0" xfId="43" applyFill="1"/>
    <xf numFmtId="168" fontId="1" fillId="0" borderId="0" xfId="43" applyNumberFormat="1"/>
    <xf numFmtId="167" fontId="1" fillId="0" borderId="0" xfId="43" applyNumberFormat="1"/>
    <xf numFmtId="0" fontId="0" fillId="0" borderId="0" xfId="0" applyAlignment="1">
      <alignment vertical="center"/>
    </xf>
    <xf numFmtId="0" fontId="1" fillId="0" borderId="0" xfId="43"/>
    <xf numFmtId="14" fontId="1" fillId="0" borderId="0" xfId="43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top"/>
    </xf>
    <xf numFmtId="9" fontId="1" fillId="0" borderId="0" xfId="1" applyFont="1"/>
    <xf numFmtId="0" fontId="5" fillId="0" borderId="0" xfId="0" applyFont="1" applyAlignment="1">
      <alignment horizontal="center" vertical="center"/>
    </xf>
    <xf numFmtId="0" fontId="5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 textRotation="90"/>
    </xf>
    <xf numFmtId="0" fontId="27" fillId="0" borderId="0" xfId="0" applyFont="1" applyFill="1">
      <alignment vertical="center"/>
    </xf>
  </cellXfs>
  <cellStyles count="6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3" xfId="43"/>
    <cellStyle name="Note 2" xfId="44"/>
    <cellStyle name="Output" xfId="12" builtinId="21" customBuiltin="1"/>
    <cellStyle name="Percent" xfId="1" builtinId="5"/>
    <cellStyle name="Title" xfId="3" builtinId="15" customBuiltin="1"/>
    <cellStyle name="Total" xfId="18" builtinId="25" customBuiltin="1"/>
    <cellStyle name="Warning Text" xfId="16" builtinId="11" customBuiltin="1"/>
  </cellStyles>
  <dxfs count="7">
    <dxf>
      <numFmt numFmtId="14" formatCode="0.00%"/>
    </dxf>
    <dxf>
      <numFmt numFmtId="3" formatCode="#,##0"/>
    </dxf>
    <dxf>
      <numFmt numFmtId="3" formatCode="#,##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Stack!$D$17</c:f>
              <c:strCache>
                <c:ptCount val="1"/>
                <c:pt idx="0">
                  <c:v>Lenovo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Stack!$B$18:$C$29</c:f>
              <c:multiLvlStrCache>
                <c:ptCount val="11"/>
                <c:lvl>
                  <c:pt idx="1">
                    <c:v>2012</c:v>
                  </c:pt>
                  <c:pt idx="2">
                    <c:v>2013</c:v>
                  </c:pt>
                  <c:pt idx="5">
                    <c:v>2012</c:v>
                  </c:pt>
                  <c:pt idx="6">
                    <c:v>2013</c:v>
                  </c:pt>
                  <c:pt idx="9">
                    <c:v>2012</c:v>
                  </c:pt>
                  <c:pt idx="10">
                    <c:v>2013</c:v>
                  </c:pt>
                </c:lvl>
                <c:lvl>
                  <c:pt idx="0">
                    <c:v>HK</c:v>
                  </c:pt>
                  <c:pt idx="4">
                    <c:v>Kln</c:v>
                  </c:pt>
                  <c:pt idx="8">
                    <c:v>NT</c:v>
                  </c:pt>
                </c:lvl>
              </c:multiLvlStrCache>
            </c:multiLvlStrRef>
          </c:cat>
          <c:val>
            <c:numRef>
              <c:f>Stack!$D$18:$D$29</c:f>
              <c:numCache>
                <c:formatCode>0%</c:formatCode>
                <c:ptCount val="12"/>
                <c:pt idx="1">
                  <c:v>0.639588100686499</c:v>
                </c:pt>
                <c:pt idx="2">
                  <c:v>0.413897280966767</c:v>
                </c:pt>
                <c:pt idx="5">
                  <c:v>0.431442080378251</c:v>
                </c:pt>
                <c:pt idx="6">
                  <c:v>0.507915567282322</c:v>
                </c:pt>
                <c:pt idx="9">
                  <c:v>0.424178154825026</c:v>
                </c:pt>
                <c:pt idx="10">
                  <c:v>0.222602739726027</c:v>
                </c:pt>
              </c:numCache>
            </c:numRef>
          </c:val>
        </c:ser>
        <c:ser>
          <c:idx val="1"/>
          <c:order val="1"/>
          <c:tx>
            <c:strRef>
              <c:f>Stack!$E$17</c:f>
              <c:strCache>
                <c:ptCount val="1"/>
                <c:pt idx="0">
                  <c:v>Sony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Stack!$B$18:$C$29</c:f>
              <c:multiLvlStrCache>
                <c:ptCount val="11"/>
                <c:lvl>
                  <c:pt idx="1">
                    <c:v>2012</c:v>
                  </c:pt>
                  <c:pt idx="2">
                    <c:v>2013</c:v>
                  </c:pt>
                  <c:pt idx="5">
                    <c:v>2012</c:v>
                  </c:pt>
                  <c:pt idx="6">
                    <c:v>2013</c:v>
                  </c:pt>
                  <c:pt idx="9">
                    <c:v>2012</c:v>
                  </c:pt>
                  <c:pt idx="10">
                    <c:v>2013</c:v>
                  </c:pt>
                </c:lvl>
                <c:lvl>
                  <c:pt idx="0">
                    <c:v>HK</c:v>
                  </c:pt>
                  <c:pt idx="4">
                    <c:v>Kln</c:v>
                  </c:pt>
                  <c:pt idx="8">
                    <c:v>NT</c:v>
                  </c:pt>
                </c:lvl>
              </c:multiLvlStrCache>
            </c:multiLvlStrRef>
          </c:cat>
          <c:val>
            <c:numRef>
              <c:f>Stack!$E$18:$E$29</c:f>
              <c:numCache>
                <c:formatCode>0%</c:formatCode>
                <c:ptCount val="12"/>
                <c:pt idx="1">
                  <c:v>0.159038901601831</c:v>
                </c:pt>
                <c:pt idx="2">
                  <c:v>0.306646525679758</c:v>
                </c:pt>
                <c:pt idx="5">
                  <c:v>0.421985815602837</c:v>
                </c:pt>
                <c:pt idx="6">
                  <c:v>0.232189973614776</c:v>
                </c:pt>
                <c:pt idx="9">
                  <c:v>0.193001060445387</c:v>
                </c:pt>
                <c:pt idx="10">
                  <c:v>0.416095890410959</c:v>
                </c:pt>
              </c:numCache>
            </c:numRef>
          </c:val>
        </c:ser>
        <c:ser>
          <c:idx val="2"/>
          <c:order val="2"/>
          <c:tx>
            <c:strRef>
              <c:f>Stack!$F$17</c:f>
              <c:strCache>
                <c:ptCount val="1"/>
                <c:pt idx="0">
                  <c:v>Apple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Stack!$B$18:$C$29</c:f>
              <c:multiLvlStrCache>
                <c:ptCount val="11"/>
                <c:lvl>
                  <c:pt idx="1">
                    <c:v>2012</c:v>
                  </c:pt>
                  <c:pt idx="2">
                    <c:v>2013</c:v>
                  </c:pt>
                  <c:pt idx="5">
                    <c:v>2012</c:v>
                  </c:pt>
                  <c:pt idx="6">
                    <c:v>2013</c:v>
                  </c:pt>
                  <c:pt idx="9">
                    <c:v>2012</c:v>
                  </c:pt>
                  <c:pt idx="10">
                    <c:v>2013</c:v>
                  </c:pt>
                </c:lvl>
                <c:lvl>
                  <c:pt idx="0">
                    <c:v>HK</c:v>
                  </c:pt>
                  <c:pt idx="4">
                    <c:v>Kln</c:v>
                  </c:pt>
                  <c:pt idx="8">
                    <c:v>NT</c:v>
                  </c:pt>
                </c:lvl>
              </c:multiLvlStrCache>
            </c:multiLvlStrRef>
          </c:cat>
          <c:val>
            <c:numRef>
              <c:f>Stack!$F$18:$F$29</c:f>
              <c:numCache>
                <c:formatCode>0%</c:formatCode>
                <c:ptCount val="12"/>
                <c:pt idx="1">
                  <c:v>0.20137299771167</c:v>
                </c:pt>
                <c:pt idx="2">
                  <c:v>0.279456193353474</c:v>
                </c:pt>
                <c:pt idx="5">
                  <c:v>0.146572104018913</c:v>
                </c:pt>
                <c:pt idx="6">
                  <c:v>0.259894459102902</c:v>
                </c:pt>
                <c:pt idx="9">
                  <c:v>0.382820784729586</c:v>
                </c:pt>
                <c:pt idx="10">
                  <c:v>0.361301369863014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2123711352"/>
        <c:axId val="2123707736"/>
      </c:barChart>
      <c:catAx>
        <c:axId val="212371135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3707736"/>
        <c:crosses val="autoZero"/>
        <c:auto val="1"/>
        <c:lblAlgn val="ctr"/>
        <c:lblOffset val="100"/>
        <c:noMultiLvlLbl val="0"/>
      </c:catAx>
      <c:valAx>
        <c:axId val="212370773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2371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'topbottom bar'!$B$23</c:f>
              <c:strCache>
                <c:ptCount val="1"/>
                <c:pt idx="0">
                  <c:v>CY Leung</c:v>
                </c:pt>
              </c:strCache>
            </c:strRef>
          </c:tx>
          <c:invertIfNegative val="0"/>
          <c:cat>
            <c:strRef>
              <c:f>'topbottom bar'!$A$24:$A$28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'topbottom bar'!$B$24:$B$28</c:f>
              <c:numCache>
                <c:formatCode>0%</c:formatCode>
                <c:ptCount val="5"/>
                <c:pt idx="0">
                  <c:v>0.55</c:v>
                </c:pt>
                <c:pt idx="1">
                  <c:v>0.4</c:v>
                </c:pt>
                <c:pt idx="2">
                  <c:v>0.62</c:v>
                </c:pt>
                <c:pt idx="3">
                  <c:v>0.72</c:v>
                </c:pt>
                <c:pt idx="4">
                  <c:v>0.68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7277800"/>
        <c:axId val="2127280776"/>
      </c:barChart>
      <c:barChart>
        <c:barDir val="col"/>
        <c:grouping val="clustered"/>
        <c:varyColors val="0"/>
        <c:ser>
          <c:idx val="1"/>
          <c:order val="1"/>
          <c:tx>
            <c:strRef>
              <c:f>'topbottom bar'!$C$23</c:f>
              <c:strCache>
                <c:ptCount val="1"/>
                <c:pt idx="0">
                  <c:v>Henry Tang</c:v>
                </c:pt>
              </c:strCache>
            </c:strRef>
          </c:tx>
          <c:invertIfNegative val="0"/>
          <c:cat>
            <c:strRef>
              <c:f>'topbottom bar'!$A$24:$A$28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'topbottom bar'!$C$24:$C$28</c:f>
              <c:numCache>
                <c:formatCode>0%</c:formatCode>
                <c:ptCount val="5"/>
                <c:pt idx="0">
                  <c:v>0.45</c:v>
                </c:pt>
                <c:pt idx="1">
                  <c:v>0.6</c:v>
                </c:pt>
                <c:pt idx="2">
                  <c:v>0.38</c:v>
                </c:pt>
                <c:pt idx="3">
                  <c:v>0.28</c:v>
                </c:pt>
                <c:pt idx="4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7287288"/>
        <c:axId val="2127283896"/>
      </c:barChart>
      <c:catAx>
        <c:axId val="2127277800"/>
        <c:scaling>
          <c:orientation val="minMax"/>
        </c:scaling>
        <c:delete val="0"/>
        <c:axPos val="b"/>
        <c:majorTickMark val="out"/>
        <c:minorTickMark val="none"/>
        <c:tickLblPos val="low"/>
        <c:crossAx val="2127280776"/>
        <c:crosses val="autoZero"/>
        <c:auto val="1"/>
        <c:lblAlgn val="ctr"/>
        <c:lblOffset val="100"/>
        <c:noMultiLvlLbl val="0"/>
      </c:catAx>
      <c:valAx>
        <c:axId val="2127280776"/>
        <c:scaling>
          <c:orientation val="minMax"/>
          <c:max val="0.8"/>
          <c:min val="-0.8"/>
        </c:scaling>
        <c:delete val="0"/>
        <c:axPos val="l"/>
        <c:majorGridlines/>
        <c:numFmt formatCode="0.0%;;0%;" sourceLinked="0"/>
        <c:majorTickMark val="out"/>
        <c:minorTickMark val="none"/>
        <c:tickLblPos val="nextTo"/>
        <c:crossAx val="2127277800"/>
        <c:crosses val="autoZero"/>
        <c:crossBetween val="between"/>
        <c:majorUnit val="0.2"/>
      </c:valAx>
      <c:valAx>
        <c:axId val="2127283896"/>
        <c:scaling>
          <c:orientation val="maxMin"/>
          <c:max val="0.8"/>
          <c:min val="-0.8"/>
        </c:scaling>
        <c:delete val="0"/>
        <c:axPos val="r"/>
        <c:numFmt formatCode="0%;;0;" sourceLinked="0"/>
        <c:majorTickMark val="out"/>
        <c:minorTickMark val="none"/>
        <c:tickLblPos val="nextTo"/>
        <c:crossAx val="2127287288"/>
        <c:crosses val="max"/>
        <c:crossBetween val="between"/>
        <c:majorUnit val="0.2"/>
      </c:valAx>
      <c:catAx>
        <c:axId val="2127287288"/>
        <c:scaling>
          <c:orientation val="minMax"/>
        </c:scaling>
        <c:delete val="1"/>
        <c:axPos val="t"/>
        <c:majorTickMark val="out"/>
        <c:minorTickMark val="none"/>
        <c:tickLblPos val="nextTo"/>
        <c:crossAx val="21272838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Weekday!$B$1</c:f>
              <c:strCache>
                <c:ptCount val="1"/>
                <c:pt idx="0">
                  <c:v>sales</c:v>
                </c:pt>
              </c:strCache>
            </c:strRef>
          </c:tx>
          <c:dPt>
            <c:idx val="8"/>
            <c:marker>
              <c:spPr>
                <a:solidFill>
                  <a:schemeClr val="accent2"/>
                </a:solidFill>
              </c:spPr>
            </c:marker>
            <c:bubble3D val="0"/>
            <c:spPr>
              <a:ln>
                <a:solidFill>
                  <a:schemeClr val="accent1"/>
                </a:solidFill>
              </a:ln>
            </c:spPr>
          </c:dPt>
          <c:cat>
            <c:numRef>
              <c:f>Weekday!$A$2:$A$19</c:f>
              <c:numCache>
                <c:formatCode>m/d/yy</c:formatCode>
                <c:ptCount val="18"/>
                <c:pt idx="0">
                  <c:v>40959.0</c:v>
                </c:pt>
                <c:pt idx="1">
                  <c:v>40960.0</c:v>
                </c:pt>
                <c:pt idx="2">
                  <c:v>40961.0</c:v>
                </c:pt>
                <c:pt idx="3">
                  <c:v>40962.0</c:v>
                </c:pt>
                <c:pt idx="4">
                  <c:v>40963.0</c:v>
                </c:pt>
                <c:pt idx="5">
                  <c:v>40966.0</c:v>
                </c:pt>
                <c:pt idx="6">
                  <c:v>40967.0</c:v>
                </c:pt>
                <c:pt idx="7">
                  <c:v>40968.0</c:v>
                </c:pt>
                <c:pt idx="8">
                  <c:v>40969.0</c:v>
                </c:pt>
                <c:pt idx="9">
                  <c:v>40970.0</c:v>
                </c:pt>
                <c:pt idx="10">
                  <c:v>40973.0</c:v>
                </c:pt>
                <c:pt idx="11">
                  <c:v>40974.0</c:v>
                </c:pt>
                <c:pt idx="12">
                  <c:v>40975.0</c:v>
                </c:pt>
                <c:pt idx="13">
                  <c:v>40976.0</c:v>
                </c:pt>
                <c:pt idx="14">
                  <c:v>40977.0</c:v>
                </c:pt>
                <c:pt idx="15">
                  <c:v>40980.0</c:v>
                </c:pt>
                <c:pt idx="16">
                  <c:v>40981.0</c:v>
                </c:pt>
                <c:pt idx="17">
                  <c:v>40982.0</c:v>
                </c:pt>
              </c:numCache>
            </c:numRef>
          </c:cat>
          <c:val>
            <c:numRef>
              <c:f>Weekday!$B$2:$B$19</c:f>
              <c:numCache>
                <c:formatCode>General</c:formatCode>
                <c:ptCount val="18"/>
                <c:pt idx="0">
                  <c:v>48.0</c:v>
                </c:pt>
                <c:pt idx="1">
                  <c:v>75.0</c:v>
                </c:pt>
                <c:pt idx="2">
                  <c:v>92.0</c:v>
                </c:pt>
                <c:pt idx="3">
                  <c:v>95.0</c:v>
                </c:pt>
                <c:pt idx="4">
                  <c:v>52.0</c:v>
                </c:pt>
                <c:pt idx="5">
                  <c:v>52.0</c:v>
                </c:pt>
                <c:pt idx="6">
                  <c:v>34.0</c:v>
                </c:pt>
                <c:pt idx="7">
                  <c:v>53.0</c:v>
                </c:pt>
                <c:pt idx="8">
                  <c:v>100.0</c:v>
                </c:pt>
                <c:pt idx="9">
                  <c:v>46.0</c:v>
                </c:pt>
                <c:pt idx="10">
                  <c:v>72.0</c:v>
                </c:pt>
                <c:pt idx="11">
                  <c:v>85.0</c:v>
                </c:pt>
                <c:pt idx="12">
                  <c:v>40.0</c:v>
                </c:pt>
                <c:pt idx="13">
                  <c:v>77.0</c:v>
                </c:pt>
                <c:pt idx="14">
                  <c:v>44.0</c:v>
                </c:pt>
                <c:pt idx="15">
                  <c:v>59.0</c:v>
                </c:pt>
                <c:pt idx="16">
                  <c:v>50.0</c:v>
                </c:pt>
                <c:pt idx="17">
                  <c:v>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26840"/>
        <c:axId val="2077330040"/>
      </c:lineChart>
      <c:catAx>
        <c:axId val="207732684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</c:spPr>
        <c:crossAx val="2077330040"/>
        <c:crosses val="autoZero"/>
        <c:auto val="0"/>
        <c:lblAlgn val="ctr"/>
        <c:lblOffset val="100"/>
        <c:noMultiLvlLbl val="0"/>
      </c:catAx>
      <c:valAx>
        <c:axId val="207733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3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Passenger</c:v>
                </c:pt>
              </c:strCache>
            </c:strRef>
          </c:tx>
          <c:xVal>
            <c:numRef>
              <c:f>Time!$A$2:$A$14</c:f>
              <c:numCache>
                <c:formatCode>h:mm</c:formatCode>
                <c:ptCount val="13"/>
                <c:pt idx="0">
                  <c:v>0.0</c:v>
                </c:pt>
                <c:pt idx="1">
                  <c:v>0.25</c:v>
                </c:pt>
                <c:pt idx="2">
                  <c:v>0.291666666666667</c:v>
                </c:pt>
                <c:pt idx="3">
                  <c:v>0.333333333333333</c:v>
                </c:pt>
                <c:pt idx="4">
                  <c:v>0.375</c:v>
                </c:pt>
                <c:pt idx="5">
                  <c:v>0.416666666666667</c:v>
                </c:pt>
                <c:pt idx="6">
                  <c:v>0.666666666666667</c:v>
                </c:pt>
                <c:pt idx="7">
                  <c:v>0.708333333333333</c:v>
                </c:pt>
                <c:pt idx="8">
                  <c:v>0.75</c:v>
                </c:pt>
                <c:pt idx="9">
                  <c:v>0.791666666666667</c:v>
                </c:pt>
                <c:pt idx="10">
                  <c:v>0.833333333333333</c:v>
                </c:pt>
                <c:pt idx="11">
                  <c:v>0.875</c:v>
                </c:pt>
                <c:pt idx="12">
                  <c:v>0.916666666666667</c:v>
                </c:pt>
              </c:numCache>
            </c:numRef>
          </c:xVal>
          <c:yVal>
            <c:numRef>
              <c:f>Time!$B$2:$B$14</c:f>
              <c:numCache>
                <c:formatCode>General</c:formatCode>
                <c:ptCount val="13"/>
                <c:pt idx="0">
                  <c:v>0.0</c:v>
                </c:pt>
                <c:pt idx="1">
                  <c:v>40.0</c:v>
                </c:pt>
                <c:pt idx="2">
                  <c:v>49.0</c:v>
                </c:pt>
                <c:pt idx="3">
                  <c:v>30.0</c:v>
                </c:pt>
                <c:pt idx="4">
                  <c:v>27.0</c:v>
                </c:pt>
                <c:pt idx="5">
                  <c:v>69.0</c:v>
                </c:pt>
                <c:pt idx="6">
                  <c:v>52.0</c:v>
                </c:pt>
                <c:pt idx="7">
                  <c:v>71.0</c:v>
                </c:pt>
                <c:pt idx="8">
                  <c:v>74.0</c:v>
                </c:pt>
                <c:pt idx="9">
                  <c:v>69.0</c:v>
                </c:pt>
                <c:pt idx="10">
                  <c:v>48.0</c:v>
                </c:pt>
                <c:pt idx="11">
                  <c:v>34.0</c:v>
                </c:pt>
                <c:pt idx="12">
                  <c:v>61.0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91176"/>
        <c:axId val="2077494264"/>
      </c:scatterChart>
      <c:valAx>
        <c:axId val="2077491176"/>
        <c:scaling>
          <c:orientation val="minMax"/>
          <c:max val="1.0"/>
          <c:min val="0.0"/>
        </c:scaling>
        <c:delete val="0"/>
        <c:axPos val="b"/>
        <c:numFmt formatCode="h:mm" sourceLinked="1"/>
        <c:majorTickMark val="in"/>
        <c:minorTickMark val="in"/>
        <c:tickLblPos val="nextTo"/>
        <c:crossAx val="2077494264"/>
        <c:crosses val="autoZero"/>
        <c:crossBetween val="midCat"/>
        <c:majorUnit val="0.25"/>
        <c:minorUnit val="0.04167"/>
      </c:valAx>
      <c:valAx>
        <c:axId val="207749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491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Line!$C$1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strRef>
              <c:f>Line!$B$2:$B$13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Line!$C$2:$C$13</c:f>
              <c:numCache>
                <c:formatCode>General</c:formatCode>
                <c:ptCount val="12"/>
                <c:pt idx="0">
                  <c:v>88.0</c:v>
                </c:pt>
                <c:pt idx="1">
                  <c:v>87.0</c:v>
                </c:pt>
                <c:pt idx="2">
                  <c:v>67.0</c:v>
                </c:pt>
                <c:pt idx="3">
                  <c:v>43.0</c:v>
                </c:pt>
                <c:pt idx="4">
                  <c:v>75.0</c:v>
                </c:pt>
                <c:pt idx="5">
                  <c:v>56.0</c:v>
                </c:pt>
                <c:pt idx="6">
                  <c:v>89.0</c:v>
                </c:pt>
                <c:pt idx="7">
                  <c:v>54.0</c:v>
                </c:pt>
                <c:pt idx="8">
                  <c:v>98.0</c:v>
                </c:pt>
                <c:pt idx="9">
                  <c:v>75.0</c:v>
                </c:pt>
                <c:pt idx="10">
                  <c:v>65.0</c:v>
                </c:pt>
                <c:pt idx="11">
                  <c:v>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Line!$D$1</c:f>
              <c:strCache>
                <c:ptCount val="1"/>
                <c:pt idx="0">
                  <c:v>Discount</c:v>
                </c:pt>
              </c:strCache>
            </c:strRef>
          </c:tx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Line!$D$2:$D$13</c:f>
              <c:numCache>
                <c:formatCode>General</c:formatCode>
                <c:ptCount val="12"/>
                <c:pt idx="0">
                  <c:v>70.4</c:v>
                </c:pt>
                <c:pt idx="1">
                  <c:v>69.60000000000001</c:v>
                </c:pt>
                <c:pt idx="2">
                  <c:v>53.6</c:v>
                </c:pt>
                <c:pt idx="3">
                  <c:v>34.4</c:v>
                </c:pt>
                <c:pt idx="4">
                  <c:v>60.0</c:v>
                </c:pt>
                <c:pt idx="5">
                  <c:v>44.8</c:v>
                </c:pt>
                <c:pt idx="6">
                  <c:v>71.2</c:v>
                </c:pt>
                <c:pt idx="7">
                  <c:v>43.2</c:v>
                </c:pt>
                <c:pt idx="8">
                  <c:v>78.4</c:v>
                </c:pt>
                <c:pt idx="9">
                  <c:v>60.0</c:v>
                </c:pt>
                <c:pt idx="10">
                  <c:v>52.0</c:v>
                </c:pt>
                <c:pt idx="11">
                  <c:v>55.2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Line!$E$1</c:f>
              <c:strCache>
                <c:ptCount val="1"/>
                <c:pt idx="0">
                  <c:v>Street Price</c:v>
                </c:pt>
              </c:strCache>
            </c:strRef>
          </c:tx>
          <c:marker>
            <c:symbol val="none"/>
          </c:marker>
          <c:cat>
            <c:strRef>
              <c:f>Line!$B$2:$B$13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Line!$E$2:$E$13</c:f>
              <c:numCache>
                <c:formatCode>General</c:formatCode>
                <c:ptCount val="12"/>
                <c:pt idx="0">
                  <c:v>94.0</c:v>
                </c:pt>
                <c:pt idx="1">
                  <c:v>103.0</c:v>
                </c:pt>
                <c:pt idx="2">
                  <c:v>87.0</c:v>
                </c:pt>
                <c:pt idx="3">
                  <c:v>66.0</c:v>
                </c:pt>
                <c:pt idx="4">
                  <c:v>66.0</c:v>
                </c:pt>
                <c:pt idx="5">
                  <c:v>77.0</c:v>
                </c:pt>
                <c:pt idx="6">
                  <c:v>76.0</c:v>
                </c:pt>
                <c:pt idx="7">
                  <c:v>50.0</c:v>
                </c:pt>
                <c:pt idx="8">
                  <c:v>88.0</c:v>
                </c:pt>
                <c:pt idx="9">
                  <c:v>56.0</c:v>
                </c:pt>
                <c:pt idx="10">
                  <c:v>66.0</c:v>
                </c:pt>
                <c:pt idx="11">
                  <c:v>75.0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Line!$F$1</c:f>
              <c:strCache>
                <c:ptCount val="1"/>
                <c:pt idx="0">
                  <c:v>Quarter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Line!$B$2:$B$13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Line!$F$2:$F$13</c:f>
              <c:numCache>
                <c:formatCode>General</c:formatCode>
                <c:ptCount val="12"/>
                <c:pt idx="0">
                  <c:v>242.0</c:v>
                </c:pt>
                <c:pt idx="3">
                  <c:v>174.0</c:v>
                </c:pt>
                <c:pt idx="6">
                  <c:v>241.0</c:v>
                </c:pt>
                <c:pt idx="9">
                  <c:v>209.0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21832"/>
        <c:axId val="2077356984"/>
      </c:lineChart>
      <c:catAx>
        <c:axId val="2077321832"/>
        <c:scaling>
          <c:orientation val="minMax"/>
        </c:scaling>
        <c:delete val="0"/>
        <c:axPos val="t"/>
        <c:majorTickMark val="out"/>
        <c:minorTickMark val="none"/>
        <c:tickLblPos val="nextTo"/>
        <c:crossAx val="2077356984"/>
        <c:crosses val="autoZero"/>
        <c:auto val="1"/>
        <c:lblAlgn val="ctr"/>
        <c:lblOffset val="100"/>
        <c:noMultiLvlLbl val="0"/>
      </c:catAx>
      <c:valAx>
        <c:axId val="2077356984"/>
        <c:scaling>
          <c:orientation val="maxMin"/>
          <c:max val="250.0"/>
          <c:min val="-100.0"/>
        </c:scaling>
        <c:delete val="0"/>
        <c:axPos val="l"/>
        <c:majorGridlines/>
        <c:numFmt formatCode="&quot;$&quot;#,##0.00" sourceLinked="0"/>
        <c:majorTickMark val="out"/>
        <c:minorTickMark val="none"/>
        <c:tickLblPos val="nextTo"/>
        <c:crossAx val="2077321832"/>
        <c:crosses val="autoZero"/>
        <c:crossBetween val="between"/>
        <c:majorUnit val="100.0"/>
        <c:minorUnit val="30.0"/>
        <c:dispUnits>
          <c:builtInUnit val="hundreds"/>
          <c:dispUnitsLbl/>
        </c:dispUnits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Area!$C$1</c:f>
              <c:strCache>
                <c:ptCount val="1"/>
                <c:pt idx="0">
                  <c:v>iPhone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Area!$A$2:$A$13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Area!$C$2:$C$13</c:f>
              <c:numCache>
                <c:formatCode>General</c:formatCode>
                <c:ptCount val="12"/>
                <c:pt idx="0">
                  <c:v>50.0</c:v>
                </c:pt>
                <c:pt idx="1">
                  <c:v>51.0</c:v>
                </c:pt>
                <c:pt idx="2">
                  <c:v>47.0</c:v>
                </c:pt>
                <c:pt idx="3">
                  <c:v>33.0</c:v>
                </c:pt>
                <c:pt idx="4">
                  <c:v>59.0</c:v>
                </c:pt>
                <c:pt idx="5">
                  <c:v>56.0</c:v>
                </c:pt>
                <c:pt idx="6">
                  <c:v>59.0</c:v>
                </c:pt>
                <c:pt idx="7">
                  <c:v>44.0</c:v>
                </c:pt>
                <c:pt idx="8">
                  <c:v>44.0</c:v>
                </c:pt>
                <c:pt idx="9">
                  <c:v>43.0</c:v>
                </c:pt>
                <c:pt idx="10">
                  <c:v>46.0</c:v>
                </c:pt>
                <c:pt idx="11">
                  <c:v>54.0</c:v>
                </c:pt>
              </c:numCache>
            </c:numRef>
          </c:val>
        </c:ser>
        <c:ser>
          <c:idx val="0"/>
          <c:order val="1"/>
          <c:tx>
            <c:strRef>
              <c:f>Area!$B$1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Area!$A$2:$A$13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Area!$B$2:$B$13</c:f>
              <c:numCache>
                <c:formatCode>General</c:formatCode>
                <c:ptCount val="12"/>
                <c:pt idx="0">
                  <c:v>53.0</c:v>
                </c:pt>
                <c:pt idx="1">
                  <c:v>39.0</c:v>
                </c:pt>
                <c:pt idx="2">
                  <c:v>55.0</c:v>
                </c:pt>
                <c:pt idx="3">
                  <c:v>40.0</c:v>
                </c:pt>
                <c:pt idx="4">
                  <c:v>31.0</c:v>
                </c:pt>
                <c:pt idx="5">
                  <c:v>34.0</c:v>
                </c:pt>
                <c:pt idx="6">
                  <c:v>42.0</c:v>
                </c:pt>
                <c:pt idx="7">
                  <c:v>31.0</c:v>
                </c:pt>
                <c:pt idx="8">
                  <c:v>36.0</c:v>
                </c:pt>
                <c:pt idx="9">
                  <c:v>59.0</c:v>
                </c:pt>
                <c:pt idx="10">
                  <c:v>54.0</c:v>
                </c:pt>
                <c:pt idx="11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55720"/>
        <c:axId val="2077258696"/>
      </c:areaChart>
      <c:catAx>
        <c:axId val="2077255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7258696"/>
        <c:crosses val="autoZero"/>
        <c:auto val="1"/>
        <c:lblAlgn val="ctr"/>
        <c:lblOffset val="100"/>
        <c:noMultiLvlLbl val="0"/>
      </c:catAx>
      <c:valAx>
        <c:axId val="207725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2557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sincos!$C$2</c:f>
              <c:strCache>
                <c:ptCount val="1"/>
                <c:pt idx="0">
                  <c:v>sin</c:v>
                </c:pt>
              </c:strCache>
            </c:strRef>
          </c:tx>
          <c:marker>
            <c:symbol val="none"/>
          </c:marker>
          <c:xVal>
            <c:numRef>
              <c:f>sincos!$A$3:$A$12</c:f>
              <c:numCache>
                <c:formatCode>0\°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sincos!$C$3:$C$12</c:f>
              <c:numCache>
                <c:formatCode>General</c:formatCode>
                <c:ptCount val="10"/>
                <c:pt idx="0">
                  <c:v>0.0</c:v>
                </c:pt>
                <c:pt idx="1">
                  <c:v>0.17364817766693</c:v>
                </c:pt>
                <c:pt idx="2">
                  <c:v>0.342020143325669</c:v>
                </c:pt>
                <c:pt idx="3">
                  <c:v>0.5</c:v>
                </c:pt>
                <c:pt idx="4">
                  <c:v>0.642787609686539</c:v>
                </c:pt>
                <c:pt idx="5">
                  <c:v>0.766044443118978</c:v>
                </c:pt>
                <c:pt idx="6">
                  <c:v>0.866025403784439</c:v>
                </c:pt>
                <c:pt idx="7">
                  <c:v>0.939692620785908</c:v>
                </c:pt>
                <c:pt idx="8">
                  <c:v>0.984807753012208</c:v>
                </c:pt>
                <c:pt idx="9">
                  <c:v>1.0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sincos!$D$2</c:f>
              <c:strCache>
                <c:ptCount val="1"/>
                <c:pt idx="0">
                  <c:v>cos</c:v>
                </c:pt>
              </c:strCache>
            </c:strRef>
          </c:tx>
          <c:marker>
            <c:symbol val="none"/>
          </c:marker>
          <c:xVal>
            <c:numRef>
              <c:f>sincos!$A$3:$A$12</c:f>
              <c:numCache>
                <c:formatCode>0\°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sincos!$D$3:$D$12</c:f>
              <c:numCache>
                <c:formatCode>General</c:formatCode>
                <c:ptCount val="10"/>
                <c:pt idx="0">
                  <c:v>1.0</c:v>
                </c:pt>
                <c:pt idx="1">
                  <c:v>0.984807753012208</c:v>
                </c:pt>
                <c:pt idx="2">
                  <c:v>0.939692620785908</c:v>
                </c:pt>
                <c:pt idx="3">
                  <c:v>0.866025403784439</c:v>
                </c:pt>
                <c:pt idx="4">
                  <c:v>0.766044443118978</c:v>
                </c:pt>
                <c:pt idx="5">
                  <c:v>0.642787609686539</c:v>
                </c:pt>
                <c:pt idx="6">
                  <c:v>0.5</c:v>
                </c:pt>
                <c:pt idx="7">
                  <c:v>0.342020143325669</c:v>
                </c:pt>
                <c:pt idx="8">
                  <c:v>0.17364817766693</c:v>
                </c:pt>
                <c:pt idx="9">
                  <c:v>6.1257422745431E-17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73288"/>
        <c:axId val="2067119416"/>
      </c:scatterChart>
      <c:valAx>
        <c:axId val="2077573288"/>
        <c:scaling>
          <c:orientation val="minMax"/>
        </c:scaling>
        <c:delete val="0"/>
        <c:axPos val="b"/>
        <c:numFmt formatCode="0\°" sourceLinked="1"/>
        <c:majorTickMark val="out"/>
        <c:minorTickMark val="none"/>
        <c:tickLblPos val="nextTo"/>
        <c:crossAx val="2067119416"/>
        <c:crosses val="autoZero"/>
        <c:crossBetween val="midCat"/>
      </c:valAx>
      <c:valAx>
        <c:axId val="2067119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573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Algebra!$G$10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Algebra!$E$11:$E$21</c:f>
              <c:numCache>
                <c:formatCode>General</c:formatCode>
                <c:ptCount val="11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</c:numCache>
            </c:numRef>
          </c:xVal>
          <c:yVal>
            <c:numRef>
              <c:f>Algebra!$G$11:$G$21</c:f>
              <c:numCache>
                <c:formatCode>General</c:formatCode>
                <c:ptCount val="11"/>
                <c:pt idx="0">
                  <c:v>27.0</c:v>
                </c:pt>
                <c:pt idx="1">
                  <c:v>18.0</c:v>
                </c:pt>
                <c:pt idx="2">
                  <c:v>11.0</c:v>
                </c:pt>
                <c:pt idx="3">
                  <c:v>6.0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6.0</c:v>
                </c:pt>
                <c:pt idx="8">
                  <c:v>11.0</c:v>
                </c:pt>
                <c:pt idx="9">
                  <c:v>18.0</c:v>
                </c:pt>
                <c:pt idx="10">
                  <c:v>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56472"/>
        <c:axId val="2063616376"/>
      </c:scatterChart>
      <c:valAx>
        <c:axId val="2067456472"/>
        <c:scaling>
          <c:orientation val="minMax"/>
        </c:scaling>
        <c:delete val="0"/>
        <c:axPos val="b"/>
        <c:majorGridlines/>
        <c:minorGridlines/>
        <c:title>
          <c:tx>
            <c:strRef>
              <c:f>Algebra!$B$10</c:f>
              <c:strCache>
                <c:ptCount val="1"/>
                <c:pt idx="0">
                  <c:v>y=Ax^2+Bx+C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2063616376"/>
        <c:crosses val="autoZero"/>
        <c:crossBetween val="midCat"/>
      </c:valAx>
      <c:valAx>
        <c:axId val="2063616376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067456472"/>
        <c:crosses val="autoZero"/>
        <c:crossBetween val="midCat"/>
      </c:valAx>
      <c:spPr>
        <a:solidFill>
          <a:srgbClr val="FFFFCC"/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Table1[[#Headers],[10x]]</c:f>
          <c:strCache>
            <c:ptCount val="1"/>
            <c:pt idx="0">
              <c:v>10x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POWER!$B$1</c:f>
              <c:strCache>
                <c:ptCount val="1"/>
                <c:pt idx="0">
                  <c:v>10x</c:v>
                </c:pt>
              </c:strCache>
            </c:strRef>
          </c:tx>
          <c:marker>
            <c:symbol val="none"/>
          </c:marker>
          <c:val>
            <c:numRef>
              <c:f>POWER!$B$2:$B$8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23672"/>
        <c:axId val="2067326680"/>
      </c:lineChart>
      <c:catAx>
        <c:axId val="206732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26680"/>
        <c:crosses val="autoZero"/>
        <c:auto val="1"/>
        <c:lblAlgn val="ctr"/>
        <c:lblOffset val="100"/>
        <c:noMultiLvlLbl val="0"/>
      </c:catAx>
      <c:valAx>
        <c:axId val="2067326680"/>
        <c:scaling>
          <c:logBase val="10.0"/>
          <c:orientation val="minMax"/>
          <c:max val="1.2E6"/>
          <c:min val="1.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06732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POWER!$B$12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val>
            <c:numRef>
              <c:f>POWER!$B$13:$B$33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75080"/>
        <c:axId val="2077378024"/>
      </c:lineChart>
      <c:catAx>
        <c:axId val="207737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378024"/>
        <c:crosses val="autoZero"/>
        <c:auto val="1"/>
        <c:lblAlgn val="ctr"/>
        <c:lblOffset val="100"/>
        <c:noMultiLvlLbl val="0"/>
      </c:catAx>
      <c:valAx>
        <c:axId val="2077378024"/>
        <c:scaling>
          <c:logBase val="2.0"/>
          <c:orientation val="minMax"/>
          <c:max val="1.2E6"/>
          <c:min val="1.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07737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pPr>
              <a:ln cmpd="sng"/>
            </c:spPr>
          </c:marker>
          <c:dPt>
            <c:idx val="12"/>
            <c:marker>
              <c:symbol val="plus"/>
              <c:size val="10"/>
              <c:spPr>
                <a:solidFill>
                  <a:schemeClr val="accent2"/>
                </a:solidFill>
                <a:ln cmpd="sng"/>
              </c:spPr>
            </c:marker>
            <c:bubble3D val="0"/>
            <c:spPr>
              <a:ln>
                <a:solidFill>
                  <a:schemeClr val="accent2"/>
                </a:solidFill>
                <a:prstDash val="sysDot"/>
              </a:ln>
            </c:spPr>
          </c:dPt>
          <c:dPt>
            <c:idx val="13"/>
            <c:marker>
              <c:symbol val="diamond"/>
              <c:size val="10"/>
              <c:spPr>
                <a:solidFill>
                  <a:schemeClr val="accent2"/>
                </a:solidFill>
                <a:ln cmpd="sng"/>
              </c:spPr>
            </c:marker>
            <c:bubble3D val="0"/>
            <c:spPr>
              <a:ln>
                <a:solidFill>
                  <a:schemeClr val="accent2"/>
                </a:solidFill>
                <a:prstDash val="sysDot"/>
              </a:ln>
            </c:spPr>
          </c:dPt>
          <c:dPt>
            <c:idx val="14"/>
            <c:marker>
              <c:symbol val="diamond"/>
              <c:size val="10"/>
              <c:spPr>
                <a:solidFill>
                  <a:schemeClr val="accent2"/>
                </a:solidFill>
                <a:ln cmpd="sng"/>
              </c:spPr>
            </c:marker>
            <c:bubble3D val="0"/>
            <c:spPr>
              <a:ln>
                <a:solidFill>
                  <a:schemeClr val="accent2"/>
                </a:solidFill>
                <a:prstDash val="sysDot"/>
              </a:ln>
            </c:spPr>
          </c:dPt>
          <c:dPt>
            <c:idx val="15"/>
            <c:marker>
              <c:symbol val="diamond"/>
              <c:size val="10"/>
              <c:spPr>
                <a:solidFill>
                  <a:schemeClr val="accent2"/>
                </a:solidFill>
                <a:ln cmpd="sng"/>
              </c:spPr>
            </c:marker>
            <c:bubble3D val="0"/>
            <c:spPr>
              <a:ln>
                <a:solidFill>
                  <a:schemeClr val="accent2"/>
                </a:solidFill>
                <a:prstDash val="sysDot"/>
              </a:ln>
            </c:spPr>
          </c:dPt>
          <c:cat>
            <c:multiLvlStrRef>
              <c:f>Predict!$A$3:$B$18</c:f>
              <c:multiLvlStrCache>
                <c:ptCount val="1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</c:lvl>
                <c:lvl>
                  <c:pt idx="0">
                    <c:v>200</c:v>
                  </c:pt>
                  <c:pt idx="10">
                    <c:v>201</c:v>
                  </c:pt>
                </c:lvl>
              </c:multiLvlStrCache>
            </c:multiLvlStrRef>
          </c:cat>
          <c:val>
            <c:numRef>
              <c:f>Predict!$E$3:$E$18</c:f>
              <c:numCache>
                <c:formatCode>0.00%</c:formatCode>
                <c:ptCount val="16"/>
                <c:pt idx="0">
                  <c:v>0.0174647799426084</c:v>
                </c:pt>
                <c:pt idx="1">
                  <c:v>0.0261583592918179</c:v>
                </c:pt>
                <c:pt idx="2">
                  <c:v>0.0458741553159181</c:v>
                </c:pt>
                <c:pt idx="3">
                  <c:v>0.0535586584906658</c:v>
                </c:pt>
                <c:pt idx="4">
                  <c:v>0.0729639695380084</c:v>
                </c:pt>
                <c:pt idx="5">
                  <c:v>0.0798657134482342</c:v>
                </c:pt>
                <c:pt idx="6">
                  <c:v>0.103990226831491</c:v>
                </c:pt>
                <c:pt idx="7">
                  <c:v>0.122966545596361</c:v>
                </c:pt>
                <c:pt idx="8">
                  <c:v>0.190219184415999</c:v>
                </c:pt>
                <c:pt idx="9">
                  <c:v>0.286864096777523</c:v>
                </c:pt>
                <c:pt idx="10">
                  <c:v>0.315755928771462</c:v>
                </c:pt>
                <c:pt idx="11">
                  <c:v>0.389588734872992</c:v>
                </c:pt>
                <c:pt idx="12">
                  <c:v>0.45221160157413</c:v>
                </c:pt>
                <c:pt idx="13">
                  <c:v>0.514829926316401</c:v>
                </c:pt>
                <c:pt idx="14">
                  <c:v>0.577443709593922</c:v>
                </c:pt>
                <c:pt idx="15">
                  <c:v>0.640052951900737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18632"/>
        <c:axId val="2088399656"/>
      </c:lineChart>
      <c:catAx>
        <c:axId val="20810186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088399656"/>
        <c:crosses val="autoZero"/>
        <c:auto val="1"/>
        <c:lblAlgn val="ctr"/>
        <c:lblOffset val="100"/>
        <c:noMultiLvlLbl val="0"/>
      </c:catAx>
      <c:valAx>
        <c:axId val="2088399656"/>
        <c:scaling>
          <c:orientation val="minMax"/>
          <c:max val="1.0"/>
          <c:min val="0.0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208101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Stack!$B$34</c:f>
              <c:strCache>
                <c:ptCount val="1"/>
                <c:pt idx="0">
                  <c:v>Lenovo</c:v>
                </c:pt>
              </c:strCache>
            </c:strRef>
          </c:tx>
          <c:invertIfNegative val="0"/>
          <c:cat>
            <c:numRef>
              <c:f>Stack!$C$33:$F$33</c:f>
              <c:numCache>
                <c:formatCode>General</c:formatCode>
                <c:ptCount val="4"/>
                <c:pt idx="0">
                  <c:v>2012.0</c:v>
                </c:pt>
                <c:pt idx="2">
                  <c:v>2013.0</c:v>
                </c:pt>
              </c:numCache>
            </c:numRef>
          </c:cat>
          <c:val>
            <c:numRef>
              <c:f>Stack!$C$34:$F$34</c:f>
              <c:numCache>
                <c:formatCode>General</c:formatCode>
                <c:ptCount val="4"/>
                <c:pt idx="0">
                  <c:v>1324.0</c:v>
                </c:pt>
                <c:pt idx="2">
                  <c:v>789.0</c:v>
                </c:pt>
              </c:numCache>
            </c:numRef>
          </c:val>
        </c:ser>
        <c:ser>
          <c:idx val="1"/>
          <c:order val="1"/>
          <c:tx>
            <c:strRef>
              <c:f>Stack!$B$35</c:f>
              <c:strCache>
                <c:ptCount val="1"/>
                <c:pt idx="0">
                  <c:v>Sony</c:v>
                </c:pt>
              </c:strCache>
            </c:strRef>
          </c:tx>
          <c:invertIfNegative val="0"/>
          <c:cat>
            <c:numRef>
              <c:f>Stack!$C$33:$F$33</c:f>
              <c:numCache>
                <c:formatCode>General</c:formatCode>
                <c:ptCount val="4"/>
                <c:pt idx="0">
                  <c:v>2012.0</c:v>
                </c:pt>
                <c:pt idx="2">
                  <c:v>2013.0</c:v>
                </c:pt>
              </c:numCache>
            </c:numRef>
          </c:cat>
          <c:val>
            <c:numRef>
              <c:f>Stack!$C$35:$F$35</c:f>
              <c:numCache>
                <c:formatCode>General</c:formatCode>
                <c:ptCount val="4"/>
                <c:pt idx="1">
                  <c:v>678.0</c:v>
                </c:pt>
                <c:pt idx="3">
                  <c:v>622.0</c:v>
                </c:pt>
              </c:numCache>
            </c:numRef>
          </c:val>
        </c:ser>
        <c:ser>
          <c:idx val="2"/>
          <c:order val="2"/>
          <c:tx>
            <c:strRef>
              <c:f>Stack!$B$36</c:f>
              <c:strCache>
                <c:ptCount val="1"/>
                <c:pt idx="0">
                  <c:v>Apple</c:v>
                </c:pt>
              </c:strCache>
            </c:strRef>
          </c:tx>
          <c:invertIfNegative val="0"/>
          <c:cat>
            <c:numRef>
              <c:f>Stack!$C$33:$F$33</c:f>
              <c:numCache>
                <c:formatCode>General</c:formatCode>
                <c:ptCount val="4"/>
                <c:pt idx="0">
                  <c:v>2012.0</c:v>
                </c:pt>
                <c:pt idx="2">
                  <c:v>2013.0</c:v>
                </c:pt>
              </c:numCache>
            </c:numRef>
          </c:cat>
          <c:val>
            <c:numRef>
              <c:f>Stack!$C$36:$F$36</c:f>
              <c:numCache>
                <c:formatCode>General</c:formatCode>
                <c:ptCount val="4"/>
                <c:pt idx="1">
                  <c:v>661.0</c:v>
                </c:pt>
                <c:pt idx="3">
                  <c:v>593.0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76072"/>
        <c:axId val="2123679048"/>
      </c:barChart>
      <c:catAx>
        <c:axId val="212367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679048"/>
        <c:crosses val="autoZero"/>
        <c:auto val="1"/>
        <c:lblAlgn val="ctr"/>
        <c:lblOffset val="100"/>
        <c:noMultiLvlLbl val="0"/>
      </c:catAx>
      <c:valAx>
        <c:axId val="212367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'2charts'!$B$1</c:f>
              <c:strCache>
                <c:ptCount val="1"/>
                <c:pt idx="0">
                  <c:v>Market Value</c:v>
                </c:pt>
              </c:strCache>
            </c:strRef>
          </c:tx>
          <c:invertIfNegative val="0"/>
          <c:cat>
            <c:strRef>
              <c:f>'2charts'!$A$2:$A$6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'2charts'!$B$2:$B$6</c:f>
              <c:numCache>
                <c:formatCode>0</c:formatCode>
                <c:ptCount val="5"/>
                <c:pt idx="0">
                  <c:v>483.0</c:v>
                </c:pt>
                <c:pt idx="1">
                  <c:v>248.0</c:v>
                </c:pt>
                <c:pt idx="2">
                  <c:v>514.0</c:v>
                </c:pt>
                <c:pt idx="3">
                  <c:v>407.0</c:v>
                </c:pt>
                <c:pt idx="4">
                  <c:v>409.0</c:v>
                </c:pt>
              </c:numCache>
            </c:numRef>
          </c:val>
        </c:ser>
        <c:ser>
          <c:idx val="1"/>
          <c:order val="1"/>
          <c:tx>
            <c:strRef>
              <c:f>'2charts'!$C$1</c:f>
              <c:strCache>
                <c:ptCount val="1"/>
                <c:pt idx="0">
                  <c:v>Net Value</c:v>
                </c:pt>
              </c:strCache>
            </c:strRef>
          </c:tx>
          <c:invertIfNegative val="0"/>
          <c:cat>
            <c:strRef>
              <c:f>'2charts'!$A$2:$A$6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'2charts'!$C$2:$C$6</c:f>
              <c:numCache>
                <c:formatCode>General</c:formatCode>
                <c:ptCount val="5"/>
                <c:pt idx="0">
                  <c:v>256.0</c:v>
                </c:pt>
                <c:pt idx="1">
                  <c:v>233.0</c:v>
                </c:pt>
                <c:pt idx="2">
                  <c:v>277.0</c:v>
                </c:pt>
                <c:pt idx="3">
                  <c:v>216.0</c:v>
                </c:pt>
                <c:pt idx="4">
                  <c:v>321.0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50"/>
        <c:axId val="2077372952"/>
        <c:axId val="2077451304"/>
      </c:barChart>
      <c:lineChart>
        <c:grouping val="standard"/>
        <c:varyColors val="0"/>
        <c:ser>
          <c:idx val="2"/>
          <c:order val="2"/>
          <c:tx>
            <c:strRef>
              <c:f>'2charts'!$D$1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none"/>
          </c:marker>
          <c:cat>
            <c:strRef>
              <c:f>'2charts'!$A$2:$A$6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'2charts'!$D$2:$D$6</c:f>
              <c:numCache>
                <c:formatCode>0%</c:formatCode>
                <c:ptCount val="5"/>
                <c:pt idx="0">
                  <c:v>0.469979296066253</c:v>
                </c:pt>
                <c:pt idx="1">
                  <c:v>0.0604838709677419</c:v>
                </c:pt>
                <c:pt idx="2">
                  <c:v>0.461089494163424</c:v>
                </c:pt>
                <c:pt idx="3">
                  <c:v>0.469287469287469</c:v>
                </c:pt>
                <c:pt idx="4">
                  <c:v>0.215158924205379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25656"/>
        <c:axId val="2077388344"/>
      </c:lineChart>
      <c:catAx>
        <c:axId val="207737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451304"/>
        <c:crosses val="autoZero"/>
        <c:auto val="1"/>
        <c:lblAlgn val="ctr"/>
        <c:lblOffset val="100"/>
        <c:noMultiLvlLbl val="0"/>
      </c:catAx>
      <c:valAx>
        <c:axId val="20774513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77372952"/>
        <c:crosses val="autoZero"/>
        <c:crossBetween val="between"/>
      </c:valAx>
      <c:valAx>
        <c:axId val="2077388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077425656"/>
        <c:crosses val="max"/>
        <c:crossBetween val="between"/>
      </c:valAx>
      <c:catAx>
        <c:axId val="2077425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773883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'2Lines Compare'!$B$1</c:f>
              <c:strCache>
                <c:ptCount val="1"/>
                <c:pt idx="0">
                  <c:v>Application</c:v>
                </c:pt>
              </c:strCache>
            </c:strRef>
          </c:tx>
          <c:cat>
            <c:strRef>
              <c:f>'2Lines Compare'!$A$2:$A$13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'2Lines Compare'!$B$2:$B$13</c:f>
              <c:numCache>
                <c:formatCode>General</c:formatCode>
                <c:ptCount val="12"/>
                <c:pt idx="0">
                  <c:v>489.0</c:v>
                </c:pt>
                <c:pt idx="1">
                  <c:v>327.0</c:v>
                </c:pt>
                <c:pt idx="2">
                  <c:v>358.0</c:v>
                </c:pt>
                <c:pt idx="3">
                  <c:v>397.0</c:v>
                </c:pt>
                <c:pt idx="4">
                  <c:v>391.0</c:v>
                </c:pt>
                <c:pt idx="5">
                  <c:v>484.0</c:v>
                </c:pt>
                <c:pt idx="6">
                  <c:v>453.0</c:v>
                </c:pt>
                <c:pt idx="7">
                  <c:v>355.0</c:v>
                </c:pt>
                <c:pt idx="8">
                  <c:v>484.0</c:v>
                </c:pt>
                <c:pt idx="9">
                  <c:v>303.0</c:v>
                </c:pt>
                <c:pt idx="10">
                  <c:v>374.0</c:v>
                </c:pt>
                <c:pt idx="11">
                  <c:v>382.0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'2Lines Compare'!$C$1</c:f>
              <c:strCache>
                <c:ptCount val="1"/>
                <c:pt idx="0">
                  <c:v>Succeed</c:v>
                </c:pt>
              </c:strCache>
            </c:strRef>
          </c:tx>
          <c:cat>
            <c:strRef>
              <c:f>'2Lines Compare'!$A$2:$A$13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'2Lines Compare'!$C$2:$C$13</c:f>
              <c:numCache>
                <c:formatCode>General</c:formatCode>
                <c:ptCount val="12"/>
                <c:pt idx="0">
                  <c:v>237.0</c:v>
                </c:pt>
                <c:pt idx="1">
                  <c:v>220.0</c:v>
                </c:pt>
                <c:pt idx="2">
                  <c:v>336.0</c:v>
                </c:pt>
                <c:pt idx="3">
                  <c:v>369.0</c:v>
                </c:pt>
                <c:pt idx="4">
                  <c:v>262.0</c:v>
                </c:pt>
                <c:pt idx="5">
                  <c:v>288.0</c:v>
                </c:pt>
                <c:pt idx="6">
                  <c:v>422.0</c:v>
                </c:pt>
                <c:pt idx="7">
                  <c:v>338.0</c:v>
                </c:pt>
                <c:pt idx="8">
                  <c:v>390.0</c:v>
                </c:pt>
                <c:pt idx="9">
                  <c:v>287.0</c:v>
                </c:pt>
                <c:pt idx="10">
                  <c:v>216.0</c:v>
                </c:pt>
                <c:pt idx="11">
                  <c:v>239.0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rgbClr val="FF0000"/>
              </a:solidFill>
              <a:headEnd type="stealth"/>
              <a:tailEnd type="stealth"/>
            </a:ln>
          </c:spPr>
        </c:hiLowLines>
        <c:marker val="1"/>
        <c:smooth val="0"/>
        <c:axId val="2076298648"/>
        <c:axId val="2077087688"/>
      </c:lineChart>
      <c:catAx>
        <c:axId val="207629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087688"/>
        <c:crosses val="autoZero"/>
        <c:auto val="1"/>
        <c:lblAlgn val="ctr"/>
        <c:lblOffset val="100"/>
        <c:noMultiLvlLbl val="0"/>
      </c:catAx>
      <c:valAx>
        <c:axId val="2077087688"/>
        <c:scaling>
          <c:orientation val="minMax"/>
          <c:max val="500.0"/>
          <c:min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29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Ranking!$A$3</c:f>
              <c:strCache>
                <c:ptCount val="1"/>
                <c:pt idx="0">
                  <c:v>Ada</c:v>
                </c:pt>
              </c:strCache>
            </c:strRef>
          </c:tx>
          <c:cat>
            <c:strRef>
              <c:f>Ranking!$B$2:$E$2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Ranking!$B$3:$E$3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Ranking!$A$4</c:f>
              <c:strCache>
                <c:ptCount val="1"/>
                <c:pt idx="0">
                  <c:v>Ben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Ranking!$B$2:$E$2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Ranking!$B$4:$E$4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Ranking!$A$5</c:f>
              <c:strCache>
                <c:ptCount val="1"/>
                <c:pt idx="0">
                  <c:v>Cindy</c:v>
                </c:pt>
              </c:strCache>
            </c:strRef>
          </c:tx>
          <c:cat>
            <c:strRef>
              <c:f>Ranking!$B$2:$E$2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Ranking!$B$5:$E$5</c:f>
              <c:numCache>
                <c:formatCode>General</c:formatCode>
                <c:ptCount val="4"/>
                <c:pt idx="0">
                  <c:v>3.0</c:v>
                </c:pt>
                <c:pt idx="1">
                  <c:v>5.0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Ranking!$A$6</c:f>
              <c:strCache>
                <c:ptCount val="1"/>
                <c:pt idx="0">
                  <c:v>Dave</c:v>
                </c:pt>
              </c:strCache>
            </c:strRef>
          </c:tx>
          <c:cat>
            <c:strRef>
              <c:f>Ranking!$B$2:$E$2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Ranking!$B$6:$E$6</c:f>
              <c:numCache>
                <c:formatCode>General</c:formatCode>
                <c:ptCount val="4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Ranking!$A$7</c:f>
              <c:strCache>
                <c:ptCount val="1"/>
                <c:pt idx="0">
                  <c:v>Eddie</c:v>
                </c:pt>
              </c:strCache>
            </c:strRef>
          </c:tx>
          <c:cat>
            <c:strRef>
              <c:f>Ranking!$B$2:$E$2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Ranking!$B$7:$E$7</c:f>
              <c:numCache>
                <c:formatCode>General</c:formatCode>
                <c:ptCount val="4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98616"/>
        <c:axId val="2076261992"/>
      </c:lineChart>
      <c:catAx>
        <c:axId val="207679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261992"/>
        <c:crosses val="max"/>
        <c:auto val="1"/>
        <c:lblAlgn val="ctr"/>
        <c:lblOffset val="100"/>
        <c:noMultiLvlLbl val="0"/>
      </c:catAx>
      <c:valAx>
        <c:axId val="2076261992"/>
        <c:scaling>
          <c:orientation val="maxMin"/>
          <c:max val="5.0"/>
          <c:min val="1.0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crossAx val="2076798616"/>
        <c:crosses val="autoZero"/>
        <c:crossBetween val="between"/>
        <c:maj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strRef>
          <c:f>Stairs!$A$1</c:f>
          <c:strCache>
            <c:ptCount val="1"/>
            <c:pt idx="0">
              <c:v>Hong Kong dollar interest rates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Stairs!$E$1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Stairs!$D$2:$D$15</c:f>
              <c:numCache>
                <c:formatCode>00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</c:numCache>
            </c:numRef>
          </c:xVal>
          <c:yVal>
            <c:numRef>
              <c:f>Stairs!$E$2:$E$15</c:f>
              <c:numCache>
                <c:formatCode>General</c:formatCode>
                <c:ptCount val="1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5.13</c:v>
                </c:pt>
                <c:pt idx="9">
                  <c:v>5.13</c:v>
                </c:pt>
                <c:pt idx="10">
                  <c:v>5.25</c:v>
                </c:pt>
                <c:pt idx="11">
                  <c:v>5.25</c:v>
                </c:pt>
                <c:pt idx="12">
                  <c:v>8.0</c:v>
                </c:pt>
                <c:pt idx="13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84584"/>
        <c:axId val="2077179688"/>
      </c:scatterChart>
      <c:valAx>
        <c:axId val="2077184584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crossAx val="2077179688"/>
        <c:crosses val="autoZero"/>
        <c:crossBetween val="midCat"/>
      </c:valAx>
      <c:valAx>
        <c:axId val="2077179688"/>
        <c:scaling>
          <c:orientation val="minMax"/>
          <c:max val="10.0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184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Travel!$B$3</c:f>
              <c:strCache>
                <c:ptCount val="1"/>
                <c:pt idx="0">
                  <c:v>Sleep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Travel!$C$2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Travel!$C$3</c:f>
              <c:numCache>
                <c:formatCode>h:mm</c:formatCode>
                <c:ptCount val="1"/>
                <c:pt idx="0">
                  <c:v>0.291666666666667</c:v>
                </c:pt>
              </c:numCache>
            </c:numRef>
          </c:val>
        </c:ser>
        <c:ser>
          <c:idx val="2"/>
          <c:order val="1"/>
          <c:tx>
            <c:strRef>
              <c:f>Travel!$B$4</c:f>
              <c:strCache>
                <c:ptCount val="1"/>
                <c:pt idx="0">
                  <c:v>breakfast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Travel!$C$2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Travel!$C$4</c:f>
              <c:numCache>
                <c:formatCode>h:mm</c:formatCode>
                <c:ptCount val="1"/>
                <c:pt idx="0">
                  <c:v>0.0416666666666667</c:v>
                </c:pt>
              </c:numCache>
            </c:numRef>
          </c:val>
        </c:ser>
        <c:ser>
          <c:idx val="3"/>
          <c:order val="2"/>
          <c:tx>
            <c:strRef>
              <c:f>Travel!$B$5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Travel!$C$2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Travel!$C$5</c:f>
              <c:numCache>
                <c:formatCode>h:mm</c:formatCode>
                <c:ptCount val="1"/>
                <c:pt idx="0">
                  <c:v>0.0416666666666667</c:v>
                </c:pt>
              </c:numCache>
            </c:numRef>
          </c:val>
        </c:ser>
        <c:ser>
          <c:idx val="4"/>
          <c:order val="3"/>
          <c:tx>
            <c:strRef>
              <c:f>Travel!$B$6</c:f>
              <c:strCache>
                <c:ptCount val="1"/>
                <c:pt idx="0">
                  <c:v>sightseeing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Travel!$C$2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Travel!$C$6</c:f>
              <c:numCache>
                <c:formatCode>h:mm</c:formatCode>
                <c:ptCount val="1"/>
                <c:pt idx="0">
                  <c:v>0.166666666666667</c:v>
                </c:pt>
              </c:numCache>
            </c:numRef>
          </c:val>
        </c:ser>
        <c:ser>
          <c:idx val="5"/>
          <c:order val="4"/>
          <c:tx>
            <c:strRef>
              <c:f>Travel!$B$7</c:f>
              <c:strCache>
                <c:ptCount val="1"/>
                <c:pt idx="0">
                  <c:v>lunch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Travel!$C$2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Travel!$C$7</c:f>
              <c:numCache>
                <c:formatCode>h:mm</c:formatCode>
                <c:ptCount val="1"/>
                <c:pt idx="0">
                  <c:v>0.0416666666666667</c:v>
                </c:pt>
              </c:numCache>
            </c:numRef>
          </c:val>
        </c:ser>
        <c:ser>
          <c:idx val="6"/>
          <c:order val="5"/>
          <c:tx>
            <c:strRef>
              <c:f>Travel!$B$8</c:f>
              <c:strCache>
                <c:ptCount val="1"/>
                <c:pt idx="0">
                  <c:v>sightseeing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Travel!$C$2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Travel!$C$8</c:f>
              <c:numCache>
                <c:formatCode>h:mm</c:formatCode>
                <c:ptCount val="1"/>
                <c:pt idx="0">
                  <c:v>0.166666666666667</c:v>
                </c:pt>
              </c:numCache>
            </c:numRef>
          </c:val>
        </c:ser>
        <c:ser>
          <c:idx val="7"/>
          <c:order val="6"/>
          <c:tx>
            <c:strRef>
              <c:f>Travel!$B$9</c:f>
              <c:strCache>
                <c:ptCount val="1"/>
                <c:pt idx="0">
                  <c:v>dinner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Travel!$C$2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Travel!$C$9</c:f>
              <c:numCache>
                <c:formatCode>h:mm</c:formatCode>
                <c:ptCount val="1"/>
                <c:pt idx="0">
                  <c:v>0.0416666666666667</c:v>
                </c:pt>
              </c:numCache>
            </c:numRef>
          </c:val>
        </c:ser>
        <c:ser>
          <c:idx val="8"/>
          <c:order val="7"/>
          <c:tx>
            <c:strRef>
              <c:f>Travel!$B$10</c:f>
              <c:strCache>
                <c:ptCount val="1"/>
                <c:pt idx="0">
                  <c:v>shopping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Travel!$C$2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Travel!$C$10</c:f>
              <c:numCache>
                <c:formatCode>h:mm</c:formatCode>
                <c:ptCount val="1"/>
                <c:pt idx="0">
                  <c:v>0.0833333333333333</c:v>
                </c:pt>
              </c:numCache>
            </c:numRef>
          </c:val>
        </c:ser>
        <c:ser>
          <c:idx val="9"/>
          <c:order val="8"/>
          <c:tx>
            <c:strRef>
              <c:f>Travel!$B$11</c:f>
              <c:strCache>
                <c:ptCount val="1"/>
                <c:pt idx="0">
                  <c:v>drink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Travel!$C$2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Travel!$C$11</c:f>
              <c:numCache>
                <c:formatCode>h:mm</c:formatCode>
                <c:ptCount val="1"/>
                <c:pt idx="0">
                  <c:v>0.125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003192"/>
        <c:axId val="2076995304"/>
      </c:barChart>
      <c:catAx>
        <c:axId val="2077003192"/>
        <c:scaling>
          <c:orientation val="minMax"/>
        </c:scaling>
        <c:delete val="0"/>
        <c:axPos val="l"/>
        <c:majorTickMark val="out"/>
        <c:minorTickMark val="none"/>
        <c:tickLblPos val="nextTo"/>
        <c:crossAx val="2076995304"/>
        <c:crosses val="autoZero"/>
        <c:auto val="1"/>
        <c:lblAlgn val="ctr"/>
        <c:lblOffset val="100"/>
        <c:noMultiLvlLbl val="0"/>
      </c:catAx>
      <c:valAx>
        <c:axId val="2076995304"/>
        <c:scaling>
          <c:orientation val="minMax"/>
          <c:max val="1.0"/>
          <c:min val="0.0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2077003192"/>
        <c:crosses val="autoZero"/>
        <c:crossBetween val="between"/>
        <c:majorUnit val="0.0833333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Stock!$C$1</c:f>
              <c:strCache>
                <c:ptCount val="1"/>
                <c:pt idx="0">
                  <c:v>Open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Stock!$A$2:$A$75</c:f>
              <c:numCache>
                <c:formatCode>m/d/yy</c:formatCode>
                <c:ptCount val="74"/>
                <c:pt idx="0">
                  <c:v>40571.0</c:v>
                </c:pt>
                <c:pt idx="1">
                  <c:v>40570.0</c:v>
                </c:pt>
                <c:pt idx="2">
                  <c:v>40569.0</c:v>
                </c:pt>
                <c:pt idx="3">
                  <c:v>40568.0</c:v>
                </c:pt>
                <c:pt idx="4">
                  <c:v>40567.0</c:v>
                </c:pt>
                <c:pt idx="5">
                  <c:v>40564.0</c:v>
                </c:pt>
                <c:pt idx="6">
                  <c:v>40563.0</c:v>
                </c:pt>
                <c:pt idx="7">
                  <c:v>40562.0</c:v>
                </c:pt>
                <c:pt idx="8">
                  <c:v>40561.0</c:v>
                </c:pt>
                <c:pt idx="9">
                  <c:v>40560.0</c:v>
                </c:pt>
                <c:pt idx="10">
                  <c:v>40557.0</c:v>
                </c:pt>
                <c:pt idx="11">
                  <c:v>40556.0</c:v>
                </c:pt>
                <c:pt idx="12">
                  <c:v>40555.0</c:v>
                </c:pt>
                <c:pt idx="13">
                  <c:v>40554.0</c:v>
                </c:pt>
                <c:pt idx="14">
                  <c:v>40553.0</c:v>
                </c:pt>
                <c:pt idx="15">
                  <c:v>40550.0</c:v>
                </c:pt>
                <c:pt idx="16">
                  <c:v>40549.0</c:v>
                </c:pt>
                <c:pt idx="17">
                  <c:v>40548.0</c:v>
                </c:pt>
                <c:pt idx="18">
                  <c:v>40547.0</c:v>
                </c:pt>
                <c:pt idx="19">
                  <c:v>40546.0</c:v>
                </c:pt>
                <c:pt idx="20">
                  <c:v>40543.0</c:v>
                </c:pt>
                <c:pt idx="21">
                  <c:v>40542.0</c:v>
                </c:pt>
                <c:pt idx="22">
                  <c:v>40541.0</c:v>
                </c:pt>
                <c:pt idx="23">
                  <c:v>40540.0</c:v>
                </c:pt>
                <c:pt idx="24">
                  <c:v>40536.0</c:v>
                </c:pt>
                <c:pt idx="25">
                  <c:v>40535.0</c:v>
                </c:pt>
                <c:pt idx="26">
                  <c:v>40534.0</c:v>
                </c:pt>
                <c:pt idx="27">
                  <c:v>40533.0</c:v>
                </c:pt>
                <c:pt idx="28">
                  <c:v>40532.0</c:v>
                </c:pt>
                <c:pt idx="29">
                  <c:v>40529.0</c:v>
                </c:pt>
                <c:pt idx="30">
                  <c:v>40528.0</c:v>
                </c:pt>
                <c:pt idx="31">
                  <c:v>40527.0</c:v>
                </c:pt>
                <c:pt idx="32">
                  <c:v>40526.0</c:v>
                </c:pt>
                <c:pt idx="33">
                  <c:v>40525.0</c:v>
                </c:pt>
                <c:pt idx="34">
                  <c:v>40522.0</c:v>
                </c:pt>
                <c:pt idx="35">
                  <c:v>40521.0</c:v>
                </c:pt>
                <c:pt idx="36">
                  <c:v>40520.0</c:v>
                </c:pt>
                <c:pt idx="37">
                  <c:v>40519.0</c:v>
                </c:pt>
                <c:pt idx="38">
                  <c:v>40518.0</c:v>
                </c:pt>
                <c:pt idx="39">
                  <c:v>40515.0</c:v>
                </c:pt>
                <c:pt idx="40">
                  <c:v>40514.0</c:v>
                </c:pt>
                <c:pt idx="41">
                  <c:v>40513.0</c:v>
                </c:pt>
                <c:pt idx="42">
                  <c:v>40512.0</c:v>
                </c:pt>
                <c:pt idx="43">
                  <c:v>40511.0</c:v>
                </c:pt>
                <c:pt idx="44">
                  <c:v>40508.0</c:v>
                </c:pt>
                <c:pt idx="45">
                  <c:v>40507.0</c:v>
                </c:pt>
                <c:pt idx="46">
                  <c:v>40506.0</c:v>
                </c:pt>
                <c:pt idx="47">
                  <c:v>40505.0</c:v>
                </c:pt>
                <c:pt idx="48">
                  <c:v>40504.0</c:v>
                </c:pt>
                <c:pt idx="49">
                  <c:v>40501.0</c:v>
                </c:pt>
                <c:pt idx="50">
                  <c:v>40500.0</c:v>
                </c:pt>
                <c:pt idx="51">
                  <c:v>40499.0</c:v>
                </c:pt>
                <c:pt idx="52">
                  <c:v>40498.0</c:v>
                </c:pt>
                <c:pt idx="53">
                  <c:v>40497.0</c:v>
                </c:pt>
                <c:pt idx="54">
                  <c:v>40494.0</c:v>
                </c:pt>
                <c:pt idx="55">
                  <c:v>40493.0</c:v>
                </c:pt>
                <c:pt idx="56">
                  <c:v>40492.0</c:v>
                </c:pt>
                <c:pt idx="57">
                  <c:v>40491.0</c:v>
                </c:pt>
                <c:pt idx="58">
                  <c:v>40490.0</c:v>
                </c:pt>
                <c:pt idx="59">
                  <c:v>40487.0</c:v>
                </c:pt>
                <c:pt idx="60">
                  <c:v>40486.0</c:v>
                </c:pt>
                <c:pt idx="61">
                  <c:v>40485.0</c:v>
                </c:pt>
                <c:pt idx="62">
                  <c:v>40484.0</c:v>
                </c:pt>
                <c:pt idx="63">
                  <c:v>40483.0</c:v>
                </c:pt>
                <c:pt idx="64">
                  <c:v>40480.0</c:v>
                </c:pt>
                <c:pt idx="65">
                  <c:v>40479.0</c:v>
                </c:pt>
                <c:pt idx="66">
                  <c:v>40478.0</c:v>
                </c:pt>
                <c:pt idx="67">
                  <c:v>40477.0</c:v>
                </c:pt>
                <c:pt idx="68">
                  <c:v>40476.0</c:v>
                </c:pt>
                <c:pt idx="69">
                  <c:v>40473.0</c:v>
                </c:pt>
                <c:pt idx="70">
                  <c:v>40472.0</c:v>
                </c:pt>
                <c:pt idx="71">
                  <c:v>40471.0</c:v>
                </c:pt>
                <c:pt idx="72">
                  <c:v>40470.0</c:v>
                </c:pt>
                <c:pt idx="73">
                  <c:v>40469.0</c:v>
                </c:pt>
              </c:numCache>
            </c:numRef>
          </c:cat>
          <c:val>
            <c:numRef>
              <c:f>Stock!$C$2:$C$75</c:f>
              <c:numCache>
                <c:formatCode>General</c:formatCode>
                <c:ptCount val="74"/>
                <c:pt idx="0">
                  <c:v>86.2</c:v>
                </c:pt>
                <c:pt idx="1">
                  <c:v>85.6</c:v>
                </c:pt>
                <c:pt idx="2">
                  <c:v>86.35</c:v>
                </c:pt>
                <c:pt idx="3">
                  <c:v>87.0</c:v>
                </c:pt>
                <c:pt idx="4">
                  <c:v>86.6</c:v>
                </c:pt>
                <c:pt idx="5">
                  <c:v>86.2</c:v>
                </c:pt>
                <c:pt idx="6">
                  <c:v>86.95</c:v>
                </c:pt>
                <c:pt idx="7">
                  <c:v>88.35</c:v>
                </c:pt>
                <c:pt idx="8">
                  <c:v>87.0</c:v>
                </c:pt>
                <c:pt idx="9">
                  <c:v>87.1</c:v>
                </c:pt>
                <c:pt idx="10">
                  <c:v>87.2</c:v>
                </c:pt>
                <c:pt idx="11">
                  <c:v>87.25</c:v>
                </c:pt>
                <c:pt idx="12">
                  <c:v>83.6</c:v>
                </c:pt>
                <c:pt idx="13">
                  <c:v>81.7</c:v>
                </c:pt>
                <c:pt idx="14">
                  <c:v>82.55</c:v>
                </c:pt>
                <c:pt idx="15">
                  <c:v>82.8</c:v>
                </c:pt>
                <c:pt idx="16">
                  <c:v>82.95</c:v>
                </c:pt>
                <c:pt idx="17">
                  <c:v>80.8</c:v>
                </c:pt>
                <c:pt idx="18">
                  <c:v>79.8</c:v>
                </c:pt>
                <c:pt idx="19">
                  <c:v>79.75</c:v>
                </c:pt>
                <c:pt idx="20">
                  <c:v>79.45</c:v>
                </c:pt>
                <c:pt idx="21">
                  <c:v>79.65000000000001</c:v>
                </c:pt>
                <c:pt idx="22">
                  <c:v>79.7</c:v>
                </c:pt>
                <c:pt idx="23">
                  <c:v>79.0</c:v>
                </c:pt>
                <c:pt idx="24">
                  <c:v>79.7</c:v>
                </c:pt>
                <c:pt idx="25">
                  <c:v>80.65000000000001</c:v>
                </c:pt>
                <c:pt idx="26">
                  <c:v>79.55</c:v>
                </c:pt>
                <c:pt idx="27">
                  <c:v>79.1</c:v>
                </c:pt>
                <c:pt idx="28">
                  <c:v>79.35</c:v>
                </c:pt>
                <c:pt idx="29">
                  <c:v>80.3</c:v>
                </c:pt>
                <c:pt idx="30">
                  <c:v>80.25</c:v>
                </c:pt>
                <c:pt idx="31">
                  <c:v>81.85</c:v>
                </c:pt>
                <c:pt idx="32">
                  <c:v>81.8</c:v>
                </c:pt>
                <c:pt idx="33">
                  <c:v>82.25</c:v>
                </c:pt>
                <c:pt idx="34">
                  <c:v>81.4</c:v>
                </c:pt>
                <c:pt idx="35">
                  <c:v>80.85</c:v>
                </c:pt>
                <c:pt idx="36">
                  <c:v>81.05</c:v>
                </c:pt>
                <c:pt idx="37">
                  <c:v>81.05</c:v>
                </c:pt>
                <c:pt idx="38">
                  <c:v>81.45</c:v>
                </c:pt>
                <c:pt idx="39">
                  <c:v>80.65000000000001</c:v>
                </c:pt>
                <c:pt idx="40">
                  <c:v>80.15000000000001</c:v>
                </c:pt>
                <c:pt idx="41">
                  <c:v>78.65000000000001</c:v>
                </c:pt>
                <c:pt idx="42">
                  <c:v>79.5</c:v>
                </c:pt>
                <c:pt idx="43">
                  <c:v>79.1</c:v>
                </c:pt>
                <c:pt idx="44">
                  <c:v>80.1</c:v>
                </c:pt>
                <c:pt idx="45">
                  <c:v>80.25</c:v>
                </c:pt>
                <c:pt idx="46">
                  <c:v>79.95</c:v>
                </c:pt>
                <c:pt idx="47">
                  <c:v>81.15000000000001</c:v>
                </c:pt>
                <c:pt idx="48">
                  <c:v>82.0</c:v>
                </c:pt>
                <c:pt idx="49">
                  <c:v>82.5</c:v>
                </c:pt>
                <c:pt idx="50">
                  <c:v>81.45</c:v>
                </c:pt>
                <c:pt idx="51">
                  <c:v>81.85</c:v>
                </c:pt>
                <c:pt idx="52">
                  <c:v>84.95</c:v>
                </c:pt>
                <c:pt idx="53">
                  <c:v>85.5</c:v>
                </c:pt>
                <c:pt idx="54">
                  <c:v>85.3</c:v>
                </c:pt>
                <c:pt idx="55">
                  <c:v>86.3</c:v>
                </c:pt>
                <c:pt idx="56">
                  <c:v>86.4</c:v>
                </c:pt>
                <c:pt idx="57">
                  <c:v>86.35</c:v>
                </c:pt>
                <c:pt idx="58">
                  <c:v>86.45</c:v>
                </c:pt>
                <c:pt idx="59">
                  <c:v>88.0</c:v>
                </c:pt>
                <c:pt idx="60">
                  <c:v>83.7</c:v>
                </c:pt>
                <c:pt idx="61">
                  <c:v>81.4</c:v>
                </c:pt>
                <c:pt idx="62">
                  <c:v>81.1</c:v>
                </c:pt>
                <c:pt idx="63">
                  <c:v>80.6</c:v>
                </c:pt>
                <c:pt idx="64">
                  <c:v>81.45</c:v>
                </c:pt>
                <c:pt idx="65">
                  <c:v>81.1</c:v>
                </c:pt>
                <c:pt idx="66">
                  <c:v>81.2</c:v>
                </c:pt>
                <c:pt idx="67">
                  <c:v>81.6</c:v>
                </c:pt>
                <c:pt idx="68">
                  <c:v>81.5</c:v>
                </c:pt>
                <c:pt idx="69">
                  <c:v>81.75</c:v>
                </c:pt>
                <c:pt idx="70">
                  <c:v>81.05</c:v>
                </c:pt>
                <c:pt idx="71">
                  <c:v>80.8</c:v>
                </c:pt>
                <c:pt idx="72">
                  <c:v>81.15000000000001</c:v>
                </c:pt>
                <c:pt idx="73">
                  <c:v>81.4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Stock!$D$1</c:f>
              <c:strCache>
                <c:ptCount val="1"/>
                <c:pt idx="0">
                  <c:v>High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Stock!$A$2:$A$75</c:f>
              <c:numCache>
                <c:formatCode>m/d/yy</c:formatCode>
                <c:ptCount val="74"/>
                <c:pt idx="0">
                  <c:v>40571.0</c:v>
                </c:pt>
                <c:pt idx="1">
                  <c:v>40570.0</c:v>
                </c:pt>
                <c:pt idx="2">
                  <c:v>40569.0</c:v>
                </c:pt>
                <c:pt idx="3">
                  <c:v>40568.0</c:v>
                </c:pt>
                <c:pt idx="4">
                  <c:v>40567.0</c:v>
                </c:pt>
                <c:pt idx="5">
                  <c:v>40564.0</c:v>
                </c:pt>
                <c:pt idx="6">
                  <c:v>40563.0</c:v>
                </c:pt>
                <c:pt idx="7">
                  <c:v>40562.0</c:v>
                </c:pt>
                <c:pt idx="8">
                  <c:v>40561.0</c:v>
                </c:pt>
                <c:pt idx="9">
                  <c:v>40560.0</c:v>
                </c:pt>
                <c:pt idx="10">
                  <c:v>40557.0</c:v>
                </c:pt>
                <c:pt idx="11">
                  <c:v>40556.0</c:v>
                </c:pt>
                <c:pt idx="12">
                  <c:v>40555.0</c:v>
                </c:pt>
                <c:pt idx="13">
                  <c:v>40554.0</c:v>
                </c:pt>
                <c:pt idx="14">
                  <c:v>40553.0</c:v>
                </c:pt>
                <c:pt idx="15">
                  <c:v>40550.0</c:v>
                </c:pt>
                <c:pt idx="16">
                  <c:v>40549.0</c:v>
                </c:pt>
                <c:pt idx="17">
                  <c:v>40548.0</c:v>
                </c:pt>
                <c:pt idx="18">
                  <c:v>40547.0</c:v>
                </c:pt>
                <c:pt idx="19">
                  <c:v>40546.0</c:v>
                </c:pt>
                <c:pt idx="20">
                  <c:v>40543.0</c:v>
                </c:pt>
                <c:pt idx="21">
                  <c:v>40542.0</c:v>
                </c:pt>
                <c:pt idx="22">
                  <c:v>40541.0</c:v>
                </c:pt>
                <c:pt idx="23">
                  <c:v>40540.0</c:v>
                </c:pt>
                <c:pt idx="24">
                  <c:v>40536.0</c:v>
                </c:pt>
                <c:pt idx="25">
                  <c:v>40535.0</c:v>
                </c:pt>
                <c:pt idx="26">
                  <c:v>40534.0</c:v>
                </c:pt>
                <c:pt idx="27">
                  <c:v>40533.0</c:v>
                </c:pt>
                <c:pt idx="28">
                  <c:v>40532.0</c:v>
                </c:pt>
                <c:pt idx="29">
                  <c:v>40529.0</c:v>
                </c:pt>
                <c:pt idx="30">
                  <c:v>40528.0</c:v>
                </c:pt>
                <c:pt idx="31">
                  <c:v>40527.0</c:v>
                </c:pt>
                <c:pt idx="32">
                  <c:v>40526.0</c:v>
                </c:pt>
                <c:pt idx="33">
                  <c:v>40525.0</c:v>
                </c:pt>
                <c:pt idx="34">
                  <c:v>40522.0</c:v>
                </c:pt>
                <c:pt idx="35">
                  <c:v>40521.0</c:v>
                </c:pt>
                <c:pt idx="36">
                  <c:v>40520.0</c:v>
                </c:pt>
                <c:pt idx="37">
                  <c:v>40519.0</c:v>
                </c:pt>
                <c:pt idx="38">
                  <c:v>40518.0</c:v>
                </c:pt>
                <c:pt idx="39">
                  <c:v>40515.0</c:v>
                </c:pt>
                <c:pt idx="40">
                  <c:v>40514.0</c:v>
                </c:pt>
                <c:pt idx="41">
                  <c:v>40513.0</c:v>
                </c:pt>
                <c:pt idx="42">
                  <c:v>40512.0</c:v>
                </c:pt>
                <c:pt idx="43">
                  <c:v>40511.0</c:v>
                </c:pt>
                <c:pt idx="44">
                  <c:v>40508.0</c:v>
                </c:pt>
                <c:pt idx="45">
                  <c:v>40507.0</c:v>
                </c:pt>
                <c:pt idx="46">
                  <c:v>40506.0</c:v>
                </c:pt>
                <c:pt idx="47">
                  <c:v>40505.0</c:v>
                </c:pt>
                <c:pt idx="48">
                  <c:v>40504.0</c:v>
                </c:pt>
                <c:pt idx="49">
                  <c:v>40501.0</c:v>
                </c:pt>
                <c:pt idx="50">
                  <c:v>40500.0</c:v>
                </c:pt>
                <c:pt idx="51">
                  <c:v>40499.0</c:v>
                </c:pt>
                <c:pt idx="52">
                  <c:v>40498.0</c:v>
                </c:pt>
                <c:pt idx="53">
                  <c:v>40497.0</c:v>
                </c:pt>
                <c:pt idx="54">
                  <c:v>40494.0</c:v>
                </c:pt>
                <c:pt idx="55">
                  <c:v>40493.0</c:v>
                </c:pt>
                <c:pt idx="56">
                  <c:v>40492.0</c:v>
                </c:pt>
                <c:pt idx="57">
                  <c:v>40491.0</c:v>
                </c:pt>
                <c:pt idx="58">
                  <c:v>40490.0</c:v>
                </c:pt>
                <c:pt idx="59">
                  <c:v>40487.0</c:v>
                </c:pt>
                <c:pt idx="60">
                  <c:v>40486.0</c:v>
                </c:pt>
                <c:pt idx="61">
                  <c:v>40485.0</c:v>
                </c:pt>
                <c:pt idx="62">
                  <c:v>40484.0</c:v>
                </c:pt>
                <c:pt idx="63">
                  <c:v>40483.0</c:v>
                </c:pt>
                <c:pt idx="64">
                  <c:v>40480.0</c:v>
                </c:pt>
                <c:pt idx="65">
                  <c:v>40479.0</c:v>
                </c:pt>
                <c:pt idx="66">
                  <c:v>40478.0</c:v>
                </c:pt>
                <c:pt idx="67">
                  <c:v>40477.0</c:v>
                </c:pt>
                <c:pt idx="68">
                  <c:v>40476.0</c:v>
                </c:pt>
                <c:pt idx="69">
                  <c:v>40473.0</c:v>
                </c:pt>
                <c:pt idx="70">
                  <c:v>40472.0</c:v>
                </c:pt>
                <c:pt idx="71">
                  <c:v>40471.0</c:v>
                </c:pt>
                <c:pt idx="72">
                  <c:v>40470.0</c:v>
                </c:pt>
                <c:pt idx="73">
                  <c:v>40469.0</c:v>
                </c:pt>
              </c:numCache>
            </c:numRef>
          </c:cat>
          <c:val>
            <c:numRef>
              <c:f>Stock!$D$2:$D$75</c:f>
              <c:numCache>
                <c:formatCode>General</c:formatCode>
                <c:ptCount val="74"/>
                <c:pt idx="0">
                  <c:v>86.75</c:v>
                </c:pt>
                <c:pt idx="1">
                  <c:v>86.25</c:v>
                </c:pt>
                <c:pt idx="2">
                  <c:v>86.55</c:v>
                </c:pt>
                <c:pt idx="3">
                  <c:v>87.6</c:v>
                </c:pt>
                <c:pt idx="4">
                  <c:v>86.8</c:v>
                </c:pt>
                <c:pt idx="5">
                  <c:v>86.75</c:v>
                </c:pt>
                <c:pt idx="6">
                  <c:v>87.0</c:v>
                </c:pt>
                <c:pt idx="7">
                  <c:v>88.35</c:v>
                </c:pt>
                <c:pt idx="8">
                  <c:v>88.7</c:v>
                </c:pt>
                <c:pt idx="9">
                  <c:v>87.3</c:v>
                </c:pt>
                <c:pt idx="10">
                  <c:v>87.2</c:v>
                </c:pt>
                <c:pt idx="11">
                  <c:v>87.35</c:v>
                </c:pt>
                <c:pt idx="12">
                  <c:v>85.8</c:v>
                </c:pt>
                <c:pt idx="13">
                  <c:v>83.05</c:v>
                </c:pt>
                <c:pt idx="14">
                  <c:v>82.95</c:v>
                </c:pt>
                <c:pt idx="15">
                  <c:v>83.6</c:v>
                </c:pt>
                <c:pt idx="16">
                  <c:v>83.1</c:v>
                </c:pt>
                <c:pt idx="17">
                  <c:v>82.35</c:v>
                </c:pt>
                <c:pt idx="18">
                  <c:v>80.45</c:v>
                </c:pt>
                <c:pt idx="19">
                  <c:v>80.45</c:v>
                </c:pt>
                <c:pt idx="20">
                  <c:v>79.8</c:v>
                </c:pt>
                <c:pt idx="21">
                  <c:v>80.4</c:v>
                </c:pt>
                <c:pt idx="22">
                  <c:v>80.05</c:v>
                </c:pt>
                <c:pt idx="23">
                  <c:v>79.6</c:v>
                </c:pt>
                <c:pt idx="24">
                  <c:v>80.0</c:v>
                </c:pt>
                <c:pt idx="25">
                  <c:v>80.65000000000001</c:v>
                </c:pt>
                <c:pt idx="26">
                  <c:v>80.35</c:v>
                </c:pt>
                <c:pt idx="27">
                  <c:v>80.4</c:v>
                </c:pt>
                <c:pt idx="28">
                  <c:v>79.4</c:v>
                </c:pt>
                <c:pt idx="29">
                  <c:v>80.5</c:v>
                </c:pt>
                <c:pt idx="30">
                  <c:v>80.55</c:v>
                </c:pt>
                <c:pt idx="31">
                  <c:v>81.95</c:v>
                </c:pt>
                <c:pt idx="32">
                  <c:v>82.0</c:v>
                </c:pt>
                <c:pt idx="33">
                  <c:v>82.5</c:v>
                </c:pt>
                <c:pt idx="34">
                  <c:v>81.65000000000001</c:v>
                </c:pt>
                <c:pt idx="35">
                  <c:v>81.35</c:v>
                </c:pt>
                <c:pt idx="36">
                  <c:v>81.3</c:v>
                </c:pt>
                <c:pt idx="37">
                  <c:v>81.8</c:v>
                </c:pt>
                <c:pt idx="38">
                  <c:v>82.1</c:v>
                </c:pt>
                <c:pt idx="39">
                  <c:v>81.7</c:v>
                </c:pt>
                <c:pt idx="40">
                  <c:v>80.25</c:v>
                </c:pt>
                <c:pt idx="41">
                  <c:v>79.85</c:v>
                </c:pt>
                <c:pt idx="42">
                  <c:v>79.75</c:v>
                </c:pt>
                <c:pt idx="43">
                  <c:v>80.1</c:v>
                </c:pt>
                <c:pt idx="44">
                  <c:v>80.65000000000001</c:v>
                </c:pt>
                <c:pt idx="45">
                  <c:v>80.5</c:v>
                </c:pt>
                <c:pt idx="46">
                  <c:v>80.65000000000001</c:v>
                </c:pt>
                <c:pt idx="47">
                  <c:v>81.3</c:v>
                </c:pt>
                <c:pt idx="48">
                  <c:v>82.65000000000001</c:v>
                </c:pt>
                <c:pt idx="49">
                  <c:v>82.95</c:v>
                </c:pt>
                <c:pt idx="50">
                  <c:v>82.65000000000001</c:v>
                </c:pt>
                <c:pt idx="51">
                  <c:v>82.45</c:v>
                </c:pt>
                <c:pt idx="52">
                  <c:v>85.1</c:v>
                </c:pt>
                <c:pt idx="53">
                  <c:v>85.5</c:v>
                </c:pt>
                <c:pt idx="54">
                  <c:v>85.55</c:v>
                </c:pt>
                <c:pt idx="55">
                  <c:v>87.5</c:v>
                </c:pt>
                <c:pt idx="56">
                  <c:v>86.75</c:v>
                </c:pt>
                <c:pt idx="57">
                  <c:v>88.45</c:v>
                </c:pt>
                <c:pt idx="58">
                  <c:v>87.1</c:v>
                </c:pt>
                <c:pt idx="59">
                  <c:v>88.25</c:v>
                </c:pt>
                <c:pt idx="60">
                  <c:v>85.7</c:v>
                </c:pt>
                <c:pt idx="61">
                  <c:v>82.8</c:v>
                </c:pt>
                <c:pt idx="62">
                  <c:v>81.3</c:v>
                </c:pt>
                <c:pt idx="63">
                  <c:v>81.6</c:v>
                </c:pt>
                <c:pt idx="64">
                  <c:v>81.5</c:v>
                </c:pt>
                <c:pt idx="65">
                  <c:v>81.1</c:v>
                </c:pt>
                <c:pt idx="66">
                  <c:v>81.5</c:v>
                </c:pt>
                <c:pt idx="67">
                  <c:v>81.85</c:v>
                </c:pt>
                <c:pt idx="68">
                  <c:v>82.5</c:v>
                </c:pt>
                <c:pt idx="69">
                  <c:v>83.0</c:v>
                </c:pt>
                <c:pt idx="70">
                  <c:v>81.8</c:v>
                </c:pt>
                <c:pt idx="71">
                  <c:v>81.2</c:v>
                </c:pt>
                <c:pt idx="72">
                  <c:v>82.0</c:v>
                </c:pt>
                <c:pt idx="73">
                  <c:v>81.5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Stock!$E$1</c:f>
              <c:strCache>
                <c:ptCount val="1"/>
                <c:pt idx="0">
                  <c:v>Low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Stock!$A$2:$A$75</c:f>
              <c:numCache>
                <c:formatCode>m/d/yy</c:formatCode>
                <c:ptCount val="74"/>
                <c:pt idx="0">
                  <c:v>40571.0</c:v>
                </c:pt>
                <c:pt idx="1">
                  <c:v>40570.0</c:v>
                </c:pt>
                <c:pt idx="2">
                  <c:v>40569.0</c:v>
                </c:pt>
                <c:pt idx="3">
                  <c:v>40568.0</c:v>
                </c:pt>
                <c:pt idx="4">
                  <c:v>40567.0</c:v>
                </c:pt>
                <c:pt idx="5">
                  <c:v>40564.0</c:v>
                </c:pt>
                <c:pt idx="6">
                  <c:v>40563.0</c:v>
                </c:pt>
                <c:pt idx="7">
                  <c:v>40562.0</c:v>
                </c:pt>
                <c:pt idx="8">
                  <c:v>40561.0</c:v>
                </c:pt>
                <c:pt idx="9">
                  <c:v>40560.0</c:v>
                </c:pt>
                <c:pt idx="10">
                  <c:v>40557.0</c:v>
                </c:pt>
                <c:pt idx="11">
                  <c:v>40556.0</c:v>
                </c:pt>
                <c:pt idx="12">
                  <c:v>40555.0</c:v>
                </c:pt>
                <c:pt idx="13">
                  <c:v>40554.0</c:v>
                </c:pt>
                <c:pt idx="14">
                  <c:v>40553.0</c:v>
                </c:pt>
                <c:pt idx="15">
                  <c:v>40550.0</c:v>
                </c:pt>
                <c:pt idx="16">
                  <c:v>40549.0</c:v>
                </c:pt>
                <c:pt idx="17">
                  <c:v>40548.0</c:v>
                </c:pt>
                <c:pt idx="18">
                  <c:v>40547.0</c:v>
                </c:pt>
                <c:pt idx="19">
                  <c:v>40546.0</c:v>
                </c:pt>
                <c:pt idx="20">
                  <c:v>40543.0</c:v>
                </c:pt>
                <c:pt idx="21">
                  <c:v>40542.0</c:v>
                </c:pt>
                <c:pt idx="22">
                  <c:v>40541.0</c:v>
                </c:pt>
                <c:pt idx="23">
                  <c:v>40540.0</c:v>
                </c:pt>
                <c:pt idx="24">
                  <c:v>40536.0</c:v>
                </c:pt>
                <c:pt idx="25">
                  <c:v>40535.0</c:v>
                </c:pt>
                <c:pt idx="26">
                  <c:v>40534.0</c:v>
                </c:pt>
                <c:pt idx="27">
                  <c:v>40533.0</c:v>
                </c:pt>
                <c:pt idx="28">
                  <c:v>40532.0</c:v>
                </c:pt>
                <c:pt idx="29">
                  <c:v>40529.0</c:v>
                </c:pt>
                <c:pt idx="30">
                  <c:v>40528.0</c:v>
                </c:pt>
                <c:pt idx="31">
                  <c:v>40527.0</c:v>
                </c:pt>
                <c:pt idx="32">
                  <c:v>40526.0</c:v>
                </c:pt>
                <c:pt idx="33">
                  <c:v>40525.0</c:v>
                </c:pt>
                <c:pt idx="34">
                  <c:v>40522.0</c:v>
                </c:pt>
                <c:pt idx="35">
                  <c:v>40521.0</c:v>
                </c:pt>
                <c:pt idx="36">
                  <c:v>40520.0</c:v>
                </c:pt>
                <c:pt idx="37">
                  <c:v>40519.0</c:v>
                </c:pt>
                <c:pt idx="38">
                  <c:v>40518.0</c:v>
                </c:pt>
                <c:pt idx="39">
                  <c:v>40515.0</c:v>
                </c:pt>
                <c:pt idx="40">
                  <c:v>40514.0</c:v>
                </c:pt>
                <c:pt idx="41">
                  <c:v>40513.0</c:v>
                </c:pt>
                <c:pt idx="42">
                  <c:v>40512.0</c:v>
                </c:pt>
                <c:pt idx="43">
                  <c:v>40511.0</c:v>
                </c:pt>
                <c:pt idx="44">
                  <c:v>40508.0</c:v>
                </c:pt>
                <c:pt idx="45">
                  <c:v>40507.0</c:v>
                </c:pt>
                <c:pt idx="46">
                  <c:v>40506.0</c:v>
                </c:pt>
                <c:pt idx="47">
                  <c:v>40505.0</c:v>
                </c:pt>
                <c:pt idx="48">
                  <c:v>40504.0</c:v>
                </c:pt>
                <c:pt idx="49">
                  <c:v>40501.0</c:v>
                </c:pt>
                <c:pt idx="50">
                  <c:v>40500.0</c:v>
                </c:pt>
                <c:pt idx="51">
                  <c:v>40499.0</c:v>
                </c:pt>
                <c:pt idx="52">
                  <c:v>40498.0</c:v>
                </c:pt>
                <c:pt idx="53">
                  <c:v>40497.0</c:v>
                </c:pt>
                <c:pt idx="54">
                  <c:v>40494.0</c:v>
                </c:pt>
                <c:pt idx="55">
                  <c:v>40493.0</c:v>
                </c:pt>
                <c:pt idx="56">
                  <c:v>40492.0</c:v>
                </c:pt>
                <c:pt idx="57">
                  <c:v>40491.0</c:v>
                </c:pt>
                <c:pt idx="58">
                  <c:v>40490.0</c:v>
                </c:pt>
                <c:pt idx="59">
                  <c:v>40487.0</c:v>
                </c:pt>
                <c:pt idx="60">
                  <c:v>40486.0</c:v>
                </c:pt>
                <c:pt idx="61">
                  <c:v>40485.0</c:v>
                </c:pt>
                <c:pt idx="62">
                  <c:v>40484.0</c:v>
                </c:pt>
                <c:pt idx="63">
                  <c:v>40483.0</c:v>
                </c:pt>
                <c:pt idx="64">
                  <c:v>40480.0</c:v>
                </c:pt>
                <c:pt idx="65">
                  <c:v>40479.0</c:v>
                </c:pt>
                <c:pt idx="66">
                  <c:v>40478.0</c:v>
                </c:pt>
                <c:pt idx="67">
                  <c:v>40477.0</c:v>
                </c:pt>
                <c:pt idx="68">
                  <c:v>40476.0</c:v>
                </c:pt>
                <c:pt idx="69">
                  <c:v>40473.0</c:v>
                </c:pt>
                <c:pt idx="70">
                  <c:v>40472.0</c:v>
                </c:pt>
                <c:pt idx="71">
                  <c:v>40471.0</c:v>
                </c:pt>
                <c:pt idx="72">
                  <c:v>40470.0</c:v>
                </c:pt>
                <c:pt idx="73">
                  <c:v>40469.0</c:v>
                </c:pt>
              </c:numCache>
            </c:numRef>
          </c:cat>
          <c:val>
            <c:numRef>
              <c:f>Stock!$E$2:$E$75</c:f>
              <c:numCache>
                <c:formatCode>General</c:formatCode>
                <c:ptCount val="74"/>
                <c:pt idx="0">
                  <c:v>85.8</c:v>
                </c:pt>
                <c:pt idx="1">
                  <c:v>85.6</c:v>
                </c:pt>
                <c:pt idx="2">
                  <c:v>85.3</c:v>
                </c:pt>
                <c:pt idx="3">
                  <c:v>86.65000000000001</c:v>
                </c:pt>
                <c:pt idx="4">
                  <c:v>85.75</c:v>
                </c:pt>
                <c:pt idx="5">
                  <c:v>85.9</c:v>
                </c:pt>
                <c:pt idx="6">
                  <c:v>86.1</c:v>
                </c:pt>
                <c:pt idx="7">
                  <c:v>87.6</c:v>
                </c:pt>
                <c:pt idx="8">
                  <c:v>86.85</c:v>
                </c:pt>
                <c:pt idx="9">
                  <c:v>86.5</c:v>
                </c:pt>
                <c:pt idx="10">
                  <c:v>86.6</c:v>
                </c:pt>
                <c:pt idx="11">
                  <c:v>86.2</c:v>
                </c:pt>
                <c:pt idx="12">
                  <c:v>83.55</c:v>
                </c:pt>
                <c:pt idx="13">
                  <c:v>81.7</c:v>
                </c:pt>
                <c:pt idx="14">
                  <c:v>81.55</c:v>
                </c:pt>
                <c:pt idx="15">
                  <c:v>82.55</c:v>
                </c:pt>
                <c:pt idx="16">
                  <c:v>82.45</c:v>
                </c:pt>
                <c:pt idx="17">
                  <c:v>80.55</c:v>
                </c:pt>
                <c:pt idx="18">
                  <c:v>79.8</c:v>
                </c:pt>
                <c:pt idx="19">
                  <c:v>79.45</c:v>
                </c:pt>
                <c:pt idx="20">
                  <c:v>79.35</c:v>
                </c:pt>
                <c:pt idx="21">
                  <c:v>79.65000000000001</c:v>
                </c:pt>
                <c:pt idx="22">
                  <c:v>79.4</c:v>
                </c:pt>
                <c:pt idx="23">
                  <c:v>78.9</c:v>
                </c:pt>
                <c:pt idx="24">
                  <c:v>79.6</c:v>
                </c:pt>
                <c:pt idx="25">
                  <c:v>79.8</c:v>
                </c:pt>
                <c:pt idx="26">
                  <c:v>79.55</c:v>
                </c:pt>
                <c:pt idx="27">
                  <c:v>79.1</c:v>
                </c:pt>
                <c:pt idx="28">
                  <c:v>78.85</c:v>
                </c:pt>
                <c:pt idx="29">
                  <c:v>79.65000000000001</c:v>
                </c:pt>
                <c:pt idx="30">
                  <c:v>79.65000000000001</c:v>
                </c:pt>
                <c:pt idx="31">
                  <c:v>79.8</c:v>
                </c:pt>
                <c:pt idx="32">
                  <c:v>81.55</c:v>
                </c:pt>
                <c:pt idx="33">
                  <c:v>81.5</c:v>
                </c:pt>
                <c:pt idx="34">
                  <c:v>81.1</c:v>
                </c:pt>
                <c:pt idx="35">
                  <c:v>80.6</c:v>
                </c:pt>
                <c:pt idx="36">
                  <c:v>79.9</c:v>
                </c:pt>
                <c:pt idx="37">
                  <c:v>80.85</c:v>
                </c:pt>
                <c:pt idx="38">
                  <c:v>81.2</c:v>
                </c:pt>
                <c:pt idx="39">
                  <c:v>80.3</c:v>
                </c:pt>
                <c:pt idx="40">
                  <c:v>79.9</c:v>
                </c:pt>
                <c:pt idx="41">
                  <c:v>78.55</c:v>
                </c:pt>
                <c:pt idx="42">
                  <c:v>78.85</c:v>
                </c:pt>
                <c:pt idx="43">
                  <c:v>79.1</c:v>
                </c:pt>
                <c:pt idx="44">
                  <c:v>79.65000000000001</c:v>
                </c:pt>
                <c:pt idx="45">
                  <c:v>79.95</c:v>
                </c:pt>
                <c:pt idx="46">
                  <c:v>79.95</c:v>
                </c:pt>
                <c:pt idx="47">
                  <c:v>80.15000000000001</c:v>
                </c:pt>
                <c:pt idx="48">
                  <c:v>82.0</c:v>
                </c:pt>
                <c:pt idx="49">
                  <c:v>81.95</c:v>
                </c:pt>
                <c:pt idx="50">
                  <c:v>81.45</c:v>
                </c:pt>
                <c:pt idx="51">
                  <c:v>81.2</c:v>
                </c:pt>
                <c:pt idx="52">
                  <c:v>83.5</c:v>
                </c:pt>
                <c:pt idx="53">
                  <c:v>84.45</c:v>
                </c:pt>
                <c:pt idx="54">
                  <c:v>84.35</c:v>
                </c:pt>
                <c:pt idx="55">
                  <c:v>86.25</c:v>
                </c:pt>
                <c:pt idx="56">
                  <c:v>85.9</c:v>
                </c:pt>
                <c:pt idx="57">
                  <c:v>86.05</c:v>
                </c:pt>
                <c:pt idx="58">
                  <c:v>86.15000000000001</c:v>
                </c:pt>
                <c:pt idx="59">
                  <c:v>87.2</c:v>
                </c:pt>
                <c:pt idx="60">
                  <c:v>83.6</c:v>
                </c:pt>
                <c:pt idx="61">
                  <c:v>81.15000000000001</c:v>
                </c:pt>
                <c:pt idx="62">
                  <c:v>80.75</c:v>
                </c:pt>
                <c:pt idx="63">
                  <c:v>80.6</c:v>
                </c:pt>
                <c:pt idx="64">
                  <c:v>80.1</c:v>
                </c:pt>
                <c:pt idx="65">
                  <c:v>80.35</c:v>
                </c:pt>
                <c:pt idx="66">
                  <c:v>80.4</c:v>
                </c:pt>
                <c:pt idx="67">
                  <c:v>80.9</c:v>
                </c:pt>
                <c:pt idx="68">
                  <c:v>81.25</c:v>
                </c:pt>
                <c:pt idx="69">
                  <c:v>81.55</c:v>
                </c:pt>
                <c:pt idx="70">
                  <c:v>80.8</c:v>
                </c:pt>
                <c:pt idx="71">
                  <c:v>80.55</c:v>
                </c:pt>
                <c:pt idx="72">
                  <c:v>81.15000000000001</c:v>
                </c:pt>
                <c:pt idx="73">
                  <c:v>80.8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Stock!$F$1</c:f>
              <c:strCache>
                <c:ptCount val="1"/>
                <c:pt idx="0">
                  <c:v>Close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Stock!$A$2:$A$75</c:f>
              <c:numCache>
                <c:formatCode>m/d/yy</c:formatCode>
                <c:ptCount val="74"/>
                <c:pt idx="0">
                  <c:v>40571.0</c:v>
                </c:pt>
                <c:pt idx="1">
                  <c:v>40570.0</c:v>
                </c:pt>
                <c:pt idx="2">
                  <c:v>40569.0</c:v>
                </c:pt>
                <c:pt idx="3">
                  <c:v>40568.0</c:v>
                </c:pt>
                <c:pt idx="4">
                  <c:v>40567.0</c:v>
                </c:pt>
                <c:pt idx="5">
                  <c:v>40564.0</c:v>
                </c:pt>
                <c:pt idx="6">
                  <c:v>40563.0</c:v>
                </c:pt>
                <c:pt idx="7">
                  <c:v>40562.0</c:v>
                </c:pt>
                <c:pt idx="8">
                  <c:v>40561.0</c:v>
                </c:pt>
                <c:pt idx="9">
                  <c:v>40560.0</c:v>
                </c:pt>
                <c:pt idx="10">
                  <c:v>40557.0</c:v>
                </c:pt>
                <c:pt idx="11">
                  <c:v>40556.0</c:v>
                </c:pt>
                <c:pt idx="12">
                  <c:v>40555.0</c:v>
                </c:pt>
                <c:pt idx="13">
                  <c:v>40554.0</c:v>
                </c:pt>
                <c:pt idx="14">
                  <c:v>40553.0</c:v>
                </c:pt>
                <c:pt idx="15">
                  <c:v>40550.0</c:v>
                </c:pt>
                <c:pt idx="16">
                  <c:v>40549.0</c:v>
                </c:pt>
                <c:pt idx="17">
                  <c:v>40548.0</c:v>
                </c:pt>
                <c:pt idx="18">
                  <c:v>40547.0</c:v>
                </c:pt>
                <c:pt idx="19">
                  <c:v>40546.0</c:v>
                </c:pt>
                <c:pt idx="20">
                  <c:v>40543.0</c:v>
                </c:pt>
                <c:pt idx="21">
                  <c:v>40542.0</c:v>
                </c:pt>
                <c:pt idx="22">
                  <c:v>40541.0</c:v>
                </c:pt>
                <c:pt idx="23">
                  <c:v>40540.0</c:v>
                </c:pt>
                <c:pt idx="24">
                  <c:v>40536.0</c:v>
                </c:pt>
                <c:pt idx="25">
                  <c:v>40535.0</c:v>
                </c:pt>
                <c:pt idx="26">
                  <c:v>40534.0</c:v>
                </c:pt>
                <c:pt idx="27">
                  <c:v>40533.0</c:v>
                </c:pt>
                <c:pt idx="28">
                  <c:v>40532.0</c:v>
                </c:pt>
                <c:pt idx="29">
                  <c:v>40529.0</c:v>
                </c:pt>
                <c:pt idx="30">
                  <c:v>40528.0</c:v>
                </c:pt>
                <c:pt idx="31">
                  <c:v>40527.0</c:v>
                </c:pt>
                <c:pt idx="32">
                  <c:v>40526.0</c:v>
                </c:pt>
                <c:pt idx="33">
                  <c:v>40525.0</c:v>
                </c:pt>
                <c:pt idx="34">
                  <c:v>40522.0</c:v>
                </c:pt>
                <c:pt idx="35">
                  <c:v>40521.0</c:v>
                </c:pt>
                <c:pt idx="36">
                  <c:v>40520.0</c:v>
                </c:pt>
                <c:pt idx="37">
                  <c:v>40519.0</c:v>
                </c:pt>
                <c:pt idx="38">
                  <c:v>40518.0</c:v>
                </c:pt>
                <c:pt idx="39">
                  <c:v>40515.0</c:v>
                </c:pt>
                <c:pt idx="40">
                  <c:v>40514.0</c:v>
                </c:pt>
                <c:pt idx="41">
                  <c:v>40513.0</c:v>
                </c:pt>
                <c:pt idx="42">
                  <c:v>40512.0</c:v>
                </c:pt>
                <c:pt idx="43">
                  <c:v>40511.0</c:v>
                </c:pt>
                <c:pt idx="44">
                  <c:v>40508.0</c:v>
                </c:pt>
                <c:pt idx="45">
                  <c:v>40507.0</c:v>
                </c:pt>
                <c:pt idx="46">
                  <c:v>40506.0</c:v>
                </c:pt>
                <c:pt idx="47">
                  <c:v>40505.0</c:v>
                </c:pt>
                <c:pt idx="48">
                  <c:v>40504.0</c:v>
                </c:pt>
                <c:pt idx="49">
                  <c:v>40501.0</c:v>
                </c:pt>
                <c:pt idx="50">
                  <c:v>40500.0</c:v>
                </c:pt>
                <c:pt idx="51">
                  <c:v>40499.0</c:v>
                </c:pt>
                <c:pt idx="52">
                  <c:v>40498.0</c:v>
                </c:pt>
                <c:pt idx="53">
                  <c:v>40497.0</c:v>
                </c:pt>
                <c:pt idx="54">
                  <c:v>40494.0</c:v>
                </c:pt>
                <c:pt idx="55">
                  <c:v>40493.0</c:v>
                </c:pt>
                <c:pt idx="56">
                  <c:v>40492.0</c:v>
                </c:pt>
                <c:pt idx="57">
                  <c:v>40491.0</c:v>
                </c:pt>
                <c:pt idx="58">
                  <c:v>40490.0</c:v>
                </c:pt>
                <c:pt idx="59">
                  <c:v>40487.0</c:v>
                </c:pt>
                <c:pt idx="60">
                  <c:v>40486.0</c:v>
                </c:pt>
                <c:pt idx="61">
                  <c:v>40485.0</c:v>
                </c:pt>
                <c:pt idx="62">
                  <c:v>40484.0</c:v>
                </c:pt>
                <c:pt idx="63">
                  <c:v>40483.0</c:v>
                </c:pt>
                <c:pt idx="64">
                  <c:v>40480.0</c:v>
                </c:pt>
                <c:pt idx="65">
                  <c:v>40479.0</c:v>
                </c:pt>
                <c:pt idx="66">
                  <c:v>40478.0</c:v>
                </c:pt>
                <c:pt idx="67">
                  <c:v>40477.0</c:v>
                </c:pt>
                <c:pt idx="68">
                  <c:v>40476.0</c:v>
                </c:pt>
                <c:pt idx="69">
                  <c:v>40473.0</c:v>
                </c:pt>
                <c:pt idx="70">
                  <c:v>40472.0</c:v>
                </c:pt>
                <c:pt idx="71">
                  <c:v>40471.0</c:v>
                </c:pt>
                <c:pt idx="72">
                  <c:v>40470.0</c:v>
                </c:pt>
                <c:pt idx="73">
                  <c:v>40469.0</c:v>
                </c:pt>
              </c:numCache>
            </c:numRef>
          </c:cat>
          <c:val>
            <c:numRef>
              <c:f>Stock!$F$2:$F$75</c:f>
              <c:numCache>
                <c:formatCode>General</c:formatCode>
                <c:ptCount val="74"/>
                <c:pt idx="0">
                  <c:v>86.05</c:v>
                </c:pt>
                <c:pt idx="1">
                  <c:v>85.7</c:v>
                </c:pt>
                <c:pt idx="2">
                  <c:v>86.0</c:v>
                </c:pt>
                <c:pt idx="3">
                  <c:v>86.8</c:v>
                </c:pt>
                <c:pt idx="4">
                  <c:v>86.65000000000001</c:v>
                </c:pt>
                <c:pt idx="5">
                  <c:v>86.4</c:v>
                </c:pt>
                <c:pt idx="6">
                  <c:v>86.2</c:v>
                </c:pt>
                <c:pt idx="7">
                  <c:v>87.9</c:v>
                </c:pt>
                <c:pt idx="8">
                  <c:v>87.5</c:v>
                </c:pt>
                <c:pt idx="9">
                  <c:v>86.85</c:v>
                </c:pt>
                <c:pt idx="10">
                  <c:v>86.75</c:v>
                </c:pt>
                <c:pt idx="11">
                  <c:v>86.55</c:v>
                </c:pt>
                <c:pt idx="12">
                  <c:v>85.5</c:v>
                </c:pt>
                <c:pt idx="13">
                  <c:v>82.4</c:v>
                </c:pt>
                <c:pt idx="14">
                  <c:v>81.75</c:v>
                </c:pt>
                <c:pt idx="15">
                  <c:v>82.75</c:v>
                </c:pt>
                <c:pt idx="16">
                  <c:v>82.7</c:v>
                </c:pt>
                <c:pt idx="17">
                  <c:v>82.25</c:v>
                </c:pt>
                <c:pt idx="18">
                  <c:v>80.25</c:v>
                </c:pt>
                <c:pt idx="19">
                  <c:v>80.05</c:v>
                </c:pt>
                <c:pt idx="20">
                  <c:v>79.7</c:v>
                </c:pt>
                <c:pt idx="21">
                  <c:v>80.0</c:v>
                </c:pt>
                <c:pt idx="22">
                  <c:v>79.9</c:v>
                </c:pt>
                <c:pt idx="23">
                  <c:v>79.2</c:v>
                </c:pt>
                <c:pt idx="24">
                  <c:v>79.7</c:v>
                </c:pt>
                <c:pt idx="25">
                  <c:v>79.95</c:v>
                </c:pt>
                <c:pt idx="26">
                  <c:v>80.2</c:v>
                </c:pt>
                <c:pt idx="27">
                  <c:v>80.1</c:v>
                </c:pt>
                <c:pt idx="28">
                  <c:v>79.2</c:v>
                </c:pt>
                <c:pt idx="29">
                  <c:v>80.15000000000001</c:v>
                </c:pt>
                <c:pt idx="30">
                  <c:v>79.9</c:v>
                </c:pt>
                <c:pt idx="31">
                  <c:v>80.85</c:v>
                </c:pt>
                <c:pt idx="32">
                  <c:v>81.9</c:v>
                </c:pt>
                <c:pt idx="33">
                  <c:v>81.7</c:v>
                </c:pt>
                <c:pt idx="34">
                  <c:v>81.5</c:v>
                </c:pt>
                <c:pt idx="35">
                  <c:v>80.9</c:v>
                </c:pt>
                <c:pt idx="36">
                  <c:v>80.1</c:v>
                </c:pt>
                <c:pt idx="37">
                  <c:v>81.6</c:v>
                </c:pt>
                <c:pt idx="38">
                  <c:v>81.4</c:v>
                </c:pt>
                <c:pt idx="39">
                  <c:v>81.2</c:v>
                </c:pt>
                <c:pt idx="40">
                  <c:v>80.1</c:v>
                </c:pt>
                <c:pt idx="41">
                  <c:v>79.5</c:v>
                </c:pt>
                <c:pt idx="42">
                  <c:v>78.95</c:v>
                </c:pt>
                <c:pt idx="43">
                  <c:v>80.1</c:v>
                </c:pt>
                <c:pt idx="44">
                  <c:v>79.75</c:v>
                </c:pt>
                <c:pt idx="45">
                  <c:v>80.05</c:v>
                </c:pt>
                <c:pt idx="46">
                  <c:v>80.4</c:v>
                </c:pt>
                <c:pt idx="47">
                  <c:v>80.2</c:v>
                </c:pt>
                <c:pt idx="48">
                  <c:v>82.25</c:v>
                </c:pt>
                <c:pt idx="49">
                  <c:v>82.8</c:v>
                </c:pt>
                <c:pt idx="50">
                  <c:v>82.3</c:v>
                </c:pt>
                <c:pt idx="51">
                  <c:v>81.3</c:v>
                </c:pt>
                <c:pt idx="52">
                  <c:v>83.6</c:v>
                </c:pt>
                <c:pt idx="53">
                  <c:v>84.6</c:v>
                </c:pt>
                <c:pt idx="54">
                  <c:v>84.45</c:v>
                </c:pt>
                <c:pt idx="55">
                  <c:v>86.75</c:v>
                </c:pt>
                <c:pt idx="56">
                  <c:v>86.0</c:v>
                </c:pt>
                <c:pt idx="57">
                  <c:v>86.65000000000001</c:v>
                </c:pt>
                <c:pt idx="58">
                  <c:v>86.7</c:v>
                </c:pt>
                <c:pt idx="59">
                  <c:v>88.15000000000001</c:v>
                </c:pt>
                <c:pt idx="60">
                  <c:v>85.5</c:v>
                </c:pt>
                <c:pt idx="61">
                  <c:v>82.5</c:v>
                </c:pt>
                <c:pt idx="62">
                  <c:v>81.1</c:v>
                </c:pt>
                <c:pt idx="63">
                  <c:v>81.25</c:v>
                </c:pt>
                <c:pt idx="64">
                  <c:v>80.5</c:v>
                </c:pt>
                <c:pt idx="65">
                  <c:v>80.9</c:v>
                </c:pt>
                <c:pt idx="66">
                  <c:v>80.7</c:v>
                </c:pt>
                <c:pt idx="67">
                  <c:v>81.1</c:v>
                </c:pt>
                <c:pt idx="68">
                  <c:v>81.75</c:v>
                </c:pt>
                <c:pt idx="69">
                  <c:v>81.85</c:v>
                </c:pt>
                <c:pt idx="70">
                  <c:v>81.6</c:v>
                </c:pt>
                <c:pt idx="71">
                  <c:v>81.1</c:v>
                </c:pt>
                <c:pt idx="72">
                  <c:v>81.8</c:v>
                </c:pt>
                <c:pt idx="73">
                  <c:v>80.85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50"/>
          <c:upBars/>
          <c:downBars/>
        </c:upDownBars>
        <c:axId val="2076927960"/>
        <c:axId val="2076920952"/>
      </c:stockChart>
      <c:dateAx>
        <c:axId val="2076927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6920952"/>
        <c:crosses val="autoZero"/>
        <c:auto val="1"/>
        <c:lblOffset val="100"/>
        <c:baseTimeUnit val="days"/>
      </c:dateAx>
      <c:valAx>
        <c:axId val="207692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92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Stock!$B$1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numRef>
              <c:f>Stock!$A$2:$A$75</c:f>
              <c:numCache>
                <c:formatCode>m/d/yy</c:formatCode>
                <c:ptCount val="74"/>
                <c:pt idx="0">
                  <c:v>40571.0</c:v>
                </c:pt>
                <c:pt idx="1">
                  <c:v>40570.0</c:v>
                </c:pt>
                <c:pt idx="2">
                  <c:v>40569.0</c:v>
                </c:pt>
                <c:pt idx="3">
                  <c:v>40568.0</c:v>
                </c:pt>
                <c:pt idx="4">
                  <c:v>40567.0</c:v>
                </c:pt>
                <c:pt idx="5">
                  <c:v>40564.0</c:v>
                </c:pt>
                <c:pt idx="6">
                  <c:v>40563.0</c:v>
                </c:pt>
                <c:pt idx="7">
                  <c:v>40562.0</c:v>
                </c:pt>
                <c:pt idx="8">
                  <c:v>40561.0</c:v>
                </c:pt>
                <c:pt idx="9">
                  <c:v>40560.0</c:v>
                </c:pt>
                <c:pt idx="10">
                  <c:v>40557.0</c:v>
                </c:pt>
                <c:pt idx="11">
                  <c:v>40556.0</c:v>
                </c:pt>
                <c:pt idx="12">
                  <c:v>40555.0</c:v>
                </c:pt>
                <c:pt idx="13">
                  <c:v>40554.0</c:v>
                </c:pt>
                <c:pt idx="14">
                  <c:v>40553.0</c:v>
                </c:pt>
                <c:pt idx="15">
                  <c:v>40550.0</c:v>
                </c:pt>
                <c:pt idx="16">
                  <c:v>40549.0</c:v>
                </c:pt>
                <c:pt idx="17">
                  <c:v>40548.0</c:v>
                </c:pt>
                <c:pt idx="18">
                  <c:v>40547.0</c:v>
                </c:pt>
                <c:pt idx="19">
                  <c:v>40546.0</c:v>
                </c:pt>
                <c:pt idx="20">
                  <c:v>40543.0</c:v>
                </c:pt>
                <c:pt idx="21">
                  <c:v>40542.0</c:v>
                </c:pt>
                <c:pt idx="22">
                  <c:v>40541.0</c:v>
                </c:pt>
                <c:pt idx="23">
                  <c:v>40540.0</c:v>
                </c:pt>
                <c:pt idx="24">
                  <c:v>40536.0</c:v>
                </c:pt>
                <c:pt idx="25">
                  <c:v>40535.0</c:v>
                </c:pt>
                <c:pt idx="26">
                  <c:v>40534.0</c:v>
                </c:pt>
                <c:pt idx="27">
                  <c:v>40533.0</c:v>
                </c:pt>
                <c:pt idx="28">
                  <c:v>40532.0</c:v>
                </c:pt>
                <c:pt idx="29">
                  <c:v>40529.0</c:v>
                </c:pt>
                <c:pt idx="30">
                  <c:v>40528.0</c:v>
                </c:pt>
                <c:pt idx="31">
                  <c:v>40527.0</c:v>
                </c:pt>
                <c:pt idx="32">
                  <c:v>40526.0</c:v>
                </c:pt>
                <c:pt idx="33">
                  <c:v>40525.0</c:v>
                </c:pt>
                <c:pt idx="34">
                  <c:v>40522.0</c:v>
                </c:pt>
                <c:pt idx="35">
                  <c:v>40521.0</c:v>
                </c:pt>
                <c:pt idx="36">
                  <c:v>40520.0</c:v>
                </c:pt>
                <c:pt idx="37">
                  <c:v>40519.0</c:v>
                </c:pt>
                <c:pt idx="38">
                  <c:v>40518.0</c:v>
                </c:pt>
                <c:pt idx="39">
                  <c:v>40515.0</c:v>
                </c:pt>
                <c:pt idx="40">
                  <c:v>40514.0</c:v>
                </c:pt>
                <c:pt idx="41">
                  <c:v>40513.0</c:v>
                </c:pt>
                <c:pt idx="42">
                  <c:v>40512.0</c:v>
                </c:pt>
                <c:pt idx="43">
                  <c:v>40511.0</c:v>
                </c:pt>
                <c:pt idx="44">
                  <c:v>40508.0</c:v>
                </c:pt>
                <c:pt idx="45">
                  <c:v>40507.0</c:v>
                </c:pt>
                <c:pt idx="46">
                  <c:v>40506.0</c:v>
                </c:pt>
                <c:pt idx="47">
                  <c:v>40505.0</c:v>
                </c:pt>
                <c:pt idx="48">
                  <c:v>40504.0</c:v>
                </c:pt>
                <c:pt idx="49">
                  <c:v>40501.0</c:v>
                </c:pt>
                <c:pt idx="50">
                  <c:v>40500.0</c:v>
                </c:pt>
                <c:pt idx="51">
                  <c:v>40499.0</c:v>
                </c:pt>
                <c:pt idx="52">
                  <c:v>40498.0</c:v>
                </c:pt>
                <c:pt idx="53">
                  <c:v>40497.0</c:v>
                </c:pt>
                <c:pt idx="54">
                  <c:v>40494.0</c:v>
                </c:pt>
                <c:pt idx="55">
                  <c:v>40493.0</c:v>
                </c:pt>
                <c:pt idx="56">
                  <c:v>40492.0</c:v>
                </c:pt>
                <c:pt idx="57">
                  <c:v>40491.0</c:v>
                </c:pt>
                <c:pt idx="58">
                  <c:v>40490.0</c:v>
                </c:pt>
                <c:pt idx="59">
                  <c:v>40487.0</c:v>
                </c:pt>
                <c:pt idx="60">
                  <c:v>40486.0</c:v>
                </c:pt>
                <c:pt idx="61">
                  <c:v>40485.0</c:v>
                </c:pt>
                <c:pt idx="62">
                  <c:v>40484.0</c:v>
                </c:pt>
                <c:pt idx="63">
                  <c:v>40483.0</c:v>
                </c:pt>
                <c:pt idx="64">
                  <c:v>40480.0</c:v>
                </c:pt>
                <c:pt idx="65">
                  <c:v>40479.0</c:v>
                </c:pt>
                <c:pt idx="66">
                  <c:v>40478.0</c:v>
                </c:pt>
                <c:pt idx="67">
                  <c:v>40477.0</c:v>
                </c:pt>
                <c:pt idx="68">
                  <c:v>40476.0</c:v>
                </c:pt>
                <c:pt idx="69">
                  <c:v>40473.0</c:v>
                </c:pt>
                <c:pt idx="70">
                  <c:v>40472.0</c:v>
                </c:pt>
                <c:pt idx="71">
                  <c:v>40471.0</c:v>
                </c:pt>
                <c:pt idx="72">
                  <c:v>40470.0</c:v>
                </c:pt>
                <c:pt idx="73">
                  <c:v>40469.0</c:v>
                </c:pt>
              </c:numCache>
            </c:numRef>
          </c:cat>
          <c:val>
            <c:numRef>
              <c:f>Stock!$B$2:$B$75</c:f>
              <c:numCache>
                <c:formatCode>General</c:formatCode>
                <c:ptCount val="74"/>
                <c:pt idx="0">
                  <c:v>2.22093E7</c:v>
                </c:pt>
                <c:pt idx="1">
                  <c:v>2.14508E7</c:v>
                </c:pt>
                <c:pt idx="2">
                  <c:v>2.69614E7</c:v>
                </c:pt>
                <c:pt idx="3">
                  <c:v>1.89344E7</c:v>
                </c:pt>
                <c:pt idx="4">
                  <c:v>1.89363E7</c:v>
                </c:pt>
                <c:pt idx="5">
                  <c:v>2.68476E7</c:v>
                </c:pt>
                <c:pt idx="6">
                  <c:v>3.46513E7</c:v>
                </c:pt>
                <c:pt idx="7">
                  <c:v>3.0145E7</c:v>
                </c:pt>
                <c:pt idx="8">
                  <c:v>5.76942E7</c:v>
                </c:pt>
                <c:pt idx="9">
                  <c:v>2.77829E7</c:v>
                </c:pt>
                <c:pt idx="10">
                  <c:v>4.50989E7</c:v>
                </c:pt>
                <c:pt idx="11">
                  <c:v>7.40383E7</c:v>
                </c:pt>
                <c:pt idx="12">
                  <c:v>7.83289E7</c:v>
                </c:pt>
                <c:pt idx="13">
                  <c:v>2.61289E7</c:v>
                </c:pt>
                <c:pt idx="14">
                  <c:v>2.08437E7</c:v>
                </c:pt>
                <c:pt idx="15">
                  <c:v>2.81821E7</c:v>
                </c:pt>
                <c:pt idx="16">
                  <c:v>2.77129E7</c:v>
                </c:pt>
                <c:pt idx="17">
                  <c:v>4.46315E7</c:v>
                </c:pt>
                <c:pt idx="18">
                  <c:v>1.40605E7</c:v>
                </c:pt>
                <c:pt idx="19">
                  <c:v>1.41195E7</c:v>
                </c:pt>
                <c:pt idx="20">
                  <c:v>1.02628E7</c:v>
                </c:pt>
                <c:pt idx="21">
                  <c:v>9.3471E6</c:v>
                </c:pt>
                <c:pt idx="22">
                  <c:v>8.3405E6</c:v>
                </c:pt>
                <c:pt idx="23">
                  <c:v>1.09547E7</c:v>
                </c:pt>
                <c:pt idx="24">
                  <c:v>7.307E6</c:v>
                </c:pt>
                <c:pt idx="25">
                  <c:v>8.7918E6</c:v>
                </c:pt>
                <c:pt idx="26">
                  <c:v>1.31542E7</c:v>
                </c:pt>
                <c:pt idx="27">
                  <c:v>1.41912E7</c:v>
                </c:pt>
                <c:pt idx="28">
                  <c:v>2.06765E7</c:v>
                </c:pt>
                <c:pt idx="29">
                  <c:v>1.41856E7</c:v>
                </c:pt>
                <c:pt idx="30">
                  <c:v>1.96016E7</c:v>
                </c:pt>
                <c:pt idx="31">
                  <c:v>1.83484E7</c:v>
                </c:pt>
                <c:pt idx="32">
                  <c:v>9.3233E6</c:v>
                </c:pt>
                <c:pt idx="33">
                  <c:v>1.23342E7</c:v>
                </c:pt>
                <c:pt idx="34">
                  <c:v>2.13109E7</c:v>
                </c:pt>
                <c:pt idx="35">
                  <c:v>1.96378E7</c:v>
                </c:pt>
                <c:pt idx="36">
                  <c:v>2.10582E7</c:v>
                </c:pt>
                <c:pt idx="37">
                  <c:v>1.54086E7</c:v>
                </c:pt>
                <c:pt idx="38">
                  <c:v>2.13268E7</c:v>
                </c:pt>
                <c:pt idx="39">
                  <c:v>4.14716E7</c:v>
                </c:pt>
                <c:pt idx="40">
                  <c:v>2.13227E7</c:v>
                </c:pt>
                <c:pt idx="41">
                  <c:v>1.95246E7</c:v>
                </c:pt>
                <c:pt idx="42">
                  <c:v>2.7131E7</c:v>
                </c:pt>
                <c:pt idx="43">
                  <c:v>2.02198E7</c:v>
                </c:pt>
                <c:pt idx="44">
                  <c:v>2.10542E7</c:v>
                </c:pt>
                <c:pt idx="45">
                  <c:v>2.40509E7</c:v>
                </c:pt>
                <c:pt idx="46">
                  <c:v>2.6859E7</c:v>
                </c:pt>
                <c:pt idx="47">
                  <c:v>3.48694E7</c:v>
                </c:pt>
                <c:pt idx="48">
                  <c:v>2.04951E7</c:v>
                </c:pt>
                <c:pt idx="49">
                  <c:v>2.24463E7</c:v>
                </c:pt>
                <c:pt idx="50">
                  <c:v>2.11087E7</c:v>
                </c:pt>
                <c:pt idx="51">
                  <c:v>3.73165E7</c:v>
                </c:pt>
                <c:pt idx="52">
                  <c:v>3.32093E7</c:v>
                </c:pt>
                <c:pt idx="53">
                  <c:v>2.08903E7</c:v>
                </c:pt>
                <c:pt idx="54">
                  <c:v>4.47086E7</c:v>
                </c:pt>
                <c:pt idx="55">
                  <c:v>3.12215E7</c:v>
                </c:pt>
                <c:pt idx="56">
                  <c:v>4.13008E7</c:v>
                </c:pt>
                <c:pt idx="57">
                  <c:v>4.78999E7</c:v>
                </c:pt>
                <c:pt idx="58">
                  <c:v>5.36869E7</c:v>
                </c:pt>
                <c:pt idx="59">
                  <c:v>8.57642E7</c:v>
                </c:pt>
                <c:pt idx="60">
                  <c:v>9.60731E7</c:v>
                </c:pt>
                <c:pt idx="61">
                  <c:v>3.35851E7</c:v>
                </c:pt>
                <c:pt idx="62">
                  <c:v>1.07412E7</c:v>
                </c:pt>
                <c:pt idx="63">
                  <c:v>1.34955E7</c:v>
                </c:pt>
                <c:pt idx="64">
                  <c:v>2.00207E7</c:v>
                </c:pt>
                <c:pt idx="65">
                  <c:v>1.22993E7</c:v>
                </c:pt>
                <c:pt idx="66">
                  <c:v>1.66223E7</c:v>
                </c:pt>
                <c:pt idx="67">
                  <c:v>1.64349E7</c:v>
                </c:pt>
                <c:pt idx="68">
                  <c:v>2.02012E7</c:v>
                </c:pt>
                <c:pt idx="69">
                  <c:v>2.7487E7</c:v>
                </c:pt>
                <c:pt idx="70">
                  <c:v>1.79228E7</c:v>
                </c:pt>
                <c:pt idx="71">
                  <c:v>2.57927E7</c:v>
                </c:pt>
                <c:pt idx="72">
                  <c:v>2.04989E7</c:v>
                </c:pt>
                <c:pt idx="73">
                  <c:v>4.17699E7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11352"/>
        <c:axId val="2127314328"/>
      </c:barChart>
      <c:stockChart>
        <c:ser>
          <c:idx val="1"/>
          <c:order val="1"/>
          <c:tx>
            <c:strRef>
              <c:f>Stock!$C$1</c:f>
              <c:strCache>
                <c:ptCount val="1"/>
                <c:pt idx="0">
                  <c:v>Open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Stock!$A$2:$A$75</c:f>
              <c:numCache>
                <c:formatCode>m/d/yy</c:formatCode>
                <c:ptCount val="74"/>
                <c:pt idx="0">
                  <c:v>40571.0</c:v>
                </c:pt>
                <c:pt idx="1">
                  <c:v>40570.0</c:v>
                </c:pt>
                <c:pt idx="2">
                  <c:v>40569.0</c:v>
                </c:pt>
                <c:pt idx="3">
                  <c:v>40568.0</c:v>
                </c:pt>
                <c:pt idx="4">
                  <c:v>40567.0</c:v>
                </c:pt>
                <c:pt idx="5">
                  <c:v>40564.0</c:v>
                </c:pt>
                <c:pt idx="6">
                  <c:v>40563.0</c:v>
                </c:pt>
                <c:pt idx="7">
                  <c:v>40562.0</c:v>
                </c:pt>
                <c:pt idx="8">
                  <c:v>40561.0</c:v>
                </c:pt>
                <c:pt idx="9">
                  <c:v>40560.0</c:v>
                </c:pt>
                <c:pt idx="10">
                  <c:v>40557.0</c:v>
                </c:pt>
                <c:pt idx="11">
                  <c:v>40556.0</c:v>
                </c:pt>
                <c:pt idx="12">
                  <c:v>40555.0</c:v>
                </c:pt>
                <c:pt idx="13">
                  <c:v>40554.0</c:v>
                </c:pt>
                <c:pt idx="14">
                  <c:v>40553.0</c:v>
                </c:pt>
                <c:pt idx="15">
                  <c:v>40550.0</c:v>
                </c:pt>
                <c:pt idx="16">
                  <c:v>40549.0</c:v>
                </c:pt>
                <c:pt idx="17">
                  <c:v>40548.0</c:v>
                </c:pt>
                <c:pt idx="18">
                  <c:v>40547.0</c:v>
                </c:pt>
                <c:pt idx="19">
                  <c:v>40546.0</c:v>
                </c:pt>
                <c:pt idx="20">
                  <c:v>40543.0</c:v>
                </c:pt>
                <c:pt idx="21">
                  <c:v>40542.0</c:v>
                </c:pt>
                <c:pt idx="22">
                  <c:v>40541.0</c:v>
                </c:pt>
                <c:pt idx="23">
                  <c:v>40540.0</c:v>
                </c:pt>
                <c:pt idx="24">
                  <c:v>40536.0</c:v>
                </c:pt>
                <c:pt idx="25">
                  <c:v>40535.0</c:v>
                </c:pt>
                <c:pt idx="26">
                  <c:v>40534.0</c:v>
                </c:pt>
                <c:pt idx="27">
                  <c:v>40533.0</c:v>
                </c:pt>
                <c:pt idx="28">
                  <c:v>40532.0</c:v>
                </c:pt>
                <c:pt idx="29">
                  <c:v>40529.0</c:v>
                </c:pt>
                <c:pt idx="30">
                  <c:v>40528.0</c:v>
                </c:pt>
                <c:pt idx="31">
                  <c:v>40527.0</c:v>
                </c:pt>
                <c:pt idx="32">
                  <c:v>40526.0</c:v>
                </c:pt>
                <c:pt idx="33">
                  <c:v>40525.0</c:v>
                </c:pt>
                <c:pt idx="34">
                  <c:v>40522.0</c:v>
                </c:pt>
                <c:pt idx="35">
                  <c:v>40521.0</c:v>
                </c:pt>
                <c:pt idx="36">
                  <c:v>40520.0</c:v>
                </c:pt>
                <c:pt idx="37">
                  <c:v>40519.0</c:v>
                </c:pt>
                <c:pt idx="38">
                  <c:v>40518.0</c:v>
                </c:pt>
                <c:pt idx="39">
                  <c:v>40515.0</c:v>
                </c:pt>
                <c:pt idx="40">
                  <c:v>40514.0</c:v>
                </c:pt>
                <c:pt idx="41">
                  <c:v>40513.0</c:v>
                </c:pt>
                <c:pt idx="42">
                  <c:v>40512.0</c:v>
                </c:pt>
                <c:pt idx="43">
                  <c:v>40511.0</c:v>
                </c:pt>
                <c:pt idx="44">
                  <c:v>40508.0</c:v>
                </c:pt>
                <c:pt idx="45">
                  <c:v>40507.0</c:v>
                </c:pt>
                <c:pt idx="46">
                  <c:v>40506.0</c:v>
                </c:pt>
                <c:pt idx="47">
                  <c:v>40505.0</c:v>
                </c:pt>
                <c:pt idx="48">
                  <c:v>40504.0</c:v>
                </c:pt>
                <c:pt idx="49">
                  <c:v>40501.0</c:v>
                </c:pt>
                <c:pt idx="50">
                  <c:v>40500.0</c:v>
                </c:pt>
                <c:pt idx="51">
                  <c:v>40499.0</c:v>
                </c:pt>
                <c:pt idx="52">
                  <c:v>40498.0</c:v>
                </c:pt>
                <c:pt idx="53">
                  <c:v>40497.0</c:v>
                </c:pt>
                <c:pt idx="54">
                  <c:v>40494.0</c:v>
                </c:pt>
                <c:pt idx="55">
                  <c:v>40493.0</c:v>
                </c:pt>
                <c:pt idx="56">
                  <c:v>40492.0</c:v>
                </c:pt>
                <c:pt idx="57">
                  <c:v>40491.0</c:v>
                </c:pt>
                <c:pt idx="58">
                  <c:v>40490.0</c:v>
                </c:pt>
                <c:pt idx="59">
                  <c:v>40487.0</c:v>
                </c:pt>
                <c:pt idx="60">
                  <c:v>40486.0</c:v>
                </c:pt>
                <c:pt idx="61">
                  <c:v>40485.0</c:v>
                </c:pt>
                <c:pt idx="62">
                  <c:v>40484.0</c:v>
                </c:pt>
                <c:pt idx="63">
                  <c:v>40483.0</c:v>
                </c:pt>
                <c:pt idx="64">
                  <c:v>40480.0</c:v>
                </c:pt>
                <c:pt idx="65">
                  <c:v>40479.0</c:v>
                </c:pt>
                <c:pt idx="66">
                  <c:v>40478.0</c:v>
                </c:pt>
                <c:pt idx="67">
                  <c:v>40477.0</c:v>
                </c:pt>
                <c:pt idx="68">
                  <c:v>40476.0</c:v>
                </c:pt>
                <c:pt idx="69">
                  <c:v>40473.0</c:v>
                </c:pt>
                <c:pt idx="70">
                  <c:v>40472.0</c:v>
                </c:pt>
                <c:pt idx="71">
                  <c:v>40471.0</c:v>
                </c:pt>
                <c:pt idx="72">
                  <c:v>40470.0</c:v>
                </c:pt>
                <c:pt idx="73">
                  <c:v>40469.0</c:v>
                </c:pt>
              </c:numCache>
            </c:numRef>
          </c:cat>
          <c:val>
            <c:numRef>
              <c:f>Stock!$C$2:$C$75</c:f>
              <c:numCache>
                <c:formatCode>General</c:formatCode>
                <c:ptCount val="74"/>
                <c:pt idx="0">
                  <c:v>86.2</c:v>
                </c:pt>
                <c:pt idx="1">
                  <c:v>85.6</c:v>
                </c:pt>
                <c:pt idx="2">
                  <c:v>86.35</c:v>
                </c:pt>
                <c:pt idx="3">
                  <c:v>87.0</c:v>
                </c:pt>
                <c:pt idx="4">
                  <c:v>86.6</c:v>
                </c:pt>
                <c:pt idx="5">
                  <c:v>86.2</c:v>
                </c:pt>
                <c:pt idx="6">
                  <c:v>86.95</c:v>
                </c:pt>
                <c:pt idx="7">
                  <c:v>88.35</c:v>
                </c:pt>
                <c:pt idx="8">
                  <c:v>87.0</c:v>
                </c:pt>
                <c:pt idx="9">
                  <c:v>87.1</c:v>
                </c:pt>
                <c:pt idx="10">
                  <c:v>87.2</c:v>
                </c:pt>
                <c:pt idx="11">
                  <c:v>87.25</c:v>
                </c:pt>
                <c:pt idx="12">
                  <c:v>83.6</c:v>
                </c:pt>
                <c:pt idx="13">
                  <c:v>81.7</c:v>
                </c:pt>
                <c:pt idx="14">
                  <c:v>82.55</c:v>
                </c:pt>
                <c:pt idx="15">
                  <c:v>82.8</c:v>
                </c:pt>
                <c:pt idx="16">
                  <c:v>82.95</c:v>
                </c:pt>
                <c:pt idx="17">
                  <c:v>80.8</c:v>
                </c:pt>
                <c:pt idx="18">
                  <c:v>79.8</c:v>
                </c:pt>
                <c:pt idx="19">
                  <c:v>79.75</c:v>
                </c:pt>
                <c:pt idx="20">
                  <c:v>79.45</c:v>
                </c:pt>
                <c:pt idx="21">
                  <c:v>79.65000000000001</c:v>
                </c:pt>
                <c:pt idx="22">
                  <c:v>79.7</c:v>
                </c:pt>
                <c:pt idx="23">
                  <c:v>79.0</c:v>
                </c:pt>
                <c:pt idx="24">
                  <c:v>79.7</c:v>
                </c:pt>
                <c:pt idx="25">
                  <c:v>80.65000000000001</c:v>
                </c:pt>
                <c:pt idx="26">
                  <c:v>79.55</c:v>
                </c:pt>
                <c:pt idx="27">
                  <c:v>79.1</c:v>
                </c:pt>
                <c:pt idx="28">
                  <c:v>79.35</c:v>
                </c:pt>
                <c:pt idx="29">
                  <c:v>80.3</c:v>
                </c:pt>
                <c:pt idx="30">
                  <c:v>80.25</c:v>
                </c:pt>
                <c:pt idx="31">
                  <c:v>81.85</c:v>
                </c:pt>
                <c:pt idx="32">
                  <c:v>81.8</c:v>
                </c:pt>
                <c:pt idx="33">
                  <c:v>82.25</c:v>
                </c:pt>
                <c:pt idx="34">
                  <c:v>81.4</c:v>
                </c:pt>
                <c:pt idx="35">
                  <c:v>80.85</c:v>
                </c:pt>
                <c:pt idx="36">
                  <c:v>81.05</c:v>
                </c:pt>
                <c:pt idx="37">
                  <c:v>81.05</c:v>
                </c:pt>
                <c:pt idx="38">
                  <c:v>81.45</c:v>
                </c:pt>
                <c:pt idx="39">
                  <c:v>80.65000000000001</c:v>
                </c:pt>
                <c:pt idx="40">
                  <c:v>80.15000000000001</c:v>
                </c:pt>
                <c:pt idx="41">
                  <c:v>78.65000000000001</c:v>
                </c:pt>
                <c:pt idx="42">
                  <c:v>79.5</c:v>
                </c:pt>
                <c:pt idx="43">
                  <c:v>79.1</c:v>
                </c:pt>
                <c:pt idx="44">
                  <c:v>80.1</c:v>
                </c:pt>
                <c:pt idx="45">
                  <c:v>80.25</c:v>
                </c:pt>
                <c:pt idx="46">
                  <c:v>79.95</c:v>
                </c:pt>
                <c:pt idx="47">
                  <c:v>81.15000000000001</c:v>
                </c:pt>
                <c:pt idx="48">
                  <c:v>82.0</c:v>
                </c:pt>
                <c:pt idx="49">
                  <c:v>82.5</c:v>
                </c:pt>
                <c:pt idx="50">
                  <c:v>81.45</c:v>
                </c:pt>
                <c:pt idx="51">
                  <c:v>81.85</c:v>
                </c:pt>
                <c:pt idx="52">
                  <c:v>84.95</c:v>
                </c:pt>
                <c:pt idx="53">
                  <c:v>85.5</c:v>
                </c:pt>
                <c:pt idx="54">
                  <c:v>85.3</c:v>
                </c:pt>
                <c:pt idx="55">
                  <c:v>86.3</c:v>
                </c:pt>
                <c:pt idx="56">
                  <c:v>86.4</c:v>
                </c:pt>
                <c:pt idx="57">
                  <c:v>86.35</c:v>
                </c:pt>
                <c:pt idx="58">
                  <c:v>86.45</c:v>
                </c:pt>
                <c:pt idx="59">
                  <c:v>88.0</c:v>
                </c:pt>
                <c:pt idx="60">
                  <c:v>83.7</c:v>
                </c:pt>
                <c:pt idx="61">
                  <c:v>81.4</c:v>
                </c:pt>
                <c:pt idx="62">
                  <c:v>81.1</c:v>
                </c:pt>
                <c:pt idx="63">
                  <c:v>80.6</c:v>
                </c:pt>
                <c:pt idx="64">
                  <c:v>81.45</c:v>
                </c:pt>
                <c:pt idx="65">
                  <c:v>81.1</c:v>
                </c:pt>
                <c:pt idx="66">
                  <c:v>81.2</c:v>
                </c:pt>
                <c:pt idx="67">
                  <c:v>81.6</c:v>
                </c:pt>
                <c:pt idx="68">
                  <c:v>81.5</c:v>
                </c:pt>
                <c:pt idx="69">
                  <c:v>81.75</c:v>
                </c:pt>
                <c:pt idx="70">
                  <c:v>81.05</c:v>
                </c:pt>
                <c:pt idx="71">
                  <c:v>80.8</c:v>
                </c:pt>
                <c:pt idx="72">
                  <c:v>81.15000000000001</c:v>
                </c:pt>
                <c:pt idx="73">
                  <c:v>81.4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Stock!$D$1</c:f>
              <c:strCache>
                <c:ptCount val="1"/>
                <c:pt idx="0">
                  <c:v>High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Stock!$A$2:$A$75</c:f>
              <c:numCache>
                <c:formatCode>m/d/yy</c:formatCode>
                <c:ptCount val="74"/>
                <c:pt idx="0">
                  <c:v>40571.0</c:v>
                </c:pt>
                <c:pt idx="1">
                  <c:v>40570.0</c:v>
                </c:pt>
                <c:pt idx="2">
                  <c:v>40569.0</c:v>
                </c:pt>
                <c:pt idx="3">
                  <c:v>40568.0</c:v>
                </c:pt>
                <c:pt idx="4">
                  <c:v>40567.0</c:v>
                </c:pt>
                <c:pt idx="5">
                  <c:v>40564.0</c:v>
                </c:pt>
                <c:pt idx="6">
                  <c:v>40563.0</c:v>
                </c:pt>
                <c:pt idx="7">
                  <c:v>40562.0</c:v>
                </c:pt>
                <c:pt idx="8">
                  <c:v>40561.0</c:v>
                </c:pt>
                <c:pt idx="9">
                  <c:v>40560.0</c:v>
                </c:pt>
                <c:pt idx="10">
                  <c:v>40557.0</c:v>
                </c:pt>
                <c:pt idx="11">
                  <c:v>40556.0</c:v>
                </c:pt>
                <c:pt idx="12">
                  <c:v>40555.0</c:v>
                </c:pt>
                <c:pt idx="13">
                  <c:v>40554.0</c:v>
                </c:pt>
                <c:pt idx="14">
                  <c:v>40553.0</c:v>
                </c:pt>
                <c:pt idx="15">
                  <c:v>40550.0</c:v>
                </c:pt>
                <c:pt idx="16">
                  <c:v>40549.0</c:v>
                </c:pt>
                <c:pt idx="17">
                  <c:v>40548.0</c:v>
                </c:pt>
                <c:pt idx="18">
                  <c:v>40547.0</c:v>
                </c:pt>
                <c:pt idx="19">
                  <c:v>40546.0</c:v>
                </c:pt>
                <c:pt idx="20">
                  <c:v>40543.0</c:v>
                </c:pt>
                <c:pt idx="21">
                  <c:v>40542.0</c:v>
                </c:pt>
                <c:pt idx="22">
                  <c:v>40541.0</c:v>
                </c:pt>
                <c:pt idx="23">
                  <c:v>40540.0</c:v>
                </c:pt>
                <c:pt idx="24">
                  <c:v>40536.0</c:v>
                </c:pt>
                <c:pt idx="25">
                  <c:v>40535.0</c:v>
                </c:pt>
                <c:pt idx="26">
                  <c:v>40534.0</c:v>
                </c:pt>
                <c:pt idx="27">
                  <c:v>40533.0</c:v>
                </c:pt>
                <c:pt idx="28">
                  <c:v>40532.0</c:v>
                </c:pt>
                <c:pt idx="29">
                  <c:v>40529.0</c:v>
                </c:pt>
                <c:pt idx="30">
                  <c:v>40528.0</c:v>
                </c:pt>
                <c:pt idx="31">
                  <c:v>40527.0</c:v>
                </c:pt>
                <c:pt idx="32">
                  <c:v>40526.0</c:v>
                </c:pt>
                <c:pt idx="33">
                  <c:v>40525.0</c:v>
                </c:pt>
                <c:pt idx="34">
                  <c:v>40522.0</c:v>
                </c:pt>
                <c:pt idx="35">
                  <c:v>40521.0</c:v>
                </c:pt>
                <c:pt idx="36">
                  <c:v>40520.0</c:v>
                </c:pt>
                <c:pt idx="37">
                  <c:v>40519.0</c:v>
                </c:pt>
                <c:pt idx="38">
                  <c:v>40518.0</c:v>
                </c:pt>
                <c:pt idx="39">
                  <c:v>40515.0</c:v>
                </c:pt>
                <c:pt idx="40">
                  <c:v>40514.0</c:v>
                </c:pt>
                <c:pt idx="41">
                  <c:v>40513.0</c:v>
                </c:pt>
                <c:pt idx="42">
                  <c:v>40512.0</c:v>
                </c:pt>
                <c:pt idx="43">
                  <c:v>40511.0</c:v>
                </c:pt>
                <c:pt idx="44">
                  <c:v>40508.0</c:v>
                </c:pt>
                <c:pt idx="45">
                  <c:v>40507.0</c:v>
                </c:pt>
                <c:pt idx="46">
                  <c:v>40506.0</c:v>
                </c:pt>
                <c:pt idx="47">
                  <c:v>40505.0</c:v>
                </c:pt>
                <c:pt idx="48">
                  <c:v>40504.0</c:v>
                </c:pt>
                <c:pt idx="49">
                  <c:v>40501.0</c:v>
                </c:pt>
                <c:pt idx="50">
                  <c:v>40500.0</c:v>
                </c:pt>
                <c:pt idx="51">
                  <c:v>40499.0</c:v>
                </c:pt>
                <c:pt idx="52">
                  <c:v>40498.0</c:v>
                </c:pt>
                <c:pt idx="53">
                  <c:v>40497.0</c:v>
                </c:pt>
                <c:pt idx="54">
                  <c:v>40494.0</c:v>
                </c:pt>
                <c:pt idx="55">
                  <c:v>40493.0</c:v>
                </c:pt>
                <c:pt idx="56">
                  <c:v>40492.0</c:v>
                </c:pt>
                <c:pt idx="57">
                  <c:v>40491.0</c:v>
                </c:pt>
                <c:pt idx="58">
                  <c:v>40490.0</c:v>
                </c:pt>
                <c:pt idx="59">
                  <c:v>40487.0</c:v>
                </c:pt>
                <c:pt idx="60">
                  <c:v>40486.0</c:v>
                </c:pt>
                <c:pt idx="61">
                  <c:v>40485.0</c:v>
                </c:pt>
                <c:pt idx="62">
                  <c:v>40484.0</c:v>
                </c:pt>
                <c:pt idx="63">
                  <c:v>40483.0</c:v>
                </c:pt>
                <c:pt idx="64">
                  <c:v>40480.0</c:v>
                </c:pt>
                <c:pt idx="65">
                  <c:v>40479.0</c:v>
                </c:pt>
                <c:pt idx="66">
                  <c:v>40478.0</c:v>
                </c:pt>
                <c:pt idx="67">
                  <c:v>40477.0</c:v>
                </c:pt>
                <c:pt idx="68">
                  <c:v>40476.0</c:v>
                </c:pt>
                <c:pt idx="69">
                  <c:v>40473.0</c:v>
                </c:pt>
                <c:pt idx="70">
                  <c:v>40472.0</c:v>
                </c:pt>
                <c:pt idx="71">
                  <c:v>40471.0</c:v>
                </c:pt>
                <c:pt idx="72">
                  <c:v>40470.0</c:v>
                </c:pt>
                <c:pt idx="73">
                  <c:v>40469.0</c:v>
                </c:pt>
              </c:numCache>
            </c:numRef>
          </c:cat>
          <c:val>
            <c:numRef>
              <c:f>Stock!$D$2:$D$75</c:f>
              <c:numCache>
                <c:formatCode>General</c:formatCode>
                <c:ptCount val="74"/>
                <c:pt idx="0">
                  <c:v>86.75</c:v>
                </c:pt>
                <c:pt idx="1">
                  <c:v>86.25</c:v>
                </c:pt>
                <c:pt idx="2">
                  <c:v>86.55</c:v>
                </c:pt>
                <c:pt idx="3">
                  <c:v>87.6</c:v>
                </c:pt>
                <c:pt idx="4">
                  <c:v>86.8</c:v>
                </c:pt>
                <c:pt idx="5">
                  <c:v>86.75</c:v>
                </c:pt>
                <c:pt idx="6">
                  <c:v>87.0</c:v>
                </c:pt>
                <c:pt idx="7">
                  <c:v>88.35</c:v>
                </c:pt>
                <c:pt idx="8">
                  <c:v>88.7</c:v>
                </c:pt>
                <c:pt idx="9">
                  <c:v>87.3</c:v>
                </c:pt>
                <c:pt idx="10">
                  <c:v>87.2</c:v>
                </c:pt>
                <c:pt idx="11">
                  <c:v>87.35</c:v>
                </c:pt>
                <c:pt idx="12">
                  <c:v>85.8</c:v>
                </c:pt>
                <c:pt idx="13">
                  <c:v>83.05</c:v>
                </c:pt>
                <c:pt idx="14">
                  <c:v>82.95</c:v>
                </c:pt>
                <c:pt idx="15">
                  <c:v>83.6</c:v>
                </c:pt>
                <c:pt idx="16">
                  <c:v>83.1</c:v>
                </c:pt>
                <c:pt idx="17">
                  <c:v>82.35</c:v>
                </c:pt>
                <c:pt idx="18">
                  <c:v>80.45</c:v>
                </c:pt>
                <c:pt idx="19">
                  <c:v>80.45</c:v>
                </c:pt>
                <c:pt idx="20">
                  <c:v>79.8</c:v>
                </c:pt>
                <c:pt idx="21">
                  <c:v>80.4</c:v>
                </c:pt>
                <c:pt idx="22">
                  <c:v>80.05</c:v>
                </c:pt>
                <c:pt idx="23">
                  <c:v>79.6</c:v>
                </c:pt>
                <c:pt idx="24">
                  <c:v>80.0</c:v>
                </c:pt>
                <c:pt idx="25">
                  <c:v>80.65000000000001</c:v>
                </c:pt>
                <c:pt idx="26">
                  <c:v>80.35</c:v>
                </c:pt>
                <c:pt idx="27">
                  <c:v>80.4</c:v>
                </c:pt>
                <c:pt idx="28">
                  <c:v>79.4</c:v>
                </c:pt>
                <c:pt idx="29">
                  <c:v>80.5</c:v>
                </c:pt>
                <c:pt idx="30">
                  <c:v>80.55</c:v>
                </c:pt>
                <c:pt idx="31">
                  <c:v>81.95</c:v>
                </c:pt>
                <c:pt idx="32">
                  <c:v>82.0</c:v>
                </c:pt>
                <c:pt idx="33">
                  <c:v>82.5</c:v>
                </c:pt>
                <c:pt idx="34">
                  <c:v>81.65000000000001</c:v>
                </c:pt>
                <c:pt idx="35">
                  <c:v>81.35</c:v>
                </c:pt>
                <c:pt idx="36">
                  <c:v>81.3</c:v>
                </c:pt>
                <c:pt idx="37">
                  <c:v>81.8</c:v>
                </c:pt>
                <c:pt idx="38">
                  <c:v>82.1</c:v>
                </c:pt>
                <c:pt idx="39">
                  <c:v>81.7</c:v>
                </c:pt>
                <c:pt idx="40">
                  <c:v>80.25</c:v>
                </c:pt>
                <c:pt idx="41">
                  <c:v>79.85</c:v>
                </c:pt>
                <c:pt idx="42">
                  <c:v>79.75</c:v>
                </c:pt>
                <c:pt idx="43">
                  <c:v>80.1</c:v>
                </c:pt>
                <c:pt idx="44">
                  <c:v>80.65000000000001</c:v>
                </c:pt>
                <c:pt idx="45">
                  <c:v>80.5</c:v>
                </c:pt>
                <c:pt idx="46">
                  <c:v>80.65000000000001</c:v>
                </c:pt>
                <c:pt idx="47">
                  <c:v>81.3</c:v>
                </c:pt>
                <c:pt idx="48">
                  <c:v>82.65000000000001</c:v>
                </c:pt>
                <c:pt idx="49">
                  <c:v>82.95</c:v>
                </c:pt>
                <c:pt idx="50">
                  <c:v>82.65000000000001</c:v>
                </c:pt>
                <c:pt idx="51">
                  <c:v>82.45</c:v>
                </c:pt>
                <c:pt idx="52">
                  <c:v>85.1</c:v>
                </c:pt>
                <c:pt idx="53">
                  <c:v>85.5</c:v>
                </c:pt>
                <c:pt idx="54">
                  <c:v>85.55</c:v>
                </c:pt>
                <c:pt idx="55">
                  <c:v>87.5</c:v>
                </c:pt>
                <c:pt idx="56">
                  <c:v>86.75</c:v>
                </c:pt>
                <c:pt idx="57">
                  <c:v>88.45</c:v>
                </c:pt>
                <c:pt idx="58">
                  <c:v>87.1</c:v>
                </c:pt>
                <c:pt idx="59">
                  <c:v>88.25</c:v>
                </c:pt>
                <c:pt idx="60">
                  <c:v>85.7</c:v>
                </c:pt>
                <c:pt idx="61">
                  <c:v>82.8</c:v>
                </c:pt>
                <c:pt idx="62">
                  <c:v>81.3</c:v>
                </c:pt>
                <c:pt idx="63">
                  <c:v>81.6</c:v>
                </c:pt>
                <c:pt idx="64">
                  <c:v>81.5</c:v>
                </c:pt>
                <c:pt idx="65">
                  <c:v>81.1</c:v>
                </c:pt>
                <c:pt idx="66">
                  <c:v>81.5</c:v>
                </c:pt>
                <c:pt idx="67">
                  <c:v>81.85</c:v>
                </c:pt>
                <c:pt idx="68">
                  <c:v>82.5</c:v>
                </c:pt>
                <c:pt idx="69">
                  <c:v>83.0</c:v>
                </c:pt>
                <c:pt idx="70">
                  <c:v>81.8</c:v>
                </c:pt>
                <c:pt idx="71">
                  <c:v>81.2</c:v>
                </c:pt>
                <c:pt idx="72">
                  <c:v>82.0</c:v>
                </c:pt>
                <c:pt idx="73">
                  <c:v>81.5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Stock!$E$1</c:f>
              <c:strCache>
                <c:ptCount val="1"/>
                <c:pt idx="0">
                  <c:v>Low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Stock!$A$2:$A$75</c:f>
              <c:numCache>
                <c:formatCode>m/d/yy</c:formatCode>
                <c:ptCount val="74"/>
                <c:pt idx="0">
                  <c:v>40571.0</c:v>
                </c:pt>
                <c:pt idx="1">
                  <c:v>40570.0</c:v>
                </c:pt>
                <c:pt idx="2">
                  <c:v>40569.0</c:v>
                </c:pt>
                <c:pt idx="3">
                  <c:v>40568.0</c:v>
                </c:pt>
                <c:pt idx="4">
                  <c:v>40567.0</c:v>
                </c:pt>
                <c:pt idx="5">
                  <c:v>40564.0</c:v>
                </c:pt>
                <c:pt idx="6">
                  <c:v>40563.0</c:v>
                </c:pt>
                <c:pt idx="7">
                  <c:v>40562.0</c:v>
                </c:pt>
                <c:pt idx="8">
                  <c:v>40561.0</c:v>
                </c:pt>
                <c:pt idx="9">
                  <c:v>40560.0</c:v>
                </c:pt>
                <c:pt idx="10">
                  <c:v>40557.0</c:v>
                </c:pt>
                <c:pt idx="11">
                  <c:v>40556.0</c:v>
                </c:pt>
                <c:pt idx="12">
                  <c:v>40555.0</c:v>
                </c:pt>
                <c:pt idx="13">
                  <c:v>40554.0</c:v>
                </c:pt>
                <c:pt idx="14">
                  <c:v>40553.0</c:v>
                </c:pt>
                <c:pt idx="15">
                  <c:v>40550.0</c:v>
                </c:pt>
                <c:pt idx="16">
                  <c:v>40549.0</c:v>
                </c:pt>
                <c:pt idx="17">
                  <c:v>40548.0</c:v>
                </c:pt>
                <c:pt idx="18">
                  <c:v>40547.0</c:v>
                </c:pt>
                <c:pt idx="19">
                  <c:v>40546.0</c:v>
                </c:pt>
                <c:pt idx="20">
                  <c:v>40543.0</c:v>
                </c:pt>
                <c:pt idx="21">
                  <c:v>40542.0</c:v>
                </c:pt>
                <c:pt idx="22">
                  <c:v>40541.0</c:v>
                </c:pt>
                <c:pt idx="23">
                  <c:v>40540.0</c:v>
                </c:pt>
                <c:pt idx="24">
                  <c:v>40536.0</c:v>
                </c:pt>
                <c:pt idx="25">
                  <c:v>40535.0</c:v>
                </c:pt>
                <c:pt idx="26">
                  <c:v>40534.0</c:v>
                </c:pt>
                <c:pt idx="27">
                  <c:v>40533.0</c:v>
                </c:pt>
                <c:pt idx="28">
                  <c:v>40532.0</c:v>
                </c:pt>
                <c:pt idx="29">
                  <c:v>40529.0</c:v>
                </c:pt>
                <c:pt idx="30">
                  <c:v>40528.0</c:v>
                </c:pt>
                <c:pt idx="31">
                  <c:v>40527.0</c:v>
                </c:pt>
                <c:pt idx="32">
                  <c:v>40526.0</c:v>
                </c:pt>
                <c:pt idx="33">
                  <c:v>40525.0</c:v>
                </c:pt>
                <c:pt idx="34">
                  <c:v>40522.0</c:v>
                </c:pt>
                <c:pt idx="35">
                  <c:v>40521.0</c:v>
                </c:pt>
                <c:pt idx="36">
                  <c:v>40520.0</c:v>
                </c:pt>
                <c:pt idx="37">
                  <c:v>40519.0</c:v>
                </c:pt>
                <c:pt idx="38">
                  <c:v>40518.0</c:v>
                </c:pt>
                <c:pt idx="39">
                  <c:v>40515.0</c:v>
                </c:pt>
                <c:pt idx="40">
                  <c:v>40514.0</c:v>
                </c:pt>
                <c:pt idx="41">
                  <c:v>40513.0</c:v>
                </c:pt>
                <c:pt idx="42">
                  <c:v>40512.0</c:v>
                </c:pt>
                <c:pt idx="43">
                  <c:v>40511.0</c:v>
                </c:pt>
                <c:pt idx="44">
                  <c:v>40508.0</c:v>
                </c:pt>
                <c:pt idx="45">
                  <c:v>40507.0</c:v>
                </c:pt>
                <c:pt idx="46">
                  <c:v>40506.0</c:v>
                </c:pt>
                <c:pt idx="47">
                  <c:v>40505.0</c:v>
                </c:pt>
                <c:pt idx="48">
                  <c:v>40504.0</c:v>
                </c:pt>
                <c:pt idx="49">
                  <c:v>40501.0</c:v>
                </c:pt>
                <c:pt idx="50">
                  <c:v>40500.0</c:v>
                </c:pt>
                <c:pt idx="51">
                  <c:v>40499.0</c:v>
                </c:pt>
                <c:pt idx="52">
                  <c:v>40498.0</c:v>
                </c:pt>
                <c:pt idx="53">
                  <c:v>40497.0</c:v>
                </c:pt>
                <c:pt idx="54">
                  <c:v>40494.0</c:v>
                </c:pt>
                <c:pt idx="55">
                  <c:v>40493.0</c:v>
                </c:pt>
                <c:pt idx="56">
                  <c:v>40492.0</c:v>
                </c:pt>
                <c:pt idx="57">
                  <c:v>40491.0</c:v>
                </c:pt>
                <c:pt idx="58">
                  <c:v>40490.0</c:v>
                </c:pt>
                <c:pt idx="59">
                  <c:v>40487.0</c:v>
                </c:pt>
                <c:pt idx="60">
                  <c:v>40486.0</c:v>
                </c:pt>
                <c:pt idx="61">
                  <c:v>40485.0</c:v>
                </c:pt>
                <c:pt idx="62">
                  <c:v>40484.0</c:v>
                </c:pt>
                <c:pt idx="63">
                  <c:v>40483.0</c:v>
                </c:pt>
                <c:pt idx="64">
                  <c:v>40480.0</c:v>
                </c:pt>
                <c:pt idx="65">
                  <c:v>40479.0</c:v>
                </c:pt>
                <c:pt idx="66">
                  <c:v>40478.0</c:v>
                </c:pt>
                <c:pt idx="67">
                  <c:v>40477.0</c:v>
                </c:pt>
                <c:pt idx="68">
                  <c:v>40476.0</c:v>
                </c:pt>
                <c:pt idx="69">
                  <c:v>40473.0</c:v>
                </c:pt>
                <c:pt idx="70">
                  <c:v>40472.0</c:v>
                </c:pt>
                <c:pt idx="71">
                  <c:v>40471.0</c:v>
                </c:pt>
                <c:pt idx="72">
                  <c:v>40470.0</c:v>
                </c:pt>
                <c:pt idx="73">
                  <c:v>40469.0</c:v>
                </c:pt>
              </c:numCache>
            </c:numRef>
          </c:cat>
          <c:val>
            <c:numRef>
              <c:f>Stock!$E$2:$E$75</c:f>
              <c:numCache>
                <c:formatCode>General</c:formatCode>
                <c:ptCount val="74"/>
                <c:pt idx="0">
                  <c:v>85.8</c:v>
                </c:pt>
                <c:pt idx="1">
                  <c:v>85.6</c:v>
                </c:pt>
                <c:pt idx="2">
                  <c:v>85.3</c:v>
                </c:pt>
                <c:pt idx="3">
                  <c:v>86.65000000000001</c:v>
                </c:pt>
                <c:pt idx="4">
                  <c:v>85.75</c:v>
                </c:pt>
                <c:pt idx="5">
                  <c:v>85.9</c:v>
                </c:pt>
                <c:pt idx="6">
                  <c:v>86.1</c:v>
                </c:pt>
                <c:pt idx="7">
                  <c:v>87.6</c:v>
                </c:pt>
                <c:pt idx="8">
                  <c:v>86.85</c:v>
                </c:pt>
                <c:pt idx="9">
                  <c:v>86.5</c:v>
                </c:pt>
                <c:pt idx="10">
                  <c:v>86.6</c:v>
                </c:pt>
                <c:pt idx="11">
                  <c:v>86.2</c:v>
                </c:pt>
                <c:pt idx="12">
                  <c:v>83.55</c:v>
                </c:pt>
                <c:pt idx="13">
                  <c:v>81.7</c:v>
                </c:pt>
                <c:pt idx="14">
                  <c:v>81.55</c:v>
                </c:pt>
                <c:pt idx="15">
                  <c:v>82.55</c:v>
                </c:pt>
                <c:pt idx="16">
                  <c:v>82.45</c:v>
                </c:pt>
                <c:pt idx="17">
                  <c:v>80.55</c:v>
                </c:pt>
                <c:pt idx="18">
                  <c:v>79.8</c:v>
                </c:pt>
                <c:pt idx="19">
                  <c:v>79.45</c:v>
                </c:pt>
                <c:pt idx="20">
                  <c:v>79.35</c:v>
                </c:pt>
                <c:pt idx="21">
                  <c:v>79.65000000000001</c:v>
                </c:pt>
                <c:pt idx="22">
                  <c:v>79.4</c:v>
                </c:pt>
                <c:pt idx="23">
                  <c:v>78.9</c:v>
                </c:pt>
                <c:pt idx="24">
                  <c:v>79.6</c:v>
                </c:pt>
                <c:pt idx="25">
                  <c:v>79.8</c:v>
                </c:pt>
                <c:pt idx="26">
                  <c:v>79.55</c:v>
                </c:pt>
                <c:pt idx="27">
                  <c:v>79.1</c:v>
                </c:pt>
                <c:pt idx="28">
                  <c:v>78.85</c:v>
                </c:pt>
                <c:pt idx="29">
                  <c:v>79.65000000000001</c:v>
                </c:pt>
                <c:pt idx="30">
                  <c:v>79.65000000000001</c:v>
                </c:pt>
                <c:pt idx="31">
                  <c:v>79.8</c:v>
                </c:pt>
                <c:pt idx="32">
                  <c:v>81.55</c:v>
                </c:pt>
                <c:pt idx="33">
                  <c:v>81.5</c:v>
                </c:pt>
                <c:pt idx="34">
                  <c:v>81.1</c:v>
                </c:pt>
                <c:pt idx="35">
                  <c:v>80.6</c:v>
                </c:pt>
                <c:pt idx="36">
                  <c:v>79.9</c:v>
                </c:pt>
                <c:pt idx="37">
                  <c:v>80.85</c:v>
                </c:pt>
                <c:pt idx="38">
                  <c:v>81.2</c:v>
                </c:pt>
                <c:pt idx="39">
                  <c:v>80.3</c:v>
                </c:pt>
                <c:pt idx="40">
                  <c:v>79.9</c:v>
                </c:pt>
                <c:pt idx="41">
                  <c:v>78.55</c:v>
                </c:pt>
                <c:pt idx="42">
                  <c:v>78.85</c:v>
                </c:pt>
                <c:pt idx="43">
                  <c:v>79.1</c:v>
                </c:pt>
                <c:pt idx="44">
                  <c:v>79.65000000000001</c:v>
                </c:pt>
                <c:pt idx="45">
                  <c:v>79.95</c:v>
                </c:pt>
                <c:pt idx="46">
                  <c:v>79.95</c:v>
                </c:pt>
                <c:pt idx="47">
                  <c:v>80.15000000000001</c:v>
                </c:pt>
                <c:pt idx="48">
                  <c:v>82.0</c:v>
                </c:pt>
                <c:pt idx="49">
                  <c:v>81.95</c:v>
                </c:pt>
                <c:pt idx="50">
                  <c:v>81.45</c:v>
                </c:pt>
                <c:pt idx="51">
                  <c:v>81.2</c:v>
                </c:pt>
                <c:pt idx="52">
                  <c:v>83.5</c:v>
                </c:pt>
                <c:pt idx="53">
                  <c:v>84.45</c:v>
                </c:pt>
                <c:pt idx="54">
                  <c:v>84.35</c:v>
                </c:pt>
                <c:pt idx="55">
                  <c:v>86.25</c:v>
                </c:pt>
                <c:pt idx="56">
                  <c:v>85.9</c:v>
                </c:pt>
                <c:pt idx="57">
                  <c:v>86.05</c:v>
                </c:pt>
                <c:pt idx="58">
                  <c:v>86.15000000000001</c:v>
                </c:pt>
                <c:pt idx="59">
                  <c:v>87.2</c:v>
                </c:pt>
                <c:pt idx="60">
                  <c:v>83.6</c:v>
                </c:pt>
                <c:pt idx="61">
                  <c:v>81.15000000000001</c:v>
                </c:pt>
                <c:pt idx="62">
                  <c:v>80.75</c:v>
                </c:pt>
                <c:pt idx="63">
                  <c:v>80.6</c:v>
                </c:pt>
                <c:pt idx="64">
                  <c:v>80.1</c:v>
                </c:pt>
                <c:pt idx="65">
                  <c:v>80.35</c:v>
                </c:pt>
                <c:pt idx="66">
                  <c:v>80.4</c:v>
                </c:pt>
                <c:pt idx="67">
                  <c:v>80.9</c:v>
                </c:pt>
                <c:pt idx="68">
                  <c:v>81.25</c:v>
                </c:pt>
                <c:pt idx="69">
                  <c:v>81.55</c:v>
                </c:pt>
                <c:pt idx="70">
                  <c:v>80.8</c:v>
                </c:pt>
                <c:pt idx="71">
                  <c:v>80.55</c:v>
                </c:pt>
                <c:pt idx="72">
                  <c:v>81.15000000000001</c:v>
                </c:pt>
                <c:pt idx="73">
                  <c:v>80.8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Stock!$F$1</c:f>
              <c:strCache>
                <c:ptCount val="1"/>
                <c:pt idx="0">
                  <c:v>Close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Stock!$A$2:$A$75</c:f>
              <c:numCache>
                <c:formatCode>m/d/yy</c:formatCode>
                <c:ptCount val="74"/>
                <c:pt idx="0">
                  <c:v>40571.0</c:v>
                </c:pt>
                <c:pt idx="1">
                  <c:v>40570.0</c:v>
                </c:pt>
                <c:pt idx="2">
                  <c:v>40569.0</c:v>
                </c:pt>
                <c:pt idx="3">
                  <c:v>40568.0</c:v>
                </c:pt>
                <c:pt idx="4">
                  <c:v>40567.0</c:v>
                </c:pt>
                <c:pt idx="5">
                  <c:v>40564.0</c:v>
                </c:pt>
                <c:pt idx="6">
                  <c:v>40563.0</c:v>
                </c:pt>
                <c:pt idx="7">
                  <c:v>40562.0</c:v>
                </c:pt>
                <c:pt idx="8">
                  <c:v>40561.0</c:v>
                </c:pt>
                <c:pt idx="9">
                  <c:v>40560.0</c:v>
                </c:pt>
                <c:pt idx="10">
                  <c:v>40557.0</c:v>
                </c:pt>
                <c:pt idx="11">
                  <c:v>40556.0</c:v>
                </c:pt>
                <c:pt idx="12">
                  <c:v>40555.0</c:v>
                </c:pt>
                <c:pt idx="13">
                  <c:v>40554.0</c:v>
                </c:pt>
                <c:pt idx="14">
                  <c:v>40553.0</c:v>
                </c:pt>
                <c:pt idx="15">
                  <c:v>40550.0</c:v>
                </c:pt>
                <c:pt idx="16">
                  <c:v>40549.0</c:v>
                </c:pt>
                <c:pt idx="17">
                  <c:v>40548.0</c:v>
                </c:pt>
                <c:pt idx="18">
                  <c:v>40547.0</c:v>
                </c:pt>
                <c:pt idx="19">
                  <c:v>40546.0</c:v>
                </c:pt>
                <c:pt idx="20">
                  <c:v>40543.0</c:v>
                </c:pt>
                <c:pt idx="21">
                  <c:v>40542.0</c:v>
                </c:pt>
                <c:pt idx="22">
                  <c:v>40541.0</c:v>
                </c:pt>
                <c:pt idx="23">
                  <c:v>40540.0</c:v>
                </c:pt>
                <c:pt idx="24">
                  <c:v>40536.0</c:v>
                </c:pt>
                <c:pt idx="25">
                  <c:v>40535.0</c:v>
                </c:pt>
                <c:pt idx="26">
                  <c:v>40534.0</c:v>
                </c:pt>
                <c:pt idx="27">
                  <c:v>40533.0</c:v>
                </c:pt>
                <c:pt idx="28">
                  <c:v>40532.0</c:v>
                </c:pt>
                <c:pt idx="29">
                  <c:v>40529.0</c:v>
                </c:pt>
                <c:pt idx="30">
                  <c:v>40528.0</c:v>
                </c:pt>
                <c:pt idx="31">
                  <c:v>40527.0</c:v>
                </c:pt>
                <c:pt idx="32">
                  <c:v>40526.0</c:v>
                </c:pt>
                <c:pt idx="33">
                  <c:v>40525.0</c:v>
                </c:pt>
                <c:pt idx="34">
                  <c:v>40522.0</c:v>
                </c:pt>
                <c:pt idx="35">
                  <c:v>40521.0</c:v>
                </c:pt>
                <c:pt idx="36">
                  <c:v>40520.0</c:v>
                </c:pt>
                <c:pt idx="37">
                  <c:v>40519.0</c:v>
                </c:pt>
                <c:pt idx="38">
                  <c:v>40518.0</c:v>
                </c:pt>
                <c:pt idx="39">
                  <c:v>40515.0</c:v>
                </c:pt>
                <c:pt idx="40">
                  <c:v>40514.0</c:v>
                </c:pt>
                <c:pt idx="41">
                  <c:v>40513.0</c:v>
                </c:pt>
                <c:pt idx="42">
                  <c:v>40512.0</c:v>
                </c:pt>
                <c:pt idx="43">
                  <c:v>40511.0</c:v>
                </c:pt>
                <c:pt idx="44">
                  <c:v>40508.0</c:v>
                </c:pt>
                <c:pt idx="45">
                  <c:v>40507.0</c:v>
                </c:pt>
                <c:pt idx="46">
                  <c:v>40506.0</c:v>
                </c:pt>
                <c:pt idx="47">
                  <c:v>40505.0</c:v>
                </c:pt>
                <c:pt idx="48">
                  <c:v>40504.0</c:v>
                </c:pt>
                <c:pt idx="49">
                  <c:v>40501.0</c:v>
                </c:pt>
                <c:pt idx="50">
                  <c:v>40500.0</c:v>
                </c:pt>
                <c:pt idx="51">
                  <c:v>40499.0</c:v>
                </c:pt>
                <c:pt idx="52">
                  <c:v>40498.0</c:v>
                </c:pt>
                <c:pt idx="53">
                  <c:v>40497.0</c:v>
                </c:pt>
                <c:pt idx="54">
                  <c:v>40494.0</c:v>
                </c:pt>
                <c:pt idx="55">
                  <c:v>40493.0</c:v>
                </c:pt>
                <c:pt idx="56">
                  <c:v>40492.0</c:v>
                </c:pt>
                <c:pt idx="57">
                  <c:v>40491.0</c:v>
                </c:pt>
                <c:pt idx="58">
                  <c:v>40490.0</c:v>
                </c:pt>
                <c:pt idx="59">
                  <c:v>40487.0</c:v>
                </c:pt>
                <c:pt idx="60">
                  <c:v>40486.0</c:v>
                </c:pt>
                <c:pt idx="61">
                  <c:v>40485.0</c:v>
                </c:pt>
                <c:pt idx="62">
                  <c:v>40484.0</c:v>
                </c:pt>
                <c:pt idx="63">
                  <c:v>40483.0</c:v>
                </c:pt>
                <c:pt idx="64">
                  <c:v>40480.0</c:v>
                </c:pt>
                <c:pt idx="65">
                  <c:v>40479.0</c:v>
                </c:pt>
                <c:pt idx="66">
                  <c:v>40478.0</c:v>
                </c:pt>
                <c:pt idx="67">
                  <c:v>40477.0</c:v>
                </c:pt>
                <c:pt idx="68">
                  <c:v>40476.0</c:v>
                </c:pt>
                <c:pt idx="69">
                  <c:v>40473.0</c:v>
                </c:pt>
                <c:pt idx="70">
                  <c:v>40472.0</c:v>
                </c:pt>
                <c:pt idx="71">
                  <c:v>40471.0</c:v>
                </c:pt>
                <c:pt idx="72">
                  <c:v>40470.0</c:v>
                </c:pt>
                <c:pt idx="73">
                  <c:v>40469.0</c:v>
                </c:pt>
              </c:numCache>
            </c:numRef>
          </c:cat>
          <c:val>
            <c:numRef>
              <c:f>Stock!$F$2:$F$75</c:f>
              <c:numCache>
                <c:formatCode>General</c:formatCode>
                <c:ptCount val="74"/>
                <c:pt idx="0">
                  <c:v>86.05</c:v>
                </c:pt>
                <c:pt idx="1">
                  <c:v>85.7</c:v>
                </c:pt>
                <c:pt idx="2">
                  <c:v>86.0</c:v>
                </c:pt>
                <c:pt idx="3">
                  <c:v>86.8</c:v>
                </c:pt>
                <c:pt idx="4">
                  <c:v>86.65000000000001</c:v>
                </c:pt>
                <c:pt idx="5">
                  <c:v>86.4</c:v>
                </c:pt>
                <c:pt idx="6">
                  <c:v>86.2</c:v>
                </c:pt>
                <c:pt idx="7">
                  <c:v>87.9</c:v>
                </c:pt>
                <c:pt idx="8">
                  <c:v>87.5</c:v>
                </c:pt>
                <c:pt idx="9">
                  <c:v>86.85</c:v>
                </c:pt>
                <c:pt idx="10">
                  <c:v>86.75</c:v>
                </c:pt>
                <c:pt idx="11">
                  <c:v>86.55</c:v>
                </c:pt>
                <c:pt idx="12">
                  <c:v>85.5</c:v>
                </c:pt>
                <c:pt idx="13">
                  <c:v>82.4</c:v>
                </c:pt>
                <c:pt idx="14">
                  <c:v>81.75</c:v>
                </c:pt>
                <c:pt idx="15">
                  <c:v>82.75</c:v>
                </c:pt>
                <c:pt idx="16">
                  <c:v>82.7</c:v>
                </c:pt>
                <c:pt idx="17">
                  <c:v>82.25</c:v>
                </c:pt>
                <c:pt idx="18">
                  <c:v>80.25</c:v>
                </c:pt>
                <c:pt idx="19">
                  <c:v>80.05</c:v>
                </c:pt>
                <c:pt idx="20">
                  <c:v>79.7</c:v>
                </c:pt>
                <c:pt idx="21">
                  <c:v>80.0</c:v>
                </c:pt>
                <c:pt idx="22">
                  <c:v>79.9</c:v>
                </c:pt>
                <c:pt idx="23">
                  <c:v>79.2</c:v>
                </c:pt>
                <c:pt idx="24">
                  <c:v>79.7</c:v>
                </c:pt>
                <c:pt idx="25">
                  <c:v>79.95</c:v>
                </c:pt>
                <c:pt idx="26">
                  <c:v>80.2</c:v>
                </c:pt>
                <c:pt idx="27">
                  <c:v>80.1</c:v>
                </c:pt>
                <c:pt idx="28">
                  <c:v>79.2</c:v>
                </c:pt>
                <c:pt idx="29">
                  <c:v>80.15000000000001</c:v>
                </c:pt>
                <c:pt idx="30">
                  <c:v>79.9</c:v>
                </c:pt>
                <c:pt idx="31">
                  <c:v>80.85</c:v>
                </c:pt>
                <c:pt idx="32">
                  <c:v>81.9</c:v>
                </c:pt>
                <c:pt idx="33">
                  <c:v>81.7</c:v>
                </c:pt>
                <c:pt idx="34">
                  <c:v>81.5</c:v>
                </c:pt>
                <c:pt idx="35">
                  <c:v>80.9</c:v>
                </c:pt>
                <c:pt idx="36">
                  <c:v>80.1</c:v>
                </c:pt>
                <c:pt idx="37">
                  <c:v>81.6</c:v>
                </c:pt>
                <c:pt idx="38">
                  <c:v>81.4</c:v>
                </c:pt>
                <c:pt idx="39">
                  <c:v>81.2</c:v>
                </c:pt>
                <c:pt idx="40">
                  <c:v>80.1</c:v>
                </c:pt>
                <c:pt idx="41">
                  <c:v>79.5</c:v>
                </c:pt>
                <c:pt idx="42">
                  <c:v>78.95</c:v>
                </c:pt>
                <c:pt idx="43">
                  <c:v>80.1</c:v>
                </c:pt>
                <c:pt idx="44">
                  <c:v>79.75</c:v>
                </c:pt>
                <c:pt idx="45">
                  <c:v>80.05</c:v>
                </c:pt>
                <c:pt idx="46">
                  <c:v>80.4</c:v>
                </c:pt>
                <c:pt idx="47">
                  <c:v>80.2</c:v>
                </c:pt>
                <c:pt idx="48">
                  <c:v>82.25</c:v>
                </c:pt>
                <c:pt idx="49">
                  <c:v>82.8</c:v>
                </c:pt>
                <c:pt idx="50">
                  <c:v>82.3</c:v>
                </c:pt>
                <c:pt idx="51">
                  <c:v>81.3</c:v>
                </c:pt>
                <c:pt idx="52">
                  <c:v>83.6</c:v>
                </c:pt>
                <c:pt idx="53">
                  <c:v>84.6</c:v>
                </c:pt>
                <c:pt idx="54">
                  <c:v>84.45</c:v>
                </c:pt>
                <c:pt idx="55">
                  <c:v>86.75</c:v>
                </c:pt>
                <c:pt idx="56">
                  <c:v>86.0</c:v>
                </c:pt>
                <c:pt idx="57">
                  <c:v>86.65000000000001</c:v>
                </c:pt>
                <c:pt idx="58">
                  <c:v>86.7</c:v>
                </c:pt>
                <c:pt idx="59">
                  <c:v>88.15000000000001</c:v>
                </c:pt>
                <c:pt idx="60">
                  <c:v>85.5</c:v>
                </c:pt>
                <c:pt idx="61">
                  <c:v>82.5</c:v>
                </c:pt>
                <c:pt idx="62">
                  <c:v>81.1</c:v>
                </c:pt>
                <c:pt idx="63">
                  <c:v>81.25</c:v>
                </c:pt>
                <c:pt idx="64">
                  <c:v>80.5</c:v>
                </c:pt>
                <c:pt idx="65">
                  <c:v>80.9</c:v>
                </c:pt>
                <c:pt idx="66">
                  <c:v>80.7</c:v>
                </c:pt>
                <c:pt idx="67">
                  <c:v>81.1</c:v>
                </c:pt>
                <c:pt idx="68">
                  <c:v>81.75</c:v>
                </c:pt>
                <c:pt idx="69">
                  <c:v>81.85</c:v>
                </c:pt>
                <c:pt idx="70">
                  <c:v>81.6</c:v>
                </c:pt>
                <c:pt idx="71">
                  <c:v>81.1</c:v>
                </c:pt>
                <c:pt idx="72">
                  <c:v>81.8</c:v>
                </c:pt>
                <c:pt idx="73">
                  <c:v>80.85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27320312"/>
        <c:axId val="2127317368"/>
      </c:stockChart>
      <c:dateAx>
        <c:axId val="2127311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7314328"/>
        <c:crosses val="autoZero"/>
        <c:auto val="1"/>
        <c:lblOffset val="100"/>
        <c:baseTimeUnit val="days"/>
      </c:dateAx>
      <c:valAx>
        <c:axId val="212731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11352"/>
        <c:crosses val="autoZero"/>
        <c:crossBetween val="between"/>
      </c:valAx>
      <c:valAx>
        <c:axId val="2127317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7320312"/>
        <c:crosses val="max"/>
        <c:crossBetween val="between"/>
      </c:valAx>
      <c:dateAx>
        <c:axId val="212732031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273173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Stock2!$B$1</c:f>
              <c:strCache>
                <c:ptCount val="1"/>
                <c:pt idx="0">
                  <c:v>12 Month Moving Average</c:v>
                </c:pt>
              </c:strCache>
            </c:strRef>
          </c:tx>
          <c:marker>
            <c:symbol val="none"/>
          </c:marker>
          <c:cat>
            <c:numRef>
              <c:f>Stock2!$A$2:$A$44</c:f>
              <c:numCache>
                <c:formatCode>[$-409]mmm\-yy;@</c:formatCode>
                <c:ptCount val="4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</c:numCache>
            </c:numRef>
          </c:cat>
          <c:val>
            <c:numRef>
              <c:f>Stock2!$B$2:$B$44</c:f>
              <c:numCache>
                <c:formatCode>General</c:formatCode>
                <c:ptCount val="43"/>
                <c:pt idx="11" formatCode="0.0">
                  <c:v>86.61250000000001</c:v>
                </c:pt>
                <c:pt idx="12" formatCode="0.0">
                  <c:v>86.56666666666666</c:v>
                </c:pt>
                <c:pt idx="13" formatCode="0.0">
                  <c:v>86.29166666666667</c:v>
                </c:pt>
                <c:pt idx="14" formatCode="0.0">
                  <c:v>85.9375</c:v>
                </c:pt>
                <c:pt idx="15" formatCode="0.0">
                  <c:v>85.59999999999998</c:v>
                </c:pt>
                <c:pt idx="16" formatCode="0.0">
                  <c:v>85.27083333333333</c:v>
                </c:pt>
                <c:pt idx="17" formatCode="0.0">
                  <c:v>84.925</c:v>
                </c:pt>
                <c:pt idx="18" formatCode="0.0">
                  <c:v>84.42916666666666</c:v>
                </c:pt>
                <c:pt idx="19" formatCode="0.0">
                  <c:v>83.77500000000001</c:v>
                </c:pt>
                <c:pt idx="20" formatCode="0.0">
                  <c:v>83.125</c:v>
                </c:pt>
                <c:pt idx="21" formatCode="0.0">
                  <c:v>82.55416666666667</c:v>
                </c:pt>
                <c:pt idx="22" formatCode="0.0">
                  <c:v>81.98333333333333</c:v>
                </c:pt>
                <c:pt idx="23" formatCode="0.0">
                  <c:v>81.37083333333332</c:v>
                </c:pt>
                <c:pt idx="24" formatCode="0.0">
                  <c:v>80.90833333333335</c:v>
                </c:pt>
                <c:pt idx="25" formatCode="0.0">
                  <c:v>80.72500000000001</c:v>
                </c:pt>
                <c:pt idx="26" formatCode="0.0">
                  <c:v>80.58750000000001</c:v>
                </c:pt>
                <c:pt idx="27" formatCode="0.0">
                  <c:v>80.29166666666668</c:v>
                </c:pt>
                <c:pt idx="28" formatCode="0.0">
                  <c:v>80.07916666666668</c:v>
                </c:pt>
                <c:pt idx="29" formatCode="0.0">
                  <c:v>79.88333333333334</c:v>
                </c:pt>
                <c:pt idx="30" formatCode="0.0">
                  <c:v>79.93333333333334</c:v>
                </c:pt>
                <c:pt idx="31" formatCode="0.0">
                  <c:v>80.0875</c:v>
                </c:pt>
                <c:pt idx="32" formatCode="0.0">
                  <c:v>80.25416666666667</c:v>
                </c:pt>
                <c:pt idx="33" formatCode="0.0">
                  <c:v>80.37916666666668</c:v>
                </c:pt>
                <c:pt idx="34" formatCode="0.0">
                  <c:v>80.4625</c:v>
                </c:pt>
                <c:pt idx="35" formatCode="0.0">
                  <c:v>80.5375</c:v>
                </c:pt>
                <c:pt idx="36" formatCode="0.0">
                  <c:v>80.675</c:v>
                </c:pt>
                <c:pt idx="37" formatCode="0.0">
                  <c:v>80.77500000000001</c:v>
                </c:pt>
                <c:pt idx="38" formatCode="0.0">
                  <c:v>80.86666666666667</c:v>
                </c:pt>
                <c:pt idx="39" formatCode="0.0">
                  <c:v>80.94166666666667</c:v>
                </c:pt>
                <c:pt idx="40" formatCode="0.0">
                  <c:v>80.8875</c:v>
                </c:pt>
                <c:pt idx="41" formatCode="0.0">
                  <c:v>80.80833333333335</c:v>
                </c:pt>
                <c:pt idx="42" formatCode="0.0">
                  <c:v>80.74583333333335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01352"/>
        <c:axId val="2127404360"/>
      </c:lineChart>
      <c:stockChart>
        <c:ser>
          <c:idx val="1"/>
          <c:order val="1"/>
          <c:tx>
            <c:strRef>
              <c:f>Stock2!$C$1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Stock2!$A$2:$A$44</c:f>
              <c:numCache>
                <c:formatCode>[$-409]mmm\-yy;@</c:formatCode>
                <c:ptCount val="4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</c:numCache>
            </c:numRef>
          </c:cat>
          <c:val>
            <c:numRef>
              <c:f>Stock2!$C$2:$C$44</c:f>
              <c:numCache>
                <c:formatCode>General</c:formatCode>
                <c:ptCount val="43"/>
                <c:pt idx="0">
                  <c:v>86.2</c:v>
                </c:pt>
                <c:pt idx="1">
                  <c:v>85.6</c:v>
                </c:pt>
                <c:pt idx="2">
                  <c:v>86.35</c:v>
                </c:pt>
                <c:pt idx="3">
                  <c:v>87.0</c:v>
                </c:pt>
                <c:pt idx="4">
                  <c:v>86.6</c:v>
                </c:pt>
                <c:pt idx="5">
                  <c:v>86.2</c:v>
                </c:pt>
                <c:pt idx="6">
                  <c:v>86.95</c:v>
                </c:pt>
                <c:pt idx="7">
                  <c:v>88.35</c:v>
                </c:pt>
                <c:pt idx="8">
                  <c:v>87.0</c:v>
                </c:pt>
                <c:pt idx="9">
                  <c:v>87.1</c:v>
                </c:pt>
                <c:pt idx="10">
                  <c:v>87.2</c:v>
                </c:pt>
                <c:pt idx="11">
                  <c:v>87.25</c:v>
                </c:pt>
                <c:pt idx="12">
                  <c:v>83.6</c:v>
                </c:pt>
                <c:pt idx="13">
                  <c:v>81.7</c:v>
                </c:pt>
                <c:pt idx="14">
                  <c:v>82.55</c:v>
                </c:pt>
                <c:pt idx="15">
                  <c:v>82.8</c:v>
                </c:pt>
                <c:pt idx="16">
                  <c:v>82.95</c:v>
                </c:pt>
                <c:pt idx="17">
                  <c:v>80.8</c:v>
                </c:pt>
                <c:pt idx="18">
                  <c:v>79.8</c:v>
                </c:pt>
                <c:pt idx="19">
                  <c:v>79.75</c:v>
                </c:pt>
                <c:pt idx="20">
                  <c:v>79.45</c:v>
                </c:pt>
                <c:pt idx="21">
                  <c:v>79.65000000000001</c:v>
                </c:pt>
                <c:pt idx="22">
                  <c:v>79.7</c:v>
                </c:pt>
                <c:pt idx="23">
                  <c:v>79.0</c:v>
                </c:pt>
                <c:pt idx="24">
                  <c:v>80.65000000000001</c:v>
                </c:pt>
                <c:pt idx="25">
                  <c:v>79.55</c:v>
                </c:pt>
                <c:pt idx="26">
                  <c:v>79.1</c:v>
                </c:pt>
                <c:pt idx="27">
                  <c:v>79.35</c:v>
                </c:pt>
                <c:pt idx="28">
                  <c:v>80.3</c:v>
                </c:pt>
                <c:pt idx="29">
                  <c:v>80.25</c:v>
                </c:pt>
                <c:pt idx="30">
                  <c:v>81.85</c:v>
                </c:pt>
                <c:pt idx="31">
                  <c:v>81.8</c:v>
                </c:pt>
                <c:pt idx="32">
                  <c:v>82.25</c:v>
                </c:pt>
                <c:pt idx="33">
                  <c:v>81.4</c:v>
                </c:pt>
                <c:pt idx="34">
                  <c:v>80.85</c:v>
                </c:pt>
                <c:pt idx="35">
                  <c:v>81.05</c:v>
                </c:pt>
                <c:pt idx="36">
                  <c:v>81.05</c:v>
                </c:pt>
                <c:pt idx="37">
                  <c:v>81.45</c:v>
                </c:pt>
                <c:pt idx="38">
                  <c:v>80.65000000000001</c:v>
                </c:pt>
                <c:pt idx="39">
                  <c:v>80.15000000000001</c:v>
                </c:pt>
                <c:pt idx="40">
                  <c:v>78.65000000000001</c:v>
                </c:pt>
                <c:pt idx="41">
                  <c:v>79.5</c:v>
                </c:pt>
                <c:pt idx="42">
                  <c:v>79.1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Stock2!$D$1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Stock2!$A$2:$A$44</c:f>
              <c:numCache>
                <c:formatCode>[$-409]mmm\-yy;@</c:formatCode>
                <c:ptCount val="4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</c:numCache>
            </c:numRef>
          </c:cat>
          <c:val>
            <c:numRef>
              <c:f>Stock2!$D$2:$D$44</c:f>
              <c:numCache>
                <c:formatCode>General</c:formatCode>
                <c:ptCount val="43"/>
                <c:pt idx="0">
                  <c:v>86.75</c:v>
                </c:pt>
                <c:pt idx="1">
                  <c:v>86.25</c:v>
                </c:pt>
                <c:pt idx="2">
                  <c:v>86.55</c:v>
                </c:pt>
                <c:pt idx="3">
                  <c:v>87.6</c:v>
                </c:pt>
                <c:pt idx="4">
                  <c:v>86.8</c:v>
                </c:pt>
                <c:pt idx="5">
                  <c:v>86.75</c:v>
                </c:pt>
                <c:pt idx="6">
                  <c:v>87.0</c:v>
                </c:pt>
                <c:pt idx="7">
                  <c:v>88.35</c:v>
                </c:pt>
                <c:pt idx="8">
                  <c:v>88.7</c:v>
                </c:pt>
                <c:pt idx="9">
                  <c:v>87.3</c:v>
                </c:pt>
                <c:pt idx="10">
                  <c:v>87.2</c:v>
                </c:pt>
                <c:pt idx="11">
                  <c:v>87.35</c:v>
                </c:pt>
                <c:pt idx="12">
                  <c:v>85.8</c:v>
                </c:pt>
                <c:pt idx="13">
                  <c:v>83.05</c:v>
                </c:pt>
                <c:pt idx="14">
                  <c:v>82.95</c:v>
                </c:pt>
                <c:pt idx="15">
                  <c:v>83.6</c:v>
                </c:pt>
                <c:pt idx="16">
                  <c:v>83.1</c:v>
                </c:pt>
                <c:pt idx="17">
                  <c:v>82.35</c:v>
                </c:pt>
                <c:pt idx="18">
                  <c:v>80.45</c:v>
                </c:pt>
                <c:pt idx="19">
                  <c:v>80.45</c:v>
                </c:pt>
                <c:pt idx="20">
                  <c:v>79.8</c:v>
                </c:pt>
                <c:pt idx="21">
                  <c:v>80.4</c:v>
                </c:pt>
                <c:pt idx="22">
                  <c:v>80.05</c:v>
                </c:pt>
                <c:pt idx="23">
                  <c:v>79.6</c:v>
                </c:pt>
                <c:pt idx="24">
                  <c:v>80.65000000000001</c:v>
                </c:pt>
                <c:pt idx="25">
                  <c:v>80.35</c:v>
                </c:pt>
                <c:pt idx="26">
                  <c:v>80.4</c:v>
                </c:pt>
                <c:pt idx="27">
                  <c:v>79.4</c:v>
                </c:pt>
                <c:pt idx="28">
                  <c:v>80.5</c:v>
                </c:pt>
                <c:pt idx="29">
                  <c:v>80.55</c:v>
                </c:pt>
                <c:pt idx="30">
                  <c:v>81.95</c:v>
                </c:pt>
                <c:pt idx="31">
                  <c:v>82.0</c:v>
                </c:pt>
                <c:pt idx="32">
                  <c:v>82.5</c:v>
                </c:pt>
                <c:pt idx="33">
                  <c:v>81.65000000000001</c:v>
                </c:pt>
                <c:pt idx="34">
                  <c:v>81.35</c:v>
                </c:pt>
                <c:pt idx="35">
                  <c:v>81.3</c:v>
                </c:pt>
                <c:pt idx="36">
                  <c:v>81.8</c:v>
                </c:pt>
                <c:pt idx="37">
                  <c:v>82.1</c:v>
                </c:pt>
                <c:pt idx="38">
                  <c:v>81.7</c:v>
                </c:pt>
                <c:pt idx="39">
                  <c:v>80.25</c:v>
                </c:pt>
                <c:pt idx="40">
                  <c:v>79.85</c:v>
                </c:pt>
                <c:pt idx="41">
                  <c:v>79.75</c:v>
                </c:pt>
                <c:pt idx="42">
                  <c:v>80.1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Stock2!$E$1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Stock2!$A$2:$A$44</c:f>
              <c:numCache>
                <c:formatCode>[$-409]mmm\-yy;@</c:formatCode>
                <c:ptCount val="4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</c:numCache>
            </c:numRef>
          </c:cat>
          <c:val>
            <c:numRef>
              <c:f>Stock2!$E$2:$E$44</c:f>
              <c:numCache>
                <c:formatCode>General</c:formatCode>
                <c:ptCount val="43"/>
                <c:pt idx="0">
                  <c:v>85.8</c:v>
                </c:pt>
                <c:pt idx="1">
                  <c:v>85.6</c:v>
                </c:pt>
                <c:pt idx="2">
                  <c:v>85.3</c:v>
                </c:pt>
                <c:pt idx="3">
                  <c:v>86.65000000000001</c:v>
                </c:pt>
                <c:pt idx="4">
                  <c:v>85.75</c:v>
                </c:pt>
                <c:pt idx="5">
                  <c:v>85.9</c:v>
                </c:pt>
                <c:pt idx="6">
                  <c:v>86.1</c:v>
                </c:pt>
                <c:pt idx="7">
                  <c:v>87.6</c:v>
                </c:pt>
                <c:pt idx="8">
                  <c:v>86.85</c:v>
                </c:pt>
                <c:pt idx="9">
                  <c:v>86.5</c:v>
                </c:pt>
                <c:pt idx="10">
                  <c:v>86.6</c:v>
                </c:pt>
                <c:pt idx="11">
                  <c:v>86.2</c:v>
                </c:pt>
                <c:pt idx="12">
                  <c:v>83.55</c:v>
                </c:pt>
                <c:pt idx="13">
                  <c:v>81.7</c:v>
                </c:pt>
                <c:pt idx="14">
                  <c:v>81.55</c:v>
                </c:pt>
                <c:pt idx="15">
                  <c:v>82.55</c:v>
                </c:pt>
                <c:pt idx="16">
                  <c:v>82.45</c:v>
                </c:pt>
                <c:pt idx="17">
                  <c:v>80.55</c:v>
                </c:pt>
                <c:pt idx="18">
                  <c:v>79.8</c:v>
                </c:pt>
                <c:pt idx="19">
                  <c:v>79.45</c:v>
                </c:pt>
                <c:pt idx="20">
                  <c:v>79.35</c:v>
                </c:pt>
                <c:pt idx="21">
                  <c:v>79.65000000000001</c:v>
                </c:pt>
                <c:pt idx="22">
                  <c:v>79.4</c:v>
                </c:pt>
                <c:pt idx="23">
                  <c:v>78.9</c:v>
                </c:pt>
                <c:pt idx="24">
                  <c:v>79.8</c:v>
                </c:pt>
                <c:pt idx="25">
                  <c:v>79.55</c:v>
                </c:pt>
                <c:pt idx="26">
                  <c:v>79.1</c:v>
                </c:pt>
                <c:pt idx="27">
                  <c:v>78.85</c:v>
                </c:pt>
                <c:pt idx="28">
                  <c:v>79.65000000000001</c:v>
                </c:pt>
                <c:pt idx="29">
                  <c:v>79.65000000000001</c:v>
                </c:pt>
                <c:pt idx="30">
                  <c:v>79.8</c:v>
                </c:pt>
                <c:pt idx="31">
                  <c:v>81.55</c:v>
                </c:pt>
                <c:pt idx="32">
                  <c:v>81.5</c:v>
                </c:pt>
                <c:pt idx="33">
                  <c:v>81.1</c:v>
                </c:pt>
                <c:pt idx="34">
                  <c:v>80.6</c:v>
                </c:pt>
                <c:pt idx="35">
                  <c:v>79.9</c:v>
                </c:pt>
                <c:pt idx="36">
                  <c:v>80.85</c:v>
                </c:pt>
                <c:pt idx="37">
                  <c:v>81.2</c:v>
                </c:pt>
                <c:pt idx="38">
                  <c:v>80.3</c:v>
                </c:pt>
                <c:pt idx="39">
                  <c:v>79.9</c:v>
                </c:pt>
                <c:pt idx="40">
                  <c:v>78.55</c:v>
                </c:pt>
                <c:pt idx="41">
                  <c:v>78.85</c:v>
                </c:pt>
                <c:pt idx="42">
                  <c:v>79.1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Stock2!$F$1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Stock2!$A$2:$A$44</c:f>
              <c:numCache>
                <c:formatCode>[$-409]mmm\-yy;@</c:formatCode>
                <c:ptCount val="4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</c:numCache>
            </c:numRef>
          </c:cat>
          <c:val>
            <c:numRef>
              <c:f>Stock2!$F$2:$F$44</c:f>
              <c:numCache>
                <c:formatCode>General</c:formatCode>
                <c:ptCount val="43"/>
                <c:pt idx="0">
                  <c:v>86.05</c:v>
                </c:pt>
                <c:pt idx="1">
                  <c:v>85.7</c:v>
                </c:pt>
                <c:pt idx="2">
                  <c:v>86.0</c:v>
                </c:pt>
                <c:pt idx="3">
                  <c:v>86.8</c:v>
                </c:pt>
                <c:pt idx="4">
                  <c:v>86.65000000000001</c:v>
                </c:pt>
                <c:pt idx="5">
                  <c:v>86.4</c:v>
                </c:pt>
                <c:pt idx="6">
                  <c:v>86.2</c:v>
                </c:pt>
                <c:pt idx="7">
                  <c:v>87.9</c:v>
                </c:pt>
                <c:pt idx="8">
                  <c:v>87.5</c:v>
                </c:pt>
                <c:pt idx="9">
                  <c:v>86.85</c:v>
                </c:pt>
                <c:pt idx="10">
                  <c:v>86.75</c:v>
                </c:pt>
                <c:pt idx="11">
                  <c:v>86.55</c:v>
                </c:pt>
                <c:pt idx="12">
                  <c:v>85.5</c:v>
                </c:pt>
                <c:pt idx="13">
                  <c:v>82.4</c:v>
                </c:pt>
                <c:pt idx="14">
                  <c:v>81.75</c:v>
                </c:pt>
                <c:pt idx="15">
                  <c:v>82.75</c:v>
                </c:pt>
                <c:pt idx="16">
                  <c:v>82.7</c:v>
                </c:pt>
                <c:pt idx="17">
                  <c:v>82.25</c:v>
                </c:pt>
                <c:pt idx="18">
                  <c:v>80.25</c:v>
                </c:pt>
                <c:pt idx="19">
                  <c:v>80.05</c:v>
                </c:pt>
                <c:pt idx="20">
                  <c:v>79.7</c:v>
                </c:pt>
                <c:pt idx="21">
                  <c:v>80.0</c:v>
                </c:pt>
                <c:pt idx="22">
                  <c:v>79.9</c:v>
                </c:pt>
                <c:pt idx="23">
                  <c:v>79.2</c:v>
                </c:pt>
                <c:pt idx="24">
                  <c:v>79.95</c:v>
                </c:pt>
                <c:pt idx="25">
                  <c:v>80.2</c:v>
                </c:pt>
                <c:pt idx="26">
                  <c:v>80.1</c:v>
                </c:pt>
                <c:pt idx="27">
                  <c:v>79.2</c:v>
                </c:pt>
                <c:pt idx="28">
                  <c:v>80.15000000000001</c:v>
                </c:pt>
                <c:pt idx="29">
                  <c:v>79.9</c:v>
                </c:pt>
                <c:pt idx="30">
                  <c:v>80.85</c:v>
                </c:pt>
                <c:pt idx="31">
                  <c:v>81.9</c:v>
                </c:pt>
                <c:pt idx="32">
                  <c:v>81.7</c:v>
                </c:pt>
                <c:pt idx="33">
                  <c:v>81.5</c:v>
                </c:pt>
                <c:pt idx="34">
                  <c:v>80.9</c:v>
                </c:pt>
                <c:pt idx="35">
                  <c:v>80.1</c:v>
                </c:pt>
                <c:pt idx="36">
                  <c:v>81.6</c:v>
                </c:pt>
                <c:pt idx="37">
                  <c:v>81.4</c:v>
                </c:pt>
                <c:pt idx="38">
                  <c:v>81.2</c:v>
                </c:pt>
                <c:pt idx="39">
                  <c:v>80.1</c:v>
                </c:pt>
                <c:pt idx="40">
                  <c:v>79.5</c:v>
                </c:pt>
                <c:pt idx="41">
                  <c:v>78.95</c:v>
                </c:pt>
                <c:pt idx="42">
                  <c:v>80.1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27410312"/>
        <c:axId val="2127407368"/>
      </c:stockChart>
      <c:dateAx>
        <c:axId val="21274013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2127404360"/>
        <c:crosses val="autoZero"/>
        <c:auto val="1"/>
        <c:lblOffset val="100"/>
        <c:baseTimeUnit val="months"/>
      </c:dateAx>
      <c:valAx>
        <c:axId val="212740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01352"/>
        <c:crosses val="autoZero"/>
        <c:crossBetween val="between"/>
      </c:valAx>
      <c:valAx>
        <c:axId val="2127407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crossAx val="2127410312"/>
        <c:crosses val="max"/>
        <c:crossBetween val="between"/>
      </c:valAx>
      <c:dateAx>
        <c:axId val="2127410312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2127407368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'3D'!$A$4:$B$4</c:f>
              <c:strCache>
                <c:ptCount val="1"/>
                <c:pt idx="0">
                  <c:v>Chemical B 0</c:v>
                </c:pt>
              </c:strCache>
            </c:strRef>
          </c:tx>
          <c:cat>
            <c:multiLvlStrRef>
              <c:f>'3D'!$C$2:$G$3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Chemical A</c:v>
                  </c:pt>
                </c:lvl>
              </c:multiLvlStrCache>
            </c:multiLvlStrRef>
          </c:cat>
          <c:val>
            <c:numRef>
              <c:f>'3D'!$C$4:$G$4</c:f>
              <c:numCache>
                <c:formatCode>General</c:formatCode>
                <c:ptCount val="5"/>
                <c:pt idx="0">
                  <c:v>13.0</c:v>
                </c:pt>
                <c:pt idx="1">
                  <c:v>31.0</c:v>
                </c:pt>
                <c:pt idx="2">
                  <c:v>10.0</c:v>
                </c:pt>
                <c:pt idx="3">
                  <c:v>26.0</c:v>
                </c:pt>
                <c:pt idx="4">
                  <c:v>44.0</c:v>
                </c:pt>
              </c:numCache>
            </c:numRef>
          </c:val>
        </c:ser>
        <c:ser>
          <c:idx val="1"/>
          <c:order val="1"/>
          <c:tx>
            <c:strRef>
              <c:f>'3D'!$A$5:$B$5</c:f>
              <c:strCache>
                <c:ptCount val="1"/>
                <c:pt idx="0">
                  <c:v>Chemical B 1</c:v>
                </c:pt>
              </c:strCache>
            </c:strRef>
          </c:tx>
          <c:cat>
            <c:multiLvlStrRef>
              <c:f>'3D'!$C$2:$G$3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Chemical A</c:v>
                  </c:pt>
                </c:lvl>
              </c:multiLvlStrCache>
            </c:multiLvlStrRef>
          </c:cat>
          <c:val>
            <c:numRef>
              <c:f>'3D'!$C$5:$G$5</c:f>
              <c:numCache>
                <c:formatCode>General</c:formatCode>
                <c:ptCount val="5"/>
                <c:pt idx="0">
                  <c:v>36.0</c:v>
                </c:pt>
                <c:pt idx="1">
                  <c:v>13.0</c:v>
                </c:pt>
                <c:pt idx="2">
                  <c:v>21.0</c:v>
                </c:pt>
                <c:pt idx="3">
                  <c:v>30.0</c:v>
                </c:pt>
                <c:pt idx="4">
                  <c:v>32.0</c:v>
                </c:pt>
              </c:numCache>
            </c:numRef>
          </c:val>
        </c:ser>
        <c:ser>
          <c:idx val="2"/>
          <c:order val="2"/>
          <c:tx>
            <c:strRef>
              <c:f>'3D'!$A$6:$B$6</c:f>
              <c:strCache>
                <c:ptCount val="1"/>
                <c:pt idx="0">
                  <c:v>Chemical B 2</c:v>
                </c:pt>
              </c:strCache>
            </c:strRef>
          </c:tx>
          <c:cat>
            <c:multiLvlStrRef>
              <c:f>'3D'!$C$2:$G$3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Chemical A</c:v>
                  </c:pt>
                </c:lvl>
              </c:multiLvlStrCache>
            </c:multiLvlStrRef>
          </c:cat>
          <c:val>
            <c:numRef>
              <c:f>'3D'!$C$6:$G$6</c:f>
              <c:numCache>
                <c:formatCode>General</c:formatCode>
                <c:ptCount val="5"/>
                <c:pt idx="0">
                  <c:v>22.0</c:v>
                </c:pt>
                <c:pt idx="1">
                  <c:v>17.0</c:v>
                </c:pt>
                <c:pt idx="2">
                  <c:v>47.0</c:v>
                </c:pt>
                <c:pt idx="3">
                  <c:v>35.0</c:v>
                </c:pt>
                <c:pt idx="4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'3D'!$A$7:$B$7</c:f>
              <c:strCache>
                <c:ptCount val="1"/>
                <c:pt idx="0">
                  <c:v>Chemical B 3</c:v>
                </c:pt>
              </c:strCache>
            </c:strRef>
          </c:tx>
          <c:cat>
            <c:multiLvlStrRef>
              <c:f>'3D'!$C$2:$G$3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Chemical A</c:v>
                  </c:pt>
                </c:lvl>
              </c:multiLvlStrCache>
            </c:multiLvlStrRef>
          </c:cat>
          <c:val>
            <c:numRef>
              <c:f>'3D'!$C$7:$G$7</c:f>
              <c:numCache>
                <c:formatCode>General</c:formatCode>
                <c:ptCount val="5"/>
                <c:pt idx="0">
                  <c:v>40.0</c:v>
                </c:pt>
                <c:pt idx="1">
                  <c:v>21.0</c:v>
                </c:pt>
                <c:pt idx="2">
                  <c:v>39.0</c:v>
                </c:pt>
                <c:pt idx="3">
                  <c:v>15.0</c:v>
                </c:pt>
                <c:pt idx="4">
                  <c:v>16.0</c:v>
                </c:pt>
              </c:numCache>
            </c:numRef>
          </c:val>
        </c:ser>
        <c:ser>
          <c:idx val="4"/>
          <c:order val="4"/>
          <c:tx>
            <c:strRef>
              <c:f>'3D'!$A$8:$B$8</c:f>
              <c:strCache>
                <c:ptCount val="1"/>
                <c:pt idx="0">
                  <c:v>Chemical B 4</c:v>
                </c:pt>
              </c:strCache>
            </c:strRef>
          </c:tx>
          <c:cat>
            <c:multiLvlStrRef>
              <c:f>'3D'!$C$2:$G$3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Chemical A</c:v>
                  </c:pt>
                </c:lvl>
              </c:multiLvlStrCache>
            </c:multiLvlStrRef>
          </c:cat>
          <c:val>
            <c:numRef>
              <c:f>'3D'!$C$8:$G$8</c:f>
              <c:numCache>
                <c:formatCode>General</c:formatCode>
                <c:ptCount val="5"/>
                <c:pt idx="0">
                  <c:v>38.0</c:v>
                </c:pt>
                <c:pt idx="1">
                  <c:v>10.0</c:v>
                </c:pt>
                <c:pt idx="2">
                  <c:v>11.0</c:v>
                </c:pt>
                <c:pt idx="3">
                  <c:v>14.0</c:v>
                </c:pt>
                <c:pt idx="4">
                  <c:v>26.0</c:v>
                </c:pt>
              </c:numCache>
            </c:numRef>
          </c:val>
        </c:ser>
        <c:bandFmts/>
        <c:axId val="2127459416"/>
        <c:axId val="2127462616"/>
        <c:axId val="2127465656"/>
      </c:surfaceChart>
      <c:catAx>
        <c:axId val="212745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62616"/>
        <c:crosses val="autoZero"/>
        <c:auto val="1"/>
        <c:lblAlgn val="ctr"/>
        <c:lblOffset val="100"/>
        <c:noMultiLvlLbl val="0"/>
      </c:catAx>
      <c:valAx>
        <c:axId val="212746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2127459416"/>
        <c:crosses val="autoZero"/>
        <c:crossBetween val="midCat"/>
      </c:valAx>
      <c:serAx>
        <c:axId val="212746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6261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0"/>
          <c:order val="0"/>
          <c:tx>
            <c:strRef>
              <c:f>'3D'!$A$4:$B$4</c:f>
              <c:strCache>
                <c:ptCount val="1"/>
                <c:pt idx="0">
                  <c:v>Chemical B 0</c:v>
                </c:pt>
              </c:strCache>
            </c:strRef>
          </c:tx>
          <c:cat>
            <c:multiLvlStrRef>
              <c:f>'3D'!$C$2:$G$3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Chemical A</c:v>
                  </c:pt>
                </c:lvl>
              </c:multiLvlStrCache>
            </c:multiLvlStrRef>
          </c:cat>
          <c:val>
            <c:numRef>
              <c:f>'3D'!$C$4:$G$4</c:f>
              <c:numCache>
                <c:formatCode>General</c:formatCode>
                <c:ptCount val="5"/>
                <c:pt idx="0">
                  <c:v>13.0</c:v>
                </c:pt>
                <c:pt idx="1">
                  <c:v>31.0</c:v>
                </c:pt>
                <c:pt idx="2">
                  <c:v>10.0</c:v>
                </c:pt>
                <c:pt idx="3">
                  <c:v>26.0</c:v>
                </c:pt>
                <c:pt idx="4">
                  <c:v>44.0</c:v>
                </c:pt>
              </c:numCache>
            </c:numRef>
          </c:val>
        </c:ser>
        <c:ser>
          <c:idx val="1"/>
          <c:order val="1"/>
          <c:tx>
            <c:strRef>
              <c:f>'3D'!$A$5:$B$5</c:f>
              <c:strCache>
                <c:ptCount val="1"/>
                <c:pt idx="0">
                  <c:v>Chemical B 1</c:v>
                </c:pt>
              </c:strCache>
            </c:strRef>
          </c:tx>
          <c:cat>
            <c:multiLvlStrRef>
              <c:f>'3D'!$C$2:$G$3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Chemical A</c:v>
                  </c:pt>
                </c:lvl>
              </c:multiLvlStrCache>
            </c:multiLvlStrRef>
          </c:cat>
          <c:val>
            <c:numRef>
              <c:f>'3D'!$C$5:$G$5</c:f>
              <c:numCache>
                <c:formatCode>General</c:formatCode>
                <c:ptCount val="5"/>
                <c:pt idx="0">
                  <c:v>36.0</c:v>
                </c:pt>
                <c:pt idx="1">
                  <c:v>13.0</c:v>
                </c:pt>
                <c:pt idx="2">
                  <c:v>21.0</c:v>
                </c:pt>
                <c:pt idx="3">
                  <c:v>30.0</c:v>
                </c:pt>
                <c:pt idx="4">
                  <c:v>32.0</c:v>
                </c:pt>
              </c:numCache>
            </c:numRef>
          </c:val>
        </c:ser>
        <c:ser>
          <c:idx val="2"/>
          <c:order val="2"/>
          <c:tx>
            <c:strRef>
              <c:f>'3D'!$A$6:$B$6</c:f>
              <c:strCache>
                <c:ptCount val="1"/>
                <c:pt idx="0">
                  <c:v>Chemical B 2</c:v>
                </c:pt>
              </c:strCache>
            </c:strRef>
          </c:tx>
          <c:cat>
            <c:multiLvlStrRef>
              <c:f>'3D'!$C$2:$G$3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Chemical A</c:v>
                  </c:pt>
                </c:lvl>
              </c:multiLvlStrCache>
            </c:multiLvlStrRef>
          </c:cat>
          <c:val>
            <c:numRef>
              <c:f>'3D'!$C$6:$G$6</c:f>
              <c:numCache>
                <c:formatCode>General</c:formatCode>
                <c:ptCount val="5"/>
                <c:pt idx="0">
                  <c:v>22.0</c:v>
                </c:pt>
                <c:pt idx="1">
                  <c:v>17.0</c:v>
                </c:pt>
                <c:pt idx="2">
                  <c:v>47.0</c:v>
                </c:pt>
                <c:pt idx="3">
                  <c:v>35.0</c:v>
                </c:pt>
                <c:pt idx="4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'3D'!$A$7:$B$7</c:f>
              <c:strCache>
                <c:ptCount val="1"/>
                <c:pt idx="0">
                  <c:v>Chemical B 3</c:v>
                </c:pt>
              </c:strCache>
            </c:strRef>
          </c:tx>
          <c:cat>
            <c:multiLvlStrRef>
              <c:f>'3D'!$C$2:$G$3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Chemical A</c:v>
                  </c:pt>
                </c:lvl>
              </c:multiLvlStrCache>
            </c:multiLvlStrRef>
          </c:cat>
          <c:val>
            <c:numRef>
              <c:f>'3D'!$C$7:$G$7</c:f>
              <c:numCache>
                <c:formatCode>General</c:formatCode>
                <c:ptCount val="5"/>
                <c:pt idx="0">
                  <c:v>40.0</c:v>
                </c:pt>
                <c:pt idx="1">
                  <c:v>21.0</c:v>
                </c:pt>
                <c:pt idx="2">
                  <c:v>39.0</c:v>
                </c:pt>
                <c:pt idx="3">
                  <c:v>15.0</c:v>
                </c:pt>
                <c:pt idx="4">
                  <c:v>16.0</c:v>
                </c:pt>
              </c:numCache>
            </c:numRef>
          </c:val>
        </c:ser>
        <c:ser>
          <c:idx val="4"/>
          <c:order val="4"/>
          <c:tx>
            <c:strRef>
              <c:f>'3D'!$A$8:$B$8</c:f>
              <c:strCache>
                <c:ptCount val="1"/>
                <c:pt idx="0">
                  <c:v>Chemical B 4</c:v>
                </c:pt>
              </c:strCache>
            </c:strRef>
          </c:tx>
          <c:cat>
            <c:multiLvlStrRef>
              <c:f>'3D'!$C$2:$G$3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Chemical A</c:v>
                  </c:pt>
                </c:lvl>
              </c:multiLvlStrCache>
            </c:multiLvlStrRef>
          </c:cat>
          <c:val>
            <c:numRef>
              <c:f>'3D'!$C$8:$G$8</c:f>
              <c:numCache>
                <c:formatCode>General</c:formatCode>
                <c:ptCount val="5"/>
                <c:pt idx="0">
                  <c:v>38.0</c:v>
                </c:pt>
                <c:pt idx="1">
                  <c:v>10.0</c:v>
                </c:pt>
                <c:pt idx="2">
                  <c:v>11.0</c:v>
                </c:pt>
                <c:pt idx="3">
                  <c:v>14.0</c:v>
                </c:pt>
                <c:pt idx="4">
                  <c:v>26.0</c:v>
                </c:pt>
              </c:numCache>
            </c:numRef>
          </c:val>
        </c:ser>
        <c:bandFmts/>
        <c:axId val="2127507448"/>
        <c:axId val="2127510648"/>
        <c:axId val="2127513688"/>
      </c:surface3DChart>
      <c:catAx>
        <c:axId val="212750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10648"/>
        <c:crosses val="autoZero"/>
        <c:auto val="1"/>
        <c:lblAlgn val="ctr"/>
        <c:lblOffset val="100"/>
        <c:noMultiLvlLbl val="0"/>
      </c:catAx>
      <c:valAx>
        <c:axId val="212751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07448"/>
        <c:crosses val="autoZero"/>
        <c:crossBetween val="midCat"/>
      </c:valAx>
      <c:serAx>
        <c:axId val="21275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1064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Stack!$D$43</c:f>
              <c:strCache>
                <c:ptCount val="1"/>
                <c:pt idx="0">
                  <c:v>bar1</c:v>
                </c:pt>
              </c:strCache>
            </c:strRef>
          </c:tx>
          <c:invertIfNegative val="0"/>
          <c:cat>
            <c:strRef>
              <c:f>Stack!$B$44:$B$46</c:f>
              <c:strCache>
                <c:ptCount val="3"/>
                <c:pt idx="0">
                  <c:v>Lenovo</c:v>
                </c:pt>
                <c:pt idx="1">
                  <c:v>Sony</c:v>
                </c:pt>
                <c:pt idx="2">
                  <c:v>Apple</c:v>
                </c:pt>
              </c:strCache>
            </c:strRef>
          </c:cat>
          <c:val>
            <c:numRef>
              <c:f>Stack!$D$44:$D$46</c:f>
              <c:numCache>
                <c:formatCode>General</c:formatCode>
                <c:ptCount val="3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</c:numCache>
            </c:numRef>
          </c:val>
        </c:ser>
        <c:ser>
          <c:idx val="2"/>
          <c:order val="1"/>
          <c:tx>
            <c:strRef>
              <c:f>Stack!$E$43</c:f>
              <c:strCache>
                <c:ptCount val="1"/>
                <c:pt idx="0">
                  <c:v>bar2</c:v>
                </c:pt>
              </c:strCache>
            </c:strRef>
          </c:tx>
          <c:invertIfNegative val="0"/>
          <c:cat>
            <c:strRef>
              <c:f>Stack!$B$44:$B$46</c:f>
              <c:strCache>
                <c:ptCount val="3"/>
                <c:pt idx="0">
                  <c:v>Lenovo</c:v>
                </c:pt>
                <c:pt idx="1">
                  <c:v>Sony</c:v>
                </c:pt>
                <c:pt idx="2">
                  <c:v>Apple</c:v>
                </c:pt>
              </c:strCache>
            </c:strRef>
          </c:cat>
          <c:val>
            <c:numRef>
              <c:f>Stack!$E$44:$E$46</c:f>
              <c:numCache>
                <c:formatCode>General</c:formatCode>
                <c:ptCount val="3"/>
                <c:pt idx="0">
                  <c:v>500.0</c:v>
                </c:pt>
                <c:pt idx="1">
                  <c:v>178.0</c:v>
                </c:pt>
                <c:pt idx="2">
                  <c:v>161.0</c:v>
                </c:pt>
              </c:numCache>
            </c:numRef>
          </c:val>
        </c:ser>
        <c:ser>
          <c:idx val="3"/>
          <c:order val="2"/>
          <c:tx>
            <c:strRef>
              <c:f>Stack!$F$43</c:f>
              <c:strCache>
                <c:ptCount val="1"/>
                <c:pt idx="0">
                  <c:v>bar3</c:v>
                </c:pt>
              </c:strCache>
            </c:strRef>
          </c:tx>
          <c:invertIfNegative val="0"/>
          <c:cat>
            <c:strRef>
              <c:f>Stack!$B$44:$B$46</c:f>
              <c:strCache>
                <c:ptCount val="3"/>
                <c:pt idx="0">
                  <c:v>Lenovo</c:v>
                </c:pt>
                <c:pt idx="1">
                  <c:v>Sony</c:v>
                </c:pt>
                <c:pt idx="2">
                  <c:v>Apple</c:v>
                </c:pt>
              </c:strCache>
            </c:strRef>
          </c:cat>
          <c:val>
            <c:numRef>
              <c:f>Stack!$F$44:$F$46</c:f>
              <c:numCache>
                <c:formatCode>General</c:formatCode>
                <c:ptCount val="3"/>
                <c:pt idx="0">
                  <c:v>324.0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633960"/>
        <c:axId val="2123632136"/>
      </c:barChart>
      <c:catAx>
        <c:axId val="212363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32136"/>
        <c:crosses val="autoZero"/>
        <c:auto val="1"/>
        <c:lblAlgn val="ctr"/>
        <c:lblOffset val="100"/>
        <c:noMultiLvlLbl val="0"/>
      </c:catAx>
      <c:valAx>
        <c:axId val="212363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3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Radar!$B$2</c:f>
              <c:strCache>
                <c:ptCount val="1"/>
                <c:pt idx="0">
                  <c:v>John</c:v>
                </c:pt>
              </c:strCache>
            </c:strRef>
          </c:tx>
          <c:marker>
            <c:symbol val="none"/>
          </c:marker>
          <c:cat>
            <c:strRef>
              <c:f>Radar!$C$1:$G$1</c:f>
              <c:strCache>
                <c:ptCount val="5"/>
                <c:pt idx="0">
                  <c:v>Worth</c:v>
                </c:pt>
                <c:pt idx="1">
                  <c:v>Handsome</c:v>
                </c:pt>
                <c:pt idx="2">
                  <c:v>Income</c:v>
                </c:pt>
                <c:pt idx="3">
                  <c:v>Married</c:v>
                </c:pt>
                <c:pt idx="4">
                  <c:v>Child</c:v>
                </c:pt>
              </c:strCache>
            </c:strRef>
          </c:cat>
          <c:val>
            <c:numRef>
              <c:f>Radar!$C$2:$G$2</c:f>
              <c:numCache>
                <c:formatCode>General</c:formatCode>
                <c:ptCount val="5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tx>
            <c:strRef>
              <c:f>Radar!$B$3</c:f>
              <c:strCache>
                <c:ptCount val="1"/>
                <c:pt idx="0">
                  <c:v>Peter</c:v>
                </c:pt>
              </c:strCache>
            </c:strRef>
          </c:tx>
          <c:marker>
            <c:symbol val="none"/>
          </c:marker>
          <c:cat>
            <c:strRef>
              <c:f>Radar!$C$1:$G$1</c:f>
              <c:strCache>
                <c:ptCount val="5"/>
                <c:pt idx="0">
                  <c:v>Worth</c:v>
                </c:pt>
                <c:pt idx="1">
                  <c:v>Handsome</c:v>
                </c:pt>
                <c:pt idx="2">
                  <c:v>Income</c:v>
                </c:pt>
                <c:pt idx="3">
                  <c:v>Married</c:v>
                </c:pt>
                <c:pt idx="4">
                  <c:v>Child</c:v>
                </c:pt>
              </c:strCache>
            </c:strRef>
          </c:cat>
          <c:val>
            <c:numRef>
              <c:f>Radar!$C$3:$G$3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Radar!$B$4</c:f>
              <c:strCache>
                <c:ptCount val="1"/>
                <c:pt idx="0">
                  <c:v>Sam</c:v>
                </c:pt>
              </c:strCache>
            </c:strRef>
          </c:tx>
          <c:marker>
            <c:symbol val="none"/>
          </c:marker>
          <c:cat>
            <c:strRef>
              <c:f>Radar!$C$1:$G$1</c:f>
              <c:strCache>
                <c:ptCount val="5"/>
                <c:pt idx="0">
                  <c:v>Worth</c:v>
                </c:pt>
                <c:pt idx="1">
                  <c:v>Handsome</c:v>
                </c:pt>
                <c:pt idx="2">
                  <c:v>Income</c:v>
                </c:pt>
                <c:pt idx="3">
                  <c:v>Married</c:v>
                </c:pt>
                <c:pt idx="4">
                  <c:v>Child</c:v>
                </c:pt>
              </c:strCache>
            </c:strRef>
          </c:cat>
          <c:val>
            <c:numRef>
              <c:f>Radar!$C$4:$G$4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64104"/>
        <c:axId val="2126561112"/>
      </c:radarChart>
      <c:catAx>
        <c:axId val="21265641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561112"/>
        <c:crosses val="autoZero"/>
        <c:auto val="1"/>
        <c:lblAlgn val="ctr"/>
        <c:lblOffset val="100"/>
        <c:noMultiLvlLbl val="0"/>
      </c:catAx>
      <c:valAx>
        <c:axId val="212656111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56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Radar!$B$2</c:f>
              <c:strCache>
                <c:ptCount val="1"/>
                <c:pt idx="0">
                  <c:v>John</c:v>
                </c:pt>
              </c:strCache>
            </c:strRef>
          </c:tx>
          <c:cat>
            <c:strRef>
              <c:f>Radar!$C$1:$G$1</c:f>
              <c:strCache>
                <c:ptCount val="5"/>
                <c:pt idx="0">
                  <c:v>Worth</c:v>
                </c:pt>
                <c:pt idx="1">
                  <c:v>Handsome</c:v>
                </c:pt>
                <c:pt idx="2">
                  <c:v>Income</c:v>
                </c:pt>
                <c:pt idx="3">
                  <c:v>Married</c:v>
                </c:pt>
                <c:pt idx="4">
                  <c:v>Child</c:v>
                </c:pt>
              </c:strCache>
            </c:strRef>
          </c:cat>
          <c:val>
            <c:numRef>
              <c:f>Radar!$C$2:$G$2</c:f>
              <c:numCache>
                <c:formatCode>General</c:formatCode>
                <c:ptCount val="5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tx>
            <c:strRef>
              <c:f>Radar!$B$3</c:f>
              <c:strCache>
                <c:ptCount val="1"/>
                <c:pt idx="0">
                  <c:v>Peter</c:v>
                </c:pt>
              </c:strCache>
            </c:strRef>
          </c:tx>
          <c:cat>
            <c:strRef>
              <c:f>Radar!$C$1:$G$1</c:f>
              <c:strCache>
                <c:ptCount val="5"/>
                <c:pt idx="0">
                  <c:v>Worth</c:v>
                </c:pt>
                <c:pt idx="1">
                  <c:v>Handsome</c:v>
                </c:pt>
                <c:pt idx="2">
                  <c:v>Income</c:v>
                </c:pt>
                <c:pt idx="3">
                  <c:v>Married</c:v>
                </c:pt>
                <c:pt idx="4">
                  <c:v>Child</c:v>
                </c:pt>
              </c:strCache>
            </c:strRef>
          </c:cat>
          <c:val>
            <c:numRef>
              <c:f>Radar!$C$3:$G$3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Radar!$B$4</c:f>
              <c:strCache>
                <c:ptCount val="1"/>
                <c:pt idx="0">
                  <c:v>Sam</c:v>
                </c:pt>
              </c:strCache>
            </c:strRef>
          </c:tx>
          <c:cat>
            <c:strRef>
              <c:f>Radar!$C$1:$G$1</c:f>
              <c:strCache>
                <c:ptCount val="5"/>
                <c:pt idx="0">
                  <c:v>Worth</c:v>
                </c:pt>
                <c:pt idx="1">
                  <c:v>Handsome</c:v>
                </c:pt>
                <c:pt idx="2">
                  <c:v>Income</c:v>
                </c:pt>
                <c:pt idx="3">
                  <c:v>Married</c:v>
                </c:pt>
                <c:pt idx="4">
                  <c:v>Child</c:v>
                </c:pt>
              </c:strCache>
            </c:strRef>
          </c:cat>
          <c:val>
            <c:numRef>
              <c:f>Radar!$C$4:$G$4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27720"/>
        <c:axId val="2126524728"/>
      </c:radarChart>
      <c:catAx>
        <c:axId val="21265277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524728"/>
        <c:crosses val="autoZero"/>
        <c:auto val="1"/>
        <c:lblAlgn val="ctr"/>
        <c:lblOffset val="100"/>
        <c:noMultiLvlLbl val="0"/>
      </c:catAx>
      <c:valAx>
        <c:axId val="21265247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52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Radar!$B$2</c:f>
              <c:strCache>
                <c:ptCount val="1"/>
                <c:pt idx="0">
                  <c:v>John</c:v>
                </c:pt>
              </c:strCache>
            </c:strRef>
          </c:tx>
          <c:cat>
            <c:strRef>
              <c:f>Radar!$C$1:$G$1</c:f>
              <c:strCache>
                <c:ptCount val="5"/>
                <c:pt idx="0">
                  <c:v>Worth</c:v>
                </c:pt>
                <c:pt idx="1">
                  <c:v>Handsome</c:v>
                </c:pt>
                <c:pt idx="2">
                  <c:v>Income</c:v>
                </c:pt>
                <c:pt idx="3">
                  <c:v>Married</c:v>
                </c:pt>
                <c:pt idx="4">
                  <c:v>Child</c:v>
                </c:pt>
              </c:strCache>
            </c:strRef>
          </c:cat>
          <c:val>
            <c:numRef>
              <c:f>Radar!$C$2:$G$2</c:f>
              <c:numCache>
                <c:formatCode>General</c:formatCode>
                <c:ptCount val="5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tx>
            <c:strRef>
              <c:f>Radar!$B$3</c:f>
              <c:strCache>
                <c:ptCount val="1"/>
                <c:pt idx="0">
                  <c:v>Peter</c:v>
                </c:pt>
              </c:strCache>
            </c:strRef>
          </c:tx>
          <c:cat>
            <c:strRef>
              <c:f>Radar!$C$1:$G$1</c:f>
              <c:strCache>
                <c:ptCount val="5"/>
                <c:pt idx="0">
                  <c:v>Worth</c:v>
                </c:pt>
                <c:pt idx="1">
                  <c:v>Handsome</c:v>
                </c:pt>
                <c:pt idx="2">
                  <c:v>Income</c:v>
                </c:pt>
                <c:pt idx="3">
                  <c:v>Married</c:v>
                </c:pt>
                <c:pt idx="4">
                  <c:v>Child</c:v>
                </c:pt>
              </c:strCache>
            </c:strRef>
          </c:cat>
          <c:val>
            <c:numRef>
              <c:f>Radar!$C$3:$G$3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Radar!$B$4</c:f>
              <c:strCache>
                <c:ptCount val="1"/>
                <c:pt idx="0">
                  <c:v>Sam</c:v>
                </c:pt>
              </c:strCache>
            </c:strRef>
          </c:tx>
          <c:cat>
            <c:strRef>
              <c:f>Radar!$C$1:$G$1</c:f>
              <c:strCache>
                <c:ptCount val="5"/>
                <c:pt idx="0">
                  <c:v>Worth</c:v>
                </c:pt>
                <c:pt idx="1">
                  <c:v>Handsome</c:v>
                </c:pt>
                <c:pt idx="2">
                  <c:v>Income</c:v>
                </c:pt>
                <c:pt idx="3">
                  <c:v>Married</c:v>
                </c:pt>
                <c:pt idx="4">
                  <c:v>Child</c:v>
                </c:pt>
              </c:strCache>
            </c:strRef>
          </c:cat>
          <c:val>
            <c:numRef>
              <c:f>Radar!$C$4:$G$4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05864"/>
        <c:axId val="2123271192"/>
      </c:radarChart>
      <c:catAx>
        <c:axId val="21228058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3271192"/>
        <c:crosses val="autoZero"/>
        <c:auto val="1"/>
        <c:lblAlgn val="ctr"/>
        <c:lblOffset val="100"/>
        <c:noMultiLvlLbl val="0"/>
      </c:catAx>
      <c:valAx>
        <c:axId val="21232711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280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Stack!$C$53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Stack!$B$54:$B$56</c:f>
              <c:strCache>
                <c:ptCount val="3"/>
                <c:pt idx="0">
                  <c:v>Lenovo</c:v>
                </c:pt>
                <c:pt idx="1">
                  <c:v>Sony</c:v>
                </c:pt>
                <c:pt idx="2">
                  <c:v>Apple</c:v>
                </c:pt>
              </c:strCache>
            </c:strRef>
          </c:cat>
          <c:val>
            <c:numRef>
              <c:f>Stack!$C$54:$C$56</c:f>
              <c:numCache>
                <c:formatCode>General</c:formatCode>
                <c:ptCount val="3"/>
                <c:pt idx="1">
                  <c:v>678.0</c:v>
                </c:pt>
                <c:pt idx="2">
                  <c:v>661.0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81288"/>
        <c:axId val="2126741096"/>
      </c:barChart>
      <c:barChart>
        <c:barDir val="col"/>
        <c:grouping val="clustered"/>
        <c:varyColors val="0"/>
        <c:ser>
          <c:idx val="1"/>
          <c:order val="1"/>
          <c:tx>
            <c:strRef>
              <c:f>Stack!$D$53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Stack!$B$54:$B$56</c:f>
              <c:strCache>
                <c:ptCount val="3"/>
                <c:pt idx="0">
                  <c:v>Lenovo</c:v>
                </c:pt>
                <c:pt idx="1">
                  <c:v>Sony</c:v>
                </c:pt>
                <c:pt idx="2">
                  <c:v>Apple</c:v>
                </c:pt>
              </c:strCache>
            </c:strRef>
          </c:cat>
          <c:val>
            <c:numRef>
              <c:f>Stack!$D$54:$D$56</c:f>
              <c:numCache>
                <c:formatCode>General</c:formatCode>
                <c:ptCount val="3"/>
                <c:pt idx="0">
                  <c:v>1324.0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47624"/>
        <c:axId val="2126744264"/>
      </c:barChart>
      <c:catAx>
        <c:axId val="21267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41096"/>
        <c:crosses val="autoZero"/>
        <c:auto val="1"/>
        <c:lblAlgn val="ctr"/>
        <c:lblOffset val="100"/>
        <c:noMultiLvlLbl val="0"/>
      </c:catAx>
      <c:valAx>
        <c:axId val="2126741096"/>
        <c:scaling>
          <c:orientation val="minMax"/>
          <c:max val="900.0"/>
          <c:min val="0.0"/>
        </c:scaling>
        <c:delete val="0"/>
        <c:axPos val="l"/>
        <c:majorGridlines/>
        <c:numFmt formatCode="[=900]&quot;1,400&quot;;[=800]&quot;1,200&quot;;0" sourceLinked="0"/>
        <c:majorTickMark val="out"/>
        <c:minorTickMark val="none"/>
        <c:tickLblPos val="nextTo"/>
        <c:crossAx val="2126781288"/>
        <c:crosses val="autoZero"/>
        <c:crossBetween val="between"/>
        <c:majorUnit val="100.0"/>
      </c:valAx>
      <c:valAx>
        <c:axId val="2126744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crossAx val="2126747624"/>
        <c:crosses val="max"/>
        <c:crossBetween val="between"/>
      </c:valAx>
      <c:catAx>
        <c:axId val="2126747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7442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Stack2!$B$1</c:f>
              <c:strCache>
                <c:ptCount val="1"/>
                <c:pt idx="0">
                  <c:v>January</c:v>
                </c:pt>
              </c:strCache>
            </c:strRef>
          </c:tx>
          <c:invertIfNegative val="0"/>
          <c:cat>
            <c:strRef>
              <c:f>Stack2!$A$2:$A$6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Stack2!$B$2:$B$6</c:f>
              <c:numCache>
                <c:formatCode>General</c:formatCode>
                <c:ptCount val="5"/>
                <c:pt idx="0">
                  <c:v>150.0</c:v>
                </c:pt>
                <c:pt idx="1">
                  <c:v>125.0</c:v>
                </c:pt>
                <c:pt idx="2">
                  <c:v>140.0</c:v>
                </c:pt>
                <c:pt idx="3">
                  <c:v>100.0</c:v>
                </c:pt>
                <c:pt idx="4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Stack2!$C$1</c:f>
              <c:strCache>
                <c:ptCount val="1"/>
                <c:pt idx="0">
                  <c:v>February</c:v>
                </c:pt>
              </c:strCache>
            </c:strRef>
          </c:tx>
          <c:invertIfNegative val="0"/>
          <c:cat>
            <c:strRef>
              <c:f>Stack2!$A$2:$A$6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Stack2!$C$2:$C$6</c:f>
              <c:numCache>
                <c:formatCode>General</c:formatCode>
                <c:ptCount val="5"/>
                <c:pt idx="0">
                  <c:v>400.0</c:v>
                </c:pt>
                <c:pt idx="1">
                  <c:v>329.0</c:v>
                </c:pt>
                <c:pt idx="2">
                  <c:v>290.0</c:v>
                </c:pt>
                <c:pt idx="3">
                  <c:v>300.0</c:v>
                </c:pt>
                <c:pt idx="4">
                  <c:v>220.0</c:v>
                </c:pt>
              </c:numCache>
            </c:numRef>
          </c:val>
        </c:ser>
        <c:ser>
          <c:idx val="2"/>
          <c:order val="2"/>
          <c:tx>
            <c:strRef>
              <c:f>Stack2!$D$1</c:f>
              <c:strCache>
                <c:ptCount val="1"/>
                <c:pt idx="0">
                  <c:v>March</c:v>
                </c:pt>
              </c:strCache>
            </c:strRef>
          </c:tx>
          <c:invertIfNegative val="0"/>
          <c:cat>
            <c:strRef>
              <c:f>Stack2!$A$2:$A$6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Stack2!$D$2:$D$6</c:f>
              <c:numCache>
                <c:formatCode>General</c:formatCode>
                <c:ptCount val="5"/>
                <c:pt idx="0">
                  <c:v>260.0</c:v>
                </c:pt>
                <c:pt idx="1">
                  <c:v>160.0</c:v>
                </c:pt>
                <c:pt idx="2">
                  <c:v>290.0</c:v>
                </c:pt>
                <c:pt idx="3">
                  <c:v>350.0</c:v>
                </c:pt>
                <c:pt idx="4">
                  <c:v>420.0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9050">
              <a:solidFill>
                <a:srgbClr val="FF0000"/>
              </a:solidFill>
              <a:prstDash val="lgDashDot"/>
            </a:ln>
          </c:spPr>
        </c:serLines>
        <c:axId val="2126649704"/>
        <c:axId val="2126652680"/>
      </c:barChart>
      <c:catAx>
        <c:axId val="212664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52680"/>
        <c:crosses val="autoZero"/>
        <c:auto val="1"/>
        <c:lblAlgn val="ctr"/>
        <c:lblOffset val="100"/>
        <c:noMultiLvlLbl val="0"/>
      </c:catAx>
      <c:valAx>
        <c:axId val="212665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64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Stack2!$A$2</c:f>
              <c:strCache>
                <c:ptCount val="1"/>
                <c:pt idx="0">
                  <c:v>Lenovo</c:v>
                </c:pt>
              </c:strCache>
            </c:strRef>
          </c:tx>
          <c:invertIfNegative val="0"/>
          <c:cat>
            <c:strRef>
              <c:f>Stack2!$B$1:$D$1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Stack2!$B$2:$D$2</c:f>
              <c:numCache>
                <c:formatCode>General</c:formatCode>
                <c:ptCount val="3"/>
                <c:pt idx="0">
                  <c:v>150.0</c:v>
                </c:pt>
                <c:pt idx="1">
                  <c:v>400.0</c:v>
                </c:pt>
                <c:pt idx="2">
                  <c:v>260.0</c:v>
                </c:pt>
              </c:numCache>
            </c:numRef>
          </c:val>
        </c:ser>
        <c:ser>
          <c:idx val="1"/>
          <c:order val="1"/>
          <c:tx>
            <c:strRef>
              <c:f>Stack2!$A$3</c:f>
              <c:strCache>
                <c:ptCount val="1"/>
                <c:pt idx="0">
                  <c:v>Sony</c:v>
                </c:pt>
              </c:strCache>
            </c:strRef>
          </c:tx>
          <c:invertIfNegative val="0"/>
          <c:cat>
            <c:strRef>
              <c:f>Stack2!$B$1:$D$1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Stack2!$B$3:$D$3</c:f>
              <c:numCache>
                <c:formatCode>General</c:formatCode>
                <c:ptCount val="3"/>
                <c:pt idx="0">
                  <c:v>125.0</c:v>
                </c:pt>
                <c:pt idx="1">
                  <c:v>329.0</c:v>
                </c:pt>
                <c:pt idx="2">
                  <c:v>160.0</c:v>
                </c:pt>
              </c:numCache>
            </c:numRef>
          </c:val>
        </c:ser>
        <c:ser>
          <c:idx val="2"/>
          <c:order val="2"/>
          <c:tx>
            <c:strRef>
              <c:f>Stack2!$A$4</c:f>
              <c:strCache>
                <c:ptCount val="1"/>
                <c:pt idx="0">
                  <c:v>Fujitsu</c:v>
                </c:pt>
              </c:strCache>
            </c:strRef>
          </c:tx>
          <c:invertIfNegative val="0"/>
          <c:cat>
            <c:strRef>
              <c:f>Stack2!$B$1:$D$1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Stack2!$B$4:$D$4</c:f>
              <c:numCache>
                <c:formatCode>General</c:formatCode>
                <c:ptCount val="3"/>
                <c:pt idx="0">
                  <c:v>140.0</c:v>
                </c:pt>
                <c:pt idx="1">
                  <c:v>290.0</c:v>
                </c:pt>
                <c:pt idx="2">
                  <c:v>290.0</c:v>
                </c:pt>
              </c:numCache>
            </c:numRef>
          </c:val>
        </c:ser>
        <c:ser>
          <c:idx val="3"/>
          <c:order val="3"/>
          <c:tx>
            <c:strRef>
              <c:f>Stack2!$A$5</c:f>
              <c:strCache>
                <c:ptCount val="1"/>
                <c:pt idx="0">
                  <c:v>Acer</c:v>
                </c:pt>
              </c:strCache>
            </c:strRef>
          </c:tx>
          <c:invertIfNegative val="0"/>
          <c:cat>
            <c:strRef>
              <c:f>Stack2!$B$1:$D$1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Stack2!$B$5:$D$5</c:f>
              <c:numCache>
                <c:formatCode>General</c:formatCode>
                <c:ptCount val="3"/>
                <c:pt idx="0">
                  <c:v>100.0</c:v>
                </c:pt>
                <c:pt idx="1">
                  <c:v>300.0</c:v>
                </c:pt>
                <c:pt idx="2">
                  <c:v>350.0</c:v>
                </c:pt>
              </c:numCache>
            </c:numRef>
          </c:val>
        </c:ser>
        <c:ser>
          <c:idx val="4"/>
          <c:order val="4"/>
          <c:tx>
            <c:strRef>
              <c:f>Stack2!$A$6</c:f>
              <c:strCache>
                <c:ptCount val="1"/>
                <c:pt idx="0">
                  <c:v>Apple</c:v>
                </c:pt>
              </c:strCache>
            </c:strRef>
          </c:tx>
          <c:invertIfNegative val="0"/>
          <c:cat>
            <c:strRef>
              <c:f>Stack2!$B$1:$D$1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Stack2!$B$6:$D$6</c:f>
              <c:numCache>
                <c:formatCode>General</c:formatCode>
                <c:ptCount val="3"/>
                <c:pt idx="0">
                  <c:v>80.0</c:v>
                </c:pt>
                <c:pt idx="1">
                  <c:v>220.0</c:v>
                </c:pt>
                <c:pt idx="2">
                  <c:v>420.0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9050">
              <a:solidFill>
                <a:srgbClr val="FF0000"/>
              </a:solidFill>
              <a:prstDash val="dashDot"/>
            </a:ln>
          </c:spPr>
        </c:serLines>
        <c:axId val="2069852872"/>
        <c:axId val="2127102184"/>
      </c:barChart>
      <c:catAx>
        <c:axId val="206985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02184"/>
        <c:crosses val="autoZero"/>
        <c:auto val="1"/>
        <c:lblAlgn val="ctr"/>
        <c:lblOffset val="100"/>
        <c:noMultiLvlLbl val="0"/>
      </c:catAx>
      <c:valAx>
        <c:axId val="2127102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985287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Stack2!$B$1</c:f>
              <c:strCache>
                <c:ptCount val="1"/>
                <c:pt idx="0">
                  <c:v>January</c:v>
                </c:pt>
              </c:strCache>
            </c:strRef>
          </c:tx>
          <c:invertIfNegative val="0"/>
          <c:cat>
            <c:strRef>
              <c:f>Stack2!$A$2:$A$6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Stack2!$B$2:$B$6</c:f>
              <c:numCache>
                <c:formatCode>General</c:formatCode>
                <c:ptCount val="5"/>
                <c:pt idx="0">
                  <c:v>150.0</c:v>
                </c:pt>
                <c:pt idx="1">
                  <c:v>125.0</c:v>
                </c:pt>
                <c:pt idx="2">
                  <c:v>140.0</c:v>
                </c:pt>
                <c:pt idx="3">
                  <c:v>100.0</c:v>
                </c:pt>
                <c:pt idx="4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Stack2!$C$1</c:f>
              <c:strCache>
                <c:ptCount val="1"/>
                <c:pt idx="0">
                  <c:v>February</c:v>
                </c:pt>
              </c:strCache>
            </c:strRef>
          </c:tx>
          <c:invertIfNegative val="0"/>
          <c:cat>
            <c:strRef>
              <c:f>Stack2!$A$2:$A$6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Stack2!$C$2:$C$6</c:f>
              <c:numCache>
                <c:formatCode>General</c:formatCode>
                <c:ptCount val="5"/>
                <c:pt idx="0">
                  <c:v>400.0</c:v>
                </c:pt>
                <c:pt idx="1">
                  <c:v>329.0</c:v>
                </c:pt>
                <c:pt idx="2">
                  <c:v>290.0</c:v>
                </c:pt>
                <c:pt idx="3">
                  <c:v>300.0</c:v>
                </c:pt>
                <c:pt idx="4">
                  <c:v>220.0</c:v>
                </c:pt>
              </c:numCache>
            </c:numRef>
          </c:val>
        </c:ser>
        <c:ser>
          <c:idx val="2"/>
          <c:order val="2"/>
          <c:tx>
            <c:strRef>
              <c:f>Stack2!$D$1</c:f>
              <c:strCache>
                <c:ptCount val="1"/>
                <c:pt idx="0">
                  <c:v>March</c:v>
                </c:pt>
              </c:strCache>
            </c:strRef>
          </c:tx>
          <c:invertIfNegative val="0"/>
          <c:cat>
            <c:strRef>
              <c:f>Stack2!$A$2:$A$6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Stack2!$D$2:$D$6</c:f>
              <c:numCache>
                <c:formatCode>General</c:formatCode>
                <c:ptCount val="5"/>
                <c:pt idx="0">
                  <c:v>260.0</c:v>
                </c:pt>
                <c:pt idx="1">
                  <c:v>160.0</c:v>
                </c:pt>
                <c:pt idx="2">
                  <c:v>290.0</c:v>
                </c:pt>
                <c:pt idx="3">
                  <c:v>350.0</c:v>
                </c:pt>
                <c:pt idx="4">
                  <c:v>420.0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/>
        <c:axId val="2127143000"/>
        <c:axId val="2127148216"/>
      </c:barChart>
      <c:catAx>
        <c:axId val="2127143000"/>
        <c:scaling>
          <c:orientation val="minMax"/>
        </c:scaling>
        <c:delete val="0"/>
        <c:axPos val="b"/>
        <c:title>
          <c:overlay val="0"/>
        </c:title>
        <c:majorTickMark val="none"/>
        <c:minorTickMark val="none"/>
        <c:tickLblPos val="nextTo"/>
        <c:crossAx val="2127148216"/>
        <c:crosses val="autoZero"/>
        <c:auto val="1"/>
        <c:lblAlgn val="ctr"/>
        <c:lblOffset val="100"/>
        <c:noMultiLvlLbl val="0"/>
      </c:catAx>
      <c:valAx>
        <c:axId val="212714821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212714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Population!$B$10</c:f>
              <c:strCache>
                <c:ptCount val="1"/>
                <c:pt idx="0">
                  <c:v>110000</c:v>
                </c:pt>
              </c:strCache>
            </c:strRef>
          </c:tx>
          <c:spPr>
            <a:noFill/>
          </c:spPr>
          <c:invertIfNegative val="0"/>
          <c:cat>
            <c:strRef>
              <c:f>Population!$A$11:$A$16</c:f>
              <c:strCache>
                <c:ptCount val="6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</c:strCache>
            </c:strRef>
          </c:cat>
          <c:val>
            <c:numRef>
              <c:f>Population!$B$11:$B$16</c:f>
              <c:numCache>
                <c:formatCode>General</c:formatCode>
                <c:ptCount val="6"/>
                <c:pt idx="0">
                  <c:v>12239.0</c:v>
                </c:pt>
                <c:pt idx="1">
                  <c:v>30870.0</c:v>
                </c:pt>
                <c:pt idx="2">
                  <c:v>10690.0</c:v>
                </c:pt>
                <c:pt idx="3">
                  <c:v>15707.0</c:v>
                </c:pt>
                <c:pt idx="4">
                  <c:v>23215.0</c:v>
                </c:pt>
                <c:pt idx="5">
                  <c:v>21211.0</c:v>
                </c:pt>
              </c:numCache>
            </c:numRef>
          </c:val>
        </c:ser>
        <c:ser>
          <c:idx val="1"/>
          <c:order val="1"/>
          <c:tx>
            <c:strRef>
              <c:f>Population!$C$10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Population!$A$11:$A$16</c:f>
              <c:strCache>
                <c:ptCount val="6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</c:strCache>
            </c:strRef>
          </c:cat>
          <c:val>
            <c:numRef>
              <c:f>Population!$C$11:$C$16</c:f>
              <c:numCache>
                <c:formatCode>General</c:formatCode>
                <c:ptCount val="6"/>
                <c:pt idx="0">
                  <c:v>97761.0</c:v>
                </c:pt>
                <c:pt idx="1">
                  <c:v>79130.0</c:v>
                </c:pt>
                <c:pt idx="2">
                  <c:v>99310.0</c:v>
                </c:pt>
                <c:pt idx="3">
                  <c:v>94293.0</c:v>
                </c:pt>
                <c:pt idx="4">
                  <c:v>86785.0</c:v>
                </c:pt>
                <c:pt idx="5">
                  <c:v>88789.0</c:v>
                </c:pt>
              </c:numCache>
            </c:numRef>
          </c:val>
        </c:ser>
        <c:ser>
          <c:idx val="2"/>
          <c:order val="2"/>
          <c:tx>
            <c:strRef>
              <c:f>Population!$D$10</c:f>
              <c:strCache>
                <c:ptCount val="1"/>
                <c:pt idx="0">
                  <c:v>center width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Population!$A$11:$A$16</c:f>
              <c:strCache>
                <c:ptCount val="6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</c:strCache>
            </c:strRef>
          </c:cat>
          <c:val>
            <c:numRef>
              <c:f>Population!$D$11:$D$16</c:f>
              <c:numCache>
                <c:formatCode>General</c:formatCode>
                <c:ptCount val="6"/>
                <c:pt idx="0">
                  <c:v>30000.0</c:v>
                </c:pt>
                <c:pt idx="1">
                  <c:v>30000.0</c:v>
                </c:pt>
                <c:pt idx="2">
                  <c:v>30000.0</c:v>
                </c:pt>
                <c:pt idx="3">
                  <c:v>30000.0</c:v>
                </c:pt>
                <c:pt idx="4">
                  <c:v>30000.0</c:v>
                </c:pt>
                <c:pt idx="5">
                  <c:v>30000.0</c:v>
                </c:pt>
              </c:numCache>
            </c:numRef>
          </c:val>
        </c:ser>
        <c:ser>
          <c:idx val="3"/>
          <c:order val="3"/>
          <c:tx>
            <c:strRef>
              <c:f>Population!$E$10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Population!$A$11:$A$16</c:f>
              <c:strCache>
                <c:ptCount val="6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</c:strCache>
            </c:strRef>
          </c:cat>
          <c:val>
            <c:numRef>
              <c:f>Population!$E$11:$E$16</c:f>
              <c:numCache>
                <c:formatCode>General</c:formatCode>
                <c:ptCount val="6"/>
                <c:pt idx="0">
                  <c:v>71771.0</c:v>
                </c:pt>
                <c:pt idx="1">
                  <c:v>96301.0</c:v>
                </c:pt>
                <c:pt idx="2">
                  <c:v>73923.0</c:v>
                </c:pt>
                <c:pt idx="3">
                  <c:v>73609.0</c:v>
                </c:pt>
                <c:pt idx="4">
                  <c:v>89329.0</c:v>
                </c:pt>
                <c:pt idx="5">
                  <c:v>76748.0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7205944"/>
        <c:axId val="2127209080"/>
      </c:barChart>
      <c:catAx>
        <c:axId val="2127205944"/>
        <c:scaling>
          <c:orientation val="minMax"/>
        </c:scaling>
        <c:delete val="0"/>
        <c:axPos val="l"/>
        <c:majorTickMark val="out"/>
        <c:minorTickMark val="none"/>
        <c:tickLblPos val="nextTo"/>
        <c:crossAx val="2127209080"/>
        <c:crosses val="autoZero"/>
        <c:auto val="1"/>
        <c:lblAlgn val="ctr"/>
        <c:lblOffset val="100"/>
        <c:noMultiLvlLbl val="0"/>
      </c:catAx>
      <c:valAx>
        <c:axId val="2127209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crossAx val="212720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'topbottom bar'!$B$8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strRef>
              <c:f>'topbottom bar'!$A$9:$A$13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'topbottom bar'!$B$9:$B$13</c:f>
              <c:numCache>
                <c:formatCode>General</c:formatCode>
                <c:ptCount val="5"/>
                <c:pt idx="0">
                  <c:v>21.0</c:v>
                </c:pt>
                <c:pt idx="1">
                  <c:v>10.0</c:v>
                </c:pt>
                <c:pt idx="2">
                  <c:v>22.0</c:v>
                </c:pt>
                <c:pt idx="3">
                  <c:v>10.0</c:v>
                </c:pt>
                <c:pt idx="4">
                  <c:v>30.0</c:v>
                </c:pt>
              </c:numCache>
            </c:numRef>
          </c:val>
        </c:ser>
        <c:ser>
          <c:idx val="1"/>
          <c:order val="1"/>
          <c:tx>
            <c:strRef>
              <c:f>'topbottom bar'!$C$8</c:f>
              <c:strCache>
                <c:ptCount val="1"/>
                <c:pt idx="0">
                  <c:v>Expense</c:v>
                </c:pt>
              </c:strCache>
            </c:strRef>
          </c:tx>
          <c:invertIfNegative val="0"/>
          <c:cat>
            <c:strRef>
              <c:f>'topbottom bar'!$A$9:$A$13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'topbottom bar'!$C$9:$C$13</c:f>
              <c:numCache>
                <c:formatCode>General</c:formatCode>
                <c:ptCount val="5"/>
                <c:pt idx="0">
                  <c:v>-18.0</c:v>
                </c:pt>
                <c:pt idx="1">
                  <c:v>-15.0</c:v>
                </c:pt>
                <c:pt idx="2">
                  <c:v>-18.0</c:v>
                </c:pt>
                <c:pt idx="3">
                  <c:v>-16.0</c:v>
                </c:pt>
                <c:pt idx="4">
                  <c:v>-19.0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2127242888"/>
        <c:axId val="2127245864"/>
      </c:barChart>
      <c:catAx>
        <c:axId val="212724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45864"/>
        <c:crosses val="autoZero"/>
        <c:auto val="1"/>
        <c:lblAlgn val="ctr"/>
        <c:lblOffset val="100"/>
        <c:noMultiLvlLbl val="0"/>
      </c:catAx>
      <c:valAx>
        <c:axId val="212724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24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15</xdr:row>
      <xdr:rowOff>165099</xdr:rowOff>
    </xdr:from>
    <xdr:to>
      <xdr:col>14</xdr:col>
      <xdr:colOff>41275</xdr:colOff>
      <xdr:row>28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30</xdr:row>
      <xdr:rowOff>127000</xdr:rowOff>
    </xdr:from>
    <xdr:to>
      <xdr:col>12</xdr:col>
      <xdr:colOff>520700</xdr:colOff>
      <xdr:row>39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41</xdr:row>
      <xdr:rowOff>76199</xdr:rowOff>
    </xdr:from>
    <xdr:to>
      <xdr:col>12</xdr:col>
      <xdr:colOff>498475</xdr:colOff>
      <xdr:row>50</xdr:row>
      <xdr:rowOff>92074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52</xdr:row>
      <xdr:rowOff>114300</xdr:rowOff>
    </xdr:from>
    <xdr:to>
      <xdr:col>14</xdr:col>
      <xdr:colOff>523875</xdr:colOff>
      <xdr:row>67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11</xdr:col>
      <xdr:colOff>447675</xdr:colOff>
      <xdr:row>14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142875</xdr:rowOff>
    </xdr:from>
    <xdr:to>
      <xdr:col>14</xdr:col>
      <xdr:colOff>561975</xdr:colOff>
      <xdr:row>21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180975</xdr:rowOff>
    </xdr:from>
    <xdr:to>
      <xdr:col>10</xdr:col>
      <xdr:colOff>333375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16</xdr:row>
      <xdr:rowOff>66675</xdr:rowOff>
    </xdr:from>
    <xdr:to>
      <xdr:col>10</xdr:col>
      <xdr:colOff>381000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0</xdr:row>
      <xdr:rowOff>76200</xdr:rowOff>
    </xdr:from>
    <xdr:to>
      <xdr:col>14</xdr:col>
      <xdr:colOff>276224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76200</xdr:rowOff>
    </xdr:from>
    <xdr:to>
      <xdr:col>13</xdr:col>
      <xdr:colOff>161924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28574</xdr:rowOff>
    </xdr:from>
    <xdr:to>
      <xdr:col>15</xdr:col>
      <xdr:colOff>495301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0</xdr:rowOff>
    </xdr:from>
    <xdr:to>
      <xdr:col>13</xdr:col>
      <xdr:colOff>57150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28575</xdr:rowOff>
    </xdr:from>
    <xdr:to>
      <xdr:col>13</xdr:col>
      <xdr:colOff>152400</xdr:colOff>
      <xdr:row>15</xdr:row>
      <xdr:rowOff>150495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0</xdr:row>
      <xdr:rowOff>171450</xdr:rowOff>
    </xdr:from>
    <xdr:to>
      <xdr:col>15</xdr:col>
      <xdr:colOff>409574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109537</xdr:rowOff>
    </xdr:from>
    <xdr:to>
      <xdr:col>17</xdr:col>
      <xdr:colOff>381000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24</xdr:row>
      <xdr:rowOff>100012</xdr:rowOff>
    </xdr:from>
    <xdr:to>
      <xdr:col>17</xdr:col>
      <xdr:colOff>514351</xdr:colOff>
      <xdr:row>41</xdr:row>
      <xdr:rowOff>180976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0.00417</cdr:x>
      <cdr:y>0.20139</cdr:y>
    </cdr:from>
    <cdr:to>
      <cdr:x>0.96875</cdr:x>
      <cdr:y>0.20139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9050" y="552450"/>
          <a:ext cx="4410075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61912</xdr:rowOff>
    </xdr:from>
    <xdr:to>
      <xdr:col>16</xdr:col>
      <xdr:colOff>361950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138112</xdr:rowOff>
    </xdr:from>
    <xdr:to>
      <xdr:col>17</xdr:col>
      <xdr:colOff>114300</xdr:colOff>
      <xdr:row>13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14</xdr:row>
      <xdr:rowOff>185736</xdr:rowOff>
    </xdr:from>
    <xdr:to>
      <xdr:col>16</xdr:col>
      <xdr:colOff>457200</xdr:colOff>
      <xdr:row>30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100012</xdr:rowOff>
    </xdr:from>
    <xdr:to>
      <xdr:col>14</xdr:col>
      <xdr:colOff>504826</xdr:colOff>
      <xdr:row>11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23</xdr:row>
      <xdr:rowOff>185737</xdr:rowOff>
    </xdr:from>
    <xdr:to>
      <xdr:col>14</xdr:col>
      <xdr:colOff>523875</xdr:colOff>
      <xdr:row>34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12</xdr:row>
      <xdr:rowOff>147637</xdr:rowOff>
    </xdr:from>
    <xdr:to>
      <xdr:col>14</xdr:col>
      <xdr:colOff>523875</xdr:colOff>
      <xdr:row>23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104775</xdr:rowOff>
    </xdr:from>
    <xdr:to>
      <xdr:col>12</xdr:col>
      <xdr:colOff>523875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15</xdr:row>
      <xdr:rowOff>180975</xdr:rowOff>
    </xdr:from>
    <xdr:to>
      <xdr:col>12</xdr:col>
      <xdr:colOff>561975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336550</xdr:colOff>
      <xdr:row>6</xdr:row>
      <xdr:rowOff>19050</xdr:rowOff>
    </xdr:from>
    <xdr:to>
      <xdr:col>20</xdr:col>
      <xdr:colOff>196850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133350</xdr:rowOff>
    </xdr:from>
    <xdr:to>
      <xdr:col>13</xdr:col>
      <xdr:colOff>28575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76200</xdr:rowOff>
    </xdr:from>
    <xdr:to>
      <xdr:col>10</xdr:col>
      <xdr:colOff>266700</xdr:colOff>
      <xdr:row>14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225425</xdr:colOff>
      <xdr:row>22</xdr:row>
      <xdr:rowOff>38100</xdr:rowOff>
    </xdr:from>
    <xdr:to>
      <xdr:col>10</xdr:col>
      <xdr:colOff>168275</xdr:colOff>
      <xdr:row>33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0</xdr:row>
      <xdr:rowOff>128587</xdr:rowOff>
    </xdr:from>
    <xdr:to>
      <xdr:col>13</xdr:col>
      <xdr:colOff>590549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42862</xdr:rowOff>
    </xdr:from>
    <xdr:to>
      <xdr:col>13</xdr:col>
      <xdr:colOff>381000</xdr:colOff>
      <xdr:row>15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2</xdr:row>
      <xdr:rowOff>4762</xdr:rowOff>
    </xdr:from>
    <xdr:to>
      <xdr:col>22</xdr:col>
      <xdr:colOff>47624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138112</xdr:rowOff>
    </xdr:from>
    <xdr:to>
      <xdr:col>15</xdr:col>
      <xdr:colOff>371474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8" totalsRowShown="0" headerRowDxfId="6">
  <autoFilter ref="A1:B8"/>
  <tableColumns count="2">
    <tableColumn id="1" name="x"/>
    <tableColumn id="2" name="10x">
      <calculatedColumnFormula>10^A2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2:B33" totalsRowShown="0" headerRowDxfId="5">
  <autoFilter ref="A12:B33"/>
  <tableColumns count="2">
    <tableColumn id="1" name="x"/>
    <tableColumn id="2" name="2x" dataDxfId="4">
      <calculatedColumnFormula>2^A13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E18" totalsRowShown="0">
  <autoFilter ref="B2:E18"/>
  <tableColumns count="4">
    <tableColumn id="1" name="YEAR" dataDxfId="3"/>
    <tableColumn id="2" name="Users" dataDxfId="2"/>
    <tableColumn id="3" name="Population" dataDxfId="1"/>
    <tableColumn id="4" name="Percentage %" dataDxfId="0">
      <calculatedColumnFormula>Table3[[#This Row],[Users]]/Table3[[#This Row],[Population]]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E7" totalsRowShown="0">
  <autoFilter ref="A2:E7"/>
  <tableColumns count="5">
    <tableColumn id="1" name="Name"/>
    <tableColumn id="2" name="Jan"/>
    <tableColumn id="3" name="Feb"/>
    <tableColumn id="4" name="Mar"/>
    <tableColumn id="5" name="Apr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B1:G4" totalsRowShown="0">
  <autoFilter ref="B1:G4"/>
  <tableColumns count="6">
    <tableColumn id="1" name="Column1"/>
    <tableColumn id="2" name="Worth"/>
    <tableColumn id="3" name="Handsome"/>
    <tableColumn id="4" name="Income"/>
    <tableColumn id="5" name="Married"/>
    <tableColumn id="6" name="Child"/>
  </tableColumns>
  <tableStyleInfo name="TableStyleMedium1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31" workbookViewId="0">
      <selection activeCell="A68" sqref="A68"/>
    </sheetView>
  </sheetViews>
  <sheetFormatPr baseColWidth="10" defaultColWidth="8.83203125" defaultRowHeight="14" x14ac:dyDescent="0"/>
  <cols>
    <col min="3" max="3" width="9.1640625" customWidth="1"/>
    <col min="5" max="5" width="10.33203125" customWidth="1"/>
  </cols>
  <sheetData>
    <row r="1" spans="1:7">
      <c r="B1" s="2"/>
      <c r="C1" s="14" t="s">
        <v>107</v>
      </c>
      <c r="D1" s="14" t="s">
        <v>108</v>
      </c>
      <c r="E1" s="14" t="s">
        <v>111</v>
      </c>
      <c r="F1" s="14" t="s">
        <v>162</v>
      </c>
      <c r="G1" s="14"/>
    </row>
    <row r="2" spans="1:7">
      <c r="A2" s="37" t="s">
        <v>159</v>
      </c>
      <c r="B2">
        <v>2012</v>
      </c>
      <c r="C2" s="16">
        <v>559</v>
      </c>
      <c r="D2" s="16">
        <v>139</v>
      </c>
      <c r="E2" s="16">
        <v>176</v>
      </c>
      <c r="F2">
        <f>SUM(C2:E2)</f>
        <v>874</v>
      </c>
    </row>
    <row r="3" spans="1:7">
      <c r="A3" s="37"/>
      <c r="B3">
        <v>2013</v>
      </c>
      <c r="C3" s="16">
        <v>274</v>
      </c>
      <c r="D3" s="16">
        <v>203</v>
      </c>
      <c r="E3" s="16">
        <v>185</v>
      </c>
      <c r="F3">
        <f t="shared" ref="F3:F7" si="0">SUM(C3:E3)</f>
        <v>662</v>
      </c>
    </row>
    <row r="4" spans="1:7">
      <c r="A4" s="37" t="s">
        <v>160</v>
      </c>
      <c r="B4">
        <v>2012</v>
      </c>
      <c r="C4" s="16">
        <v>365</v>
      </c>
      <c r="D4" s="16">
        <v>357</v>
      </c>
      <c r="E4" s="16">
        <v>124</v>
      </c>
      <c r="F4">
        <f t="shared" si="0"/>
        <v>846</v>
      </c>
    </row>
    <row r="5" spans="1:7">
      <c r="A5" s="37"/>
      <c r="B5">
        <v>2013</v>
      </c>
      <c r="C5" s="16">
        <v>385</v>
      </c>
      <c r="D5" s="16">
        <v>176</v>
      </c>
      <c r="E5" s="16">
        <v>197</v>
      </c>
      <c r="F5">
        <f t="shared" si="0"/>
        <v>758</v>
      </c>
    </row>
    <row r="6" spans="1:7">
      <c r="A6" s="37" t="s">
        <v>161</v>
      </c>
      <c r="B6">
        <v>2012</v>
      </c>
      <c r="C6" s="16">
        <v>400</v>
      </c>
      <c r="D6" s="16">
        <v>182</v>
      </c>
      <c r="E6" s="16">
        <v>361</v>
      </c>
      <c r="F6">
        <f t="shared" si="0"/>
        <v>943</v>
      </c>
    </row>
    <row r="7" spans="1:7">
      <c r="A7" s="37"/>
      <c r="B7">
        <v>2013</v>
      </c>
      <c r="C7" s="16">
        <v>130</v>
      </c>
      <c r="D7" s="16">
        <v>243</v>
      </c>
      <c r="E7" s="16">
        <v>211</v>
      </c>
      <c r="F7">
        <f t="shared" si="0"/>
        <v>584</v>
      </c>
    </row>
    <row r="9" spans="1:7">
      <c r="A9" t="s">
        <v>247</v>
      </c>
    </row>
    <row r="10" spans="1:7">
      <c r="A10">
        <v>1</v>
      </c>
      <c r="B10" t="s">
        <v>163</v>
      </c>
    </row>
    <row r="11" spans="1:7">
      <c r="A11">
        <v>2</v>
      </c>
      <c r="B11" t="s">
        <v>164</v>
      </c>
    </row>
    <row r="12" spans="1:7">
      <c r="A12">
        <v>3</v>
      </c>
      <c r="B12" t="s">
        <v>165</v>
      </c>
    </row>
    <row r="13" spans="1:7">
      <c r="A13" t="s">
        <v>246</v>
      </c>
    </row>
    <row r="14" spans="1:7">
      <c r="A14">
        <v>1</v>
      </c>
      <c r="B14" t="s">
        <v>249</v>
      </c>
    </row>
    <row r="15" spans="1:7">
      <c r="A15">
        <v>2</v>
      </c>
      <c r="B15" t="s">
        <v>248</v>
      </c>
    </row>
    <row r="17" spans="2:8">
      <c r="C17" s="2"/>
      <c r="D17" s="14" t="s">
        <v>107</v>
      </c>
      <c r="E17" s="14" t="s">
        <v>108</v>
      </c>
      <c r="F17" s="14" t="s">
        <v>111</v>
      </c>
      <c r="H17" s="32"/>
    </row>
    <row r="18" spans="2:8">
      <c r="B18" s="37" t="s">
        <v>159</v>
      </c>
      <c r="H18" s="32"/>
    </row>
    <row r="19" spans="2:8">
      <c r="B19" s="37"/>
      <c r="C19">
        <v>2012</v>
      </c>
      <c r="D19" s="18">
        <f>C2/$F$2</f>
        <v>0.63958810068649885</v>
      </c>
      <c r="E19" s="18">
        <f>D2/$F$2</f>
        <v>0.15903890160183065</v>
      </c>
      <c r="F19" s="18">
        <f>E2/$F$2</f>
        <v>0.20137299771167047</v>
      </c>
      <c r="H19" s="32"/>
    </row>
    <row r="20" spans="2:8">
      <c r="B20" s="37"/>
      <c r="C20">
        <v>2013</v>
      </c>
      <c r="D20" s="18">
        <f>C3/$F$3</f>
        <v>0.41389728096676737</v>
      </c>
      <c r="E20" s="18">
        <f>D3/$F$3</f>
        <v>0.30664652567975831</v>
      </c>
      <c r="F20" s="18">
        <f>E3/$F$3</f>
        <v>0.27945619335347432</v>
      </c>
    </row>
    <row r="21" spans="2:8">
      <c r="B21" s="37"/>
    </row>
    <row r="22" spans="2:8">
      <c r="B22" s="37" t="s">
        <v>160</v>
      </c>
    </row>
    <row r="23" spans="2:8">
      <c r="B23" s="37"/>
      <c r="C23">
        <v>2012</v>
      </c>
      <c r="D23" s="18">
        <f>C4/$F$4</f>
        <v>0.4314420803782506</v>
      </c>
      <c r="E23" s="18">
        <f>D4/$F$4</f>
        <v>0.42198581560283688</v>
      </c>
      <c r="F23" s="18">
        <f>E4/$F$4</f>
        <v>0.14657210401891252</v>
      </c>
    </row>
    <row r="24" spans="2:8">
      <c r="B24" s="37"/>
      <c r="C24">
        <v>2013</v>
      </c>
      <c r="D24" s="18">
        <f>C5/$F$5</f>
        <v>0.5079155672823219</v>
      </c>
      <c r="E24" s="18">
        <f>D5/$F$5</f>
        <v>0.23218997361477572</v>
      </c>
      <c r="F24" s="18">
        <f>E5/$F$5</f>
        <v>0.25989445910290238</v>
      </c>
      <c r="H24" s="32"/>
    </row>
    <row r="25" spans="2:8">
      <c r="B25" s="37"/>
    </row>
    <row r="26" spans="2:8">
      <c r="B26" s="37" t="s">
        <v>161</v>
      </c>
    </row>
    <row r="27" spans="2:8">
      <c r="B27" s="37"/>
      <c r="C27">
        <v>2012</v>
      </c>
      <c r="D27" s="18">
        <f>C6/$F$6</f>
        <v>0.42417815482502652</v>
      </c>
      <c r="E27" s="18">
        <f>D6/$F$6</f>
        <v>0.19300106044538706</v>
      </c>
      <c r="F27" s="18">
        <f>E6/$F$6</f>
        <v>0.38282078472958642</v>
      </c>
    </row>
    <row r="28" spans="2:8">
      <c r="B28" s="37"/>
      <c r="C28">
        <v>2013</v>
      </c>
      <c r="D28" s="18">
        <f>C7/$F$7</f>
        <v>0.2226027397260274</v>
      </c>
      <c r="E28" s="18">
        <f>D7/$F$7</f>
        <v>0.4160958904109589</v>
      </c>
      <c r="F28" s="18">
        <f>E7/$F$7</f>
        <v>0.3613013698630137</v>
      </c>
    </row>
    <row r="29" spans="2:8">
      <c r="B29" s="37"/>
    </row>
    <row r="30" spans="2:8">
      <c r="B30" s="32"/>
    </row>
    <row r="31" spans="2:8">
      <c r="B31" s="32"/>
    </row>
    <row r="33" spans="1:6">
      <c r="A33" s="2"/>
      <c r="B33" s="14"/>
      <c r="C33" s="35">
        <v>2012</v>
      </c>
      <c r="D33" s="35"/>
      <c r="E33" s="36">
        <v>2013</v>
      </c>
      <c r="F33" s="36"/>
    </row>
    <row r="34" spans="1:6">
      <c r="B34" s="14" t="s">
        <v>107</v>
      </c>
      <c r="C34" s="16">
        <f>C2+C4+C6</f>
        <v>1324</v>
      </c>
      <c r="E34" s="16">
        <f>C3+C5+C7</f>
        <v>789</v>
      </c>
    </row>
    <row r="35" spans="1:6">
      <c r="B35" s="14" t="s">
        <v>108</v>
      </c>
      <c r="D35" s="16">
        <f>D2+D4+D6</f>
        <v>678</v>
      </c>
      <c r="F35" s="16">
        <f>D3+D5+D7</f>
        <v>622</v>
      </c>
    </row>
    <row r="36" spans="1:6">
      <c r="B36" s="14" t="s">
        <v>111</v>
      </c>
      <c r="D36" s="16">
        <f>E2+E4+E6</f>
        <v>661</v>
      </c>
      <c r="F36" s="16">
        <f>E3+E5+E7</f>
        <v>593</v>
      </c>
    </row>
    <row r="37" spans="1:6">
      <c r="B37" s="16"/>
      <c r="D37" s="16"/>
      <c r="F37" s="16"/>
    </row>
    <row r="38" spans="1:6">
      <c r="B38" s="16"/>
      <c r="D38" s="16"/>
      <c r="F38" s="16"/>
    </row>
    <row r="39" spans="1:6">
      <c r="B39" s="16"/>
      <c r="D39" s="16"/>
      <c r="F39" s="16"/>
    </row>
    <row r="40" spans="1:6">
      <c r="A40">
        <v>1</v>
      </c>
      <c r="B40" t="s">
        <v>183</v>
      </c>
    </row>
    <row r="41" spans="1:6">
      <c r="A41">
        <v>2</v>
      </c>
      <c r="B41" t="s">
        <v>157</v>
      </c>
    </row>
    <row r="43" spans="1:6">
      <c r="C43" s="19" t="s">
        <v>162</v>
      </c>
      <c r="D43" s="19" t="s">
        <v>194</v>
      </c>
      <c r="E43" s="19" t="s">
        <v>195</v>
      </c>
      <c r="F43" s="19" t="s">
        <v>196</v>
      </c>
    </row>
    <row r="44" spans="1:6">
      <c r="B44" s="14" t="s">
        <v>107</v>
      </c>
      <c r="C44">
        <f>C34</f>
        <v>1324</v>
      </c>
      <c r="D44">
        <f>IF(C44&gt;500, 500,C44)</f>
        <v>500</v>
      </c>
      <c r="E44">
        <f>IF(C44&gt;1000, 500,C44-500)</f>
        <v>500</v>
      </c>
      <c r="F44">
        <f>IF(C44&gt;1500, 500,C44-1000)</f>
        <v>324</v>
      </c>
    </row>
    <row r="45" spans="1:6">
      <c r="B45" s="14" t="s">
        <v>108</v>
      </c>
      <c r="C45">
        <f>D35</f>
        <v>678</v>
      </c>
      <c r="D45">
        <f t="shared" ref="D45:D46" si="1">IF(C45&gt;500, 500,C45)</f>
        <v>500</v>
      </c>
      <c r="E45">
        <f t="shared" ref="E45:E46" si="2">IF(C45&gt;1000, 500,C45-500)</f>
        <v>178</v>
      </c>
    </row>
    <row r="46" spans="1:6">
      <c r="B46" s="14" t="s">
        <v>111</v>
      </c>
      <c r="C46">
        <f>D36</f>
        <v>661</v>
      </c>
      <c r="D46">
        <f t="shared" si="1"/>
        <v>500</v>
      </c>
      <c r="E46">
        <f t="shared" si="2"/>
        <v>161</v>
      </c>
    </row>
    <row r="48" spans="1:6">
      <c r="A48">
        <v>1</v>
      </c>
      <c r="B48" s="24" t="s">
        <v>197</v>
      </c>
    </row>
    <row r="49" spans="1:4">
      <c r="A49">
        <v>2</v>
      </c>
      <c r="B49" s="24" t="s">
        <v>250</v>
      </c>
    </row>
    <row r="50" spans="1:4">
      <c r="A50">
        <v>3</v>
      </c>
      <c r="B50" t="s">
        <v>198</v>
      </c>
    </row>
    <row r="53" spans="1:4">
      <c r="C53" s="19" t="s">
        <v>162</v>
      </c>
      <c r="D53" s="19" t="s">
        <v>162</v>
      </c>
    </row>
    <row r="54" spans="1:4">
      <c r="B54" s="14" t="s">
        <v>107</v>
      </c>
      <c r="D54">
        <f>C44</f>
        <v>1324</v>
      </c>
    </row>
    <row r="55" spans="1:4">
      <c r="B55" s="14" t="s">
        <v>108</v>
      </c>
      <c r="C55">
        <f>C45</f>
        <v>678</v>
      </c>
    </row>
    <row r="56" spans="1:4">
      <c r="B56" s="14" t="s">
        <v>111</v>
      </c>
      <c r="C56">
        <f>C46</f>
        <v>661</v>
      </c>
    </row>
    <row r="58" spans="1:4">
      <c r="A58">
        <v>1</v>
      </c>
      <c r="B58" s="24" t="s">
        <v>197</v>
      </c>
    </row>
    <row r="59" spans="1:4">
      <c r="A59">
        <v>2</v>
      </c>
      <c r="B59" t="s">
        <v>198</v>
      </c>
    </row>
    <row r="60" spans="1:4">
      <c r="A60">
        <v>3</v>
      </c>
      <c r="B60" t="s">
        <v>154</v>
      </c>
    </row>
    <row r="61" spans="1:4">
      <c r="A61">
        <v>4</v>
      </c>
      <c r="B61" t="s">
        <v>115</v>
      </c>
    </row>
    <row r="62" spans="1:4">
      <c r="A62" s="33" t="s">
        <v>251</v>
      </c>
      <c r="B62" t="s">
        <v>252</v>
      </c>
    </row>
    <row r="63" spans="1:4">
      <c r="A63">
        <v>5</v>
      </c>
      <c r="B63" t="s">
        <v>253</v>
      </c>
    </row>
    <row r="64" spans="1:4">
      <c r="B64" t="s">
        <v>199</v>
      </c>
    </row>
    <row r="65" spans="1:2">
      <c r="B65" t="s">
        <v>201</v>
      </c>
    </row>
    <row r="66" spans="1:2">
      <c r="B66" t="s">
        <v>200</v>
      </c>
    </row>
    <row r="67" spans="1:2">
      <c r="A67">
        <v>6</v>
      </c>
      <c r="B67" t="s">
        <v>254</v>
      </c>
    </row>
    <row r="68" spans="1:2">
      <c r="A68">
        <v>7</v>
      </c>
      <c r="B68" t="s">
        <v>202</v>
      </c>
    </row>
  </sheetData>
  <mergeCells count="8">
    <mergeCell ref="C33:D33"/>
    <mergeCell ref="E33:F33"/>
    <mergeCell ref="A2:A3"/>
    <mergeCell ref="A4:A5"/>
    <mergeCell ref="A6:A7"/>
    <mergeCell ref="B26:B29"/>
    <mergeCell ref="B18:B21"/>
    <mergeCell ref="B22:B2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B6"/>
    </sheetView>
  </sheetViews>
  <sheetFormatPr baseColWidth="10" defaultColWidth="8.83203125" defaultRowHeight="14" x14ac:dyDescent="0"/>
  <sheetData>
    <row r="2" spans="1:7">
      <c r="A2">
        <v>1</v>
      </c>
      <c r="B2" t="s">
        <v>74</v>
      </c>
    </row>
    <row r="3" spans="1:7">
      <c r="A3">
        <v>2</v>
      </c>
      <c r="B3" t="s">
        <v>76</v>
      </c>
    </row>
    <row r="4" spans="1:7">
      <c r="B4" t="s">
        <v>77</v>
      </c>
    </row>
    <row r="5" spans="1:7">
      <c r="A5">
        <v>3</v>
      </c>
      <c r="B5" t="s">
        <v>78</v>
      </c>
    </row>
    <row r="6" spans="1:7">
      <c r="A6">
        <v>4</v>
      </c>
      <c r="B6" t="s">
        <v>79</v>
      </c>
    </row>
    <row r="10" spans="1:7">
      <c r="B10" t="s">
        <v>75</v>
      </c>
      <c r="F10" t="s">
        <v>67</v>
      </c>
      <c r="G10" t="s">
        <v>71</v>
      </c>
    </row>
    <row r="11" spans="1:7">
      <c r="B11" t="s">
        <v>68</v>
      </c>
      <c r="C11" s="1">
        <v>1</v>
      </c>
      <c r="E11">
        <v>-5</v>
      </c>
      <c r="F11">
        <f>E11+$C$15</f>
        <v>-4</v>
      </c>
      <c r="G11">
        <f>$C$11*F11^2+$C$12*F11+$C$13</f>
        <v>27</v>
      </c>
    </row>
    <row r="12" spans="1:7">
      <c r="B12" t="s">
        <v>69</v>
      </c>
      <c r="C12">
        <v>-2</v>
      </c>
      <c r="E12">
        <v>-4</v>
      </c>
      <c r="F12">
        <f t="shared" ref="F12:F21" si="0">E12+$C$15</f>
        <v>-3</v>
      </c>
      <c r="G12">
        <f t="shared" ref="G12:G21" si="1">$C$11*F12^2+$C$12*F12+$C$13</f>
        <v>18</v>
      </c>
    </row>
    <row r="13" spans="1:7">
      <c r="B13" t="s">
        <v>70</v>
      </c>
      <c r="C13">
        <v>3</v>
      </c>
      <c r="E13">
        <v>-3</v>
      </c>
      <c r="F13">
        <f t="shared" si="0"/>
        <v>-2</v>
      </c>
      <c r="G13">
        <f t="shared" si="1"/>
        <v>11</v>
      </c>
    </row>
    <row r="14" spans="1:7">
      <c r="E14">
        <v>-2</v>
      </c>
      <c r="F14">
        <f t="shared" si="0"/>
        <v>-1</v>
      </c>
      <c r="G14">
        <f t="shared" si="1"/>
        <v>6</v>
      </c>
    </row>
    <row r="15" spans="1:7">
      <c r="B15" t="s">
        <v>72</v>
      </c>
      <c r="C15">
        <f>-C12/2*C11</f>
        <v>1</v>
      </c>
      <c r="E15">
        <v>-1</v>
      </c>
      <c r="F15">
        <f t="shared" si="0"/>
        <v>0</v>
      </c>
      <c r="G15">
        <f t="shared" si="1"/>
        <v>3</v>
      </c>
    </row>
    <row r="16" spans="1:7">
      <c r="B16" t="s">
        <v>73</v>
      </c>
      <c r="C16">
        <f>-(C12^2-C11*C13)/4*C11</f>
        <v>-0.25</v>
      </c>
      <c r="E16">
        <v>0</v>
      </c>
      <c r="F16">
        <f t="shared" si="0"/>
        <v>1</v>
      </c>
      <c r="G16">
        <f t="shared" si="1"/>
        <v>2</v>
      </c>
    </row>
    <row r="17" spans="5:7">
      <c r="E17">
        <v>1</v>
      </c>
      <c r="F17">
        <f t="shared" si="0"/>
        <v>2</v>
      </c>
      <c r="G17">
        <f t="shared" si="1"/>
        <v>3</v>
      </c>
    </row>
    <row r="18" spans="5:7">
      <c r="E18">
        <v>2</v>
      </c>
      <c r="F18">
        <f t="shared" si="0"/>
        <v>3</v>
      </c>
      <c r="G18">
        <f t="shared" si="1"/>
        <v>6</v>
      </c>
    </row>
    <row r="19" spans="5:7">
      <c r="E19">
        <v>3</v>
      </c>
      <c r="F19">
        <f t="shared" si="0"/>
        <v>4</v>
      </c>
      <c r="G19">
        <f t="shared" si="1"/>
        <v>11</v>
      </c>
    </row>
    <row r="20" spans="5:7">
      <c r="E20">
        <v>4</v>
      </c>
      <c r="F20">
        <f t="shared" si="0"/>
        <v>5</v>
      </c>
      <c r="G20">
        <f t="shared" si="1"/>
        <v>18</v>
      </c>
    </row>
    <row r="21" spans="5:7">
      <c r="E21">
        <v>5</v>
      </c>
      <c r="F21">
        <f t="shared" si="0"/>
        <v>6</v>
      </c>
      <c r="G21">
        <f t="shared" si="1"/>
        <v>27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M2" sqref="M2"/>
    </sheetView>
  </sheetViews>
  <sheetFormatPr baseColWidth="10" defaultColWidth="8.83203125" defaultRowHeight="14" x14ac:dyDescent="0"/>
  <cols>
    <col min="1" max="1" width="14.1640625" customWidth="1"/>
    <col min="2" max="2" width="14.33203125" customWidth="1"/>
  </cols>
  <sheetData>
    <row r="1" spans="1:13" ht="27">
      <c r="A1" s="8" t="s">
        <v>67</v>
      </c>
      <c r="B1" s="8" t="s">
        <v>84</v>
      </c>
    </row>
    <row r="2" spans="1:13">
      <c r="A2">
        <v>0</v>
      </c>
      <c r="B2">
        <f>10^A2</f>
        <v>1</v>
      </c>
      <c r="L2">
        <v>1</v>
      </c>
      <c r="M2" t="s">
        <v>86</v>
      </c>
    </row>
    <row r="3" spans="1:13">
      <c r="A3">
        <v>1</v>
      </c>
      <c r="B3">
        <f t="shared" ref="B3:B8" si="0">10^A3</f>
        <v>10</v>
      </c>
      <c r="L3">
        <v>2</v>
      </c>
      <c r="M3" t="s">
        <v>87</v>
      </c>
    </row>
    <row r="4" spans="1:13">
      <c r="A4">
        <v>2</v>
      </c>
      <c r="B4">
        <f t="shared" si="0"/>
        <v>100</v>
      </c>
      <c r="M4" t="s">
        <v>88</v>
      </c>
    </row>
    <row r="5" spans="1:13">
      <c r="A5">
        <v>3</v>
      </c>
      <c r="B5">
        <f t="shared" si="0"/>
        <v>1000</v>
      </c>
      <c r="L5">
        <v>3</v>
      </c>
      <c r="M5" t="s">
        <v>90</v>
      </c>
    </row>
    <row r="6" spans="1:13">
      <c r="A6">
        <v>4</v>
      </c>
      <c r="B6">
        <f t="shared" si="0"/>
        <v>10000</v>
      </c>
      <c r="L6">
        <v>4</v>
      </c>
      <c r="M6" t="s">
        <v>89</v>
      </c>
    </row>
    <row r="7" spans="1:13">
      <c r="A7">
        <v>5</v>
      </c>
      <c r="B7">
        <f t="shared" si="0"/>
        <v>100000</v>
      </c>
      <c r="L7">
        <v>5</v>
      </c>
      <c r="M7" t="s">
        <v>91</v>
      </c>
    </row>
    <row r="8" spans="1:13">
      <c r="A8">
        <v>6</v>
      </c>
      <c r="B8">
        <f t="shared" si="0"/>
        <v>1000000</v>
      </c>
    </row>
    <row r="12" spans="1:13" ht="27">
      <c r="A12" s="8" t="s">
        <v>67</v>
      </c>
      <c r="B12" s="8" t="s">
        <v>85</v>
      </c>
    </row>
    <row r="13" spans="1:13">
      <c r="A13">
        <v>0</v>
      </c>
      <c r="B13">
        <f t="shared" ref="B13:B33" si="1">2^A13</f>
        <v>1</v>
      </c>
    </row>
    <row r="14" spans="1:13">
      <c r="A14">
        <v>1</v>
      </c>
      <c r="B14">
        <f t="shared" si="1"/>
        <v>2</v>
      </c>
    </row>
    <row r="15" spans="1:13">
      <c r="A15">
        <v>2</v>
      </c>
      <c r="B15">
        <f t="shared" si="1"/>
        <v>4</v>
      </c>
    </row>
    <row r="16" spans="1:13">
      <c r="A16">
        <v>3</v>
      </c>
      <c r="B16">
        <f t="shared" si="1"/>
        <v>8</v>
      </c>
    </row>
    <row r="17" spans="1:2">
      <c r="A17">
        <v>4</v>
      </c>
      <c r="B17">
        <f t="shared" si="1"/>
        <v>16</v>
      </c>
    </row>
    <row r="18" spans="1:2">
      <c r="A18">
        <v>5</v>
      </c>
      <c r="B18">
        <f t="shared" si="1"/>
        <v>32</v>
      </c>
    </row>
    <row r="19" spans="1:2">
      <c r="A19">
        <v>6</v>
      </c>
      <c r="B19">
        <f t="shared" si="1"/>
        <v>64</v>
      </c>
    </row>
    <row r="20" spans="1:2">
      <c r="A20">
        <v>7</v>
      </c>
      <c r="B20">
        <f t="shared" si="1"/>
        <v>128</v>
      </c>
    </row>
    <row r="21" spans="1:2">
      <c r="A21">
        <v>8</v>
      </c>
      <c r="B21">
        <f t="shared" si="1"/>
        <v>256</v>
      </c>
    </row>
    <row r="22" spans="1:2">
      <c r="A22">
        <v>9</v>
      </c>
      <c r="B22">
        <f t="shared" si="1"/>
        <v>512</v>
      </c>
    </row>
    <row r="23" spans="1:2">
      <c r="A23">
        <v>10</v>
      </c>
      <c r="B23">
        <f t="shared" si="1"/>
        <v>1024</v>
      </c>
    </row>
    <row r="24" spans="1:2">
      <c r="A24">
        <v>11</v>
      </c>
      <c r="B24">
        <f t="shared" si="1"/>
        <v>2048</v>
      </c>
    </row>
    <row r="25" spans="1:2">
      <c r="A25">
        <v>12</v>
      </c>
      <c r="B25">
        <f t="shared" si="1"/>
        <v>4096</v>
      </c>
    </row>
    <row r="26" spans="1:2">
      <c r="A26">
        <v>13</v>
      </c>
      <c r="B26">
        <f t="shared" si="1"/>
        <v>8192</v>
      </c>
    </row>
    <row r="27" spans="1:2">
      <c r="A27">
        <v>14</v>
      </c>
      <c r="B27">
        <f t="shared" si="1"/>
        <v>16384</v>
      </c>
    </row>
    <row r="28" spans="1:2">
      <c r="A28">
        <v>15</v>
      </c>
      <c r="B28">
        <f t="shared" si="1"/>
        <v>32768</v>
      </c>
    </row>
    <row r="29" spans="1:2">
      <c r="A29">
        <v>16</v>
      </c>
      <c r="B29">
        <f t="shared" si="1"/>
        <v>65536</v>
      </c>
    </row>
    <row r="30" spans="1:2">
      <c r="A30">
        <v>17</v>
      </c>
      <c r="B30">
        <f t="shared" si="1"/>
        <v>131072</v>
      </c>
    </row>
    <row r="31" spans="1:2">
      <c r="A31">
        <v>18</v>
      </c>
      <c r="B31">
        <f t="shared" si="1"/>
        <v>262144</v>
      </c>
    </row>
    <row r="32" spans="1:2">
      <c r="A32">
        <v>19</v>
      </c>
      <c r="B32">
        <f t="shared" si="1"/>
        <v>524288</v>
      </c>
    </row>
    <row r="33" spans="1:2">
      <c r="A33">
        <v>20</v>
      </c>
      <c r="B33">
        <f t="shared" si="1"/>
        <v>1048576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23" sqref="C23"/>
    </sheetView>
  </sheetViews>
  <sheetFormatPr baseColWidth="10" defaultColWidth="8.83203125" defaultRowHeight="14" x14ac:dyDescent="0"/>
  <cols>
    <col min="1" max="1" width="7.6640625" customWidth="1"/>
    <col min="2" max="2" width="8.1640625" customWidth="1"/>
    <col min="3" max="3" width="12" customWidth="1"/>
    <col min="4" max="4" width="13.5" customWidth="1"/>
    <col min="5" max="5" width="13.1640625" customWidth="1"/>
  </cols>
  <sheetData>
    <row r="1" spans="1:5">
      <c r="A1" t="s">
        <v>95</v>
      </c>
    </row>
    <row r="2" spans="1:5">
      <c r="B2" t="s">
        <v>92</v>
      </c>
      <c r="C2" t="s">
        <v>93</v>
      </c>
      <c r="D2" t="s">
        <v>94</v>
      </c>
      <c r="E2" t="s">
        <v>96</v>
      </c>
    </row>
    <row r="3" spans="1:5">
      <c r="A3" s="38">
        <v>200</v>
      </c>
      <c r="B3" s="12">
        <v>0</v>
      </c>
      <c r="C3" s="9">
        <v>22500000</v>
      </c>
      <c r="D3" s="9">
        <v>1288307100</v>
      </c>
      <c r="E3" s="10">
        <f>Table3[[#This Row],[Users]]/Table3[[#This Row],[Population]]</f>
        <v>1.7464779942608404E-2</v>
      </c>
    </row>
    <row r="4" spans="1:5">
      <c r="A4" s="38"/>
      <c r="B4" s="12">
        <v>1</v>
      </c>
      <c r="C4" s="9">
        <v>33700000</v>
      </c>
      <c r="D4" s="9">
        <v>1288307100</v>
      </c>
      <c r="E4" s="10">
        <f>Table3[[#This Row],[Users]]/Table3[[#This Row],[Population]]</f>
        <v>2.6158359291817923E-2</v>
      </c>
    </row>
    <row r="5" spans="1:5">
      <c r="A5" s="38"/>
      <c r="B5" s="12">
        <v>2</v>
      </c>
      <c r="C5" s="9">
        <v>59100000</v>
      </c>
      <c r="D5" s="9">
        <v>1288307100</v>
      </c>
      <c r="E5" s="10">
        <f>Table3[[#This Row],[Users]]/Table3[[#This Row],[Population]]</f>
        <v>4.5874155315918076E-2</v>
      </c>
    </row>
    <row r="6" spans="1:5">
      <c r="A6" s="38"/>
      <c r="B6" s="12">
        <v>3</v>
      </c>
      <c r="C6" s="9">
        <v>69000000</v>
      </c>
      <c r="D6" s="9">
        <v>1288307100</v>
      </c>
      <c r="E6" s="10">
        <f>Table3[[#This Row],[Users]]/Table3[[#This Row],[Population]]</f>
        <v>5.3558658490665774E-2</v>
      </c>
    </row>
    <row r="7" spans="1:5">
      <c r="A7" s="38"/>
      <c r="B7" s="12">
        <v>4</v>
      </c>
      <c r="C7" s="9">
        <v>94000000</v>
      </c>
      <c r="D7" s="9">
        <v>1288307100</v>
      </c>
      <c r="E7" s="10">
        <f>Table3[[#This Row],[Users]]/Table3[[#This Row],[Population]]</f>
        <v>7.2963969538008447E-2</v>
      </c>
    </row>
    <row r="8" spans="1:5">
      <c r="A8" s="38"/>
      <c r="B8" s="12">
        <v>5</v>
      </c>
      <c r="C8" s="9">
        <v>103000000</v>
      </c>
      <c r="D8" s="9">
        <v>1289664808</v>
      </c>
      <c r="E8" s="10">
        <f>Table3[[#This Row],[Users]]/Table3[[#This Row],[Population]]</f>
        <v>7.9865713448234218E-2</v>
      </c>
    </row>
    <row r="9" spans="1:5">
      <c r="A9" s="38"/>
      <c r="B9" s="12">
        <v>6</v>
      </c>
      <c r="C9" s="9">
        <v>137000000</v>
      </c>
      <c r="D9" s="9">
        <v>1317431495</v>
      </c>
      <c r="E9" s="10">
        <f>Table3[[#This Row],[Users]]/Table3[[#This Row],[Population]]</f>
        <v>0.10399022683149077</v>
      </c>
    </row>
    <row r="10" spans="1:5">
      <c r="A10" s="38"/>
      <c r="B10" s="12">
        <v>7</v>
      </c>
      <c r="C10" s="9">
        <v>162000000</v>
      </c>
      <c r="D10" s="9">
        <v>1317431495</v>
      </c>
      <c r="E10" s="10">
        <f>Table3[[#This Row],[Users]]/Table3[[#This Row],[Population]]</f>
        <v>0.12296654559636135</v>
      </c>
    </row>
    <row r="11" spans="1:5">
      <c r="A11" s="38"/>
      <c r="B11" s="12">
        <v>8</v>
      </c>
      <c r="C11" s="9">
        <v>253000000</v>
      </c>
      <c r="D11" s="9">
        <v>1330044605</v>
      </c>
      <c r="E11" s="10">
        <f>Table3[[#This Row],[Users]]/Table3[[#This Row],[Population]]</f>
        <v>0.19021918441599933</v>
      </c>
    </row>
    <row r="12" spans="1:5">
      <c r="A12" s="38"/>
      <c r="B12" s="12">
        <v>9</v>
      </c>
      <c r="C12" s="9">
        <v>384000000</v>
      </c>
      <c r="D12" s="9">
        <v>1338612968</v>
      </c>
      <c r="E12" s="10">
        <f>Table3[[#This Row],[Users]]/Table3[[#This Row],[Population]]</f>
        <v>0.2868640967775235</v>
      </c>
    </row>
    <row r="13" spans="1:5">
      <c r="A13" s="39">
        <v>201</v>
      </c>
      <c r="B13" s="12">
        <v>0</v>
      </c>
      <c r="C13" s="9">
        <v>420000000</v>
      </c>
      <c r="D13" s="9">
        <v>1330141295</v>
      </c>
      <c r="E13" s="10">
        <f>Table3[[#This Row],[Users]]/Table3[[#This Row],[Population]]</f>
        <v>0.31575592877146186</v>
      </c>
    </row>
    <row r="14" spans="1:5">
      <c r="A14" s="39"/>
      <c r="B14" s="12">
        <v>1</v>
      </c>
      <c r="C14" s="9">
        <v>519333333.33333302</v>
      </c>
      <c r="D14" s="9">
        <v>1333029646</v>
      </c>
      <c r="E14" s="10">
        <f>Table3[[#This Row],[Users]]/Table3[[#This Row],[Population]]</f>
        <v>0.3895887348729925</v>
      </c>
    </row>
    <row r="15" spans="1:5">
      <c r="A15" s="39"/>
      <c r="B15" s="12">
        <v>2</v>
      </c>
      <c r="C15" s="9">
        <v>602833333.33333302</v>
      </c>
      <c r="D15" s="9">
        <v>1333077991</v>
      </c>
      <c r="E15" s="10">
        <f>Table3[[#This Row],[Users]]/Table3[[#This Row],[Population]]</f>
        <v>0.45221160157412954</v>
      </c>
    </row>
    <row r="16" spans="1:5">
      <c r="A16" s="39"/>
      <c r="B16" s="12">
        <v>3</v>
      </c>
      <c r="C16" s="9">
        <v>686333333.33333302</v>
      </c>
      <c r="D16" s="9">
        <v>1333126336</v>
      </c>
      <c r="E16" s="10">
        <f>Table3[[#This Row],[Users]]/Table3[[#This Row],[Population]]</f>
        <v>0.51482992631640057</v>
      </c>
    </row>
    <row r="17" spans="1:5">
      <c r="A17" s="39"/>
      <c r="B17" s="12">
        <v>4</v>
      </c>
      <c r="C17" s="9">
        <v>769833333.33333302</v>
      </c>
      <c r="D17" s="9">
        <v>1333174681</v>
      </c>
      <c r="E17" s="10">
        <f>Table3[[#This Row],[Users]]/Table3[[#This Row],[Population]]</f>
        <v>0.57744370959392155</v>
      </c>
    </row>
    <row r="18" spans="1:5">
      <c r="A18" s="39"/>
      <c r="B18" s="12">
        <v>5</v>
      </c>
      <c r="C18" s="9">
        <v>853333333.33333302</v>
      </c>
      <c r="D18" s="9">
        <v>1333223026</v>
      </c>
      <c r="E18" s="10">
        <f>Table3[[#This Row],[Users]]/Table3[[#This Row],[Population]]</f>
        <v>0.64005295190073697</v>
      </c>
    </row>
    <row r="20" spans="1:5">
      <c r="B20">
        <v>1</v>
      </c>
      <c r="C20" t="s">
        <v>97</v>
      </c>
    </row>
    <row r="21" spans="1:5">
      <c r="B21">
        <v>2</v>
      </c>
      <c r="C21" t="s">
        <v>114</v>
      </c>
    </row>
    <row r="23" spans="1:5">
      <c r="B23">
        <v>3</v>
      </c>
      <c r="C23" t="s">
        <v>98</v>
      </c>
    </row>
    <row r="24" spans="1:5">
      <c r="B24">
        <v>4</v>
      </c>
      <c r="C24" t="s">
        <v>99</v>
      </c>
    </row>
    <row r="25" spans="1:5">
      <c r="B25">
        <v>5</v>
      </c>
      <c r="C25" t="s">
        <v>100</v>
      </c>
    </row>
    <row r="27" spans="1:5">
      <c r="B27">
        <v>6</v>
      </c>
      <c r="C27" t="s">
        <v>102</v>
      </c>
    </row>
    <row r="28" spans="1:5">
      <c r="B28">
        <v>7</v>
      </c>
      <c r="C28" t="s">
        <v>101</v>
      </c>
    </row>
    <row r="30" spans="1:5">
      <c r="B30">
        <v>8</v>
      </c>
      <c r="C30" t="s">
        <v>103</v>
      </c>
    </row>
    <row r="32" spans="1:5">
      <c r="B32">
        <v>9</v>
      </c>
      <c r="C32" t="s">
        <v>116</v>
      </c>
    </row>
    <row r="33" spans="2:3">
      <c r="B33">
        <v>10</v>
      </c>
      <c r="C33" t="s">
        <v>117</v>
      </c>
    </row>
    <row r="34" spans="2:3">
      <c r="B34">
        <v>11</v>
      </c>
      <c r="C34" t="s">
        <v>118</v>
      </c>
    </row>
    <row r="35" spans="2:3">
      <c r="B35">
        <v>12</v>
      </c>
      <c r="C35" t="s">
        <v>119</v>
      </c>
    </row>
    <row r="36" spans="2:3">
      <c r="B36">
        <v>13</v>
      </c>
      <c r="C36" t="s">
        <v>120</v>
      </c>
    </row>
    <row r="37" spans="2:3">
      <c r="B37">
        <v>14</v>
      </c>
      <c r="C37" t="s">
        <v>121</v>
      </c>
    </row>
  </sheetData>
  <mergeCells count="2">
    <mergeCell ref="A3:A12"/>
    <mergeCell ref="A13:A18"/>
  </mergeCells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0" sqref="A20:B21"/>
    </sheetView>
  </sheetViews>
  <sheetFormatPr baseColWidth="10" defaultColWidth="8.83203125" defaultRowHeight="14" x14ac:dyDescent="0"/>
  <cols>
    <col min="2" max="2" width="14.1640625" customWidth="1"/>
  </cols>
  <sheetData>
    <row r="1" spans="1:4">
      <c r="A1" s="2"/>
      <c r="B1" s="13" t="s">
        <v>152</v>
      </c>
      <c r="C1" s="13" t="s">
        <v>112</v>
      </c>
      <c r="D1" s="13" t="s">
        <v>113</v>
      </c>
    </row>
    <row r="2" spans="1:4">
      <c r="A2" s="14" t="s">
        <v>107</v>
      </c>
      <c r="B2" s="12">
        <v>483</v>
      </c>
      <c r="C2" s="2">
        <v>256</v>
      </c>
      <c r="D2" s="15">
        <f>1-(C2/B2)</f>
        <v>0.46997929606625255</v>
      </c>
    </row>
    <row r="3" spans="1:4">
      <c r="A3" s="14" t="s">
        <v>108</v>
      </c>
      <c r="B3" s="12">
        <v>248</v>
      </c>
      <c r="C3" s="2">
        <v>233</v>
      </c>
      <c r="D3" s="15">
        <f t="shared" ref="D3:D6" si="0">1-(C3/B3)</f>
        <v>6.0483870967741882E-2</v>
      </c>
    </row>
    <row r="4" spans="1:4">
      <c r="A4" s="14" t="s">
        <v>109</v>
      </c>
      <c r="B4" s="12">
        <v>514</v>
      </c>
      <c r="C4" s="2">
        <v>277</v>
      </c>
      <c r="D4" s="15">
        <f t="shared" si="0"/>
        <v>0.46108949416342415</v>
      </c>
    </row>
    <row r="5" spans="1:4">
      <c r="A5" s="14" t="s">
        <v>110</v>
      </c>
      <c r="B5" s="12">
        <v>407</v>
      </c>
      <c r="C5" s="2">
        <v>216</v>
      </c>
      <c r="D5" s="15">
        <f t="shared" si="0"/>
        <v>0.46928746928746934</v>
      </c>
    </row>
    <row r="6" spans="1:4">
      <c r="A6" s="14" t="s">
        <v>111</v>
      </c>
      <c r="B6" s="12">
        <v>409</v>
      </c>
      <c r="C6" s="2">
        <v>321</v>
      </c>
      <c r="D6" s="15">
        <f t="shared" si="0"/>
        <v>0.21515892420537897</v>
      </c>
    </row>
    <row r="17" spans="1:2">
      <c r="A17">
        <v>1</v>
      </c>
      <c r="B17" t="s">
        <v>136</v>
      </c>
    </row>
    <row r="18" spans="1:2">
      <c r="A18">
        <v>2</v>
      </c>
      <c r="B18" t="s">
        <v>153</v>
      </c>
    </row>
    <row r="20" spans="1:2">
      <c r="A20">
        <v>3</v>
      </c>
      <c r="B20" t="s">
        <v>154</v>
      </c>
    </row>
    <row r="21" spans="1:2">
      <c r="A21">
        <v>4</v>
      </c>
      <c r="B21" t="s">
        <v>115</v>
      </c>
    </row>
    <row r="23" spans="1:2">
      <c r="A23">
        <v>5</v>
      </c>
      <c r="B23" t="s">
        <v>155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0" sqref="B20"/>
    </sheetView>
  </sheetViews>
  <sheetFormatPr baseColWidth="10" defaultColWidth="8.83203125" defaultRowHeight="14" x14ac:dyDescent="0"/>
  <cols>
    <col min="2" max="2" width="12" customWidth="1"/>
    <col min="3" max="3" width="10.1640625" customWidth="1"/>
    <col min="4" max="4" width="8.5" customWidth="1"/>
  </cols>
  <sheetData>
    <row r="1" spans="1:4">
      <c r="B1" t="s">
        <v>122</v>
      </c>
      <c r="C1" t="s">
        <v>124</v>
      </c>
      <c r="D1" t="s">
        <v>123</v>
      </c>
    </row>
    <row r="2" spans="1:4">
      <c r="A2" t="s">
        <v>3</v>
      </c>
      <c r="B2">
        <v>489</v>
      </c>
      <c r="C2">
        <v>237</v>
      </c>
      <c r="D2">
        <f>B2-C2</f>
        <v>252</v>
      </c>
    </row>
    <row r="3" spans="1:4">
      <c r="A3" t="s">
        <v>4</v>
      </c>
      <c r="B3">
        <v>327</v>
      </c>
      <c r="C3">
        <v>220</v>
      </c>
      <c r="D3">
        <f t="shared" ref="D3:D13" si="0">B3-C3</f>
        <v>107</v>
      </c>
    </row>
    <row r="4" spans="1:4">
      <c r="A4" t="s">
        <v>5</v>
      </c>
      <c r="B4">
        <v>358</v>
      </c>
      <c r="C4">
        <v>336</v>
      </c>
      <c r="D4">
        <f t="shared" si="0"/>
        <v>22</v>
      </c>
    </row>
    <row r="5" spans="1:4">
      <c r="A5" t="s">
        <v>6</v>
      </c>
      <c r="B5">
        <v>397</v>
      </c>
      <c r="C5">
        <v>369</v>
      </c>
      <c r="D5">
        <f t="shared" si="0"/>
        <v>28</v>
      </c>
    </row>
    <row r="6" spans="1:4">
      <c r="A6" t="s">
        <v>7</v>
      </c>
      <c r="B6">
        <v>391</v>
      </c>
      <c r="C6">
        <v>262</v>
      </c>
      <c r="D6">
        <f t="shared" si="0"/>
        <v>129</v>
      </c>
    </row>
    <row r="7" spans="1:4">
      <c r="A7" t="s">
        <v>8</v>
      </c>
      <c r="B7">
        <v>484</v>
      </c>
      <c r="C7">
        <v>288</v>
      </c>
      <c r="D7">
        <f t="shared" si="0"/>
        <v>196</v>
      </c>
    </row>
    <row r="8" spans="1:4">
      <c r="A8" t="s">
        <v>9</v>
      </c>
      <c r="B8">
        <v>453</v>
      </c>
      <c r="C8">
        <v>422</v>
      </c>
      <c r="D8">
        <f t="shared" si="0"/>
        <v>31</v>
      </c>
    </row>
    <row r="9" spans="1:4">
      <c r="A9" t="s">
        <v>10</v>
      </c>
      <c r="B9">
        <v>355</v>
      </c>
      <c r="C9">
        <v>338</v>
      </c>
      <c r="D9">
        <f t="shared" si="0"/>
        <v>17</v>
      </c>
    </row>
    <row r="10" spans="1:4">
      <c r="A10" t="s">
        <v>11</v>
      </c>
      <c r="B10">
        <v>484</v>
      </c>
      <c r="C10">
        <v>390</v>
      </c>
      <c r="D10">
        <f t="shared" si="0"/>
        <v>94</v>
      </c>
    </row>
    <row r="11" spans="1:4">
      <c r="A11" t="s">
        <v>12</v>
      </c>
      <c r="B11">
        <v>303</v>
      </c>
      <c r="C11">
        <v>287</v>
      </c>
      <c r="D11">
        <f t="shared" si="0"/>
        <v>16</v>
      </c>
    </row>
    <row r="12" spans="1:4">
      <c r="A12" t="s">
        <v>13</v>
      </c>
      <c r="B12">
        <v>374</v>
      </c>
      <c r="C12">
        <v>216</v>
      </c>
      <c r="D12">
        <f t="shared" si="0"/>
        <v>158</v>
      </c>
    </row>
    <row r="13" spans="1:4">
      <c r="A13" t="s">
        <v>14</v>
      </c>
      <c r="B13">
        <v>382</v>
      </c>
      <c r="C13">
        <v>239</v>
      </c>
      <c r="D13">
        <f t="shared" si="0"/>
        <v>143</v>
      </c>
    </row>
    <row r="19" spans="1:2">
      <c r="A19">
        <v>1</v>
      </c>
      <c r="B19" t="s">
        <v>137</v>
      </c>
    </row>
    <row r="20" spans="1:2">
      <c r="A20">
        <v>1</v>
      </c>
      <c r="B20" t="s">
        <v>125</v>
      </c>
    </row>
    <row r="22" spans="1:2">
      <c r="A22">
        <v>2</v>
      </c>
      <c r="B22" t="s">
        <v>126</v>
      </c>
    </row>
    <row r="24" spans="1:2">
      <c r="A24">
        <v>3</v>
      </c>
      <c r="B24" t="s">
        <v>127</v>
      </c>
    </row>
    <row r="25" spans="1:2">
      <c r="A25">
        <v>4</v>
      </c>
      <c r="B25" t="s">
        <v>119</v>
      </c>
    </row>
    <row r="26" spans="1:2">
      <c r="A26">
        <v>5</v>
      </c>
      <c r="B26" t="s">
        <v>128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7" sqref="B17"/>
    </sheetView>
  </sheetViews>
  <sheetFormatPr baseColWidth="10" defaultColWidth="8.83203125" defaultRowHeight="14" x14ac:dyDescent="0"/>
  <sheetData>
    <row r="1" spans="1:5">
      <c r="A1" t="s">
        <v>135</v>
      </c>
    </row>
    <row r="2" spans="1:5">
      <c r="A2" t="s">
        <v>134</v>
      </c>
      <c r="B2" t="s">
        <v>57</v>
      </c>
      <c r="C2" t="s">
        <v>4</v>
      </c>
      <c r="D2" t="s">
        <v>5</v>
      </c>
      <c r="E2" t="s">
        <v>6</v>
      </c>
    </row>
    <row r="3" spans="1:5">
      <c r="A3" t="s">
        <v>129</v>
      </c>
      <c r="B3">
        <v>1</v>
      </c>
      <c r="C3">
        <v>1</v>
      </c>
      <c r="D3">
        <v>5</v>
      </c>
      <c r="E3">
        <v>4</v>
      </c>
    </row>
    <row r="4" spans="1:5">
      <c r="A4" t="s">
        <v>130</v>
      </c>
      <c r="B4">
        <v>2</v>
      </c>
      <c r="C4">
        <v>4</v>
      </c>
      <c r="D4">
        <v>1</v>
      </c>
      <c r="E4">
        <v>3</v>
      </c>
    </row>
    <row r="5" spans="1:5">
      <c r="A5" t="s">
        <v>131</v>
      </c>
      <c r="B5">
        <v>3</v>
      </c>
      <c r="C5">
        <v>5</v>
      </c>
      <c r="D5">
        <v>4</v>
      </c>
      <c r="E5">
        <v>1</v>
      </c>
    </row>
    <row r="6" spans="1:5">
      <c r="A6" t="s">
        <v>132</v>
      </c>
      <c r="B6">
        <v>4</v>
      </c>
      <c r="C6">
        <v>3</v>
      </c>
      <c r="D6">
        <v>3</v>
      </c>
      <c r="E6">
        <v>2</v>
      </c>
    </row>
    <row r="7" spans="1:5">
      <c r="A7" t="s">
        <v>133</v>
      </c>
      <c r="B7">
        <v>5</v>
      </c>
      <c r="C7">
        <v>2</v>
      </c>
      <c r="D7">
        <v>2</v>
      </c>
      <c r="E7">
        <v>5</v>
      </c>
    </row>
    <row r="15" spans="1:5">
      <c r="A15">
        <v>1</v>
      </c>
      <c r="B15" t="s">
        <v>137</v>
      </c>
    </row>
    <row r="16" spans="1:5">
      <c r="A16">
        <v>2</v>
      </c>
      <c r="B16" t="s">
        <v>140</v>
      </c>
    </row>
    <row r="17" spans="1:2">
      <c r="A17">
        <v>3</v>
      </c>
      <c r="B17" t="s">
        <v>98</v>
      </c>
    </row>
    <row r="18" spans="1:2">
      <c r="B18" t="s">
        <v>143</v>
      </c>
    </row>
    <row r="19" spans="1:2">
      <c r="B19" t="s">
        <v>138</v>
      </c>
    </row>
    <row r="20" spans="1:2">
      <c r="B20" t="s">
        <v>142</v>
      </c>
    </row>
    <row r="21" spans="1:2">
      <c r="B21" t="s">
        <v>139</v>
      </c>
    </row>
    <row r="23" spans="1:2">
      <c r="A23">
        <v>4</v>
      </c>
      <c r="B23" t="s">
        <v>141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8" sqref="A1:B8"/>
    </sheetView>
  </sheetViews>
  <sheetFormatPr baseColWidth="10" defaultColWidth="8.83203125" defaultRowHeight="14" x14ac:dyDescent="0"/>
  <cols>
    <col min="2" max="2" width="19.5" bestFit="1" customWidth="1"/>
  </cols>
  <sheetData>
    <row r="1" spans="1:5">
      <c r="A1" t="s">
        <v>144</v>
      </c>
      <c r="D1" t="s">
        <v>67</v>
      </c>
      <c r="E1" t="s">
        <v>71</v>
      </c>
    </row>
    <row r="2" spans="1:5">
      <c r="A2" t="s">
        <v>145</v>
      </c>
      <c r="B2" t="s">
        <v>146</v>
      </c>
      <c r="D2" s="11">
        <v>0</v>
      </c>
      <c r="E2">
        <v>9</v>
      </c>
    </row>
    <row r="3" spans="1:5">
      <c r="A3" s="11">
        <v>1</v>
      </c>
      <c r="B3">
        <v>9</v>
      </c>
      <c r="D3" s="11">
        <v>1</v>
      </c>
      <c r="E3">
        <v>9</v>
      </c>
    </row>
    <row r="4" spans="1:5">
      <c r="A4" s="11">
        <v>2</v>
      </c>
      <c r="B4">
        <v>5</v>
      </c>
      <c r="D4" s="11">
        <v>1</v>
      </c>
      <c r="E4">
        <v>9</v>
      </c>
    </row>
    <row r="5" spans="1:5">
      <c r="A5" s="11">
        <v>3</v>
      </c>
      <c r="B5">
        <v>5</v>
      </c>
      <c r="D5" s="11">
        <v>2</v>
      </c>
      <c r="E5">
        <v>9</v>
      </c>
    </row>
    <row r="6" spans="1:5">
      <c r="A6" s="11">
        <v>4</v>
      </c>
      <c r="B6">
        <v>5.13</v>
      </c>
      <c r="D6" s="11">
        <v>2</v>
      </c>
      <c r="E6">
        <v>5</v>
      </c>
    </row>
    <row r="7" spans="1:5">
      <c r="A7" s="11">
        <v>5</v>
      </c>
      <c r="B7">
        <v>5.25</v>
      </c>
      <c r="D7" s="11">
        <v>3</v>
      </c>
      <c r="E7">
        <v>5</v>
      </c>
    </row>
    <row r="8" spans="1:5">
      <c r="A8" s="11">
        <v>6</v>
      </c>
      <c r="B8">
        <v>8</v>
      </c>
      <c r="D8" s="11">
        <v>3</v>
      </c>
      <c r="E8">
        <v>5</v>
      </c>
    </row>
    <row r="9" spans="1:5">
      <c r="D9" s="11">
        <v>4</v>
      </c>
      <c r="E9">
        <v>5</v>
      </c>
    </row>
    <row r="10" spans="1:5">
      <c r="D10" s="11">
        <v>4</v>
      </c>
      <c r="E10">
        <v>5.13</v>
      </c>
    </row>
    <row r="11" spans="1:5">
      <c r="D11" s="11">
        <v>5</v>
      </c>
      <c r="E11">
        <v>5.13</v>
      </c>
    </row>
    <row r="12" spans="1:5">
      <c r="D12" s="11">
        <v>5</v>
      </c>
      <c r="E12">
        <v>5.25</v>
      </c>
    </row>
    <row r="13" spans="1:5">
      <c r="D13" s="11">
        <v>6</v>
      </c>
      <c r="E13">
        <v>5.25</v>
      </c>
    </row>
    <row r="14" spans="1:5">
      <c r="D14" s="11">
        <v>6</v>
      </c>
      <c r="E14">
        <v>8</v>
      </c>
    </row>
    <row r="15" spans="1:5">
      <c r="D15" s="11">
        <v>7</v>
      </c>
      <c r="E15">
        <v>8</v>
      </c>
    </row>
    <row r="19" spans="1:2">
      <c r="A19">
        <v>1</v>
      </c>
      <c r="B19" t="s">
        <v>150</v>
      </c>
    </row>
    <row r="20" spans="1:2">
      <c r="A20">
        <v>2</v>
      </c>
      <c r="B20" t="s">
        <v>147</v>
      </c>
    </row>
    <row r="21" spans="1:2">
      <c r="A21">
        <v>3</v>
      </c>
      <c r="B21" t="s">
        <v>148</v>
      </c>
    </row>
    <row r="23" spans="1:2">
      <c r="A23">
        <v>4</v>
      </c>
      <c r="B23" t="s">
        <v>149</v>
      </c>
    </row>
    <row r="24" spans="1:2">
      <c r="A24">
        <v>5</v>
      </c>
      <c r="B24" t="s">
        <v>151</v>
      </c>
    </row>
  </sheetData>
  <sortState ref="D3:E15">
    <sortCondition ref="D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C12" sqref="A1:C12"/>
    </sheetView>
  </sheetViews>
  <sheetFormatPr baseColWidth="10" defaultColWidth="8.83203125" defaultRowHeight="14" x14ac:dyDescent="0"/>
  <cols>
    <col min="1" max="1" width="11.5" bestFit="1" customWidth="1"/>
    <col min="2" max="2" width="11.1640625" customWidth="1"/>
    <col min="3" max="3" width="11.5" bestFit="1" customWidth="1"/>
  </cols>
  <sheetData>
    <row r="2" spans="1:3">
      <c r="A2" t="s">
        <v>45</v>
      </c>
      <c r="B2" t="s">
        <v>184</v>
      </c>
      <c r="C2" t="s">
        <v>185</v>
      </c>
    </row>
    <row r="3" spans="1:3">
      <c r="A3" s="23">
        <v>0</v>
      </c>
      <c r="B3" t="s">
        <v>186</v>
      </c>
      <c r="C3" s="5">
        <v>0.29166666666666669</v>
      </c>
    </row>
    <row r="4" spans="1:3">
      <c r="A4" s="23">
        <f>A3+C3</f>
        <v>0.29166666666666669</v>
      </c>
      <c r="B4" t="s">
        <v>187</v>
      </c>
      <c r="C4" s="5">
        <v>4.1666666666666664E-2</v>
      </c>
    </row>
    <row r="5" spans="1:3">
      <c r="A5" s="23">
        <f t="shared" ref="A5:A11" si="0">A4+C4</f>
        <v>0.33333333333333337</v>
      </c>
      <c r="B5" t="s">
        <v>188</v>
      </c>
      <c r="C5" s="5">
        <v>4.1666666666666664E-2</v>
      </c>
    </row>
    <row r="6" spans="1:3">
      <c r="A6" s="23">
        <f t="shared" si="0"/>
        <v>0.37500000000000006</v>
      </c>
      <c r="B6" t="s">
        <v>189</v>
      </c>
      <c r="C6" s="5">
        <v>0.16666666666666666</v>
      </c>
    </row>
    <row r="7" spans="1:3">
      <c r="A7" s="23">
        <f t="shared" si="0"/>
        <v>0.54166666666666674</v>
      </c>
      <c r="B7" t="s">
        <v>190</v>
      </c>
      <c r="C7" s="5">
        <v>4.1666666666666664E-2</v>
      </c>
    </row>
    <row r="8" spans="1:3">
      <c r="A8" s="23">
        <f t="shared" si="0"/>
        <v>0.58333333333333337</v>
      </c>
      <c r="B8" t="s">
        <v>189</v>
      </c>
      <c r="C8" s="5">
        <v>0.16666666666666666</v>
      </c>
    </row>
    <row r="9" spans="1:3">
      <c r="A9" s="23">
        <f t="shared" si="0"/>
        <v>0.75</v>
      </c>
      <c r="B9" t="s">
        <v>191</v>
      </c>
      <c r="C9" s="5">
        <v>4.1666666666666664E-2</v>
      </c>
    </row>
    <row r="10" spans="1:3">
      <c r="A10" s="23">
        <f t="shared" si="0"/>
        <v>0.79166666666666663</v>
      </c>
      <c r="B10" t="s">
        <v>192</v>
      </c>
      <c r="C10" s="5">
        <v>8.3333333333333329E-2</v>
      </c>
    </row>
    <row r="11" spans="1:3">
      <c r="A11" s="23">
        <f t="shared" si="0"/>
        <v>0.875</v>
      </c>
      <c r="B11" t="s">
        <v>193</v>
      </c>
      <c r="C11" s="5">
        <v>0.125</v>
      </c>
    </row>
    <row r="12" spans="1:3">
      <c r="A12" s="23">
        <f>A11+C11</f>
        <v>1</v>
      </c>
      <c r="C12" s="5"/>
    </row>
    <row r="13" spans="1:3">
      <c r="A13" s="23"/>
      <c r="C13" s="5"/>
    </row>
    <row r="14" spans="1:3">
      <c r="A14" s="23"/>
      <c r="C14" s="5"/>
    </row>
    <row r="15" spans="1:3">
      <c r="A15" s="23"/>
      <c r="C15" s="5"/>
    </row>
    <row r="16" spans="1:3">
      <c r="A16" s="23"/>
      <c r="C16" s="5"/>
    </row>
    <row r="17" spans="1:3">
      <c r="A17" s="23"/>
      <c r="C17" s="5"/>
    </row>
    <row r="18" spans="1:3">
      <c r="A18" s="23"/>
      <c r="C18" s="5"/>
    </row>
    <row r="19" spans="1:3">
      <c r="C19" s="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19" workbookViewId="0">
      <selection activeCell="J47" sqref="J47"/>
    </sheetView>
  </sheetViews>
  <sheetFormatPr baseColWidth="10" defaultColWidth="8.83203125" defaultRowHeight="14" x14ac:dyDescent="0"/>
  <cols>
    <col min="1" max="1" width="10.6640625" bestFit="1" customWidth="1"/>
  </cols>
  <sheetData>
    <row r="1" spans="1:7">
      <c r="A1" s="30" t="s">
        <v>217</v>
      </c>
      <c r="B1" s="30" t="s">
        <v>222</v>
      </c>
      <c r="C1" s="30" t="s">
        <v>218</v>
      </c>
      <c r="D1" s="30" t="s">
        <v>219</v>
      </c>
      <c r="E1" s="30" t="s">
        <v>220</v>
      </c>
      <c r="F1" s="30" t="s">
        <v>221</v>
      </c>
      <c r="G1" s="30" t="s">
        <v>223</v>
      </c>
    </row>
    <row r="2" spans="1:7">
      <c r="A2" s="31">
        <v>40571</v>
      </c>
      <c r="B2" s="30">
        <v>22209300</v>
      </c>
      <c r="C2" s="30">
        <v>86.2</v>
      </c>
      <c r="D2" s="30">
        <v>86.75</v>
      </c>
      <c r="E2" s="30">
        <v>85.8</v>
      </c>
      <c r="F2" s="30">
        <v>86.05</v>
      </c>
      <c r="G2" s="30">
        <v>86.05</v>
      </c>
    </row>
    <row r="3" spans="1:7">
      <c r="A3" s="31">
        <v>40570</v>
      </c>
      <c r="B3" s="30">
        <v>21450800</v>
      </c>
      <c r="C3" s="30">
        <v>85.6</v>
      </c>
      <c r="D3" s="30">
        <v>86.25</v>
      </c>
      <c r="E3" s="30">
        <v>85.6</v>
      </c>
      <c r="F3" s="30">
        <v>85.7</v>
      </c>
      <c r="G3" s="30">
        <v>85.7</v>
      </c>
    </row>
    <row r="4" spans="1:7">
      <c r="A4" s="31">
        <v>40569</v>
      </c>
      <c r="B4" s="30">
        <v>26961400</v>
      </c>
      <c r="C4" s="30">
        <v>86.35</v>
      </c>
      <c r="D4" s="30">
        <v>86.55</v>
      </c>
      <c r="E4" s="30">
        <v>85.3</v>
      </c>
      <c r="F4" s="30">
        <v>86</v>
      </c>
      <c r="G4" s="30">
        <v>86</v>
      </c>
    </row>
    <row r="5" spans="1:7">
      <c r="A5" s="31">
        <v>40568</v>
      </c>
      <c r="B5" s="30">
        <v>18934400</v>
      </c>
      <c r="C5" s="30">
        <v>87</v>
      </c>
      <c r="D5" s="30">
        <v>87.6</v>
      </c>
      <c r="E5" s="30">
        <v>86.65</v>
      </c>
      <c r="F5" s="30">
        <v>86.8</v>
      </c>
      <c r="G5" s="30">
        <v>86.8</v>
      </c>
    </row>
    <row r="6" spans="1:7">
      <c r="A6" s="31">
        <v>40567</v>
      </c>
      <c r="B6" s="30">
        <v>18936300</v>
      </c>
      <c r="C6" s="30">
        <v>86.6</v>
      </c>
      <c r="D6" s="30">
        <v>86.8</v>
      </c>
      <c r="E6" s="30">
        <v>85.75</v>
      </c>
      <c r="F6" s="30">
        <v>86.65</v>
      </c>
      <c r="G6" s="30">
        <v>86.65</v>
      </c>
    </row>
    <row r="7" spans="1:7">
      <c r="A7" s="31">
        <v>40564</v>
      </c>
      <c r="B7" s="30">
        <v>26847600</v>
      </c>
      <c r="C7" s="30">
        <v>86.2</v>
      </c>
      <c r="D7" s="30">
        <v>86.75</v>
      </c>
      <c r="E7" s="30">
        <v>85.9</v>
      </c>
      <c r="F7" s="30">
        <v>86.4</v>
      </c>
      <c r="G7" s="30">
        <v>86.4</v>
      </c>
    </row>
    <row r="8" spans="1:7">
      <c r="A8" s="31">
        <v>40563</v>
      </c>
      <c r="B8" s="30">
        <v>34651300</v>
      </c>
      <c r="C8" s="30">
        <v>86.95</v>
      </c>
      <c r="D8" s="30">
        <v>87</v>
      </c>
      <c r="E8" s="30">
        <v>86.1</v>
      </c>
      <c r="F8" s="30">
        <v>86.2</v>
      </c>
      <c r="G8" s="30">
        <v>86.2</v>
      </c>
    </row>
    <row r="9" spans="1:7">
      <c r="A9" s="31">
        <v>40562</v>
      </c>
      <c r="B9" s="30">
        <v>30145000</v>
      </c>
      <c r="C9" s="30">
        <v>88.35</v>
      </c>
      <c r="D9" s="30">
        <v>88.35</v>
      </c>
      <c r="E9" s="30">
        <v>87.6</v>
      </c>
      <c r="F9" s="30">
        <v>87.9</v>
      </c>
      <c r="G9" s="30">
        <v>87.9</v>
      </c>
    </row>
    <row r="10" spans="1:7">
      <c r="A10" s="31">
        <v>40561</v>
      </c>
      <c r="B10" s="30">
        <v>57694200</v>
      </c>
      <c r="C10" s="30">
        <v>87</v>
      </c>
      <c r="D10" s="30">
        <v>88.7</v>
      </c>
      <c r="E10" s="30">
        <v>86.85</v>
      </c>
      <c r="F10" s="30">
        <v>87.5</v>
      </c>
      <c r="G10" s="30">
        <v>87.5</v>
      </c>
    </row>
    <row r="11" spans="1:7">
      <c r="A11" s="31">
        <v>40560</v>
      </c>
      <c r="B11" s="30">
        <v>27782900</v>
      </c>
      <c r="C11" s="30">
        <v>87.1</v>
      </c>
      <c r="D11" s="30">
        <v>87.3</v>
      </c>
      <c r="E11" s="30">
        <v>86.5</v>
      </c>
      <c r="F11" s="30">
        <v>86.85</v>
      </c>
      <c r="G11" s="30">
        <v>86.85</v>
      </c>
    </row>
    <row r="12" spans="1:7">
      <c r="A12" s="31">
        <v>40557</v>
      </c>
      <c r="B12" s="30">
        <v>45098900</v>
      </c>
      <c r="C12" s="30">
        <v>87.2</v>
      </c>
      <c r="D12" s="30">
        <v>87.2</v>
      </c>
      <c r="E12" s="30">
        <v>86.6</v>
      </c>
      <c r="F12" s="30">
        <v>86.75</v>
      </c>
      <c r="G12" s="30">
        <v>86.75</v>
      </c>
    </row>
    <row r="13" spans="1:7">
      <c r="A13" s="31">
        <v>40556</v>
      </c>
      <c r="B13" s="30">
        <v>74038300</v>
      </c>
      <c r="C13" s="30">
        <v>87.25</v>
      </c>
      <c r="D13" s="30">
        <v>87.35</v>
      </c>
      <c r="E13" s="30">
        <v>86.2</v>
      </c>
      <c r="F13" s="30">
        <v>86.55</v>
      </c>
      <c r="G13" s="30">
        <v>86.55</v>
      </c>
    </row>
    <row r="14" spans="1:7">
      <c r="A14" s="31">
        <v>40555</v>
      </c>
      <c r="B14" s="30">
        <v>78328900</v>
      </c>
      <c r="C14" s="30">
        <v>83.6</v>
      </c>
      <c r="D14" s="30">
        <v>85.8</v>
      </c>
      <c r="E14" s="30">
        <v>83.55</v>
      </c>
      <c r="F14" s="30">
        <v>85.5</v>
      </c>
      <c r="G14" s="30">
        <v>85.5</v>
      </c>
    </row>
    <row r="15" spans="1:7">
      <c r="A15" s="31">
        <v>40554</v>
      </c>
      <c r="B15" s="30">
        <v>26128900</v>
      </c>
      <c r="C15" s="30">
        <v>81.7</v>
      </c>
      <c r="D15" s="30">
        <v>83.05</v>
      </c>
      <c r="E15" s="30">
        <v>81.7</v>
      </c>
      <c r="F15" s="30">
        <v>82.4</v>
      </c>
      <c r="G15" s="30">
        <v>82.4</v>
      </c>
    </row>
    <row r="16" spans="1:7">
      <c r="A16" s="31">
        <v>40553</v>
      </c>
      <c r="B16" s="30">
        <v>20843700</v>
      </c>
      <c r="C16" s="30">
        <v>82.55</v>
      </c>
      <c r="D16" s="30">
        <v>82.95</v>
      </c>
      <c r="E16" s="30">
        <v>81.55</v>
      </c>
      <c r="F16" s="30">
        <v>81.75</v>
      </c>
      <c r="G16" s="30">
        <v>81.75</v>
      </c>
    </row>
    <row r="17" spans="1:10">
      <c r="A17" s="31">
        <v>40550</v>
      </c>
      <c r="B17" s="30">
        <v>28182100</v>
      </c>
      <c r="C17" s="30">
        <v>82.8</v>
      </c>
      <c r="D17" s="30">
        <v>83.6</v>
      </c>
      <c r="E17" s="30">
        <v>82.55</v>
      </c>
      <c r="F17" s="30">
        <v>82.75</v>
      </c>
      <c r="G17" s="30">
        <v>82.75</v>
      </c>
    </row>
    <row r="18" spans="1:10">
      <c r="A18" s="31">
        <v>40549</v>
      </c>
      <c r="B18" s="30">
        <v>27712900</v>
      </c>
      <c r="C18" s="30">
        <v>82.95</v>
      </c>
      <c r="D18" s="30">
        <v>83.1</v>
      </c>
      <c r="E18" s="30">
        <v>82.45</v>
      </c>
      <c r="F18" s="30">
        <v>82.7</v>
      </c>
      <c r="G18" s="30">
        <v>82.7</v>
      </c>
    </row>
    <row r="19" spans="1:10">
      <c r="A19" s="31">
        <v>40548</v>
      </c>
      <c r="B19" s="30">
        <v>44631500</v>
      </c>
      <c r="C19" s="30">
        <v>80.8</v>
      </c>
      <c r="D19" s="30">
        <v>82.35</v>
      </c>
      <c r="E19" s="30">
        <v>80.55</v>
      </c>
      <c r="F19" s="30">
        <v>82.25</v>
      </c>
      <c r="G19" s="30">
        <v>82.25</v>
      </c>
      <c r="I19" s="26">
        <v>1</v>
      </c>
      <c r="J19" t="s">
        <v>226</v>
      </c>
    </row>
    <row r="20" spans="1:10">
      <c r="A20" s="31">
        <v>40547</v>
      </c>
      <c r="B20" s="30">
        <v>14060500</v>
      </c>
      <c r="C20" s="30">
        <v>79.8</v>
      </c>
      <c r="D20" s="30">
        <v>80.45</v>
      </c>
      <c r="E20" s="30">
        <v>79.8</v>
      </c>
      <c r="F20" s="30">
        <v>80.25</v>
      </c>
      <c r="G20" s="30">
        <v>80.25</v>
      </c>
      <c r="I20" s="26">
        <v>2</v>
      </c>
      <c r="J20" t="s">
        <v>225</v>
      </c>
    </row>
    <row r="21" spans="1:10">
      <c r="A21" s="31">
        <v>40546</v>
      </c>
      <c r="B21" s="30">
        <v>14119500</v>
      </c>
      <c r="C21" s="30">
        <v>79.75</v>
      </c>
      <c r="D21" s="30">
        <v>80.45</v>
      </c>
      <c r="E21" s="30">
        <v>79.45</v>
      </c>
      <c r="F21" s="30">
        <v>80.05</v>
      </c>
      <c r="G21" s="30">
        <v>80.05</v>
      </c>
      <c r="I21" s="26">
        <v>3</v>
      </c>
      <c r="J21" t="s">
        <v>224</v>
      </c>
    </row>
    <row r="22" spans="1:10">
      <c r="A22" s="31">
        <v>40543</v>
      </c>
      <c r="B22" s="30">
        <v>10262800</v>
      </c>
      <c r="C22" s="30">
        <v>79.45</v>
      </c>
      <c r="D22" s="30">
        <v>79.8</v>
      </c>
      <c r="E22" s="30">
        <v>79.349999999999994</v>
      </c>
      <c r="F22" s="30">
        <v>79.7</v>
      </c>
      <c r="G22" s="30">
        <v>79.7</v>
      </c>
      <c r="I22" s="26">
        <v>4</v>
      </c>
      <c r="J22" t="s">
        <v>227</v>
      </c>
    </row>
    <row r="23" spans="1:10">
      <c r="A23" s="31">
        <v>40542</v>
      </c>
      <c r="B23" s="30">
        <v>9347100</v>
      </c>
      <c r="C23" s="30">
        <v>79.650000000000006</v>
      </c>
      <c r="D23" s="30">
        <v>80.400000000000006</v>
      </c>
      <c r="E23" s="30">
        <v>79.650000000000006</v>
      </c>
      <c r="F23" s="30">
        <v>80</v>
      </c>
      <c r="G23" s="30">
        <v>80</v>
      </c>
      <c r="J23" t="s">
        <v>228</v>
      </c>
    </row>
    <row r="24" spans="1:10">
      <c r="A24" s="31">
        <v>40541</v>
      </c>
      <c r="B24" s="30">
        <v>8340500</v>
      </c>
      <c r="C24" s="30">
        <v>79.7</v>
      </c>
      <c r="D24" s="30">
        <v>80.05</v>
      </c>
      <c r="E24" s="30">
        <v>79.400000000000006</v>
      </c>
      <c r="F24" s="30">
        <v>79.900000000000006</v>
      </c>
      <c r="G24" s="30">
        <v>79.900000000000006</v>
      </c>
    </row>
    <row r="25" spans="1:10">
      <c r="A25" s="31">
        <v>40540</v>
      </c>
      <c r="B25" s="30">
        <v>10954700</v>
      </c>
      <c r="C25" s="30">
        <v>79</v>
      </c>
      <c r="D25" s="30">
        <v>79.599999999999994</v>
      </c>
      <c r="E25" s="30">
        <v>78.900000000000006</v>
      </c>
      <c r="F25" s="30">
        <v>79.2</v>
      </c>
      <c r="G25" s="30">
        <v>79.2</v>
      </c>
    </row>
    <row r="26" spans="1:10">
      <c r="A26" s="31">
        <v>40536</v>
      </c>
      <c r="B26" s="30">
        <v>7307000</v>
      </c>
      <c r="C26" s="30">
        <v>79.7</v>
      </c>
      <c r="D26" s="30">
        <v>80</v>
      </c>
      <c r="E26" s="30">
        <v>79.599999999999994</v>
      </c>
      <c r="F26" s="30">
        <v>79.7</v>
      </c>
      <c r="G26" s="30">
        <v>79.7</v>
      </c>
    </row>
    <row r="27" spans="1:10">
      <c r="A27" s="31">
        <v>40535</v>
      </c>
      <c r="B27" s="30">
        <v>8791800</v>
      </c>
      <c r="C27" s="30">
        <v>80.650000000000006</v>
      </c>
      <c r="D27" s="30">
        <v>80.650000000000006</v>
      </c>
      <c r="E27" s="30">
        <v>79.8</v>
      </c>
      <c r="F27" s="30">
        <v>79.95</v>
      </c>
      <c r="G27" s="30">
        <v>79.95</v>
      </c>
    </row>
    <row r="28" spans="1:10">
      <c r="A28" s="31">
        <v>40534</v>
      </c>
      <c r="B28" s="30">
        <v>13154200</v>
      </c>
      <c r="C28" s="30">
        <v>79.55</v>
      </c>
      <c r="D28" s="30">
        <v>80.349999999999994</v>
      </c>
      <c r="E28" s="30">
        <v>79.55</v>
      </c>
      <c r="F28" s="30">
        <v>80.2</v>
      </c>
      <c r="G28" s="30">
        <v>80.2</v>
      </c>
    </row>
    <row r="29" spans="1:10">
      <c r="A29" s="31">
        <v>40533</v>
      </c>
      <c r="B29" s="30">
        <v>14191200</v>
      </c>
      <c r="C29" s="30">
        <v>79.099999999999994</v>
      </c>
      <c r="D29" s="30">
        <v>80.400000000000006</v>
      </c>
      <c r="E29" s="30">
        <v>79.099999999999994</v>
      </c>
      <c r="F29" s="30">
        <v>80.099999999999994</v>
      </c>
      <c r="G29" s="30">
        <v>80.099999999999994</v>
      </c>
    </row>
    <row r="30" spans="1:10">
      <c r="A30" s="31">
        <v>40532</v>
      </c>
      <c r="B30" s="30">
        <v>20676500</v>
      </c>
      <c r="C30" s="30">
        <v>79.349999999999994</v>
      </c>
      <c r="D30" s="30">
        <v>79.400000000000006</v>
      </c>
      <c r="E30" s="30">
        <v>78.849999999999994</v>
      </c>
      <c r="F30" s="30">
        <v>79.2</v>
      </c>
      <c r="G30" s="30">
        <v>79.2</v>
      </c>
    </row>
    <row r="31" spans="1:10">
      <c r="A31" s="31">
        <v>40529</v>
      </c>
      <c r="B31" s="30">
        <v>14185600</v>
      </c>
      <c r="C31" s="30">
        <v>80.3</v>
      </c>
      <c r="D31" s="30">
        <v>80.5</v>
      </c>
      <c r="E31" s="30">
        <v>79.650000000000006</v>
      </c>
      <c r="F31" s="30">
        <v>80.150000000000006</v>
      </c>
      <c r="G31" s="30">
        <v>80.150000000000006</v>
      </c>
    </row>
    <row r="32" spans="1:10">
      <c r="A32" s="31">
        <v>40528</v>
      </c>
      <c r="B32" s="30">
        <v>19601600</v>
      </c>
      <c r="C32" s="30">
        <v>80.25</v>
      </c>
      <c r="D32" s="30">
        <v>80.55</v>
      </c>
      <c r="E32" s="30">
        <v>79.650000000000006</v>
      </c>
      <c r="F32" s="30">
        <v>79.900000000000006</v>
      </c>
      <c r="G32" s="30">
        <v>79.900000000000006</v>
      </c>
    </row>
    <row r="33" spans="1:10">
      <c r="A33" s="31">
        <v>40527</v>
      </c>
      <c r="B33" s="30">
        <v>18348400</v>
      </c>
      <c r="C33" s="30">
        <v>81.849999999999994</v>
      </c>
      <c r="D33" s="30">
        <v>81.95</v>
      </c>
      <c r="E33" s="30">
        <v>79.8</v>
      </c>
      <c r="F33" s="30">
        <v>80.849999999999994</v>
      </c>
      <c r="G33" s="30">
        <v>80.849999999999994</v>
      </c>
    </row>
    <row r="34" spans="1:10">
      <c r="A34" s="31">
        <v>40526</v>
      </c>
      <c r="B34" s="30">
        <v>9323300</v>
      </c>
      <c r="C34" s="30">
        <v>81.8</v>
      </c>
      <c r="D34" s="30">
        <v>82</v>
      </c>
      <c r="E34" s="30">
        <v>81.55</v>
      </c>
      <c r="F34" s="30">
        <v>81.900000000000006</v>
      </c>
      <c r="G34" s="30">
        <v>81.900000000000006</v>
      </c>
    </row>
    <row r="35" spans="1:10">
      <c r="A35" s="31">
        <v>40525</v>
      </c>
      <c r="B35" s="30">
        <v>12334200</v>
      </c>
      <c r="C35" s="30">
        <v>82.25</v>
      </c>
      <c r="D35" s="30">
        <v>82.5</v>
      </c>
      <c r="E35" s="30">
        <v>81.5</v>
      </c>
      <c r="F35" s="30">
        <v>81.7</v>
      </c>
      <c r="G35" s="30">
        <v>81.7</v>
      </c>
    </row>
    <row r="36" spans="1:10">
      <c r="A36" s="31">
        <v>40522</v>
      </c>
      <c r="B36" s="30">
        <v>21310900</v>
      </c>
      <c r="C36" s="30">
        <v>81.400000000000006</v>
      </c>
      <c r="D36" s="30">
        <v>81.650000000000006</v>
      </c>
      <c r="E36" s="30">
        <v>81.099999999999994</v>
      </c>
      <c r="F36" s="30">
        <v>81.5</v>
      </c>
      <c r="G36" s="30">
        <v>81.5</v>
      </c>
    </row>
    <row r="37" spans="1:10">
      <c r="A37" s="31">
        <v>40521</v>
      </c>
      <c r="B37" s="30">
        <v>19637800</v>
      </c>
      <c r="C37" s="30">
        <v>80.849999999999994</v>
      </c>
      <c r="D37" s="30">
        <v>81.349999999999994</v>
      </c>
      <c r="E37" s="30">
        <v>80.599999999999994</v>
      </c>
      <c r="F37" s="30">
        <v>80.900000000000006</v>
      </c>
      <c r="G37" s="30">
        <v>80.900000000000006</v>
      </c>
    </row>
    <row r="38" spans="1:10">
      <c r="A38" s="31">
        <v>40520</v>
      </c>
      <c r="B38" s="30">
        <v>21058200</v>
      </c>
      <c r="C38" s="30">
        <v>81.05</v>
      </c>
      <c r="D38" s="30">
        <v>81.3</v>
      </c>
      <c r="E38" s="30">
        <v>79.900000000000006</v>
      </c>
      <c r="F38" s="30">
        <v>80.099999999999994</v>
      </c>
      <c r="G38" s="30">
        <v>80.099999999999994</v>
      </c>
    </row>
    <row r="39" spans="1:10">
      <c r="A39" s="31">
        <v>40519</v>
      </c>
      <c r="B39" s="30">
        <v>15408600</v>
      </c>
      <c r="C39" s="30">
        <v>81.05</v>
      </c>
      <c r="D39" s="30">
        <v>81.8</v>
      </c>
      <c r="E39" s="30">
        <v>80.849999999999994</v>
      </c>
      <c r="F39" s="30">
        <v>81.599999999999994</v>
      </c>
      <c r="G39" s="30">
        <v>81.599999999999994</v>
      </c>
    </row>
    <row r="40" spans="1:10">
      <c r="A40" s="31">
        <v>40518</v>
      </c>
      <c r="B40" s="30">
        <v>21326800</v>
      </c>
      <c r="C40" s="30">
        <v>81.45</v>
      </c>
      <c r="D40" s="30">
        <v>82.1</v>
      </c>
      <c r="E40" s="30">
        <v>81.2</v>
      </c>
      <c r="F40" s="30">
        <v>81.400000000000006</v>
      </c>
      <c r="G40" s="30">
        <v>81.400000000000006</v>
      </c>
    </row>
    <row r="41" spans="1:10">
      <c r="A41" s="31">
        <v>40515</v>
      </c>
      <c r="B41" s="30">
        <v>41471600</v>
      </c>
      <c r="C41" s="30">
        <v>80.650000000000006</v>
      </c>
      <c r="D41" s="30">
        <v>81.7</v>
      </c>
      <c r="E41" s="30">
        <v>80.3</v>
      </c>
      <c r="F41" s="30">
        <v>81.2</v>
      </c>
      <c r="G41" s="30">
        <v>81.2</v>
      </c>
    </row>
    <row r="42" spans="1:10">
      <c r="A42" s="31">
        <v>40514</v>
      </c>
      <c r="B42" s="30">
        <v>21322700</v>
      </c>
      <c r="C42" s="30">
        <v>80.150000000000006</v>
      </c>
      <c r="D42" s="30">
        <v>80.25</v>
      </c>
      <c r="E42" s="30">
        <v>79.900000000000006</v>
      </c>
      <c r="F42" s="30">
        <v>80.099999999999994</v>
      </c>
      <c r="G42" s="30">
        <v>80.099999999999994</v>
      </c>
    </row>
    <row r="43" spans="1:10">
      <c r="A43" s="31">
        <v>40513</v>
      </c>
      <c r="B43" s="30">
        <v>19524600</v>
      </c>
      <c r="C43" s="30">
        <v>78.650000000000006</v>
      </c>
      <c r="D43" s="30">
        <v>79.849999999999994</v>
      </c>
      <c r="E43" s="30">
        <v>78.55</v>
      </c>
      <c r="F43" s="30">
        <v>79.5</v>
      </c>
      <c r="G43" s="30">
        <v>79.5</v>
      </c>
    </row>
    <row r="44" spans="1:10">
      <c r="A44" s="31">
        <v>40512</v>
      </c>
      <c r="B44" s="30">
        <v>27131000</v>
      </c>
      <c r="C44" s="30">
        <v>79.5</v>
      </c>
      <c r="D44" s="30">
        <v>79.75</v>
      </c>
      <c r="E44" s="30">
        <v>78.849999999999994</v>
      </c>
      <c r="F44" s="30">
        <v>78.95</v>
      </c>
      <c r="G44" s="30">
        <v>78.95</v>
      </c>
      <c r="I44" s="26">
        <v>1</v>
      </c>
      <c r="J44" t="s">
        <v>229</v>
      </c>
    </row>
    <row r="45" spans="1:10">
      <c r="A45" s="31">
        <v>40511</v>
      </c>
      <c r="B45" s="30">
        <v>20219800</v>
      </c>
      <c r="C45" s="30">
        <v>79.099999999999994</v>
      </c>
      <c r="D45" s="30">
        <v>80.099999999999994</v>
      </c>
      <c r="E45" s="30">
        <v>79.099999999999994</v>
      </c>
      <c r="F45" s="30">
        <v>80.099999999999994</v>
      </c>
      <c r="G45" s="30">
        <v>80.099999999999994</v>
      </c>
      <c r="I45" s="26">
        <v>2</v>
      </c>
      <c r="J45" t="s">
        <v>225</v>
      </c>
    </row>
    <row r="46" spans="1:10">
      <c r="A46" s="31">
        <v>40508</v>
      </c>
      <c r="B46" s="30">
        <v>21054200</v>
      </c>
      <c r="C46" s="30">
        <v>80.099999999999994</v>
      </c>
      <c r="D46" s="30">
        <v>80.650000000000006</v>
      </c>
      <c r="E46" s="30">
        <v>79.650000000000006</v>
      </c>
      <c r="F46" s="30">
        <v>79.75</v>
      </c>
      <c r="G46" s="30">
        <v>79.75</v>
      </c>
      <c r="I46" s="26">
        <v>3</v>
      </c>
      <c r="J46" t="s">
        <v>224</v>
      </c>
    </row>
    <row r="47" spans="1:10">
      <c r="A47" s="31">
        <v>40507</v>
      </c>
      <c r="B47" s="30">
        <v>24050900</v>
      </c>
      <c r="C47" s="30">
        <v>80.25</v>
      </c>
      <c r="D47" s="30">
        <v>80.5</v>
      </c>
      <c r="E47" s="30">
        <v>79.95</v>
      </c>
      <c r="F47" s="30">
        <v>80.05</v>
      </c>
      <c r="G47" s="30">
        <v>80.05</v>
      </c>
      <c r="I47" s="26">
        <v>4</v>
      </c>
      <c r="J47" t="s">
        <v>227</v>
      </c>
    </row>
    <row r="48" spans="1:10">
      <c r="A48" s="31">
        <v>40506</v>
      </c>
      <c r="B48" s="30">
        <v>26859000</v>
      </c>
      <c r="C48" s="30">
        <v>79.95</v>
      </c>
      <c r="D48" s="30">
        <v>80.650000000000006</v>
      </c>
      <c r="E48" s="30">
        <v>79.95</v>
      </c>
      <c r="F48" s="30">
        <v>80.400000000000006</v>
      </c>
      <c r="G48" s="30">
        <v>80.400000000000006</v>
      </c>
      <c r="J48" t="s">
        <v>228</v>
      </c>
    </row>
    <row r="49" spans="1:7">
      <c r="A49" s="31">
        <v>40505</v>
      </c>
      <c r="B49" s="30">
        <v>34869400</v>
      </c>
      <c r="C49" s="30">
        <v>81.150000000000006</v>
      </c>
      <c r="D49" s="30">
        <v>81.3</v>
      </c>
      <c r="E49" s="30">
        <v>80.150000000000006</v>
      </c>
      <c r="F49" s="30">
        <v>80.2</v>
      </c>
      <c r="G49" s="30">
        <v>80.2</v>
      </c>
    </row>
    <row r="50" spans="1:7">
      <c r="A50" s="31">
        <v>40504</v>
      </c>
      <c r="B50" s="30">
        <v>20495100</v>
      </c>
      <c r="C50" s="30">
        <v>82</v>
      </c>
      <c r="D50" s="30">
        <v>82.65</v>
      </c>
      <c r="E50" s="30">
        <v>82</v>
      </c>
      <c r="F50" s="30">
        <v>82.25</v>
      </c>
      <c r="G50" s="30">
        <v>82.25</v>
      </c>
    </row>
    <row r="51" spans="1:7">
      <c r="A51" s="31">
        <v>40501</v>
      </c>
      <c r="B51" s="30">
        <v>22446300</v>
      </c>
      <c r="C51" s="30">
        <v>82.5</v>
      </c>
      <c r="D51" s="30">
        <v>82.95</v>
      </c>
      <c r="E51" s="30">
        <v>81.95</v>
      </c>
      <c r="F51" s="30">
        <v>82.8</v>
      </c>
      <c r="G51" s="30">
        <v>82.8</v>
      </c>
    </row>
    <row r="52" spans="1:7">
      <c r="A52" s="31">
        <v>40500</v>
      </c>
      <c r="B52" s="30">
        <v>21108700</v>
      </c>
      <c r="C52" s="30">
        <v>81.45</v>
      </c>
      <c r="D52" s="30">
        <v>82.65</v>
      </c>
      <c r="E52" s="30">
        <v>81.45</v>
      </c>
      <c r="F52" s="30">
        <v>82.3</v>
      </c>
      <c r="G52" s="30">
        <v>82.3</v>
      </c>
    </row>
    <row r="53" spans="1:7">
      <c r="A53" s="31">
        <v>40499</v>
      </c>
      <c r="B53" s="30">
        <v>37316500</v>
      </c>
      <c r="C53" s="30">
        <v>81.849999999999994</v>
      </c>
      <c r="D53" s="30">
        <v>82.45</v>
      </c>
      <c r="E53" s="30">
        <v>81.2</v>
      </c>
      <c r="F53" s="30">
        <v>81.3</v>
      </c>
      <c r="G53" s="30">
        <v>81.3</v>
      </c>
    </row>
    <row r="54" spans="1:7">
      <c r="A54" s="31">
        <v>40498</v>
      </c>
      <c r="B54" s="30">
        <v>33209300</v>
      </c>
      <c r="C54" s="30">
        <v>84.95</v>
      </c>
      <c r="D54" s="30">
        <v>85.1</v>
      </c>
      <c r="E54" s="30">
        <v>83.5</v>
      </c>
      <c r="F54" s="30">
        <v>83.6</v>
      </c>
      <c r="G54" s="30">
        <v>83.52</v>
      </c>
    </row>
    <row r="55" spans="1:7">
      <c r="A55" s="31">
        <v>40497</v>
      </c>
      <c r="B55" s="30">
        <v>20890300</v>
      </c>
      <c r="C55" s="30">
        <v>85.5</v>
      </c>
      <c r="D55" s="30">
        <v>85.5</v>
      </c>
      <c r="E55" s="30">
        <v>84.45</v>
      </c>
      <c r="F55" s="30">
        <v>84.6</v>
      </c>
      <c r="G55" s="30">
        <v>84.52</v>
      </c>
    </row>
    <row r="56" spans="1:7">
      <c r="A56" s="31">
        <v>40494</v>
      </c>
      <c r="B56" s="30">
        <v>44708600</v>
      </c>
      <c r="C56" s="30">
        <v>85.3</v>
      </c>
      <c r="D56" s="30">
        <v>85.55</v>
      </c>
      <c r="E56" s="30">
        <v>84.35</v>
      </c>
      <c r="F56" s="30">
        <v>84.45</v>
      </c>
      <c r="G56" s="30">
        <v>84.37</v>
      </c>
    </row>
    <row r="57" spans="1:7">
      <c r="A57" s="31">
        <v>40493</v>
      </c>
      <c r="B57" s="30">
        <v>31221500</v>
      </c>
      <c r="C57" s="30">
        <v>86.3</v>
      </c>
      <c r="D57" s="30">
        <v>87.5</v>
      </c>
      <c r="E57" s="30">
        <v>86.25</v>
      </c>
      <c r="F57" s="30">
        <v>86.75</v>
      </c>
      <c r="G57" s="30">
        <v>86.67</v>
      </c>
    </row>
    <row r="58" spans="1:7">
      <c r="A58" s="31">
        <v>40492</v>
      </c>
      <c r="B58" s="30">
        <v>41300800</v>
      </c>
      <c r="C58" s="30">
        <v>86.4</v>
      </c>
      <c r="D58" s="30">
        <v>86.75</v>
      </c>
      <c r="E58" s="30">
        <v>85.9</v>
      </c>
      <c r="F58" s="30">
        <v>86</v>
      </c>
      <c r="G58" s="30">
        <v>85.92</v>
      </c>
    </row>
    <row r="59" spans="1:7">
      <c r="A59" s="31">
        <v>40491</v>
      </c>
      <c r="B59" s="30">
        <v>47899900</v>
      </c>
      <c r="C59" s="30">
        <v>86.35</v>
      </c>
      <c r="D59" s="30">
        <v>88.45</v>
      </c>
      <c r="E59" s="30">
        <v>86.05</v>
      </c>
      <c r="F59" s="30">
        <v>86.65</v>
      </c>
      <c r="G59" s="30">
        <v>86.57</v>
      </c>
    </row>
    <row r="60" spans="1:7">
      <c r="A60" s="31">
        <v>40490</v>
      </c>
      <c r="B60" s="30">
        <v>53686900</v>
      </c>
      <c r="C60" s="30">
        <v>86.45</v>
      </c>
      <c r="D60" s="30">
        <v>87.1</v>
      </c>
      <c r="E60" s="30">
        <v>86.15</v>
      </c>
      <c r="F60" s="30">
        <v>86.7</v>
      </c>
      <c r="G60" s="30">
        <v>86.62</v>
      </c>
    </row>
    <row r="61" spans="1:7">
      <c r="A61" s="31">
        <v>40487</v>
      </c>
      <c r="B61" s="30">
        <v>85764200</v>
      </c>
      <c r="C61" s="30">
        <v>88</v>
      </c>
      <c r="D61" s="30">
        <v>88.25</v>
      </c>
      <c r="E61" s="30">
        <v>87.2</v>
      </c>
      <c r="F61" s="30">
        <v>88.15</v>
      </c>
      <c r="G61" s="30">
        <v>88.07</v>
      </c>
    </row>
    <row r="62" spans="1:7">
      <c r="A62" s="31">
        <v>40486</v>
      </c>
      <c r="B62" s="30">
        <v>96073100</v>
      </c>
      <c r="C62" s="30">
        <v>83.7</v>
      </c>
      <c r="D62" s="30">
        <v>85.7</v>
      </c>
      <c r="E62" s="30">
        <v>83.6</v>
      </c>
      <c r="F62" s="30">
        <v>85.5</v>
      </c>
      <c r="G62" s="30">
        <v>85.42</v>
      </c>
    </row>
    <row r="63" spans="1:7">
      <c r="A63" s="31">
        <v>40485</v>
      </c>
      <c r="B63" s="30">
        <v>33585100</v>
      </c>
      <c r="C63" s="30">
        <v>81.400000000000006</v>
      </c>
      <c r="D63" s="30">
        <v>82.8</v>
      </c>
      <c r="E63" s="30">
        <v>81.150000000000006</v>
      </c>
      <c r="F63" s="30">
        <v>82.5</v>
      </c>
      <c r="G63" s="30">
        <v>82.42</v>
      </c>
    </row>
    <row r="64" spans="1:7">
      <c r="A64" s="31">
        <v>40484</v>
      </c>
      <c r="B64" s="30">
        <v>10741200</v>
      </c>
      <c r="C64" s="30">
        <v>81.099999999999994</v>
      </c>
      <c r="D64" s="30">
        <v>81.3</v>
      </c>
      <c r="E64" s="30">
        <v>80.75</v>
      </c>
      <c r="F64" s="30">
        <v>81.099999999999994</v>
      </c>
      <c r="G64" s="30">
        <v>81.02</v>
      </c>
    </row>
    <row r="65" spans="1:7">
      <c r="A65" s="31">
        <v>40483</v>
      </c>
      <c r="B65" s="30">
        <v>13495500</v>
      </c>
      <c r="C65" s="30">
        <v>80.599999999999994</v>
      </c>
      <c r="D65" s="30">
        <v>81.599999999999994</v>
      </c>
      <c r="E65" s="30">
        <v>80.599999999999994</v>
      </c>
      <c r="F65" s="30">
        <v>81.25</v>
      </c>
      <c r="G65" s="30">
        <v>81.17</v>
      </c>
    </row>
    <row r="66" spans="1:7">
      <c r="A66" s="31">
        <v>40480</v>
      </c>
      <c r="B66" s="30">
        <v>20020700</v>
      </c>
      <c r="C66" s="30">
        <v>81.45</v>
      </c>
      <c r="D66" s="30">
        <v>81.5</v>
      </c>
      <c r="E66" s="30">
        <v>80.099999999999994</v>
      </c>
      <c r="F66" s="30">
        <v>80.5</v>
      </c>
      <c r="G66" s="30">
        <v>80.42</v>
      </c>
    </row>
    <row r="67" spans="1:7">
      <c r="A67" s="31">
        <v>40479</v>
      </c>
      <c r="B67" s="30">
        <v>12299300</v>
      </c>
      <c r="C67" s="30">
        <v>81.099999999999994</v>
      </c>
      <c r="D67" s="30">
        <v>81.099999999999994</v>
      </c>
      <c r="E67" s="30">
        <v>80.349999999999994</v>
      </c>
      <c r="F67" s="30">
        <v>80.900000000000006</v>
      </c>
      <c r="G67" s="30">
        <v>80.819999999999993</v>
      </c>
    </row>
    <row r="68" spans="1:7">
      <c r="A68" s="31">
        <v>40478</v>
      </c>
      <c r="B68" s="30">
        <v>16622300</v>
      </c>
      <c r="C68" s="30">
        <v>81.2</v>
      </c>
      <c r="D68" s="30">
        <v>81.5</v>
      </c>
      <c r="E68" s="30">
        <v>80.400000000000006</v>
      </c>
      <c r="F68" s="30">
        <v>80.7</v>
      </c>
      <c r="G68" s="30">
        <v>80.62</v>
      </c>
    </row>
    <row r="69" spans="1:7">
      <c r="A69" s="31">
        <v>40477</v>
      </c>
      <c r="B69" s="30">
        <v>16434900</v>
      </c>
      <c r="C69" s="30">
        <v>81.599999999999994</v>
      </c>
      <c r="D69" s="30">
        <v>81.849999999999994</v>
      </c>
      <c r="E69" s="30">
        <v>80.900000000000006</v>
      </c>
      <c r="F69" s="30">
        <v>81.099999999999994</v>
      </c>
      <c r="G69" s="30">
        <v>81.02</v>
      </c>
    </row>
    <row r="70" spans="1:7">
      <c r="A70" s="31">
        <v>40476</v>
      </c>
      <c r="B70" s="30">
        <v>20201200</v>
      </c>
      <c r="C70" s="30">
        <v>81.5</v>
      </c>
      <c r="D70" s="30">
        <v>82.5</v>
      </c>
      <c r="E70" s="30">
        <v>81.25</v>
      </c>
      <c r="F70" s="30">
        <v>81.75</v>
      </c>
      <c r="G70" s="30">
        <v>81.67</v>
      </c>
    </row>
    <row r="71" spans="1:7">
      <c r="A71" s="31">
        <v>40473</v>
      </c>
      <c r="B71" s="30">
        <v>27487000</v>
      </c>
      <c r="C71" s="30">
        <v>81.75</v>
      </c>
      <c r="D71" s="30">
        <v>83</v>
      </c>
      <c r="E71" s="30">
        <v>81.55</v>
      </c>
      <c r="F71" s="30">
        <v>81.849999999999994</v>
      </c>
      <c r="G71" s="30">
        <v>81.77</v>
      </c>
    </row>
    <row r="72" spans="1:7">
      <c r="A72" s="31">
        <v>40472</v>
      </c>
      <c r="B72" s="30">
        <v>17922800</v>
      </c>
      <c r="C72" s="30">
        <v>81.05</v>
      </c>
      <c r="D72" s="30">
        <v>81.8</v>
      </c>
      <c r="E72" s="30">
        <v>80.8</v>
      </c>
      <c r="F72" s="30">
        <v>81.599999999999994</v>
      </c>
      <c r="G72" s="30">
        <v>81.52</v>
      </c>
    </row>
    <row r="73" spans="1:7">
      <c r="A73" s="31">
        <v>40471</v>
      </c>
      <c r="B73" s="30">
        <v>25792700</v>
      </c>
      <c r="C73" s="30">
        <v>80.8</v>
      </c>
      <c r="D73" s="30">
        <v>81.2</v>
      </c>
      <c r="E73" s="30">
        <v>80.55</v>
      </c>
      <c r="F73" s="30">
        <v>81.099999999999994</v>
      </c>
      <c r="G73" s="30">
        <v>81.02</v>
      </c>
    </row>
    <row r="74" spans="1:7">
      <c r="A74" s="31">
        <v>40470</v>
      </c>
      <c r="B74" s="30">
        <v>20498900</v>
      </c>
      <c r="C74" s="30">
        <v>81.150000000000006</v>
      </c>
      <c r="D74" s="30">
        <v>82</v>
      </c>
      <c r="E74" s="30">
        <v>81.150000000000006</v>
      </c>
      <c r="F74" s="30">
        <v>81.8</v>
      </c>
      <c r="G74" s="30">
        <v>81.72</v>
      </c>
    </row>
    <row r="75" spans="1:7">
      <c r="A75" s="31">
        <v>40469</v>
      </c>
      <c r="B75" s="30">
        <v>41769900</v>
      </c>
      <c r="C75" s="30">
        <v>81.400000000000006</v>
      </c>
      <c r="D75" s="30">
        <v>81.5</v>
      </c>
      <c r="E75" s="30">
        <v>80.8</v>
      </c>
      <c r="F75" s="30">
        <v>80.849999999999994</v>
      </c>
      <c r="G75" s="30">
        <v>80.77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I25" sqref="I25"/>
    </sheetView>
  </sheetViews>
  <sheetFormatPr baseColWidth="10" defaultColWidth="8.83203125" defaultRowHeight="14" x14ac:dyDescent="0"/>
  <cols>
    <col min="1" max="1" width="11.1640625" customWidth="1"/>
    <col min="2" max="2" width="13.83203125" customWidth="1"/>
  </cols>
  <sheetData>
    <row r="1" spans="1:7">
      <c r="A1" s="30" t="s">
        <v>217</v>
      </c>
      <c r="B1" s="30" t="s">
        <v>230</v>
      </c>
      <c r="C1" s="30" t="s">
        <v>218</v>
      </c>
      <c r="D1" s="30" t="s">
        <v>219</v>
      </c>
      <c r="E1" s="30" t="s">
        <v>220</v>
      </c>
      <c r="F1" s="30" t="s">
        <v>221</v>
      </c>
      <c r="G1" s="30"/>
    </row>
    <row r="2" spans="1:7">
      <c r="A2" s="28">
        <v>40544</v>
      </c>
      <c r="B2" s="30"/>
      <c r="C2" s="30">
        <v>86.2</v>
      </c>
      <c r="D2" s="30">
        <v>86.75</v>
      </c>
      <c r="E2" s="30">
        <v>85.8</v>
      </c>
      <c r="F2" s="30">
        <v>86.05</v>
      </c>
      <c r="G2" s="30"/>
    </row>
    <row r="3" spans="1:7">
      <c r="A3" s="28">
        <v>40575</v>
      </c>
      <c r="B3" s="30"/>
      <c r="C3" s="30">
        <v>85.6</v>
      </c>
      <c r="D3" s="30">
        <v>86.25</v>
      </c>
      <c r="E3" s="30">
        <v>85.6</v>
      </c>
      <c r="F3" s="30">
        <v>85.7</v>
      </c>
      <c r="G3" s="30"/>
    </row>
    <row r="4" spans="1:7">
      <c r="A4" s="28">
        <v>40603</v>
      </c>
      <c r="B4" s="30"/>
      <c r="C4" s="30">
        <v>86.35</v>
      </c>
      <c r="D4" s="30">
        <v>86.55</v>
      </c>
      <c r="E4" s="30">
        <v>85.3</v>
      </c>
      <c r="F4" s="30">
        <v>86</v>
      </c>
      <c r="G4" s="30"/>
    </row>
    <row r="5" spans="1:7">
      <c r="A5" s="28">
        <v>40634</v>
      </c>
      <c r="B5" s="30"/>
      <c r="C5" s="30">
        <v>87</v>
      </c>
      <c r="D5" s="30">
        <v>87.6</v>
      </c>
      <c r="E5" s="30">
        <v>86.65</v>
      </c>
      <c r="F5" s="30">
        <v>86.8</v>
      </c>
      <c r="G5" s="30"/>
    </row>
    <row r="6" spans="1:7">
      <c r="A6" s="28">
        <v>40664</v>
      </c>
      <c r="B6" s="30"/>
      <c r="C6" s="30">
        <v>86.6</v>
      </c>
      <c r="D6" s="30">
        <v>86.8</v>
      </c>
      <c r="E6" s="30">
        <v>85.75</v>
      </c>
      <c r="F6" s="30">
        <v>86.65</v>
      </c>
      <c r="G6" s="30"/>
    </row>
    <row r="7" spans="1:7">
      <c r="A7" s="28">
        <v>40695</v>
      </c>
      <c r="B7" s="30"/>
      <c r="C7" s="30">
        <v>86.2</v>
      </c>
      <c r="D7" s="30">
        <v>86.75</v>
      </c>
      <c r="E7" s="30">
        <v>85.9</v>
      </c>
      <c r="F7" s="30">
        <v>86.4</v>
      </c>
      <c r="G7" s="30"/>
    </row>
    <row r="8" spans="1:7">
      <c r="A8" s="28">
        <v>40725</v>
      </c>
      <c r="B8" s="30"/>
      <c r="C8" s="30">
        <v>86.95</v>
      </c>
      <c r="D8" s="30">
        <v>87</v>
      </c>
      <c r="E8" s="30">
        <v>86.1</v>
      </c>
      <c r="F8" s="30">
        <v>86.2</v>
      </c>
      <c r="G8" s="30"/>
    </row>
    <row r="9" spans="1:7">
      <c r="A9" s="28">
        <v>40756</v>
      </c>
      <c r="B9" s="30"/>
      <c r="C9" s="30">
        <v>88.35</v>
      </c>
      <c r="D9" s="30">
        <v>88.35</v>
      </c>
      <c r="E9" s="30">
        <v>87.6</v>
      </c>
      <c r="F9" s="30">
        <v>87.9</v>
      </c>
      <c r="G9" s="30"/>
    </row>
    <row r="10" spans="1:7">
      <c r="A10" s="28">
        <v>40787</v>
      </c>
      <c r="B10" s="30"/>
      <c r="C10" s="30">
        <v>87</v>
      </c>
      <c r="D10" s="30">
        <v>88.7</v>
      </c>
      <c r="E10" s="30">
        <v>86.85</v>
      </c>
      <c r="F10" s="30">
        <v>87.5</v>
      </c>
      <c r="G10" s="30"/>
    </row>
    <row r="11" spans="1:7">
      <c r="A11" s="28">
        <v>40817</v>
      </c>
      <c r="B11" s="30"/>
      <c r="C11" s="30">
        <v>87.1</v>
      </c>
      <c r="D11" s="30">
        <v>87.3</v>
      </c>
      <c r="E11" s="30">
        <v>86.5</v>
      </c>
      <c r="F11" s="30">
        <v>86.85</v>
      </c>
      <c r="G11" s="30"/>
    </row>
    <row r="12" spans="1:7">
      <c r="A12" s="28">
        <v>40848</v>
      </c>
      <c r="B12" s="30"/>
      <c r="C12" s="30">
        <v>87.2</v>
      </c>
      <c r="D12" s="30">
        <v>87.2</v>
      </c>
      <c r="E12" s="30">
        <v>86.6</v>
      </c>
      <c r="F12" s="30">
        <v>86.75</v>
      </c>
      <c r="G12" s="30"/>
    </row>
    <row r="13" spans="1:7">
      <c r="A13" s="28">
        <v>40878</v>
      </c>
      <c r="B13" s="27">
        <f>AVERAGE(F2:F13)</f>
        <v>86.612500000000011</v>
      </c>
      <c r="C13" s="30">
        <v>87.25</v>
      </c>
      <c r="D13" s="30">
        <v>87.35</v>
      </c>
      <c r="E13" s="30">
        <v>86.2</v>
      </c>
      <c r="F13" s="30">
        <v>86.55</v>
      </c>
      <c r="G13" s="30"/>
    </row>
    <row r="14" spans="1:7">
      <c r="A14" s="28">
        <v>40909</v>
      </c>
      <c r="B14" s="27">
        <f t="shared" ref="B14:B25" si="0">AVERAGE(F3:F14)</f>
        <v>86.566666666666663</v>
      </c>
      <c r="C14" s="30">
        <v>83.6</v>
      </c>
      <c r="D14" s="30">
        <v>85.8</v>
      </c>
      <c r="E14" s="30">
        <v>83.55</v>
      </c>
      <c r="F14" s="30">
        <v>85.5</v>
      </c>
      <c r="G14" s="30"/>
    </row>
    <row r="15" spans="1:7">
      <c r="A15" s="28">
        <v>40940</v>
      </c>
      <c r="B15" s="27">
        <f t="shared" si="0"/>
        <v>86.291666666666671</v>
      </c>
      <c r="C15" s="30">
        <v>81.7</v>
      </c>
      <c r="D15" s="30">
        <v>83.05</v>
      </c>
      <c r="E15" s="30">
        <v>81.7</v>
      </c>
      <c r="F15" s="30">
        <v>82.4</v>
      </c>
      <c r="G15" s="30"/>
    </row>
    <row r="16" spans="1:7">
      <c r="A16" s="28">
        <v>40969</v>
      </c>
      <c r="B16" s="27">
        <f t="shared" si="0"/>
        <v>85.9375</v>
      </c>
      <c r="C16" s="30">
        <v>82.55</v>
      </c>
      <c r="D16" s="30">
        <v>82.95</v>
      </c>
      <c r="E16" s="30">
        <v>81.55</v>
      </c>
      <c r="F16" s="30">
        <v>81.75</v>
      </c>
      <c r="G16" s="30"/>
    </row>
    <row r="17" spans="1:9">
      <c r="A17" s="28">
        <v>41000</v>
      </c>
      <c r="B17" s="27">
        <f t="shared" si="0"/>
        <v>85.59999999999998</v>
      </c>
      <c r="C17" s="30">
        <v>82.8</v>
      </c>
      <c r="D17" s="30">
        <v>83.6</v>
      </c>
      <c r="E17" s="30">
        <v>82.55</v>
      </c>
      <c r="F17" s="30">
        <v>82.75</v>
      </c>
      <c r="G17" s="30"/>
    </row>
    <row r="18" spans="1:9">
      <c r="A18" s="28">
        <v>41030</v>
      </c>
      <c r="B18" s="27">
        <f t="shared" si="0"/>
        <v>85.270833333333329</v>
      </c>
      <c r="C18" s="30">
        <v>82.95</v>
      </c>
      <c r="D18" s="30">
        <v>83.1</v>
      </c>
      <c r="E18" s="30">
        <v>82.45</v>
      </c>
      <c r="F18" s="30">
        <v>82.7</v>
      </c>
      <c r="G18" s="30"/>
    </row>
    <row r="19" spans="1:9">
      <c r="A19" s="28">
        <v>41061</v>
      </c>
      <c r="B19" s="27">
        <f t="shared" si="0"/>
        <v>84.924999999999997</v>
      </c>
      <c r="C19" s="30">
        <v>80.8</v>
      </c>
      <c r="D19" s="30">
        <v>82.35</v>
      </c>
      <c r="E19" s="30">
        <v>80.55</v>
      </c>
      <c r="F19" s="30">
        <v>82.25</v>
      </c>
      <c r="G19" s="30"/>
    </row>
    <row r="20" spans="1:9">
      <c r="A20" s="28">
        <v>41091</v>
      </c>
      <c r="B20" s="27">
        <f t="shared" si="0"/>
        <v>84.42916666666666</v>
      </c>
      <c r="C20" s="30">
        <v>79.8</v>
      </c>
      <c r="D20" s="30">
        <v>80.45</v>
      </c>
      <c r="E20" s="30">
        <v>79.8</v>
      </c>
      <c r="F20" s="30">
        <v>80.25</v>
      </c>
      <c r="G20" s="30"/>
    </row>
    <row r="21" spans="1:9">
      <c r="A21" s="28">
        <v>41122</v>
      </c>
      <c r="B21" s="27">
        <f t="shared" si="0"/>
        <v>83.775000000000006</v>
      </c>
      <c r="C21" s="30">
        <v>79.75</v>
      </c>
      <c r="D21" s="30">
        <v>80.45</v>
      </c>
      <c r="E21" s="30">
        <v>79.45</v>
      </c>
      <c r="F21" s="30">
        <v>80.05</v>
      </c>
      <c r="G21" s="30"/>
      <c r="H21" s="26"/>
    </row>
    <row r="22" spans="1:9">
      <c r="A22" s="28">
        <v>41153</v>
      </c>
      <c r="B22" s="27">
        <f t="shared" si="0"/>
        <v>83.125</v>
      </c>
      <c r="C22" s="30">
        <v>79.45</v>
      </c>
      <c r="D22" s="30">
        <v>79.8</v>
      </c>
      <c r="E22" s="30">
        <v>79.349999999999994</v>
      </c>
      <c r="F22" s="30">
        <v>79.7</v>
      </c>
      <c r="G22" s="30"/>
      <c r="H22" s="26">
        <v>1</v>
      </c>
      <c r="I22" t="s">
        <v>234</v>
      </c>
    </row>
    <row r="23" spans="1:9">
      <c r="A23" s="28">
        <v>41183</v>
      </c>
      <c r="B23" s="27">
        <f t="shared" si="0"/>
        <v>82.554166666666674</v>
      </c>
      <c r="C23" s="30">
        <v>79.650000000000006</v>
      </c>
      <c r="D23" s="30">
        <v>80.400000000000006</v>
      </c>
      <c r="E23" s="30">
        <v>79.650000000000006</v>
      </c>
      <c r="F23" s="30">
        <v>80</v>
      </c>
      <c r="G23" s="30"/>
      <c r="H23" s="26">
        <v>2</v>
      </c>
      <c r="I23" t="s">
        <v>235</v>
      </c>
    </row>
    <row r="24" spans="1:9">
      <c r="A24" s="28">
        <v>41214</v>
      </c>
      <c r="B24" s="27">
        <f t="shared" si="0"/>
        <v>81.983333333333334</v>
      </c>
      <c r="C24" s="30">
        <v>79.7</v>
      </c>
      <c r="D24" s="30">
        <v>80.05</v>
      </c>
      <c r="E24" s="30">
        <v>79.400000000000006</v>
      </c>
      <c r="F24" s="30">
        <v>79.900000000000006</v>
      </c>
      <c r="G24" s="30"/>
      <c r="H24" s="26">
        <v>3</v>
      </c>
      <c r="I24" t="s">
        <v>236</v>
      </c>
    </row>
    <row r="25" spans="1:9">
      <c r="A25" s="28">
        <v>41244</v>
      </c>
      <c r="B25" s="27">
        <f t="shared" si="0"/>
        <v>81.370833333333323</v>
      </c>
      <c r="C25" s="30">
        <v>79</v>
      </c>
      <c r="D25" s="30">
        <v>79.599999999999994</v>
      </c>
      <c r="E25" s="30">
        <v>78.900000000000006</v>
      </c>
      <c r="F25" s="30">
        <v>79.2</v>
      </c>
      <c r="G25" s="30"/>
    </row>
    <row r="26" spans="1:9">
      <c r="A26" s="28">
        <v>41275</v>
      </c>
      <c r="B26" s="27">
        <f t="shared" ref="B26:B44" si="1">AVERAGE(F15:F26)</f>
        <v>80.908333333333346</v>
      </c>
      <c r="C26" s="30">
        <v>80.650000000000006</v>
      </c>
      <c r="D26" s="30">
        <v>80.650000000000006</v>
      </c>
      <c r="E26" s="30">
        <v>79.8</v>
      </c>
      <c r="F26" s="30">
        <v>79.95</v>
      </c>
      <c r="G26" s="30"/>
    </row>
    <row r="27" spans="1:9">
      <c r="A27" s="28">
        <v>41306</v>
      </c>
      <c r="B27" s="27">
        <f t="shared" si="1"/>
        <v>80.725000000000009</v>
      </c>
      <c r="C27" s="30">
        <v>79.55</v>
      </c>
      <c r="D27" s="30">
        <v>80.349999999999994</v>
      </c>
      <c r="E27" s="30">
        <v>79.55</v>
      </c>
      <c r="F27" s="30">
        <v>80.2</v>
      </c>
      <c r="G27" s="30"/>
    </row>
    <row r="28" spans="1:9">
      <c r="A28" s="28">
        <v>41334</v>
      </c>
      <c r="B28" s="27">
        <f t="shared" si="1"/>
        <v>80.58750000000002</v>
      </c>
      <c r="C28" s="30">
        <v>79.099999999999994</v>
      </c>
      <c r="D28" s="30">
        <v>80.400000000000006</v>
      </c>
      <c r="E28" s="30">
        <v>79.099999999999994</v>
      </c>
      <c r="F28" s="30">
        <v>80.099999999999994</v>
      </c>
      <c r="G28" s="30"/>
    </row>
    <row r="29" spans="1:9">
      <c r="A29" s="28">
        <v>41365</v>
      </c>
      <c r="B29" s="27">
        <f t="shared" si="1"/>
        <v>80.291666666666686</v>
      </c>
      <c r="C29" s="30">
        <v>79.349999999999994</v>
      </c>
      <c r="D29" s="30">
        <v>79.400000000000006</v>
      </c>
      <c r="E29" s="30">
        <v>78.849999999999994</v>
      </c>
      <c r="F29" s="30">
        <v>79.2</v>
      </c>
      <c r="G29" s="30"/>
    </row>
    <row r="30" spans="1:9">
      <c r="A30" s="28">
        <v>41395</v>
      </c>
      <c r="B30" s="27">
        <f t="shared" si="1"/>
        <v>80.07916666666668</v>
      </c>
      <c r="C30" s="30">
        <v>80.3</v>
      </c>
      <c r="D30" s="30">
        <v>80.5</v>
      </c>
      <c r="E30" s="30">
        <v>79.650000000000006</v>
      </c>
      <c r="F30" s="30">
        <v>80.150000000000006</v>
      </c>
      <c r="G30" s="30"/>
    </row>
    <row r="31" spans="1:9">
      <c r="A31" s="28">
        <v>41426</v>
      </c>
      <c r="B31" s="27">
        <f t="shared" si="1"/>
        <v>79.88333333333334</v>
      </c>
      <c r="C31" s="30">
        <v>80.25</v>
      </c>
      <c r="D31" s="30">
        <v>80.55</v>
      </c>
      <c r="E31" s="30">
        <v>79.650000000000006</v>
      </c>
      <c r="F31" s="30">
        <v>79.900000000000006</v>
      </c>
      <c r="G31" s="30"/>
    </row>
    <row r="32" spans="1:9">
      <c r="A32" s="28">
        <v>41456</v>
      </c>
      <c r="B32" s="27">
        <f t="shared" si="1"/>
        <v>79.933333333333337</v>
      </c>
      <c r="C32" s="30">
        <v>81.849999999999994</v>
      </c>
      <c r="D32" s="30">
        <v>81.95</v>
      </c>
      <c r="E32" s="30">
        <v>79.8</v>
      </c>
      <c r="F32" s="30">
        <v>80.849999999999994</v>
      </c>
      <c r="G32" s="30"/>
    </row>
    <row r="33" spans="1:7">
      <c r="A33" s="28">
        <v>41487</v>
      </c>
      <c r="B33" s="27">
        <f t="shared" si="1"/>
        <v>80.087499999999991</v>
      </c>
      <c r="C33" s="30">
        <v>81.8</v>
      </c>
      <c r="D33" s="30">
        <v>82</v>
      </c>
      <c r="E33" s="30">
        <v>81.55</v>
      </c>
      <c r="F33" s="30">
        <v>81.900000000000006</v>
      </c>
      <c r="G33" s="30"/>
    </row>
    <row r="34" spans="1:7">
      <c r="A34" s="28">
        <v>41518</v>
      </c>
      <c r="B34" s="27">
        <f t="shared" si="1"/>
        <v>80.254166666666677</v>
      </c>
      <c r="C34" s="30">
        <v>82.25</v>
      </c>
      <c r="D34" s="30">
        <v>82.5</v>
      </c>
      <c r="E34" s="30">
        <v>81.5</v>
      </c>
      <c r="F34" s="30">
        <v>81.7</v>
      </c>
      <c r="G34" s="30"/>
    </row>
    <row r="35" spans="1:7">
      <c r="A35" s="28">
        <v>41548</v>
      </c>
      <c r="B35" s="27">
        <f t="shared" si="1"/>
        <v>80.379166666666677</v>
      </c>
      <c r="C35" s="30">
        <v>81.400000000000006</v>
      </c>
      <c r="D35" s="30">
        <v>81.650000000000006</v>
      </c>
      <c r="E35" s="30">
        <v>81.099999999999994</v>
      </c>
      <c r="F35" s="30">
        <v>81.5</v>
      </c>
      <c r="G35" s="30"/>
    </row>
    <row r="36" spans="1:7">
      <c r="A36" s="28">
        <v>41579</v>
      </c>
      <c r="B36" s="27">
        <f t="shared" si="1"/>
        <v>80.462500000000006</v>
      </c>
      <c r="C36" s="30">
        <v>80.849999999999994</v>
      </c>
      <c r="D36" s="30">
        <v>81.349999999999994</v>
      </c>
      <c r="E36" s="30">
        <v>80.599999999999994</v>
      </c>
      <c r="F36" s="30">
        <v>80.900000000000006</v>
      </c>
      <c r="G36" s="30"/>
    </row>
    <row r="37" spans="1:7">
      <c r="A37" s="28">
        <v>41609</v>
      </c>
      <c r="B37" s="27">
        <f t="shared" si="1"/>
        <v>80.537500000000009</v>
      </c>
      <c r="C37" s="30">
        <v>81.05</v>
      </c>
      <c r="D37" s="30">
        <v>81.3</v>
      </c>
      <c r="E37" s="30">
        <v>79.900000000000006</v>
      </c>
      <c r="F37" s="30">
        <v>80.099999999999994</v>
      </c>
      <c r="G37" s="30"/>
    </row>
    <row r="38" spans="1:7">
      <c r="A38" s="28">
        <v>41640</v>
      </c>
      <c r="B38" s="27">
        <f t="shared" si="1"/>
        <v>80.674999999999997</v>
      </c>
      <c r="C38" s="30">
        <v>81.05</v>
      </c>
      <c r="D38" s="30">
        <v>81.8</v>
      </c>
      <c r="E38" s="30">
        <v>80.849999999999994</v>
      </c>
      <c r="F38" s="30">
        <v>81.599999999999994</v>
      </c>
      <c r="G38" s="30"/>
    </row>
    <row r="39" spans="1:7">
      <c r="A39" s="28">
        <v>41671</v>
      </c>
      <c r="B39" s="27">
        <f t="shared" si="1"/>
        <v>80.775000000000006</v>
      </c>
      <c r="C39" s="30">
        <v>81.45</v>
      </c>
      <c r="D39" s="30">
        <v>82.1</v>
      </c>
      <c r="E39" s="30">
        <v>81.2</v>
      </c>
      <c r="F39" s="30">
        <v>81.400000000000006</v>
      </c>
      <c r="G39" s="30"/>
    </row>
    <row r="40" spans="1:7">
      <c r="A40" s="28">
        <v>41699</v>
      </c>
      <c r="B40" s="27">
        <f t="shared" si="1"/>
        <v>80.866666666666674</v>
      </c>
      <c r="C40" s="30">
        <v>80.650000000000006</v>
      </c>
      <c r="D40" s="30">
        <v>81.7</v>
      </c>
      <c r="E40" s="30">
        <v>80.3</v>
      </c>
      <c r="F40" s="30">
        <v>81.2</v>
      </c>
      <c r="G40" s="30"/>
    </row>
    <row r="41" spans="1:7">
      <c r="A41" s="28">
        <v>41730</v>
      </c>
      <c r="B41" s="27">
        <f t="shared" si="1"/>
        <v>80.941666666666677</v>
      </c>
      <c r="C41" s="30">
        <v>80.150000000000006</v>
      </c>
      <c r="D41" s="30">
        <v>80.25</v>
      </c>
      <c r="E41" s="30">
        <v>79.900000000000006</v>
      </c>
      <c r="F41" s="30">
        <v>80.099999999999994</v>
      </c>
      <c r="G41" s="30"/>
    </row>
    <row r="42" spans="1:7">
      <c r="A42" s="28">
        <v>41760</v>
      </c>
      <c r="B42" s="27">
        <f t="shared" si="1"/>
        <v>80.887500000000003</v>
      </c>
      <c r="C42" s="30">
        <v>78.650000000000006</v>
      </c>
      <c r="D42" s="30">
        <v>79.849999999999994</v>
      </c>
      <c r="E42" s="30">
        <v>78.55</v>
      </c>
      <c r="F42" s="30">
        <v>79.5</v>
      </c>
      <c r="G42" s="30"/>
    </row>
    <row r="43" spans="1:7">
      <c r="A43" s="28">
        <v>41791</v>
      </c>
      <c r="B43" s="27">
        <f t="shared" si="1"/>
        <v>80.808333333333351</v>
      </c>
      <c r="C43" s="30">
        <v>79.5</v>
      </c>
      <c r="D43" s="30">
        <v>79.75</v>
      </c>
      <c r="E43" s="30">
        <v>78.849999999999994</v>
      </c>
      <c r="F43" s="30">
        <v>78.95</v>
      </c>
      <c r="G43" s="30"/>
    </row>
    <row r="44" spans="1:7">
      <c r="A44" s="28">
        <v>41821</v>
      </c>
      <c r="B44" s="27">
        <f t="shared" si="1"/>
        <v>80.745833333333351</v>
      </c>
      <c r="C44" s="30">
        <v>79.099999999999994</v>
      </c>
      <c r="D44" s="30">
        <v>80.099999999999994</v>
      </c>
      <c r="E44" s="30">
        <v>79.099999999999994</v>
      </c>
      <c r="F44" s="30">
        <v>80.099999999999994</v>
      </c>
      <c r="G44" s="30"/>
    </row>
    <row r="45" spans="1:7">
      <c r="A45" s="31"/>
      <c r="B45" s="30"/>
      <c r="C45" s="30"/>
      <c r="D45" s="30"/>
      <c r="E45" s="30"/>
      <c r="F45" s="30"/>
      <c r="G45" s="30"/>
    </row>
    <row r="46" spans="1:7">
      <c r="A46" s="31"/>
      <c r="B46" s="30"/>
      <c r="C46" s="30"/>
      <c r="D46" s="30"/>
      <c r="E46" s="30"/>
      <c r="F46" s="30"/>
      <c r="G46" s="30"/>
    </row>
    <row r="47" spans="1:7">
      <c r="A47" s="31"/>
      <c r="B47" s="30"/>
      <c r="C47" s="30"/>
      <c r="D47" s="30"/>
      <c r="E47" s="30"/>
      <c r="F47" s="30"/>
      <c r="G47" s="30"/>
    </row>
    <row r="48" spans="1:7">
      <c r="A48" s="31"/>
      <c r="B48" s="30"/>
      <c r="C48" s="30"/>
      <c r="D48" s="30"/>
      <c r="E48" s="30"/>
      <c r="F48" s="30"/>
      <c r="G48" s="30"/>
    </row>
    <row r="49" spans="1:7">
      <c r="A49" s="31"/>
      <c r="B49" s="30"/>
      <c r="C49" s="30"/>
      <c r="D49" s="30"/>
      <c r="E49" s="30"/>
      <c r="F49" s="30"/>
      <c r="G49" s="30"/>
    </row>
    <row r="50" spans="1:7">
      <c r="A50" s="31"/>
      <c r="B50" s="30"/>
      <c r="C50" s="30"/>
      <c r="D50" s="30"/>
      <c r="E50" s="30"/>
      <c r="F50" s="30"/>
      <c r="G50" s="30"/>
    </row>
    <row r="51" spans="1:7">
      <c r="A51" s="31"/>
      <c r="B51" s="30"/>
      <c r="C51" s="30"/>
      <c r="D51" s="30"/>
      <c r="E51" s="30"/>
      <c r="F51" s="30"/>
      <c r="G51" s="30"/>
    </row>
    <row r="52" spans="1:7">
      <c r="A52" s="31"/>
      <c r="B52" s="30"/>
      <c r="C52" s="30"/>
      <c r="D52" s="30"/>
      <c r="E52" s="30"/>
      <c r="F52" s="30"/>
      <c r="G52" s="30"/>
    </row>
    <row r="53" spans="1:7">
      <c r="A53" s="31"/>
      <c r="B53" s="30"/>
      <c r="C53" s="30"/>
      <c r="D53" s="30"/>
      <c r="E53" s="30"/>
      <c r="F53" s="30"/>
      <c r="G53" s="30"/>
    </row>
    <row r="54" spans="1:7">
      <c r="A54" s="31"/>
      <c r="B54" s="30"/>
      <c r="C54" s="30"/>
      <c r="D54" s="30"/>
      <c r="E54" s="30"/>
      <c r="F54" s="30"/>
      <c r="G54" s="30"/>
    </row>
    <row r="55" spans="1:7">
      <c r="A55" s="31"/>
      <c r="B55" s="30"/>
      <c r="C55" s="30"/>
      <c r="D55" s="30"/>
      <c r="E55" s="30"/>
      <c r="F55" s="30"/>
      <c r="G55" s="30"/>
    </row>
    <row r="56" spans="1:7">
      <c r="A56" s="31"/>
      <c r="B56" s="30"/>
      <c r="C56" s="30"/>
      <c r="D56" s="30"/>
      <c r="E56" s="30"/>
      <c r="F56" s="30"/>
      <c r="G56" s="30"/>
    </row>
    <row r="57" spans="1:7">
      <c r="A57" s="31"/>
      <c r="B57" s="30"/>
      <c r="C57" s="30"/>
      <c r="D57" s="30"/>
      <c r="E57" s="30"/>
      <c r="F57" s="30"/>
      <c r="G57" s="30"/>
    </row>
    <row r="58" spans="1:7">
      <c r="A58" s="31"/>
      <c r="B58" s="30"/>
      <c r="C58" s="30"/>
      <c r="D58" s="30"/>
      <c r="E58" s="30"/>
      <c r="F58" s="30"/>
      <c r="G58" s="30"/>
    </row>
    <row r="59" spans="1:7">
      <c r="A59" s="31"/>
      <c r="B59" s="30"/>
      <c r="C59" s="30"/>
      <c r="D59" s="30"/>
      <c r="E59" s="30"/>
      <c r="F59" s="30"/>
      <c r="G59" s="30"/>
    </row>
    <row r="60" spans="1:7">
      <c r="A60" s="31"/>
      <c r="B60" s="30"/>
      <c r="C60" s="30"/>
      <c r="D60" s="30"/>
      <c r="E60" s="30"/>
      <c r="F60" s="30"/>
      <c r="G60" s="30"/>
    </row>
    <row r="61" spans="1:7">
      <c r="A61" s="31"/>
      <c r="B61" s="30"/>
      <c r="C61" s="30"/>
      <c r="D61" s="30"/>
      <c r="E61" s="30"/>
      <c r="F61" s="30"/>
      <c r="G61" s="30"/>
    </row>
    <row r="62" spans="1:7">
      <c r="A62" s="31"/>
      <c r="B62" s="30"/>
      <c r="C62" s="30"/>
      <c r="D62" s="30"/>
      <c r="E62" s="30"/>
      <c r="F62" s="30"/>
      <c r="G62" s="30"/>
    </row>
    <row r="63" spans="1:7">
      <c r="A63" s="31"/>
      <c r="B63" s="30"/>
      <c r="C63" s="30"/>
      <c r="D63" s="30"/>
      <c r="E63" s="30"/>
      <c r="F63" s="30"/>
      <c r="G63" s="30"/>
    </row>
    <row r="64" spans="1:7">
      <c r="A64" s="31"/>
      <c r="B64" s="30"/>
      <c r="C64" s="30"/>
      <c r="D64" s="30"/>
      <c r="E64" s="30"/>
      <c r="F64" s="30"/>
      <c r="G64" s="30"/>
    </row>
    <row r="65" spans="1:7">
      <c r="A65" s="31"/>
      <c r="B65" s="30"/>
      <c r="C65" s="30"/>
      <c r="D65" s="30"/>
      <c r="E65" s="30"/>
      <c r="F65" s="30"/>
      <c r="G65" s="30"/>
    </row>
    <row r="66" spans="1:7">
      <c r="A66" s="31"/>
      <c r="B66" s="30"/>
      <c r="C66" s="30"/>
      <c r="D66" s="30"/>
      <c r="E66" s="30"/>
      <c r="F66" s="30"/>
      <c r="G66" s="30"/>
    </row>
    <row r="67" spans="1:7">
      <c r="A67" s="31"/>
      <c r="B67" s="30"/>
      <c r="C67" s="30"/>
      <c r="D67" s="30"/>
      <c r="E67" s="30"/>
      <c r="F67" s="30"/>
      <c r="G67" s="30"/>
    </row>
    <row r="68" spans="1:7">
      <c r="A68" s="31"/>
      <c r="B68" s="30"/>
      <c r="C68" s="30"/>
      <c r="D68" s="30"/>
      <c r="E68" s="30"/>
      <c r="F68" s="30"/>
      <c r="G68" s="30"/>
    </row>
    <row r="69" spans="1:7">
      <c r="A69" s="31"/>
      <c r="B69" s="30"/>
      <c r="C69" s="30"/>
      <c r="D69" s="30"/>
      <c r="E69" s="30"/>
      <c r="F69" s="30"/>
      <c r="G69" s="30"/>
    </row>
    <row r="70" spans="1:7">
      <c r="A70" s="31"/>
      <c r="B70" s="30"/>
      <c r="C70" s="30"/>
      <c r="D70" s="30"/>
      <c r="E70" s="30"/>
      <c r="F70" s="30"/>
      <c r="G70" s="30"/>
    </row>
    <row r="71" spans="1:7">
      <c r="A71" s="31"/>
      <c r="B71" s="30"/>
      <c r="C71" s="30"/>
      <c r="D71" s="30"/>
      <c r="E71" s="30"/>
      <c r="F71" s="30"/>
      <c r="G71" s="30"/>
    </row>
    <row r="72" spans="1:7">
      <c r="A72" s="31"/>
      <c r="B72" s="30"/>
      <c r="C72" s="30"/>
      <c r="D72" s="30"/>
      <c r="E72" s="30"/>
      <c r="F72" s="30"/>
      <c r="G72" s="30"/>
    </row>
    <row r="73" spans="1:7">
      <c r="A73" s="31"/>
      <c r="B73" s="30"/>
      <c r="C73" s="30"/>
      <c r="D73" s="30"/>
      <c r="E73" s="30"/>
      <c r="F73" s="30"/>
      <c r="G73" s="30"/>
    </row>
    <row r="74" spans="1:7">
      <c r="A74" s="31"/>
      <c r="B74" s="30"/>
      <c r="C74" s="30"/>
      <c r="D74" s="30"/>
      <c r="E74" s="30"/>
      <c r="F74" s="30"/>
      <c r="G74" s="30"/>
    </row>
    <row r="75" spans="1:7">
      <c r="A75" s="31"/>
      <c r="B75" s="30"/>
      <c r="C75" s="30"/>
      <c r="D75" s="30"/>
      <c r="E75" s="30"/>
      <c r="F75" s="30"/>
      <c r="G75" s="30"/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3" sqref="B13"/>
    </sheetView>
  </sheetViews>
  <sheetFormatPr baseColWidth="10" defaultColWidth="8.83203125" defaultRowHeight="14" x14ac:dyDescent="0"/>
  <cols>
    <col min="2" max="2" width="9.1640625" customWidth="1"/>
    <col min="4" max="4" width="10.33203125" customWidth="1"/>
  </cols>
  <sheetData>
    <row r="1" spans="1:4">
      <c r="A1" s="2"/>
      <c r="B1" s="17" t="s">
        <v>104</v>
      </c>
      <c r="C1" s="17" t="s">
        <v>105</v>
      </c>
      <c r="D1" s="17" t="s">
        <v>106</v>
      </c>
    </row>
    <row r="2" spans="1:4">
      <c r="A2" s="14" t="s">
        <v>107</v>
      </c>
      <c r="B2" s="16">
        <v>150</v>
      </c>
      <c r="C2" s="16">
        <v>400</v>
      </c>
      <c r="D2" s="16">
        <v>260</v>
      </c>
    </row>
    <row r="3" spans="1:4">
      <c r="A3" s="14" t="s">
        <v>108</v>
      </c>
      <c r="B3" s="16">
        <v>125</v>
      </c>
      <c r="C3" s="16">
        <v>329</v>
      </c>
      <c r="D3" s="16">
        <v>160</v>
      </c>
    </row>
    <row r="4" spans="1:4">
      <c r="A4" s="14" t="s">
        <v>109</v>
      </c>
      <c r="B4" s="16">
        <v>140</v>
      </c>
      <c r="C4" s="16">
        <v>290</v>
      </c>
      <c r="D4" s="16">
        <v>290</v>
      </c>
    </row>
    <row r="5" spans="1:4">
      <c r="A5" s="14" t="s">
        <v>110</v>
      </c>
      <c r="B5" s="16">
        <v>100</v>
      </c>
      <c r="C5" s="16">
        <v>300</v>
      </c>
      <c r="D5" s="16">
        <v>350</v>
      </c>
    </row>
    <row r="6" spans="1:4">
      <c r="A6" s="14" t="s">
        <v>111</v>
      </c>
      <c r="B6" s="16">
        <v>80</v>
      </c>
      <c r="C6" s="16">
        <v>220</v>
      </c>
      <c r="D6" s="16">
        <v>420</v>
      </c>
    </row>
    <row r="9" spans="1:4">
      <c r="A9" s="14" t="s">
        <v>247</v>
      </c>
    </row>
    <row r="10" spans="1:4">
      <c r="A10">
        <v>1</v>
      </c>
      <c r="B10" t="s">
        <v>157</v>
      </c>
    </row>
    <row r="11" spans="1:4">
      <c r="A11">
        <v>2</v>
      </c>
      <c r="B11" t="s">
        <v>156</v>
      </c>
    </row>
    <row r="12" spans="1:4">
      <c r="A12">
        <v>3</v>
      </c>
      <c r="B12" t="s">
        <v>256</v>
      </c>
    </row>
    <row r="13" spans="1:4">
      <c r="A13" t="s">
        <v>246</v>
      </c>
    </row>
    <row r="14" spans="1:4">
      <c r="A14">
        <v>2</v>
      </c>
      <c r="B14" t="s">
        <v>255</v>
      </c>
    </row>
    <row r="17" spans="1:2">
      <c r="A17">
        <v>1</v>
      </c>
      <c r="B17" t="s">
        <v>158</v>
      </c>
    </row>
    <row r="18" spans="1:2">
      <c r="A18">
        <v>2</v>
      </c>
      <c r="B18" t="s">
        <v>156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4" workbookViewId="0">
      <selection activeCell="C14" sqref="C14"/>
    </sheetView>
  </sheetViews>
  <sheetFormatPr baseColWidth="10" defaultColWidth="8.83203125" defaultRowHeight="14" x14ac:dyDescent="0"/>
  <sheetData>
    <row r="2" spans="1:8">
      <c r="C2" s="40" t="s">
        <v>231</v>
      </c>
      <c r="D2" s="40"/>
      <c r="E2" s="40"/>
      <c r="F2" s="40"/>
      <c r="G2" s="40"/>
      <c r="H2" s="29"/>
    </row>
    <row r="3" spans="1:8">
      <c r="C3">
        <v>0</v>
      </c>
      <c r="D3">
        <v>1</v>
      </c>
      <c r="E3">
        <v>2</v>
      </c>
      <c r="F3">
        <v>3</v>
      </c>
      <c r="G3">
        <v>4</v>
      </c>
    </row>
    <row r="4" spans="1:8">
      <c r="A4" s="41" t="s">
        <v>232</v>
      </c>
      <c r="B4">
        <v>0</v>
      </c>
      <c r="C4">
        <v>13</v>
      </c>
      <c r="D4">
        <v>31</v>
      </c>
      <c r="E4">
        <v>10</v>
      </c>
      <c r="F4">
        <v>26</v>
      </c>
      <c r="G4">
        <v>44</v>
      </c>
    </row>
    <row r="5" spans="1:8">
      <c r="A5" s="41"/>
      <c r="B5">
        <v>1</v>
      </c>
      <c r="C5">
        <v>36</v>
      </c>
      <c r="D5">
        <v>13</v>
      </c>
      <c r="E5">
        <v>21</v>
      </c>
      <c r="F5">
        <v>30</v>
      </c>
      <c r="G5">
        <v>32</v>
      </c>
    </row>
    <row r="6" spans="1:8">
      <c r="A6" s="41"/>
      <c r="B6">
        <v>2</v>
      </c>
      <c r="C6">
        <v>22</v>
      </c>
      <c r="D6">
        <v>17</v>
      </c>
      <c r="E6">
        <v>47</v>
      </c>
      <c r="F6">
        <v>35</v>
      </c>
      <c r="G6">
        <v>10</v>
      </c>
    </row>
    <row r="7" spans="1:8">
      <c r="A7" s="41"/>
      <c r="B7">
        <v>3</v>
      </c>
      <c r="C7">
        <v>40</v>
      </c>
      <c r="D7">
        <v>21</v>
      </c>
      <c r="E7">
        <v>39</v>
      </c>
      <c r="F7">
        <v>15</v>
      </c>
      <c r="G7">
        <v>16</v>
      </c>
    </row>
    <row r="8" spans="1:8">
      <c r="A8" s="41"/>
      <c r="B8">
        <v>4</v>
      </c>
      <c r="C8">
        <v>38</v>
      </c>
      <c r="D8">
        <v>10</v>
      </c>
      <c r="E8">
        <v>11</v>
      </c>
      <c r="F8">
        <v>14</v>
      </c>
      <c r="G8">
        <v>26</v>
      </c>
    </row>
    <row r="10" spans="1:8">
      <c r="B10" s="26"/>
    </row>
    <row r="11" spans="1:8">
      <c r="B11" s="26">
        <v>1</v>
      </c>
      <c r="C11" t="s">
        <v>233</v>
      </c>
    </row>
    <row r="12" spans="1:8">
      <c r="B12" s="26"/>
    </row>
    <row r="13" spans="1:8">
      <c r="B13" s="26">
        <v>1</v>
      </c>
      <c r="C13" t="s">
        <v>237</v>
      </c>
    </row>
  </sheetData>
  <mergeCells count="2">
    <mergeCell ref="C2:G2"/>
    <mergeCell ref="A4:A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workbookViewId="0">
      <selection activeCell="G4" sqref="B1:G4"/>
    </sheetView>
  </sheetViews>
  <sheetFormatPr baseColWidth="10" defaultColWidth="8.83203125" defaultRowHeight="14" x14ac:dyDescent="0"/>
  <cols>
    <col min="2" max="2" width="11" customWidth="1"/>
    <col min="4" max="4" width="12.5" customWidth="1"/>
    <col min="5" max="5" width="9.6640625" customWidth="1"/>
    <col min="6" max="6" width="10.33203125" customWidth="1"/>
  </cols>
  <sheetData>
    <row r="1" spans="2:7">
      <c r="B1" t="s">
        <v>245</v>
      </c>
      <c r="C1" t="s">
        <v>241</v>
      </c>
      <c r="D1" t="s">
        <v>242</v>
      </c>
      <c r="E1" t="s">
        <v>168</v>
      </c>
      <c r="F1" t="s">
        <v>243</v>
      </c>
      <c r="G1" t="s">
        <v>244</v>
      </c>
    </row>
    <row r="2" spans="2:7">
      <c r="B2" t="s">
        <v>238</v>
      </c>
      <c r="C2">
        <v>5</v>
      </c>
      <c r="D2">
        <v>1</v>
      </c>
      <c r="E2">
        <v>1</v>
      </c>
      <c r="F2">
        <v>3</v>
      </c>
      <c r="G2">
        <v>3</v>
      </c>
    </row>
    <row r="3" spans="2:7">
      <c r="B3" t="s">
        <v>239</v>
      </c>
      <c r="C3">
        <v>3</v>
      </c>
      <c r="D3">
        <v>3</v>
      </c>
      <c r="E3">
        <v>3</v>
      </c>
      <c r="F3">
        <v>0</v>
      </c>
      <c r="G3">
        <v>0</v>
      </c>
    </row>
    <row r="4" spans="2:7">
      <c r="B4" t="s">
        <v>240</v>
      </c>
      <c r="C4">
        <v>1</v>
      </c>
      <c r="D4">
        <v>5</v>
      </c>
      <c r="E4">
        <v>2</v>
      </c>
      <c r="F4">
        <v>1</v>
      </c>
      <c r="G4">
        <v>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1" sqref="B11"/>
    </sheetView>
  </sheetViews>
  <sheetFormatPr baseColWidth="10" defaultColWidth="8.83203125" defaultRowHeight="14" x14ac:dyDescent="0"/>
  <cols>
    <col min="4" max="4" width="11.83203125" customWidth="1"/>
  </cols>
  <sheetData>
    <row r="1" spans="1:5">
      <c r="A1" t="s">
        <v>203</v>
      </c>
      <c r="B1" t="s">
        <v>210</v>
      </c>
      <c r="C1" t="s">
        <v>211</v>
      </c>
    </row>
    <row r="2" spans="1:5">
      <c r="A2" t="s">
        <v>204</v>
      </c>
      <c r="B2">
        <v>97761</v>
      </c>
      <c r="C2">
        <v>71771</v>
      </c>
    </row>
    <row r="3" spans="1:5">
      <c r="A3" s="25" t="s">
        <v>205</v>
      </c>
      <c r="B3">
        <v>79130</v>
      </c>
      <c r="C3">
        <v>96301</v>
      </c>
    </row>
    <row r="4" spans="1:5">
      <c r="A4" s="25" t="s">
        <v>206</v>
      </c>
      <c r="B4">
        <v>99310</v>
      </c>
      <c r="C4">
        <v>73923</v>
      </c>
    </row>
    <row r="5" spans="1:5">
      <c r="A5" s="25" t="s">
        <v>207</v>
      </c>
      <c r="B5">
        <v>94293</v>
      </c>
      <c r="C5">
        <v>73609</v>
      </c>
    </row>
    <row r="6" spans="1:5">
      <c r="A6" s="25" t="s">
        <v>208</v>
      </c>
      <c r="B6">
        <v>86785</v>
      </c>
      <c r="C6">
        <v>89329</v>
      </c>
    </row>
    <row r="7" spans="1:5">
      <c r="A7" s="25" t="s">
        <v>209</v>
      </c>
      <c r="B7">
        <v>88789</v>
      </c>
      <c r="C7">
        <v>76748</v>
      </c>
    </row>
    <row r="8" spans="1:5">
      <c r="A8" s="25"/>
    </row>
    <row r="9" spans="1:5">
      <c r="A9" s="25"/>
      <c r="B9" t="s">
        <v>213</v>
      </c>
    </row>
    <row r="10" spans="1:5">
      <c r="A10" t="s">
        <v>203</v>
      </c>
      <c r="B10">
        <v>110000</v>
      </c>
      <c r="C10" t="s">
        <v>210</v>
      </c>
      <c r="D10" t="s">
        <v>212</v>
      </c>
      <c r="E10" t="s">
        <v>211</v>
      </c>
    </row>
    <row r="11" spans="1:5">
      <c r="A11" t="s">
        <v>204</v>
      </c>
      <c r="B11">
        <f>$B$10-C11</f>
        <v>12239</v>
      </c>
      <c r="C11">
        <v>97761</v>
      </c>
      <c r="D11">
        <v>30000</v>
      </c>
      <c r="E11">
        <v>71771</v>
      </c>
    </row>
    <row r="12" spans="1:5">
      <c r="A12" s="25" t="s">
        <v>205</v>
      </c>
      <c r="B12">
        <f t="shared" ref="B12:B16" si="0">$B$10-C12</f>
        <v>30870</v>
      </c>
      <c r="C12">
        <v>79130</v>
      </c>
      <c r="D12">
        <v>30000</v>
      </c>
      <c r="E12">
        <v>96301</v>
      </c>
    </row>
    <row r="13" spans="1:5">
      <c r="A13" s="25" t="s">
        <v>206</v>
      </c>
      <c r="B13">
        <f t="shared" si="0"/>
        <v>10690</v>
      </c>
      <c r="C13">
        <v>99310</v>
      </c>
      <c r="D13">
        <v>30000</v>
      </c>
      <c r="E13">
        <v>73923</v>
      </c>
    </row>
    <row r="14" spans="1:5">
      <c r="A14" s="25" t="s">
        <v>207</v>
      </c>
      <c r="B14">
        <f t="shared" si="0"/>
        <v>15707</v>
      </c>
      <c r="C14">
        <v>94293</v>
      </c>
      <c r="D14">
        <v>30000</v>
      </c>
      <c r="E14">
        <v>73609</v>
      </c>
    </row>
    <row r="15" spans="1:5">
      <c r="A15" s="25" t="s">
        <v>208</v>
      </c>
      <c r="B15">
        <f t="shared" si="0"/>
        <v>23215</v>
      </c>
      <c r="C15">
        <v>86785</v>
      </c>
      <c r="D15">
        <v>30000</v>
      </c>
      <c r="E15">
        <v>89329</v>
      </c>
    </row>
    <row r="16" spans="1:5">
      <c r="A16" s="25" t="s">
        <v>209</v>
      </c>
      <c r="B16">
        <f t="shared" si="0"/>
        <v>21211</v>
      </c>
      <c r="C16">
        <v>88789</v>
      </c>
      <c r="D16">
        <v>30000</v>
      </c>
      <c r="E16">
        <v>76748</v>
      </c>
    </row>
    <row r="18" spans="1:2">
      <c r="A18">
        <v>1</v>
      </c>
      <c r="B18" s="24" t="s">
        <v>197</v>
      </c>
    </row>
    <row r="19" spans="1:2">
      <c r="A19">
        <v>2</v>
      </c>
      <c r="B19" t="s">
        <v>198</v>
      </c>
    </row>
    <row r="20" spans="1:2">
      <c r="A20">
        <v>3</v>
      </c>
      <c r="B20" t="s">
        <v>214</v>
      </c>
    </row>
    <row r="21" spans="1:2">
      <c r="B21" t="s">
        <v>215</v>
      </c>
    </row>
    <row r="22" spans="1:2">
      <c r="A22">
        <v>4</v>
      </c>
      <c r="B22" t="s">
        <v>216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15" workbookViewId="0">
      <selection activeCell="B43" sqref="B43"/>
    </sheetView>
  </sheetViews>
  <sheetFormatPr baseColWidth="10" defaultColWidth="8.83203125" defaultRowHeight="14" x14ac:dyDescent="0"/>
  <cols>
    <col min="2" max="2" width="11.5" customWidth="1"/>
    <col min="3" max="3" width="11.33203125" customWidth="1"/>
    <col min="7" max="7" width="11.33203125" customWidth="1"/>
  </cols>
  <sheetData>
    <row r="1" spans="1:3">
      <c r="A1" s="14" t="s">
        <v>258</v>
      </c>
      <c r="B1" s="14" t="s">
        <v>168</v>
      </c>
      <c r="C1" s="19" t="s">
        <v>169</v>
      </c>
    </row>
    <row r="2" spans="1:3">
      <c r="A2" t="s">
        <v>57</v>
      </c>
      <c r="B2" s="22">
        <v>21</v>
      </c>
      <c r="C2" s="22">
        <v>18</v>
      </c>
    </row>
    <row r="3" spans="1:3">
      <c r="A3" s="18" t="s">
        <v>4</v>
      </c>
      <c r="B3" s="22">
        <v>10</v>
      </c>
      <c r="C3" s="22">
        <v>15</v>
      </c>
    </row>
    <row r="4" spans="1:3">
      <c r="A4" s="18" t="s">
        <v>5</v>
      </c>
      <c r="B4" s="22">
        <v>22</v>
      </c>
      <c r="C4" s="22">
        <v>18</v>
      </c>
    </row>
    <row r="5" spans="1:3">
      <c r="A5" s="18" t="s">
        <v>6</v>
      </c>
      <c r="B5" s="22">
        <v>10</v>
      </c>
      <c r="C5" s="22">
        <v>16</v>
      </c>
    </row>
    <row r="6" spans="1:3">
      <c r="A6" s="18" t="s">
        <v>7</v>
      </c>
      <c r="B6" s="22">
        <v>30</v>
      </c>
      <c r="C6" s="22">
        <v>19</v>
      </c>
    </row>
    <row r="8" spans="1:3">
      <c r="A8" s="14" t="s">
        <v>257</v>
      </c>
      <c r="B8" s="14" t="s">
        <v>168</v>
      </c>
      <c r="C8" s="19" t="s">
        <v>169</v>
      </c>
    </row>
    <row r="9" spans="1:3">
      <c r="A9" t="s">
        <v>57</v>
      </c>
      <c r="B9" s="22">
        <v>21</v>
      </c>
      <c r="C9" s="22">
        <f>-C2</f>
        <v>-18</v>
      </c>
    </row>
    <row r="10" spans="1:3">
      <c r="A10" s="18" t="s">
        <v>4</v>
      </c>
      <c r="B10" s="22">
        <v>10</v>
      </c>
      <c r="C10" s="22">
        <f t="shared" ref="C10:C13" si="0">-C3</f>
        <v>-15</v>
      </c>
    </row>
    <row r="11" spans="1:3">
      <c r="A11" s="18" t="s">
        <v>5</v>
      </c>
      <c r="B11" s="22">
        <v>22</v>
      </c>
      <c r="C11" s="22">
        <f t="shared" si="0"/>
        <v>-18</v>
      </c>
    </row>
    <row r="12" spans="1:3">
      <c r="A12" s="18" t="s">
        <v>6</v>
      </c>
      <c r="B12" s="22">
        <v>10</v>
      </c>
      <c r="C12" s="22">
        <f t="shared" si="0"/>
        <v>-16</v>
      </c>
    </row>
    <row r="13" spans="1:3">
      <c r="A13" s="18" t="s">
        <v>7</v>
      </c>
      <c r="B13" s="22">
        <v>30</v>
      </c>
      <c r="C13" s="22">
        <f t="shared" si="0"/>
        <v>-19</v>
      </c>
    </row>
    <row r="14" spans="1:3">
      <c r="A14" s="18"/>
      <c r="B14" s="22"/>
      <c r="C14" s="22"/>
    </row>
    <row r="15" spans="1:3">
      <c r="A15" s="34" t="s">
        <v>247</v>
      </c>
    </row>
    <row r="16" spans="1:3">
      <c r="A16">
        <v>1</v>
      </c>
      <c r="B16" t="s">
        <v>259</v>
      </c>
    </row>
    <row r="17" spans="1:3">
      <c r="A17">
        <v>2</v>
      </c>
      <c r="B17" t="s">
        <v>170</v>
      </c>
    </row>
    <row r="18" spans="1:3">
      <c r="A18">
        <v>3</v>
      </c>
      <c r="B18" t="s">
        <v>172</v>
      </c>
    </row>
    <row r="19" spans="1:3">
      <c r="B19" t="s">
        <v>171</v>
      </c>
    </row>
    <row r="20" spans="1:3">
      <c r="A20" t="s">
        <v>246</v>
      </c>
    </row>
    <row r="21" spans="1:3">
      <c r="A21">
        <v>3</v>
      </c>
      <c r="B21" t="s">
        <v>260</v>
      </c>
    </row>
    <row r="22" spans="1:3">
      <c r="A22" s="14"/>
      <c r="B22" s="14"/>
      <c r="C22" s="19"/>
    </row>
    <row r="23" spans="1:3">
      <c r="A23" s="14"/>
      <c r="B23" s="14" t="s">
        <v>167</v>
      </c>
      <c r="C23" s="19" t="s">
        <v>166</v>
      </c>
    </row>
    <row r="24" spans="1:3">
      <c r="A24" t="s">
        <v>57</v>
      </c>
      <c r="B24" s="20">
        <v>0.55000000000000004</v>
      </c>
      <c r="C24" s="21">
        <f>1-B24</f>
        <v>0.44999999999999996</v>
      </c>
    </row>
    <row r="25" spans="1:3">
      <c r="A25" s="18" t="s">
        <v>4</v>
      </c>
      <c r="B25" s="18">
        <v>0.4</v>
      </c>
      <c r="C25" s="21">
        <f t="shared" ref="C25:C28" si="1">1-B25</f>
        <v>0.6</v>
      </c>
    </row>
    <row r="26" spans="1:3">
      <c r="A26" s="18" t="s">
        <v>5</v>
      </c>
      <c r="B26" s="18">
        <v>0.62</v>
      </c>
      <c r="C26" s="21">
        <f t="shared" si="1"/>
        <v>0.38</v>
      </c>
    </row>
    <row r="27" spans="1:3">
      <c r="A27" s="18" t="s">
        <v>6</v>
      </c>
      <c r="B27" s="20">
        <v>0.72</v>
      </c>
      <c r="C27" s="20">
        <f t="shared" si="1"/>
        <v>0.28000000000000003</v>
      </c>
    </row>
    <row r="28" spans="1:3">
      <c r="A28" s="18" t="s">
        <v>7</v>
      </c>
      <c r="B28" s="20">
        <v>0.68</v>
      </c>
      <c r="C28" s="20">
        <f t="shared" si="1"/>
        <v>0.31999999999999995</v>
      </c>
    </row>
    <row r="35" spans="1:2">
      <c r="A35">
        <v>1</v>
      </c>
      <c r="B35" t="s">
        <v>170</v>
      </c>
    </row>
    <row r="36" spans="1:2">
      <c r="A36">
        <v>2</v>
      </c>
      <c r="B36" t="s">
        <v>173</v>
      </c>
    </row>
    <row r="37" spans="1:2">
      <c r="B37" t="s">
        <v>178</v>
      </c>
    </row>
    <row r="38" spans="1:2">
      <c r="A38">
        <v>3</v>
      </c>
      <c r="B38" t="s">
        <v>174</v>
      </c>
    </row>
    <row r="39" spans="1:2">
      <c r="B39" t="s">
        <v>175</v>
      </c>
    </row>
    <row r="40" spans="1:2">
      <c r="B40" t="s">
        <v>176</v>
      </c>
    </row>
    <row r="41" spans="1:2">
      <c r="B41" t="s">
        <v>177</v>
      </c>
    </row>
    <row r="42" spans="1:2">
      <c r="B42" t="s">
        <v>179</v>
      </c>
    </row>
    <row r="43" spans="1:2">
      <c r="B43" s="42" t="s">
        <v>180</v>
      </c>
    </row>
    <row r="44" spans="1:2">
      <c r="A44">
        <v>4</v>
      </c>
      <c r="B44" t="s">
        <v>98</v>
      </c>
    </row>
    <row r="45" spans="1:2">
      <c r="B45" t="s">
        <v>175</v>
      </c>
    </row>
    <row r="46" spans="1:2">
      <c r="B46" t="s">
        <v>176</v>
      </c>
    </row>
    <row r="47" spans="1:2">
      <c r="B47" t="s">
        <v>177</v>
      </c>
    </row>
    <row r="48" spans="1:2">
      <c r="B48" t="s">
        <v>179</v>
      </c>
    </row>
    <row r="49" spans="1:2">
      <c r="A49">
        <v>5</v>
      </c>
      <c r="B49" t="s">
        <v>181</v>
      </c>
    </row>
    <row r="50" spans="1:2">
      <c r="B50" t="s">
        <v>182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4" sqref="A24:B24"/>
    </sheetView>
  </sheetViews>
  <sheetFormatPr baseColWidth="10" defaultColWidth="8.83203125" defaultRowHeight="14" x14ac:dyDescent="0"/>
  <cols>
    <col min="1" max="1" width="9.6640625" style="2" bestFit="1" customWidth="1"/>
    <col min="3" max="3" width="8.83203125" style="2"/>
    <col min="4" max="4" width="9.6640625" style="2" customWidth="1"/>
    <col min="5" max="16384" width="8.83203125" style="2"/>
  </cols>
  <sheetData>
    <row r="1" spans="1:3">
      <c r="A1" s="2" t="s">
        <v>34</v>
      </c>
      <c r="B1" s="2" t="s">
        <v>36</v>
      </c>
      <c r="C1" s="2" t="s">
        <v>35</v>
      </c>
    </row>
    <row r="2" spans="1:3">
      <c r="A2" s="3">
        <v>40959</v>
      </c>
      <c r="B2" s="2">
        <v>48</v>
      </c>
      <c r="C2" s="4">
        <f t="shared" ref="C2:C19" si="0">WEEKDAY(A2,2)</f>
        <v>1</v>
      </c>
    </row>
    <row r="3" spans="1:3">
      <c r="A3" s="3">
        <v>40960</v>
      </c>
      <c r="B3" s="2">
        <v>75</v>
      </c>
      <c r="C3" s="4">
        <f t="shared" si="0"/>
        <v>2</v>
      </c>
    </row>
    <row r="4" spans="1:3">
      <c r="A4" s="3">
        <v>40961</v>
      </c>
      <c r="B4" s="2">
        <v>92</v>
      </c>
      <c r="C4" s="4">
        <f t="shared" si="0"/>
        <v>3</v>
      </c>
    </row>
    <row r="5" spans="1:3">
      <c r="A5" s="3">
        <v>40962</v>
      </c>
      <c r="B5" s="2">
        <v>95</v>
      </c>
      <c r="C5" s="4">
        <f t="shared" si="0"/>
        <v>4</v>
      </c>
    </row>
    <row r="6" spans="1:3">
      <c r="A6" s="3">
        <v>40963</v>
      </c>
      <c r="B6" s="2">
        <v>52</v>
      </c>
      <c r="C6" s="4">
        <f t="shared" si="0"/>
        <v>5</v>
      </c>
    </row>
    <row r="7" spans="1:3">
      <c r="A7" s="3">
        <v>40966</v>
      </c>
      <c r="B7" s="2">
        <v>52</v>
      </c>
      <c r="C7" s="4">
        <f t="shared" si="0"/>
        <v>1</v>
      </c>
    </row>
    <row r="8" spans="1:3">
      <c r="A8" s="3">
        <v>40967</v>
      </c>
      <c r="B8" s="2">
        <v>34</v>
      </c>
      <c r="C8" s="4">
        <f t="shared" si="0"/>
        <v>2</v>
      </c>
    </row>
    <row r="9" spans="1:3">
      <c r="A9" s="3">
        <v>40968</v>
      </c>
      <c r="B9" s="2">
        <v>53</v>
      </c>
      <c r="C9" s="4">
        <f t="shared" si="0"/>
        <v>3</v>
      </c>
    </row>
    <row r="10" spans="1:3">
      <c r="A10" s="3">
        <v>40969</v>
      </c>
      <c r="B10" s="2">
        <v>100</v>
      </c>
      <c r="C10" s="4">
        <f t="shared" si="0"/>
        <v>4</v>
      </c>
    </row>
    <row r="11" spans="1:3">
      <c r="A11" s="3">
        <v>40970</v>
      </c>
      <c r="B11" s="2">
        <v>46</v>
      </c>
      <c r="C11" s="4">
        <f t="shared" si="0"/>
        <v>5</v>
      </c>
    </row>
    <row r="12" spans="1:3">
      <c r="A12" s="3">
        <v>40973</v>
      </c>
      <c r="B12" s="2">
        <v>72</v>
      </c>
      <c r="C12" s="4">
        <f t="shared" si="0"/>
        <v>1</v>
      </c>
    </row>
    <row r="13" spans="1:3">
      <c r="A13" s="3">
        <v>40974</v>
      </c>
      <c r="B13" s="2">
        <v>85</v>
      </c>
      <c r="C13" s="4">
        <f t="shared" si="0"/>
        <v>2</v>
      </c>
    </row>
    <row r="14" spans="1:3">
      <c r="A14" s="3">
        <v>40975</v>
      </c>
      <c r="B14" s="2">
        <v>40</v>
      </c>
      <c r="C14" s="4">
        <f t="shared" si="0"/>
        <v>3</v>
      </c>
    </row>
    <row r="15" spans="1:3">
      <c r="A15" s="3">
        <v>40976</v>
      </c>
      <c r="B15" s="2">
        <v>77</v>
      </c>
      <c r="C15" s="4">
        <f t="shared" si="0"/>
        <v>4</v>
      </c>
    </row>
    <row r="16" spans="1:3">
      <c r="A16" s="3">
        <v>40977</v>
      </c>
      <c r="B16" s="2">
        <v>44</v>
      </c>
      <c r="C16" s="4">
        <f t="shared" si="0"/>
        <v>5</v>
      </c>
    </row>
    <row r="17" spans="1:6">
      <c r="A17" s="3">
        <v>40980</v>
      </c>
      <c r="B17" s="2">
        <v>59</v>
      </c>
      <c r="C17" s="4">
        <f t="shared" si="0"/>
        <v>1</v>
      </c>
    </row>
    <row r="18" spans="1:6">
      <c r="A18" s="3">
        <v>40981</v>
      </c>
      <c r="B18" s="2">
        <v>50</v>
      </c>
      <c r="C18" s="4">
        <f t="shared" si="0"/>
        <v>2</v>
      </c>
    </row>
    <row r="19" spans="1:6">
      <c r="A19" s="3">
        <v>40982</v>
      </c>
      <c r="B19" s="2">
        <v>41</v>
      </c>
      <c r="C19" s="4">
        <f t="shared" si="0"/>
        <v>3</v>
      </c>
    </row>
    <row r="20" spans="1:6">
      <c r="B20" s="2"/>
    </row>
    <row r="21" spans="1:6">
      <c r="A21" s="4">
        <v>1</v>
      </c>
      <c r="B21" s="2" t="s">
        <v>37</v>
      </c>
      <c r="F21" s="2" t="s">
        <v>40</v>
      </c>
    </row>
    <row r="22" spans="1:6">
      <c r="A22" s="4">
        <v>2</v>
      </c>
      <c r="B22" s="2" t="s">
        <v>38</v>
      </c>
      <c r="F22" s="2" t="s">
        <v>41</v>
      </c>
    </row>
    <row r="23" spans="1:6">
      <c r="A23" s="4">
        <v>3</v>
      </c>
      <c r="B23" s="2" t="s">
        <v>39</v>
      </c>
      <c r="F23" s="2" t="s">
        <v>42</v>
      </c>
    </row>
    <row r="24" spans="1:6">
      <c r="A24" s="4">
        <v>4</v>
      </c>
      <c r="B24" s="2" t="s">
        <v>43</v>
      </c>
      <c r="F24" s="2" t="s">
        <v>44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6" workbookViewId="0">
      <selection activeCell="B19" sqref="B19"/>
    </sheetView>
  </sheetViews>
  <sheetFormatPr baseColWidth="10" defaultColWidth="8.83203125" defaultRowHeight="14" x14ac:dyDescent="0"/>
  <sheetData>
    <row r="1" spans="1:2">
      <c r="A1" t="s">
        <v>45</v>
      </c>
      <c r="B1" t="s">
        <v>46</v>
      </c>
    </row>
    <row r="2" spans="1:2">
      <c r="A2" s="5">
        <v>0</v>
      </c>
      <c r="B2">
        <v>0</v>
      </c>
    </row>
    <row r="3" spans="1:2">
      <c r="A3" s="5">
        <v>0.25</v>
      </c>
      <c r="B3">
        <v>40</v>
      </c>
    </row>
    <row r="4" spans="1:2">
      <c r="A4" s="5">
        <v>0.29166666666666702</v>
      </c>
      <c r="B4">
        <v>49</v>
      </c>
    </row>
    <row r="5" spans="1:2">
      <c r="A5" s="5">
        <v>0.33333333333333298</v>
      </c>
      <c r="B5">
        <v>30</v>
      </c>
    </row>
    <row r="6" spans="1:2">
      <c r="A6" s="5">
        <v>0.375</v>
      </c>
      <c r="B6">
        <v>27</v>
      </c>
    </row>
    <row r="7" spans="1:2">
      <c r="A7" s="5">
        <v>0.41666666666666702</v>
      </c>
      <c r="B7">
        <v>69</v>
      </c>
    </row>
    <row r="8" spans="1:2">
      <c r="A8" s="5">
        <v>0.66666666666666696</v>
      </c>
      <c r="B8">
        <v>52</v>
      </c>
    </row>
    <row r="9" spans="1:2">
      <c r="A9" s="5">
        <v>0.70833333333333304</v>
      </c>
      <c r="B9">
        <v>71</v>
      </c>
    </row>
    <row r="10" spans="1:2">
      <c r="A10" s="5">
        <v>0.75</v>
      </c>
      <c r="B10">
        <v>74</v>
      </c>
    </row>
    <row r="11" spans="1:2">
      <c r="A11" s="5">
        <v>0.79166666666666696</v>
      </c>
      <c r="B11">
        <v>69</v>
      </c>
    </row>
    <row r="12" spans="1:2">
      <c r="A12" s="5">
        <v>0.83333333333333304</v>
      </c>
      <c r="B12">
        <v>48</v>
      </c>
    </row>
    <row r="13" spans="1:2">
      <c r="A13" s="5">
        <v>0.875</v>
      </c>
      <c r="B13">
        <v>34</v>
      </c>
    </row>
    <row r="14" spans="1:2">
      <c r="A14" s="5">
        <v>0.91666666666666696</v>
      </c>
      <c r="B14">
        <v>61</v>
      </c>
    </row>
    <row r="15" spans="1:2">
      <c r="A15" s="5"/>
    </row>
    <row r="17" spans="1:2">
      <c r="A17" s="6">
        <v>1</v>
      </c>
      <c r="B17" t="s">
        <v>47</v>
      </c>
    </row>
    <row r="18" spans="1:2">
      <c r="A18" s="6"/>
      <c r="B18" t="s">
        <v>55</v>
      </c>
    </row>
    <row r="19" spans="1:2">
      <c r="A19" s="6">
        <v>2</v>
      </c>
      <c r="B19" t="s">
        <v>48</v>
      </c>
    </row>
    <row r="20" spans="1:2">
      <c r="A20" s="6"/>
      <c r="B20" t="s">
        <v>49</v>
      </c>
    </row>
    <row r="21" spans="1:2">
      <c r="A21" s="6"/>
      <c r="B21" t="s">
        <v>50</v>
      </c>
    </row>
    <row r="22" spans="1:2">
      <c r="A22" s="6"/>
      <c r="B22" t="s">
        <v>51</v>
      </c>
    </row>
    <row r="23" spans="1:2">
      <c r="A23" s="6"/>
      <c r="B23" t="s">
        <v>54</v>
      </c>
    </row>
    <row r="24" spans="1:2">
      <c r="A24" s="6"/>
      <c r="B24" t="s">
        <v>52</v>
      </c>
    </row>
    <row r="25" spans="1:2">
      <c r="A25" s="6"/>
      <c r="B25" t="s">
        <v>53</v>
      </c>
    </row>
    <row r="26" spans="1:2">
      <c r="A26" s="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B13"/>
    </sheetView>
  </sheetViews>
  <sheetFormatPr baseColWidth="10" defaultColWidth="8.83203125" defaultRowHeight="14" x14ac:dyDescent="0"/>
  <cols>
    <col min="2" max="2" width="6.83203125" bestFit="1" customWidth="1"/>
    <col min="3" max="3" width="5.5" bestFit="1" customWidth="1"/>
    <col min="4" max="4" width="0" hidden="1" customWidth="1"/>
    <col min="5" max="5" width="11.33203125" bestFit="1" customWidth="1"/>
    <col min="6" max="6" width="7.83203125" bestFit="1" customWidth="1"/>
  </cols>
  <sheetData>
    <row r="1" spans="1:6">
      <c r="B1" t="s">
        <v>0</v>
      </c>
      <c r="C1" t="s">
        <v>1</v>
      </c>
      <c r="D1" t="s">
        <v>15</v>
      </c>
      <c r="E1" t="s">
        <v>16</v>
      </c>
      <c r="F1" t="s">
        <v>2</v>
      </c>
    </row>
    <row r="2" spans="1:6">
      <c r="A2" s="1" t="s">
        <v>20</v>
      </c>
      <c r="B2" t="s">
        <v>3</v>
      </c>
      <c r="C2">
        <v>88</v>
      </c>
      <c r="D2">
        <f>C2*0.8</f>
        <v>70.400000000000006</v>
      </c>
      <c r="E2">
        <v>94</v>
      </c>
      <c r="F2">
        <f>SUM(C2:C4)</f>
        <v>242</v>
      </c>
    </row>
    <row r="3" spans="1:6">
      <c r="B3" t="s">
        <v>4</v>
      </c>
      <c r="C3">
        <v>87</v>
      </c>
      <c r="D3">
        <f t="shared" ref="D3:D13" si="0">C3*0.8</f>
        <v>69.600000000000009</v>
      </c>
      <c r="E3">
        <v>103</v>
      </c>
    </row>
    <row r="4" spans="1:6">
      <c r="B4" t="s">
        <v>5</v>
      </c>
      <c r="C4">
        <v>67</v>
      </c>
      <c r="D4">
        <f t="shared" si="0"/>
        <v>53.6</v>
      </c>
      <c r="E4">
        <v>87</v>
      </c>
    </row>
    <row r="5" spans="1:6">
      <c r="B5" t="s">
        <v>6</v>
      </c>
      <c r="C5">
        <v>43</v>
      </c>
      <c r="D5">
        <f t="shared" si="0"/>
        <v>34.4</v>
      </c>
      <c r="E5">
        <v>66</v>
      </c>
      <c r="F5">
        <f t="shared" ref="F5" si="1">SUM(C5:C7)</f>
        <v>174</v>
      </c>
    </row>
    <row r="6" spans="1:6">
      <c r="B6" t="s">
        <v>7</v>
      </c>
      <c r="C6">
        <v>75</v>
      </c>
      <c r="D6">
        <f t="shared" si="0"/>
        <v>60</v>
      </c>
      <c r="E6">
        <v>66</v>
      </c>
    </row>
    <row r="7" spans="1:6">
      <c r="B7" t="s">
        <v>8</v>
      </c>
      <c r="C7">
        <v>56</v>
      </c>
      <c r="D7">
        <f t="shared" si="0"/>
        <v>44.800000000000004</v>
      </c>
      <c r="E7">
        <v>77</v>
      </c>
    </row>
    <row r="8" spans="1:6">
      <c r="B8" t="s">
        <v>9</v>
      </c>
      <c r="C8">
        <v>89</v>
      </c>
      <c r="D8">
        <f t="shared" si="0"/>
        <v>71.2</v>
      </c>
      <c r="E8">
        <v>76</v>
      </c>
      <c r="F8">
        <f t="shared" ref="F8" si="2">SUM(C8:C10)</f>
        <v>241</v>
      </c>
    </row>
    <row r="9" spans="1:6">
      <c r="B9" t="s">
        <v>10</v>
      </c>
      <c r="C9">
        <v>54</v>
      </c>
      <c r="D9">
        <f t="shared" si="0"/>
        <v>43.2</v>
      </c>
      <c r="E9">
        <v>50</v>
      </c>
    </row>
    <row r="10" spans="1:6">
      <c r="B10" t="s">
        <v>11</v>
      </c>
      <c r="C10">
        <v>98</v>
      </c>
      <c r="D10">
        <f t="shared" si="0"/>
        <v>78.400000000000006</v>
      </c>
      <c r="E10">
        <v>88</v>
      </c>
    </row>
    <row r="11" spans="1:6">
      <c r="B11" t="s">
        <v>12</v>
      </c>
      <c r="C11">
        <v>75</v>
      </c>
      <c r="D11">
        <f t="shared" si="0"/>
        <v>60</v>
      </c>
      <c r="E11">
        <v>56</v>
      </c>
      <c r="F11">
        <f t="shared" ref="F11" si="3">SUM(C11:C13)</f>
        <v>209</v>
      </c>
    </row>
    <row r="12" spans="1:6">
      <c r="B12" t="s">
        <v>13</v>
      </c>
      <c r="C12">
        <v>65</v>
      </c>
      <c r="D12">
        <f t="shared" si="0"/>
        <v>52</v>
      </c>
      <c r="E12">
        <v>66</v>
      </c>
    </row>
    <row r="13" spans="1:6">
      <c r="B13" t="s">
        <v>14</v>
      </c>
      <c r="C13">
        <v>69</v>
      </c>
      <c r="D13">
        <f t="shared" si="0"/>
        <v>55.2</v>
      </c>
      <c r="E13">
        <v>75</v>
      </c>
    </row>
    <row r="15" spans="1:6">
      <c r="A15" t="s">
        <v>19</v>
      </c>
      <c r="F15" t="s">
        <v>26</v>
      </c>
    </row>
    <row r="16" spans="1:6">
      <c r="A16" t="s">
        <v>27</v>
      </c>
    </row>
    <row r="17" spans="1:6">
      <c r="A17" t="s">
        <v>18</v>
      </c>
      <c r="F17" t="s">
        <v>17</v>
      </c>
    </row>
    <row r="18" spans="1:6">
      <c r="A18" t="s">
        <v>24</v>
      </c>
    </row>
    <row r="19" spans="1:6">
      <c r="A19" t="s">
        <v>25</v>
      </c>
    </row>
    <row r="20" spans="1:6">
      <c r="A20" t="s">
        <v>28</v>
      </c>
      <c r="F20" t="s">
        <v>23</v>
      </c>
    </row>
    <row r="21" spans="1:6">
      <c r="A21" t="s">
        <v>29</v>
      </c>
    </row>
    <row r="22" spans="1:6">
      <c r="A22" t="s">
        <v>21</v>
      </c>
    </row>
    <row r="23" spans="1:6">
      <c r="A23" t="s">
        <v>22</v>
      </c>
    </row>
    <row r="24" spans="1:6">
      <c r="A24" t="s">
        <v>31</v>
      </c>
      <c r="F24" t="s">
        <v>30</v>
      </c>
    </row>
    <row r="25" spans="1:6">
      <c r="A25" t="s">
        <v>32</v>
      </c>
      <c r="F25" t="s">
        <v>33</v>
      </c>
    </row>
  </sheetData>
  <phoneticPr fontId="3" type="noConversion"/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6" sqref="B16"/>
    </sheetView>
  </sheetViews>
  <sheetFormatPr baseColWidth="10" defaultColWidth="8.83203125" defaultRowHeight="14" x14ac:dyDescent="0"/>
  <sheetData>
    <row r="1" spans="1:3">
      <c r="A1" t="s">
        <v>56</v>
      </c>
      <c r="B1" t="s">
        <v>59</v>
      </c>
      <c r="C1" t="s">
        <v>60</v>
      </c>
    </row>
    <row r="2" spans="1:3">
      <c r="A2" t="s">
        <v>57</v>
      </c>
      <c r="B2">
        <v>53</v>
      </c>
      <c r="C2">
        <v>50</v>
      </c>
    </row>
    <row r="3" spans="1:3">
      <c r="A3" t="s">
        <v>4</v>
      </c>
      <c r="B3">
        <v>39</v>
      </c>
      <c r="C3">
        <v>51</v>
      </c>
    </row>
    <row r="4" spans="1:3">
      <c r="A4" t="s">
        <v>5</v>
      </c>
      <c r="B4">
        <v>55</v>
      </c>
      <c r="C4">
        <v>47</v>
      </c>
    </row>
    <row r="5" spans="1:3">
      <c r="A5" t="s">
        <v>6</v>
      </c>
      <c r="B5">
        <v>40</v>
      </c>
      <c r="C5">
        <v>33</v>
      </c>
    </row>
    <row r="6" spans="1:3">
      <c r="A6" t="s">
        <v>7</v>
      </c>
      <c r="B6">
        <v>31</v>
      </c>
      <c r="C6">
        <v>59</v>
      </c>
    </row>
    <row r="7" spans="1:3">
      <c r="A7" t="s">
        <v>8</v>
      </c>
      <c r="B7">
        <v>34</v>
      </c>
      <c r="C7">
        <v>56</v>
      </c>
    </row>
    <row r="8" spans="1:3">
      <c r="A8" t="s">
        <v>9</v>
      </c>
      <c r="B8">
        <v>42</v>
      </c>
      <c r="C8">
        <v>59</v>
      </c>
    </row>
    <row r="9" spans="1:3">
      <c r="A9" t="s">
        <v>10</v>
      </c>
      <c r="B9">
        <v>31</v>
      </c>
      <c r="C9">
        <v>44</v>
      </c>
    </row>
    <row r="10" spans="1:3">
      <c r="A10" t="s">
        <v>11</v>
      </c>
      <c r="B10">
        <v>36</v>
      </c>
      <c r="C10">
        <v>44</v>
      </c>
    </row>
    <row r="11" spans="1:3">
      <c r="A11" t="s">
        <v>12</v>
      </c>
      <c r="B11">
        <v>59</v>
      </c>
      <c r="C11">
        <v>43</v>
      </c>
    </row>
    <row r="12" spans="1:3">
      <c r="A12" t="s">
        <v>13</v>
      </c>
      <c r="B12">
        <v>54</v>
      </c>
      <c r="C12">
        <v>46</v>
      </c>
    </row>
    <row r="13" spans="1:3">
      <c r="A13" t="s">
        <v>14</v>
      </c>
      <c r="B13">
        <v>52</v>
      </c>
      <c r="C13">
        <v>54</v>
      </c>
    </row>
    <row r="15" spans="1:3">
      <c r="A15">
        <v>1</v>
      </c>
      <c r="B15" t="s">
        <v>58</v>
      </c>
    </row>
    <row r="16" spans="1:3">
      <c r="A16">
        <v>2</v>
      </c>
      <c r="B16" t="s">
        <v>61</v>
      </c>
    </row>
    <row r="17" spans="1:2">
      <c r="B17" t="s">
        <v>62</v>
      </c>
    </row>
    <row r="18" spans="1:2">
      <c r="A18">
        <v>3</v>
      </c>
      <c r="B18" t="s">
        <v>63</v>
      </c>
    </row>
    <row r="19" spans="1:2">
      <c r="A19">
        <v>4</v>
      </c>
      <c r="B19" t="s">
        <v>64</v>
      </c>
    </row>
    <row r="20" spans="1:2">
      <c r="B20" t="s">
        <v>65</v>
      </c>
    </row>
    <row r="21" spans="1:2">
      <c r="A21">
        <v>5</v>
      </c>
      <c r="B21" t="s">
        <v>66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workbookViewId="0">
      <selection activeCell="D3" sqref="D3"/>
    </sheetView>
  </sheetViews>
  <sheetFormatPr baseColWidth="10" defaultColWidth="8.83203125" defaultRowHeight="14" x14ac:dyDescent="0"/>
  <sheetData>
    <row r="2" spans="1:4">
      <c r="A2" t="s">
        <v>80</v>
      </c>
      <c r="B2" t="s">
        <v>83</v>
      </c>
      <c r="C2" t="s">
        <v>81</v>
      </c>
      <c r="D2" t="s">
        <v>82</v>
      </c>
    </row>
    <row r="3" spans="1:4">
      <c r="A3" s="7">
        <v>0</v>
      </c>
      <c r="B3" s="7">
        <f>RADIANS(A3)</f>
        <v>0</v>
      </c>
      <c r="C3">
        <f>SIN(B3)</f>
        <v>0</v>
      </c>
      <c r="D3">
        <f>COS(B3)</f>
        <v>1</v>
      </c>
    </row>
    <row r="4" spans="1:4">
      <c r="A4" s="7">
        <v>10</v>
      </c>
      <c r="B4" s="7">
        <f t="shared" ref="B4:B12" si="0">RADIANS(A4)</f>
        <v>0.17453292519943295</v>
      </c>
      <c r="C4">
        <f t="shared" ref="C4:C12" si="1">SIN(B4)</f>
        <v>0.17364817766693033</v>
      </c>
      <c r="D4">
        <f t="shared" ref="D4:D9" si="2">COS(B4)</f>
        <v>0.98480775301220802</v>
      </c>
    </row>
    <row r="5" spans="1:4">
      <c r="A5" s="7">
        <v>20</v>
      </c>
      <c r="B5" s="7">
        <f t="shared" si="0"/>
        <v>0.3490658503988659</v>
      </c>
      <c r="C5">
        <f t="shared" si="1"/>
        <v>0.34202014332566871</v>
      </c>
      <c r="D5">
        <f t="shared" si="2"/>
        <v>0.93969262078590843</v>
      </c>
    </row>
    <row r="6" spans="1:4">
      <c r="A6" s="7">
        <v>30</v>
      </c>
      <c r="B6" s="7">
        <f t="shared" si="0"/>
        <v>0.52359877559829882</v>
      </c>
      <c r="C6">
        <f t="shared" si="1"/>
        <v>0.49999999999999994</v>
      </c>
      <c r="D6">
        <f t="shared" si="2"/>
        <v>0.86602540378443871</v>
      </c>
    </row>
    <row r="7" spans="1:4">
      <c r="A7" s="7">
        <v>40</v>
      </c>
      <c r="B7" s="7">
        <f t="shared" si="0"/>
        <v>0.69813170079773179</v>
      </c>
      <c r="C7">
        <f t="shared" si="1"/>
        <v>0.64278760968653925</v>
      </c>
      <c r="D7">
        <f t="shared" si="2"/>
        <v>0.76604444311897801</v>
      </c>
    </row>
    <row r="8" spans="1:4">
      <c r="A8" s="7">
        <v>50</v>
      </c>
      <c r="B8" s="7">
        <f t="shared" si="0"/>
        <v>0.87266462599716477</v>
      </c>
      <c r="C8">
        <f t="shared" si="1"/>
        <v>0.76604444311897801</v>
      </c>
      <c r="D8">
        <f t="shared" si="2"/>
        <v>0.64278760968653936</v>
      </c>
    </row>
    <row r="9" spans="1:4">
      <c r="A9" s="7">
        <v>60</v>
      </c>
      <c r="B9" s="7">
        <f t="shared" si="0"/>
        <v>1.0471975511965976</v>
      </c>
      <c r="C9">
        <f t="shared" si="1"/>
        <v>0.8660254037844386</v>
      </c>
      <c r="D9">
        <f t="shared" si="2"/>
        <v>0.50000000000000011</v>
      </c>
    </row>
    <row r="10" spans="1:4">
      <c r="A10" s="7">
        <v>70</v>
      </c>
      <c r="B10" s="7">
        <f>RADIANS(A10)</f>
        <v>1.2217304763960306</v>
      </c>
      <c r="C10">
        <f>SIN(B10)</f>
        <v>0.93969262078590832</v>
      </c>
      <c r="D10">
        <f>COS(B10)</f>
        <v>0.34202014332566882</v>
      </c>
    </row>
    <row r="11" spans="1:4">
      <c r="A11" s="7">
        <v>80</v>
      </c>
      <c r="B11" s="7">
        <f t="shared" si="0"/>
        <v>1.3962634015954636</v>
      </c>
      <c r="C11">
        <f t="shared" si="1"/>
        <v>0.98480775301220802</v>
      </c>
      <c r="D11">
        <f t="shared" ref="D11:D12" si="3">COS(B11)</f>
        <v>0.17364817766693041</v>
      </c>
    </row>
    <row r="12" spans="1:4">
      <c r="A12" s="7">
        <v>90</v>
      </c>
      <c r="B12" s="7">
        <f t="shared" si="0"/>
        <v>1.5707963267948966</v>
      </c>
      <c r="C12">
        <f t="shared" si="1"/>
        <v>1</v>
      </c>
      <c r="D12">
        <f t="shared" si="3"/>
        <v>6.1257422745431001E-17</v>
      </c>
    </row>
    <row r="13" spans="1:4">
      <c r="A13" s="7"/>
      <c r="B13" s="7"/>
    </row>
    <row r="14" spans="1:4">
      <c r="A14" s="7"/>
      <c r="B14" s="7"/>
    </row>
    <row r="15" spans="1:4">
      <c r="A15" s="7"/>
      <c r="B15" s="7"/>
    </row>
    <row r="16" spans="1:4">
      <c r="A16" t="s">
        <v>74</v>
      </c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>
      <c r="A21" s="7"/>
      <c r="B21" s="7"/>
    </row>
    <row r="22" spans="1:2">
      <c r="A22" s="7"/>
      <c r="B22" s="7"/>
    </row>
    <row r="23" spans="1:2">
      <c r="A23" s="7"/>
      <c r="B23" s="7"/>
    </row>
    <row r="24" spans="1:2">
      <c r="A24" s="7"/>
      <c r="B24" s="7"/>
    </row>
    <row r="25" spans="1:2">
      <c r="A25" s="7"/>
      <c r="B25" s="7"/>
    </row>
    <row r="26" spans="1:2">
      <c r="A26" s="7"/>
      <c r="B26" s="7"/>
    </row>
    <row r="27" spans="1:2">
      <c r="A27" s="7"/>
      <c r="B27" s="7"/>
    </row>
    <row r="28" spans="1:2">
      <c r="A28" s="7"/>
      <c r="B28" s="7"/>
    </row>
    <row r="29" spans="1:2">
      <c r="A29" s="7"/>
      <c r="B29" s="7"/>
    </row>
    <row r="30" spans="1:2">
      <c r="A30" s="7"/>
      <c r="B30" s="7"/>
    </row>
    <row r="31" spans="1:2">
      <c r="A31" s="7"/>
      <c r="B31" s="7"/>
    </row>
    <row r="32" spans="1:2">
      <c r="A32" s="7"/>
      <c r="B32" s="7"/>
    </row>
    <row r="33" spans="1:2">
      <c r="A33" s="7"/>
      <c r="B33" s="7"/>
    </row>
    <row r="34" spans="1:2">
      <c r="A34" s="7"/>
      <c r="B34" s="7"/>
    </row>
    <row r="35" spans="1:2">
      <c r="A35" s="7"/>
      <c r="B35" s="7"/>
    </row>
    <row r="36" spans="1:2">
      <c r="A36" s="7"/>
      <c r="B36" s="7"/>
    </row>
    <row r="37" spans="1:2">
      <c r="A37" s="7"/>
      <c r="B37" s="7"/>
    </row>
    <row r="38" spans="1:2">
      <c r="A38" s="7"/>
      <c r="B38" s="7"/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Stack</vt:lpstr>
      <vt:lpstr>Stack2</vt:lpstr>
      <vt:lpstr>Population</vt:lpstr>
      <vt:lpstr>topbottom bar</vt:lpstr>
      <vt:lpstr>Weekday</vt:lpstr>
      <vt:lpstr>Time</vt:lpstr>
      <vt:lpstr>Line</vt:lpstr>
      <vt:lpstr>Area</vt:lpstr>
      <vt:lpstr>sincos</vt:lpstr>
      <vt:lpstr>Algebra</vt:lpstr>
      <vt:lpstr>POWER</vt:lpstr>
      <vt:lpstr>Predict</vt:lpstr>
      <vt:lpstr>2charts</vt:lpstr>
      <vt:lpstr>2Lines Compare</vt:lpstr>
      <vt:lpstr>Ranking</vt:lpstr>
      <vt:lpstr>Stairs</vt:lpstr>
      <vt:lpstr>Travel</vt:lpstr>
      <vt:lpstr>Stock</vt:lpstr>
      <vt:lpstr>Stock2</vt:lpstr>
      <vt:lpstr>3D</vt:lpstr>
      <vt:lpstr>Radar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Feva Works</dc:creator>
  <cp:lastModifiedBy>Raymond Tsang</cp:lastModifiedBy>
  <dcterms:created xsi:type="dcterms:W3CDTF">2011-07-30T08:08:10Z</dcterms:created>
  <dcterms:modified xsi:type="dcterms:W3CDTF">2014-10-16T05:29:05Z</dcterms:modified>
</cp:coreProperties>
</file>