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4115" windowHeight="7770"/>
  </bookViews>
  <sheets>
    <sheet name="Stack" sheetId="12" r:id="rId1"/>
    <sheet name="Stack2" sheetId="13" r:id="rId2"/>
    <sheet name="Population" sheetId="14" r:id="rId3"/>
    <sheet name="topbottom bar" sheetId="15" r:id="rId4"/>
    <sheet name="Weekday" sheetId="3" r:id="rId5"/>
    <sheet name="Time" sheetId="2" r:id="rId6"/>
    <sheet name="Line" sheetId="1" r:id="rId7"/>
    <sheet name="Area" sheetId="5" r:id="rId8"/>
    <sheet name="sincos" sheetId="8" r:id="rId9"/>
    <sheet name="Algebra" sheetId="6" r:id="rId10"/>
    <sheet name="POWER" sheetId="7" r:id="rId11"/>
    <sheet name="Predict" sheetId="9" r:id="rId12"/>
    <sheet name="2charts" sheetId="10" r:id="rId13"/>
    <sheet name="2Lines Compare" sheetId="11" r:id="rId14"/>
    <sheet name="Ranking" sheetId="16" r:id="rId15"/>
    <sheet name="Stairs" sheetId="17" r:id="rId16"/>
    <sheet name="Travel" sheetId="18" r:id="rId17"/>
    <sheet name="Stock" sheetId="19" r:id="rId18"/>
    <sheet name="Stock2" sheetId="20" r:id="rId19"/>
    <sheet name="Contour" sheetId="21" r:id="rId20"/>
    <sheet name="Radar" sheetId="22" r:id="rId21"/>
  </sheets>
  <calcPr calcId="145621"/>
</workbook>
</file>

<file path=xl/calcChain.xml><?xml version="1.0" encoding="utf-8"?>
<calcChain xmlns="http://schemas.openxmlformats.org/spreadsheetml/2006/main">
  <c r="B38" i="20" l="1"/>
  <c r="B39" i="20"/>
  <c r="B40" i="20"/>
  <c r="B41" i="20"/>
  <c r="B42" i="20"/>
  <c r="B43" i="20"/>
  <c r="B44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13" i="20"/>
  <c r="A5" i="18" l="1"/>
  <c r="A6" i="18" s="1"/>
  <c r="A7" i="18" s="1"/>
  <c r="A8" i="18" s="1"/>
  <c r="A9" i="18" s="1"/>
  <c r="A10" i="18" s="1"/>
  <c r="A11" i="18" s="1"/>
  <c r="A12" i="18" s="1"/>
  <c r="A4" i="18"/>
  <c r="C23" i="15"/>
  <c r="C24" i="15"/>
  <c r="C25" i="15"/>
  <c r="C26" i="15"/>
  <c r="C22" i="15"/>
  <c r="F3" i="12"/>
  <c r="F4" i="12"/>
  <c r="F5" i="12"/>
  <c r="F6" i="12"/>
  <c r="F7" i="12"/>
  <c r="F2" i="12"/>
  <c r="D13" i="11" l="1"/>
  <c r="D12" i="11"/>
  <c r="D11" i="11"/>
  <c r="D10" i="11"/>
  <c r="D9" i="11"/>
  <c r="D8" i="11"/>
  <c r="D7" i="11"/>
  <c r="D6" i="11"/>
  <c r="D5" i="11"/>
  <c r="D4" i="11"/>
  <c r="D3" i="11"/>
  <c r="D2" i="11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B4" i="8" l="1"/>
  <c r="C4" i="8" s="1"/>
  <c r="D4" i="8"/>
  <c r="B5" i="8"/>
  <c r="C5" i="8" s="1"/>
  <c r="B6" i="8"/>
  <c r="D6" i="8" s="1"/>
  <c r="C6" i="8"/>
  <c r="B7" i="8"/>
  <c r="C7" i="8"/>
  <c r="D7" i="8"/>
  <c r="B8" i="8"/>
  <c r="C8" i="8" s="1"/>
  <c r="D8" i="8"/>
  <c r="B9" i="8"/>
  <c r="C9" i="8" s="1"/>
  <c r="B10" i="8"/>
  <c r="D10" i="8" s="1"/>
  <c r="C10" i="8"/>
  <c r="B11" i="8"/>
  <c r="C11" i="8"/>
  <c r="D11" i="8"/>
  <c r="B12" i="8"/>
  <c r="C12" i="8" s="1"/>
  <c r="D12" i="8"/>
  <c r="D3" i="8"/>
  <c r="C3" i="8"/>
  <c r="B3" i="8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3" i="7"/>
  <c r="B3" i="7"/>
  <c r="B4" i="7"/>
  <c r="B5" i="7"/>
  <c r="B6" i="7"/>
  <c r="B7" i="7"/>
  <c r="B8" i="7"/>
  <c r="B2" i="7"/>
  <c r="D9" i="8" l="1"/>
  <c r="D5" i="8"/>
  <c r="G21" i="6"/>
  <c r="F21" i="6"/>
  <c r="F19" i="6"/>
  <c r="G19" i="6" s="1"/>
  <c r="F17" i="6"/>
  <c r="G17" i="6" s="1"/>
  <c r="C16" i="6"/>
  <c r="C15" i="6"/>
  <c r="F15" i="6" s="1"/>
  <c r="G15" i="6" s="1"/>
  <c r="F14" i="6"/>
  <c r="G14" i="6" s="1"/>
  <c r="F13" i="6"/>
  <c r="G13" i="6" s="1"/>
  <c r="F12" i="6"/>
  <c r="G12" i="6" s="1"/>
  <c r="F11" i="6"/>
  <c r="G11" i="6" s="1"/>
  <c r="F16" i="6" l="1"/>
  <c r="G16" i="6" s="1"/>
  <c r="F18" i="6"/>
  <c r="G18" i="6" s="1"/>
  <c r="F20" i="6"/>
  <c r="G20" i="6" s="1"/>
  <c r="D3" i="1" l="1"/>
  <c r="D4" i="1"/>
  <c r="D5" i="1"/>
  <c r="D6" i="1"/>
  <c r="D7" i="1"/>
  <c r="D8" i="1"/>
  <c r="D9" i="1"/>
  <c r="D10" i="1"/>
  <c r="D11" i="1"/>
  <c r="D12" i="1"/>
  <c r="D13" i="1"/>
  <c r="D2" i="1"/>
  <c r="F11" i="1" l="1"/>
  <c r="F8" i="1"/>
  <c r="F5" i="1"/>
  <c r="F2" i="1"/>
</calcChain>
</file>

<file path=xl/sharedStrings.xml><?xml version="1.0" encoding="utf-8"?>
<sst xmlns="http://schemas.openxmlformats.org/spreadsheetml/2006/main" count="184" uniqueCount="127">
  <si>
    <t>Month</t>
    <phoneticPr fontId="3" type="noConversion"/>
  </si>
  <si>
    <t>Price</t>
    <phoneticPr fontId="3" type="noConversion"/>
  </si>
  <si>
    <t>Quarter</t>
    <phoneticPr fontId="3" type="noConversion"/>
  </si>
  <si>
    <t>Jan</t>
    <phoneticPr fontId="3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</si>
  <si>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</si>
  <si>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</si>
  <si>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</si>
  <si>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</si>
  <si>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</si>
  <si>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</si>
  <si>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</si>
  <si>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</si>
  <si>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</si>
  <si>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</si>
  <si>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</si>
  <si>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Discount</t>
  </si>
  <si>
    <t>Street Price</t>
  </si>
  <si>
    <t>Show hidden column D</t>
  </si>
  <si>
    <t>Create a line graph</t>
  </si>
  <si>
    <t>put month at bottom</t>
  </si>
  <si>
    <t>show Quarter</t>
  </si>
  <si>
    <t>show minimum value at -100</t>
  </si>
  <si>
    <t>show maximum value at 250</t>
  </si>
  <si>
    <t>Loss</t>
  </si>
  <si>
    <t>reverse the table</t>
  </si>
  <si>
    <t>show it per hundreds</t>
  </si>
  <si>
    <t>show Quarter label</t>
  </si>
  <si>
    <t>move chart to another page</t>
  </si>
  <si>
    <t>show value on lowest red</t>
  </si>
  <si>
    <t>date</t>
  </si>
  <si>
    <t>sales</t>
  </si>
  <si>
    <t>Insert Line Chart (Line with Markers)</t>
  </si>
  <si>
    <t>Hide the Saturdays and Sundays</t>
  </si>
  <si>
    <t>change the date format to show just day and month</t>
  </si>
  <si>
    <t>change the maximum point to red</t>
  </si>
  <si>
    <t>Time</t>
  </si>
  <si>
    <t>Passenger</t>
  </si>
  <si>
    <t>Month</t>
  </si>
  <si>
    <t>Android</t>
  </si>
  <si>
    <t>iPhone</t>
  </si>
  <si>
    <t>Jan</t>
  </si>
  <si>
    <t>y=Ax^2+Bx+C</t>
  </si>
  <si>
    <t>x</t>
  </si>
  <si>
    <t>y</t>
  </si>
  <si>
    <t>A=</t>
  </si>
  <si>
    <t>B=</t>
  </si>
  <si>
    <t>C=</t>
  </si>
  <si>
    <t>X0</t>
  </si>
  <si>
    <t>Y0</t>
  </si>
  <si>
    <r>
      <t>10</t>
    </r>
    <r>
      <rPr>
        <vertAlign val="superscript"/>
        <sz val="20"/>
        <color theme="1"/>
        <rFont val="Calibri"/>
        <family val="2"/>
        <charset val="136"/>
        <scheme val="minor"/>
      </rPr>
      <t>x</t>
    </r>
  </si>
  <si>
    <r>
      <t>2</t>
    </r>
    <r>
      <rPr>
        <vertAlign val="superscript"/>
        <sz val="20"/>
        <color theme="1"/>
        <rFont val="Calibri"/>
        <family val="2"/>
        <charset val="136"/>
        <scheme val="minor"/>
      </rPr>
      <t>x</t>
    </r>
  </si>
  <si>
    <t>Degrees</t>
  </si>
  <si>
    <t>RADIAN</t>
  </si>
  <si>
    <t>sin</t>
  </si>
  <si>
    <t>cos</t>
  </si>
  <si>
    <t>China Internet Usage Stats and Population Report</t>
  </si>
  <si>
    <t>YEAR</t>
  </si>
  <si>
    <t>Users</t>
  </si>
  <si>
    <t>Population</t>
  </si>
  <si>
    <t>Percentage %</t>
  </si>
  <si>
    <t>January</t>
  </si>
  <si>
    <t>February</t>
  </si>
  <si>
    <t>March</t>
  </si>
  <si>
    <t>Lenovo</t>
  </si>
  <si>
    <t>Sony</t>
  </si>
  <si>
    <t>Fujitsu</t>
  </si>
  <si>
    <t>Acer</t>
  </si>
  <si>
    <t>Apple</t>
  </si>
  <si>
    <t>Application</t>
  </si>
  <si>
    <t>Succeed</t>
  </si>
  <si>
    <t>Failed</t>
  </si>
  <si>
    <t>Jan</t>
    <phoneticPr fontId="3" type="noConversion"/>
  </si>
  <si>
    <t>total</t>
  </si>
  <si>
    <t>HK</t>
  </si>
  <si>
    <t>Kln</t>
  </si>
  <si>
    <t>NT</t>
  </si>
  <si>
    <t>Age</t>
  </si>
  <si>
    <t>M</t>
  </si>
  <si>
    <t>F</t>
  </si>
  <si>
    <t>0-10</t>
  </si>
  <si>
    <t>11-20</t>
  </si>
  <si>
    <t>21-30</t>
  </si>
  <si>
    <t>31-40</t>
  </si>
  <si>
    <t>41-50</t>
  </si>
  <si>
    <t>51-60</t>
  </si>
  <si>
    <t>Income</t>
  </si>
  <si>
    <t>Expense</t>
  </si>
  <si>
    <t>CY Leung</t>
  </si>
  <si>
    <t>Henry Tang</t>
  </si>
  <si>
    <t>Ranking</t>
  </si>
  <si>
    <t>Name</t>
  </si>
  <si>
    <t>Ada</t>
  </si>
  <si>
    <t>Ben</t>
  </si>
  <si>
    <t>Cindy</t>
  </si>
  <si>
    <t>Dave</t>
  </si>
  <si>
    <t>Eddie</t>
  </si>
  <si>
    <t>Hong Kong dollar interest rates</t>
  </si>
  <si>
    <t>Year</t>
  </si>
  <si>
    <t>Savings Deposit Rate</t>
  </si>
  <si>
    <t>Event</t>
  </si>
  <si>
    <t>Duration</t>
  </si>
  <si>
    <t>Sleep</t>
  </si>
  <si>
    <t>breakfast</t>
  </si>
  <si>
    <t>transport</t>
  </si>
  <si>
    <t>sightseeing</t>
  </si>
  <si>
    <t>lunch</t>
  </si>
  <si>
    <t>dinner</t>
  </si>
  <si>
    <t>shopping</t>
  </si>
  <si>
    <t>drink</t>
  </si>
  <si>
    <t>Date</t>
  </si>
  <si>
    <t>Volume</t>
  </si>
  <si>
    <t>Open</t>
  </si>
  <si>
    <t>High</t>
  </si>
  <si>
    <t>Low</t>
  </si>
  <si>
    <t>Close</t>
  </si>
  <si>
    <t>Adj Close</t>
  </si>
  <si>
    <t>12 Month Moving Average</t>
  </si>
  <si>
    <t>Chemical A</t>
  </si>
  <si>
    <t>Chemical B</t>
  </si>
  <si>
    <t>Column1</t>
  </si>
  <si>
    <t>Worth</t>
  </si>
  <si>
    <t>Handsome</t>
  </si>
  <si>
    <t>Married</t>
  </si>
  <si>
    <t>Child</t>
  </si>
  <si>
    <t>John</t>
  </si>
  <si>
    <t>Peter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</si>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</sst>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°"/>
    <numFmt numFmtId="165" formatCode="00"/>
    <numFmt numFmtId="166" formatCode="[$-F400]h:mm:ss\ AM/PM"/>
    <numFmt numFmtId="167" formatCode="[$-409]mmm\-yy;@"/>
    <numFmt numFmtId="168" formatCode="0.0"/>
  </numFmts>
  <fonts count="2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vertAlign val="superscript"/>
      <sz val="20"/>
      <color theme="1"/>
      <name val="Calibri"/>
      <family val="2"/>
      <charset val="136"/>
      <scheme val="minor"/>
    </font>
    <font>
      <b/>
      <sz val="10"/>
      <name val="Arial"/>
      <family val="2"/>
    </font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9" fontId="7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4" applyNumberFormat="0" applyAlignment="0" applyProtection="0"/>
    <xf numFmtId="0" fontId="17" fillId="9" borderId="5" applyNumberFormat="0" applyAlignment="0" applyProtection="0"/>
    <xf numFmtId="0" fontId="18" fillId="9" borderId="4" applyNumberFormat="0" applyAlignment="0" applyProtection="0"/>
    <xf numFmtId="0" fontId="19" fillId="0" borderId="6" applyNumberFormat="0" applyFill="0" applyAlignment="0" applyProtection="0"/>
    <xf numFmtId="0" fontId="20" fillId="10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2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0" borderId="0"/>
    <xf numFmtId="0" fontId="1" fillId="0" borderId="0"/>
    <xf numFmtId="0" fontId="1" fillId="11" borderId="8" applyNumberFormat="0" applyFont="0" applyAlignment="0" applyProtection="0"/>
  </cellStyleXfs>
  <cellXfs count="5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0" fontId="0" fillId="2" borderId="0" xfId="0" applyFill="1">
      <alignment vertical="center"/>
    </xf>
    <xf numFmtId="20" fontId="0" fillId="0" borderId="0" xfId="0" applyNumberForma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2" fillId="0" borderId="0" xfId="2"/>
    <xf numFmtId="0" fontId="6" fillId="0" borderId="0" xfId="2" applyFont="1" applyAlignment="1">
      <alignment horizontal="center"/>
    </xf>
    <xf numFmtId="0" fontId="0" fillId="0" borderId="0" xfId="0">
      <alignment vertical="center"/>
    </xf>
    <xf numFmtId="0" fontId="0" fillId="0" borderId="0" xfId="0" applyAlignment="1"/>
    <xf numFmtId="0" fontId="6" fillId="0" borderId="0" xfId="0" applyFont="1" applyAlignment="1"/>
    <xf numFmtId="0" fontId="2" fillId="0" borderId="0" xfId="2"/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6" fillId="0" borderId="0" xfId="0" applyFont="1" applyAlignment="1"/>
    <xf numFmtId="9" fontId="2" fillId="0" borderId="0" xfId="1" applyFont="1"/>
    <xf numFmtId="0" fontId="8" fillId="0" borderId="0" xfId="0" applyFo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>
      <alignment vertical="center"/>
    </xf>
    <xf numFmtId="0" fontId="6" fillId="0" borderId="0" xfId="0" applyFont="1" applyAlignment="1"/>
    <xf numFmtId="9" fontId="2" fillId="0" borderId="0" xfId="1" applyFont="1"/>
    <xf numFmtId="0" fontId="8" fillId="0" borderId="0" xfId="0" applyFo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65" fontId="0" fillId="0" borderId="0" xfId="0" applyNumberFormat="1">
      <alignment vertical="center"/>
    </xf>
    <xf numFmtId="0" fontId="0" fillId="0" borderId="0" xfId="0">
      <alignment vertical="center"/>
    </xf>
    <xf numFmtId="20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1" fillId="0" borderId="0" xfId="44"/>
    <xf numFmtId="14" fontId="1" fillId="0" borderId="0" xfId="44" applyNumberFormat="1"/>
    <xf numFmtId="168" fontId="1" fillId="0" borderId="0" xfId="44" applyNumberFormat="1"/>
    <xf numFmtId="167" fontId="1" fillId="0" borderId="0" xfId="44" applyNumberFormat="1"/>
    <xf numFmtId="0" fontId="1" fillId="0" borderId="0" xfId="44"/>
    <xf numFmtId="14" fontId="1" fillId="0" borderId="0" xfId="44" applyNumberForma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textRotation="90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2 2" xfId="43"/>
    <cellStyle name="Normal 3" xfId="44"/>
    <cellStyle name="Note 2" xfId="45"/>
    <cellStyle name="Output" xfId="12" builtinId="21" customBuiltin="1"/>
    <cellStyle name="Percent" xfId="1" builtinId="5"/>
    <cellStyle name="Title" xfId="3" builtinId="15" customBuiltin="1"/>
    <cellStyle name="Total" xfId="18" builtinId="25" customBuiltin="1"/>
    <cellStyle name="Warning Text" xfId="16" builtinId="11" customBuiltin="1"/>
  </cellStyles>
  <dxfs count="7">
    <dxf>
      <numFmt numFmtId="14" formatCode="0.00%"/>
    </dxf>
    <dxf>
      <numFmt numFmtId="3" formatCode="#,##0"/>
    </dxf>
    <dxf>
      <numFmt numFmtId="3" formatCode="#,##0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257176</xdr:colOff>
      <xdr:row>0</xdr:row>
      <xdr:rowOff>104775</xdr:rowOff>
    </xdr:from>
    <xdr:to>
      <xdr:col>12</xdr:col>
      <xdr:colOff>474734</xdr:colOff>
      <xdr:row>13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6" y="104775"/>
          <a:ext cx="3875158" cy="237172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13</xdr:row>
      <xdr:rowOff>114300</xdr:rowOff>
    </xdr:from>
    <xdr:to>
      <xdr:col>12</xdr:col>
      <xdr:colOff>456719</xdr:colOff>
      <xdr:row>25</xdr:row>
      <xdr:rowOff>9253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2590800"/>
          <a:ext cx="3847619" cy="218095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0</xdr:row>
      <xdr:rowOff>161925</xdr:rowOff>
    </xdr:from>
    <xdr:to>
      <xdr:col>19</xdr:col>
      <xdr:colOff>199536</xdr:colOff>
      <xdr:row>12</xdr:row>
      <xdr:rowOff>66401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161925"/>
          <a:ext cx="3914286" cy="2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12</xdr:row>
      <xdr:rowOff>142876</xdr:rowOff>
    </xdr:from>
    <xdr:to>
      <xdr:col>19</xdr:col>
      <xdr:colOff>161925</xdr:colOff>
      <xdr:row>24</xdr:row>
      <xdr:rowOff>176675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4325" y="2428876"/>
          <a:ext cx="3810000" cy="231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133350</xdr:rowOff>
    </xdr:from>
    <xdr:to>
      <xdr:col>14</xdr:col>
      <xdr:colOff>532836</xdr:colOff>
      <xdr:row>21</xdr:row>
      <xdr:rowOff>9041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133350"/>
          <a:ext cx="4514286" cy="38761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123825</xdr:rowOff>
    </xdr:from>
    <xdr:to>
      <xdr:col>10</xdr:col>
      <xdr:colOff>247087</xdr:colOff>
      <xdr:row>13</xdr:row>
      <xdr:rowOff>171089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123825"/>
          <a:ext cx="4504762" cy="28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15</xdr:row>
      <xdr:rowOff>47625</xdr:rowOff>
    </xdr:from>
    <xdr:to>
      <xdr:col>10</xdr:col>
      <xdr:colOff>313753</xdr:colOff>
      <xdr:row>29</xdr:row>
      <xdr:rowOff>161578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425" y="3267075"/>
          <a:ext cx="4580953" cy="278095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14</xdr:col>
      <xdr:colOff>380292</xdr:colOff>
      <xdr:row>19</xdr:row>
      <xdr:rowOff>28131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95250"/>
          <a:ext cx="5666667" cy="35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19050</xdr:rowOff>
    </xdr:from>
    <xdr:to>
      <xdr:col>14</xdr:col>
      <xdr:colOff>37372</xdr:colOff>
      <xdr:row>15</xdr:row>
      <xdr:rowOff>28217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19050"/>
          <a:ext cx="5828572" cy="28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47625</xdr:rowOff>
    </xdr:from>
    <xdr:to>
      <xdr:col>15</xdr:col>
      <xdr:colOff>580166</xdr:colOff>
      <xdr:row>17</xdr:row>
      <xdr:rowOff>28173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47625"/>
          <a:ext cx="6876191" cy="32190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57150</xdr:rowOff>
    </xdr:from>
    <xdr:to>
      <xdr:col>13</xdr:col>
      <xdr:colOff>523284</xdr:colOff>
      <xdr:row>12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57150"/>
          <a:ext cx="4733334" cy="24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66675</xdr:rowOff>
    </xdr:from>
    <xdr:to>
      <xdr:col>13</xdr:col>
      <xdr:colOff>475657</xdr:colOff>
      <xdr:row>16</xdr:row>
      <xdr:rowOff>75842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57175"/>
          <a:ext cx="4742857" cy="286666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0</xdr:row>
      <xdr:rowOff>104775</xdr:rowOff>
    </xdr:from>
    <xdr:to>
      <xdr:col>15</xdr:col>
      <xdr:colOff>227674</xdr:colOff>
      <xdr:row>15</xdr:row>
      <xdr:rowOff>28228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104775"/>
          <a:ext cx="7409524" cy="278095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0</xdr:row>
      <xdr:rowOff>57150</xdr:rowOff>
    </xdr:from>
    <xdr:to>
      <xdr:col>17</xdr:col>
      <xdr:colOff>542133</xdr:colOff>
      <xdr:row>16</xdr:row>
      <xdr:rowOff>132960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57150"/>
          <a:ext cx="6342858" cy="3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24</xdr:row>
      <xdr:rowOff>114300</xdr:rowOff>
    </xdr:from>
    <xdr:to>
      <xdr:col>17</xdr:col>
      <xdr:colOff>580228</xdr:colOff>
      <xdr:row>42</xdr:row>
      <xdr:rowOff>104348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0" y="4686300"/>
          <a:ext cx="6380953" cy="34190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104775</xdr:rowOff>
    </xdr:from>
    <xdr:to>
      <xdr:col>17</xdr:col>
      <xdr:colOff>189710</xdr:colOff>
      <xdr:row>17</xdr:row>
      <xdr:rowOff>104370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104775"/>
          <a:ext cx="6323810" cy="3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28575</xdr:rowOff>
    </xdr:from>
    <xdr:to>
      <xdr:col>12</xdr:col>
      <xdr:colOff>228019</xdr:colOff>
      <xdr:row>14</xdr:row>
      <xdr:rowOff>152051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28575"/>
          <a:ext cx="4647619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15</xdr:row>
      <xdr:rowOff>180975</xdr:rowOff>
    </xdr:from>
    <xdr:to>
      <xdr:col>12</xdr:col>
      <xdr:colOff>123255</xdr:colOff>
      <xdr:row>30</xdr:row>
      <xdr:rowOff>66332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6550" y="3038475"/>
          <a:ext cx="4561905" cy="274285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171450</xdr:rowOff>
    </xdr:from>
    <xdr:to>
      <xdr:col>16</xdr:col>
      <xdr:colOff>561250</xdr:colOff>
      <xdr:row>16</xdr:row>
      <xdr:rowOff>142498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171450"/>
          <a:ext cx="5800000" cy="30190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0</xdr:row>
      <xdr:rowOff>85725</xdr:rowOff>
    </xdr:from>
    <xdr:to>
      <xdr:col>15</xdr:col>
      <xdr:colOff>370894</xdr:colOff>
      <xdr:row>35</xdr:row>
      <xdr:rowOff>8702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85725"/>
          <a:ext cx="4647619" cy="6590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57150</xdr:rowOff>
    </xdr:from>
    <xdr:to>
      <xdr:col>11</xdr:col>
      <xdr:colOff>532816</xdr:colOff>
      <xdr:row>15</xdr:row>
      <xdr:rowOff>37745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57150"/>
          <a:ext cx="4676191" cy="28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14</xdr:row>
      <xdr:rowOff>57150</xdr:rowOff>
    </xdr:from>
    <xdr:to>
      <xdr:col>12</xdr:col>
      <xdr:colOff>399496</xdr:colOff>
      <xdr:row>27</xdr:row>
      <xdr:rowOff>161603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724150"/>
          <a:ext cx="4438096" cy="258095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0</xdr:row>
      <xdr:rowOff>57150</xdr:rowOff>
    </xdr:from>
    <xdr:to>
      <xdr:col>12</xdr:col>
      <xdr:colOff>513782</xdr:colOff>
      <xdr:row>13</xdr:row>
      <xdr:rowOff>123507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6125" y="57150"/>
          <a:ext cx="4542857" cy="25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0</xdr:row>
      <xdr:rowOff>104775</xdr:rowOff>
    </xdr:from>
    <xdr:to>
      <xdr:col>12</xdr:col>
      <xdr:colOff>580216</xdr:colOff>
      <xdr:row>19</xdr:row>
      <xdr:rowOff>37656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104775"/>
          <a:ext cx="6476191" cy="35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66675</xdr:rowOff>
    </xdr:from>
    <xdr:to>
      <xdr:col>13</xdr:col>
      <xdr:colOff>227742</xdr:colOff>
      <xdr:row>16</xdr:row>
      <xdr:rowOff>18675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66675"/>
          <a:ext cx="6866667" cy="30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304801</xdr:colOff>
      <xdr:row>1</xdr:row>
      <xdr:rowOff>104775</xdr:rowOff>
    </xdr:from>
    <xdr:to>
      <xdr:col>18</xdr:col>
      <xdr:colOff>381939</xdr:colOff>
      <xdr:row>23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1" y="295275"/>
          <a:ext cx="7392338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57150</xdr:rowOff>
    </xdr:from>
    <xdr:to>
      <xdr:col>14</xdr:col>
      <xdr:colOff>18269</xdr:colOff>
      <xdr:row>16</xdr:row>
      <xdr:rowOff>47245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57150"/>
          <a:ext cx="6247619" cy="3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</xdr:row>
      <xdr:rowOff>9525</xdr:rowOff>
    </xdr:from>
    <xdr:to>
      <xdr:col>12</xdr:col>
      <xdr:colOff>113727</xdr:colOff>
      <xdr:row>15</xdr:row>
      <xdr:rowOff>133001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200025"/>
          <a:ext cx="4590477" cy="27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B8" totalsRowShown="0" headerRowDxfId="6">
  <autoFilter ref="A1:B8"/>
  <tableColumns count="2">
    <tableColumn id="1" name="x"/>
    <tableColumn id="2" name="10x">
      <calculatedColumnFormula>10^A2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B33" totalsRowShown="0" headerRowDxfId="5">
  <autoFilter ref="A12:B33"/>
  <tableColumns count="2">
    <tableColumn id="1" name="x"/>
    <tableColumn id="2" name="2x" dataDxfId="4">
      <calculatedColumnFormula>2^A13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E18" totalsRowShown="0">
  <autoFilter ref="B2:E18"/>
  <tableColumns count="4">
    <tableColumn id="1" name="YEAR" dataDxfId="3"/>
    <tableColumn id="2" name="Users" dataDxfId="2"/>
    <tableColumn id="3" name="Population" dataDxfId="1"/>
    <tableColumn id="4" name="Percentage %" dataDxfId="0">
      <calculatedColumnFormula>Table3[[#This Row],[Users]]/Table3[[#This Row],[Population]]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:G4" totalsRowShown="0">
  <autoFilter ref="B1:G4"/>
  <tableColumns count="6">
    <tableColumn id="1" name="Column1"/>
    <tableColumn id="2" name="Worth"/>
    <tableColumn id="3" name="Handsome"/>
    <tableColumn id="4" name="Income"/>
    <tableColumn id="5" name="Married"/>
    <tableColumn id="6" name="Child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5"/>
  <sheetData>
    <row r="1" spans="1:6">
      <c r="A1" s="23"/>
      <c r="B1" s="24"/>
      <c r="C1" s="25" t="s">
        <v>63</v>
      </c>
      <c r="D1" s="25" t="s">
        <v>64</v>
      </c>
      <c r="E1" s="25" t="s">
        <v>67</v>
      </c>
      <c r="F1" s="25" t="s">
        <v>72</v>
      </c>
    </row>
    <row r="2" spans="1:6">
      <c r="A2" s="54" t="s">
        <v>73</v>
      </c>
      <c r="B2" s="23">
        <v>2012</v>
      </c>
      <c r="C2" s="26">
        <v>559</v>
      </c>
      <c r="D2" s="26">
        <v>139</v>
      </c>
      <c r="E2" s="26">
        <v>176</v>
      </c>
      <c r="F2" s="23">
        <f>SUM(C2:E2)</f>
        <v>874</v>
      </c>
    </row>
    <row r="3" spans="1:6">
      <c r="A3" s="54"/>
      <c r="B3" s="23">
        <v>2013</v>
      </c>
      <c r="C3" s="26">
        <v>274</v>
      </c>
      <c r="D3" s="26">
        <v>203</v>
      </c>
      <c r="E3" s="26">
        <v>185</v>
      </c>
      <c r="F3" s="23">
        <f t="shared" ref="F3:F7" si="0">SUM(C3:E3)</f>
        <v>662</v>
      </c>
    </row>
    <row r="4" spans="1:6">
      <c r="A4" s="54" t="s">
        <v>74</v>
      </c>
      <c r="B4" s="23">
        <v>2012</v>
      </c>
      <c r="C4" s="26">
        <v>365</v>
      </c>
      <c r="D4" s="26">
        <v>357</v>
      </c>
      <c r="E4" s="26">
        <v>124</v>
      </c>
      <c r="F4" s="23">
        <f t="shared" si="0"/>
        <v>846</v>
      </c>
    </row>
    <row r="5" spans="1:6">
      <c r="A5" s="54"/>
      <c r="B5" s="23">
        <v>2013</v>
      </c>
      <c r="C5" s="26">
        <v>385</v>
      </c>
      <c r="D5" s="26">
        <v>176</v>
      </c>
      <c r="E5" s="26">
        <v>197</v>
      </c>
      <c r="F5" s="23">
        <f t="shared" si="0"/>
        <v>758</v>
      </c>
    </row>
    <row r="6" spans="1:6">
      <c r="A6" s="54" t="s">
        <v>75</v>
      </c>
      <c r="B6" s="23">
        <v>2012</v>
      </c>
      <c r="C6" s="26">
        <v>400</v>
      </c>
      <c r="D6" s="26">
        <v>182</v>
      </c>
      <c r="E6" s="26">
        <v>361</v>
      </c>
      <c r="F6" s="23">
        <f t="shared" si="0"/>
        <v>943</v>
      </c>
    </row>
    <row r="7" spans="1:6">
      <c r="A7" s="54"/>
      <c r="B7" s="23">
        <v>2013</v>
      </c>
      <c r="C7" s="26">
        <v>130</v>
      </c>
      <c r="D7" s="26">
        <v>243</v>
      </c>
      <c r="E7" s="26">
        <v>211</v>
      </c>
      <c r="F7" s="23">
        <f t="shared" si="0"/>
        <v>584</v>
      </c>
    </row>
  </sheetData>
  <mergeCells count="3">
    <mergeCell ref="A2:A3"/>
    <mergeCell ref="A4:A5"/>
    <mergeCell ref="A6:A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21"/>
  <sheetViews>
    <sheetView workbookViewId="0">
      <selection activeCell="C15" sqref="C15"/>
    </sheetView>
  </sheetViews>
  <sheetFormatPr defaultRowHeight="15"/>
  <sheetData>
    <row r="10" spans="2:7">
      <c r="B10" t="s">
        <v>41</v>
      </c>
      <c r="F10" t="s">
        <v>42</v>
      </c>
      <c r="G10" t="s">
        <v>43</v>
      </c>
    </row>
    <row r="11" spans="2:7">
      <c r="B11" t="s">
        <v>44</v>
      </c>
      <c r="C11" s="1">
        <v>1</v>
      </c>
      <c r="E11">
        <v>-5</v>
      </c>
      <c r="F11">
        <f>E11+$C$15</f>
        <v>-4</v>
      </c>
      <c r="G11">
        <f>$C$11*F11^2+$C$12*F11+$C$13</f>
        <v>27</v>
      </c>
    </row>
    <row r="12" spans="2:7">
      <c r="B12" t="s">
        <v>45</v>
      </c>
      <c r="C12">
        <v>-2</v>
      </c>
      <c r="E12">
        <v>-4</v>
      </c>
      <c r="F12">
        <f t="shared" ref="F12:F21" si="0">E12+$C$15</f>
        <v>-3</v>
      </c>
      <c r="G12">
        <f t="shared" ref="G12:G21" si="1">$C$11*F12^2+$C$12*F12+$C$13</f>
        <v>18</v>
      </c>
    </row>
    <row r="13" spans="2:7">
      <c r="B13" t="s">
        <v>46</v>
      </c>
      <c r="C13">
        <v>3</v>
      </c>
      <c r="E13">
        <v>-3</v>
      </c>
      <c r="F13">
        <f t="shared" si="0"/>
        <v>-2</v>
      </c>
      <c r="G13">
        <f t="shared" si="1"/>
        <v>11</v>
      </c>
    </row>
    <row r="14" spans="2:7">
      <c r="E14">
        <v>-2</v>
      </c>
      <c r="F14">
        <f t="shared" si="0"/>
        <v>-1</v>
      </c>
      <c r="G14">
        <f t="shared" si="1"/>
        <v>6</v>
      </c>
    </row>
    <row r="15" spans="2:7">
      <c r="B15" t="s">
        <v>47</v>
      </c>
      <c r="C15">
        <f>-C12/2*C11</f>
        <v>1</v>
      </c>
      <c r="E15">
        <v>-1</v>
      </c>
      <c r="F15">
        <f t="shared" si="0"/>
        <v>0</v>
      </c>
      <c r="G15">
        <f t="shared" si="1"/>
        <v>3</v>
      </c>
    </row>
    <row r="16" spans="2:7">
      <c r="B16" t="s">
        <v>48</v>
      </c>
      <c r="C16">
        <f>-(C12^2-C11*C13)/4*C11</f>
        <v>-0.25</v>
      </c>
      <c r="E16">
        <v>0</v>
      </c>
      <c r="F16">
        <f t="shared" si="0"/>
        <v>1</v>
      </c>
      <c r="G16">
        <f t="shared" si="1"/>
        <v>2</v>
      </c>
    </row>
    <row r="17" spans="5:7">
      <c r="E17">
        <v>1</v>
      </c>
      <c r="F17">
        <f t="shared" si="0"/>
        <v>2</v>
      </c>
      <c r="G17">
        <f t="shared" si="1"/>
        <v>3</v>
      </c>
    </row>
    <row r="18" spans="5:7">
      <c r="E18">
        <v>2</v>
      </c>
      <c r="F18">
        <f t="shared" si="0"/>
        <v>3</v>
      </c>
      <c r="G18">
        <f t="shared" si="1"/>
        <v>6</v>
      </c>
    </row>
    <row r="19" spans="5:7">
      <c r="E19">
        <v>3</v>
      </c>
      <c r="F19">
        <f t="shared" si="0"/>
        <v>4</v>
      </c>
      <c r="G19">
        <f t="shared" si="1"/>
        <v>11</v>
      </c>
    </row>
    <row r="20" spans="5:7">
      <c r="E20">
        <v>4</v>
      </c>
      <c r="F20">
        <f t="shared" si="0"/>
        <v>5</v>
      </c>
      <c r="G20">
        <f t="shared" si="1"/>
        <v>18</v>
      </c>
    </row>
    <row r="21" spans="5:7">
      <c r="E21">
        <v>5</v>
      </c>
      <c r="F21">
        <f t="shared" si="0"/>
        <v>6</v>
      </c>
      <c r="G21">
        <f t="shared" si="1"/>
        <v>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3" sqref="B33"/>
    </sheetView>
  </sheetViews>
  <sheetFormatPr defaultRowHeight="15"/>
  <cols>
    <col min="2" max="2" width="15.5703125" customWidth="1"/>
  </cols>
  <sheetData>
    <row r="1" spans="1:2" ht="29.25">
      <c r="A1" s="8" t="s">
        <v>42</v>
      </c>
      <c r="B1" s="8" t="s">
        <v>49</v>
      </c>
    </row>
    <row r="2" spans="1:2">
      <c r="A2" s="7">
        <v>0</v>
      </c>
      <c r="B2" s="7">
        <f>10^A2</f>
        <v>1</v>
      </c>
    </row>
    <row r="3" spans="1:2">
      <c r="A3" s="7">
        <v>1</v>
      </c>
      <c r="B3" s="7">
        <f t="shared" ref="B3:B8" si="0">10^A3</f>
        <v>10</v>
      </c>
    </row>
    <row r="4" spans="1:2">
      <c r="A4" s="7">
        <v>2</v>
      </c>
      <c r="B4" s="7">
        <f t="shared" si="0"/>
        <v>100</v>
      </c>
    </row>
    <row r="5" spans="1:2">
      <c r="A5" s="7">
        <v>3</v>
      </c>
      <c r="B5" s="7">
        <f t="shared" si="0"/>
        <v>1000</v>
      </c>
    </row>
    <row r="6" spans="1:2">
      <c r="A6" s="7">
        <v>4</v>
      </c>
      <c r="B6" s="7">
        <f t="shared" si="0"/>
        <v>10000</v>
      </c>
    </row>
    <row r="7" spans="1:2">
      <c r="A7" s="7">
        <v>5</v>
      </c>
      <c r="B7" s="7">
        <f t="shared" si="0"/>
        <v>100000</v>
      </c>
    </row>
    <row r="8" spans="1:2">
      <c r="A8" s="7">
        <v>6</v>
      </c>
      <c r="B8" s="7">
        <f t="shared" si="0"/>
        <v>1000000</v>
      </c>
    </row>
    <row r="12" spans="1:2" ht="29.25">
      <c r="A12" s="8" t="s">
        <v>42</v>
      </c>
      <c r="B12" s="8" t="s">
        <v>50</v>
      </c>
    </row>
    <row r="13" spans="1:2">
      <c r="A13" s="7">
        <v>0</v>
      </c>
      <c r="B13" s="9">
        <f t="shared" ref="B13:B33" si="1">2^A13</f>
        <v>1</v>
      </c>
    </row>
    <row r="14" spans="1:2">
      <c r="A14" s="7">
        <v>1</v>
      </c>
      <c r="B14" s="9">
        <f t="shared" si="1"/>
        <v>2</v>
      </c>
    </row>
    <row r="15" spans="1:2">
      <c r="A15" s="7">
        <v>2</v>
      </c>
      <c r="B15" s="9">
        <f t="shared" si="1"/>
        <v>4</v>
      </c>
    </row>
    <row r="16" spans="1:2">
      <c r="A16" s="7">
        <v>3</v>
      </c>
      <c r="B16" s="9">
        <f t="shared" si="1"/>
        <v>8</v>
      </c>
    </row>
    <row r="17" spans="1:2">
      <c r="A17" s="7">
        <v>4</v>
      </c>
      <c r="B17" s="9">
        <f t="shared" si="1"/>
        <v>16</v>
      </c>
    </row>
    <row r="18" spans="1:2">
      <c r="A18" s="7">
        <v>5</v>
      </c>
      <c r="B18" s="9">
        <f t="shared" si="1"/>
        <v>32</v>
      </c>
    </row>
    <row r="19" spans="1:2">
      <c r="A19" s="7">
        <v>6</v>
      </c>
      <c r="B19" s="9">
        <f t="shared" si="1"/>
        <v>64</v>
      </c>
    </row>
    <row r="20" spans="1:2">
      <c r="A20" s="7">
        <v>7</v>
      </c>
      <c r="B20" s="9">
        <f t="shared" si="1"/>
        <v>128</v>
      </c>
    </row>
    <row r="21" spans="1:2">
      <c r="A21" s="7">
        <v>8</v>
      </c>
      <c r="B21" s="9">
        <f t="shared" si="1"/>
        <v>256</v>
      </c>
    </row>
    <row r="22" spans="1:2">
      <c r="A22" s="7">
        <v>9</v>
      </c>
      <c r="B22" s="9">
        <f t="shared" si="1"/>
        <v>512</v>
      </c>
    </row>
    <row r="23" spans="1:2">
      <c r="A23" s="7">
        <v>10</v>
      </c>
      <c r="B23" s="9">
        <f t="shared" si="1"/>
        <v>1024</v>
      </c>
    </row>
    <row r="24" spans="1:2">
      <c r="A24" s="7">
        <v>11</v>
      </c>
      <c r="B24" s="9">
        <f t="shared" si="1"/>
        <v>2048</v>
      </c>
    </row>
    <row r="25" spans="1:2">
      <c r="A25" s="7">
        <v>12</v>
      </c>
      <c r="B25" s="9">
        <f t="shared" si="1"/>
        <v>4096</v>
      </c>
    </row>
    <row r="26" spans="1:2">
      <c r="A26" s="7">
        <v>13</v>
      </c>
      <c r="B26" s="9">
        <f t="shared" si="1"/>
        <v>8192</v>
      </c>
    </row>
    <row r="27" spans="1:2">
      <c r="A27" s="7">
        <v>14</v>
      </c>
      <c r="B27" s="9">
        <f t="shared" si="1"/>
        <v>16384</v>
      </c>
    </row>
    <row r="28" spans="1:2">
      <c r="A28" s="7">
        <v>15</v>
      </c>
      <c r="B28" s="9">
        <f t="shared" si="1"/>
        <v>32768</v>
      </c>
    </row>
    <row r="29" spans="1:2">
      <c r="A29" s="7">
        <v>16</v>
      </c>
      <c r="B29" s="9">
        <f t="shared" si="1"/>
        <v>65536</v>
      </c>
    </row>
    <row r="30" spans="1:2">
      <c r="A30" s="7">
        <v>17</v>
      </c>
      <c r="B30" s="9">
        <f t="shared" si="1"/>
        <v>131072</v>
      </c>
    </row>
    <row r="31" spans="1:2">
      <c r="A31" s="7">
        <v>18</v>
      </c>
      <c r="B31" s="9">
        <f t="shared" si="1"/>
        <v>262144</v>
      </c>
    </row>
    <row r="32" spans="1:2">
      <c r="A32" s="7">
        <v>19</v>
      </c>
      <c r="B32" s="9">
        <f t="shared" si="1"/>
        <v>524288</v>
      </c>
    </row>
    <row r="33" spans="1:2">
      <c r="A33" s="7">
        <v>20</v>
      </c>
      <c r="B33" s="9">
        <f t="shared" si="1"/>
        <v>1048576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30" sqref="F30"/>
    </sheetView>
  </sheetViews>
  <sheetFormatPr defaultRowHeight="15"/>
  <cols>
    <col min="2" max="2" width="7.85546875" bestFit="1" customWidth="1"/>
    <col min="3" max="3" width="11.140625" bestFit="1" customWidth="1"/>
    <col min="4" max="4" width="13" bestFit="1" customWidth="1"/>
    <col min="5" max="5" width="15.42578125" bestFit="1" customWidth="1"/>
  </cols>
  <sheetData>
    <row r="1" spans="1:5">
      <c r="A1" s="12" t="s">
        <v>55</v>
      </c>
      <c r="B1" s="12"/>
      <c r="C1" s="12"/>
      <c r="D1" s="12"/>
      <c r="E1" s="12"/>
    </row>
    <row r="2" spans="1:5">
      <c r="A2" s="12"/>
      <c r="B2" s="12" t="s">
        <v>56</v>
      </c>
      <c r="C2" s="12" t="s">
        <v>57</v>
      </c>
      <c r="D2" s="12" t="s">
        <v>58</v>
      </c>
      <c r="E2" s="12" t="s">
        <v>59</v>
      </c>
    </row>
    <row r="3" spans="1:5">
      <c r="A3" s="55">
        <v>200</v>
      </c>
      <c r="B3" s="14">
        <v>0</v>
      </c>
      <c r="C3" s="15">
        <v>22500000</v>
      </c>
      <c r="D3" s="15">
        <v>1288307100</v>
      </c>
      <c r="E3" s="16">
        <f>Table3[[#This Row],[Users]]/Table3[[#This Row],[Population]]</f>
        <v>1.7464779942608404E-2</v>
      </c>
    </row>
    <row r="4" spans="1:5">
      <c r="A4" s="55"/>
      <c r="B4" s="14">
        <v>1</v>
      </c>
      <c r="C4" s="15">
        <v>33700000</v>
      </c>
      <c r="D4" s="15">
        <v>1288307100</v>
      </c>
      <c r="E4" s="16">
        <f>Table3[[#This Row],[Users]]/Table3[[#This Row],[Population]]</f>
        <v>2.6158359291817923E-2</v>
      </c>
    </row>
    <row r="5" spans="1:5">
      <c r="A5" s="55"/>
      <c r="B5" s="14">
        <v>2</v>
      </c>
      <c r="C5" s="15">
        <v>59100000</v>
      </c>
      <c r="D5" s="15">
        <v>1288307100</v>
      </c>
      <c r="E5" s="16">
        <f>Table3[[#This Row],[Users]]/Table3[[#This Row],[Population]]</f>
        <v>4.5874155315918076E-2</v>
      </c>
    </row>
    <row r="6" spans="1:5">
      <c r="A6" s="55"/>
      <c r="B6" s="14">
        <v>3</v>
      </c>
      <c r="C6" s="15">
        <v>69000000</v>
      </c>
      <c r="D6" s="15">
        <v>1288307100</v>
      </c>
      <c r="E6" s="16">
        <f>Table3[[#This Row],[Users]]/Table3[[#This Row],[Population]]</f>
        <v>5.3558658490665774E-2</v>
      </c>
    </row>
    <row r="7" spans="1:5">
      <c r="A7" s="55"/>
      <c r="B7" s="14">
        <v>4</v>
      </c>
      <c r="C7" s="15">
        <v>94000000</v>
      </c>
      <c r="D7" s="15">
        <v>1288307100</v>
      </c>
      <c r="E7" s="16">
        <f>Table3[[#This Row],[Users]]/Table3[[#This Row],[Population]]</f>
        <v>7.2963969538008447E-2</v>
      </c>
    </row>
    <row r="8" spans="1:5">
      <c r="A8" s="55"/>
      <c r="B8" s="14">
        <v>5</v>
      </c>
      <c r="C8" s="15">
        <v>103000000</v>
      </c>
      <c r="D8" s="15">
        <v>1289664808</v>
      </c>
      <c r="E8" s="16">
        <f>Table3[[#This Row],[Users]]/Table3[[#This Row],[Population]]</f>
        <v>7.9865713448234218E-2</v>
      </c>
    </row>
    <row r="9" spans="1:5">
      <c r="A9" s="55"/>
      <c r="B9" s="14">
        <v>6</v>
      </c>
      <c r="C9" s="15">
        <v>137000000</v>
      </c>
      <c r="D9" s="15">
        <v>1317431495</v>
      </c>
      <c r="E9" s="16">
        <f>Table3[[#This Row],[Users]]/Table3[[#This Row],[Population]]</f>
        <v>0.10399022683149077</v>
      </c>
    </row>
    <row r="10" spans="1:5">
      <c r="A10" s="55"/>
      <c r="B10" s="14">
        <v>7</v>
      </c>
      <c r="C10" s="15">
        <v>162000000</v>
      </c>
      <c r="D10" s="15">
        <v>1317431495</v>
      </c>
      <c r="E10" s="16">
        <f>Table3[[#This Row],[Users]]/Table3[[#This Row],[Population]]</f>
        <v>0.12296654559636135</v>
      </c>
    </row>
    <row r="11" spans="1:5">
      <c r="A11" s="55"/>
      <c r="B11" s="14">
        <v>8</v>
      </c>
      <c r="C11" s="15">
        <v>253000000</v>
      </c>
      <c r="D11" s="15">
        <v>1330044605</v>
      </c>
      <c r="E11" s="16">
        <f>Table3[[#This Row],[Users]]/Table3[[#This Row],[Population]]</f>
        <v>0.19021918441599933</v>
      </c>
    </row>
    <row r="12" spans="1:5">
      <c r="A12" s="55"/>
      <c r="B12" s="14">
        <v>9</v>
      </c>
      <c r="C12" s="15">
        <v>384000000</v>
      </c>
      <c r="D12" s="15">
        <v>1338612968</v>
      </c>
      <c r="E12" s="16">
        <f>Table3[[#This Row],[Users]]/Table3[[#This Row],[Population]]</f>
        <v>0.2868640967775235</v>
      </c>
    </row>
    <row r="13" spans="1:5">
      <c r="A13" s="56">
        <v>201</v>
      </c>
      <c r="B13" s="14">
        <v>0</v>
      </c>
      <c r="C13" s="15">
        <v>420000000</v>
      </c>
      <c r="D13" s="15">
        <v>1330141295</v>
      </c>
      <c r="E13" s="16">
        <f>Table3[[#This Row],[Users]]/Table3[[#This Row],[Population]]</f>
        <v>0.31575592877146186</v>
      </c>
    </row>
    <row r="14" spans="1:5">
      <c r="A14" s="56"/>
      <c r="B14" s="14">
        <v>1</v>
      </c>
      <c r="C14" s="15">
        <v>519333333.33333302</v>
      </c>
      <c r="D14" s="15">
        <v>1333029646</v>
      </c>
      <c r="E14" s="16">
        <f>Table3[[#This Row],[Users]]/Table3[[#This Row],[Population]]</f>
        <v>0.3895887348729925</v>
      </c>
    </row>
    <row r="15" spans="1:5">
      <c r="A15" s="56"/>
      <c r="B15" s="14">
        <v>2</v>
      </c>
      <c r="C15" s="15">
        <v>602833333.33333302</v>
      </c>
      <c r="D15" s="15">
        <v>1333077991</v>
      </c>
      <c r="E15" s="16">
        <f>Table3[[#This Row],[Users]]/Table3[[#This Row],[Population]]</f>
        <v>0.45221160157412954</v>
      </c>
    </row>
    <row r="16" spans="1:5">
      <c r="A16" s="56"/>
      <c r="B16" s="14">
        <v>3</v>
      </c>
      <c r="C16" s="15">
        <v>686333333.33333302</v>
      </c>
      <c r="D16" s="15">
        <v>1333126336</v>
      </c>
      <c r="E16" s="16">
        <f>Table3[[#This Row],[Users]]/Table3[[#This Row],[Population]]</f>
        <v>0.51482992631640057</v>
      </c>
    </row>
    <row r="17" spans="1:5">
      <c r="A17" s="56"/>
      <c r="B17" s="14">
        <v>4</v>
      </c>
      <c r="C17" s="15">
        <v>769833333.33333302</v>
      </c>
      <c r="D17" s="15">
        <v>1333174681</v>
      </c>
      <c r="E17" s="16">
        <f>Table3[[#This Row],[Users]]/Table3[[#This Row],[Population]]</f>
        <v>0.57744370959392155</v>
      </c>
    </row>
    <row r="18" spans="1:5">
      <c r="A18" s="56"/>
      <c r="B18" s="14">
        <v>5</v>
      </c>
      <c r="C18" s="15">
        <v>853333333.33333302</v>
      </c>
      <c r="D18" s="15">
        <v>1333223026</v>
      </c>
      <c r="E18" s="16">
        <f>Table3[[#This Row],[Users]]/Table3[[#This Row],[Population]]</f>
        <v>0.64005295190073697</v>
      </c>
    </row>
  </sheetData>
  <mergeCells count="2">
    <mergeCell ref="A3:A12"/>
    <mergeCell ref="A13:A18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/>
  <sheetData>
    <row r="1" spans="1:4">
      <c r="A1" s="2"/>
      <c r="B1" s="17" t="s">
        <v>60</v>
      </c>
      <c r="C1" s="17" t="s">
        <v>61</v>
      </c>
      <c r="D1" s="17" t="s">
        <v>62</v>
      </c>
    </row>
    <row r="2" spans="1:4">
      <c r="A2" s="18" t="s">
        <v>63</v>
      </c>
      <c r="B2" s="2">
        <v>150</v>
      </c>
      <c r="C2" s="2">
        <v>400</v>
      </c>
      <c r="D2" s="2">
        <v>260</v>
      </c>
    </row>
    <row r="3" spans="1:4">
      <c r="A3" s="18" t="s">
        <v>64</v>
      </c>
      <c r="B3" s="2">
        <v>125</v>
      </c>
      <c r="C3" s="2">
        <v>329</v>
      </c>
      <c r="D3" s="2">
        <v>160</v>
      </c>
    </row>
    <row r="4" spans="1:4">
      <c r="A4" s="18" t="s">
        <v>65</v>
      </c>
      <c r="B4" s="2">
        <v>140</v>
      </c>
      <c r="C4" s="2">
        <v>290</v>
      </c>
      <c r="D4" s="2">
        <v>290</v>
      </c>
    </row>
    <row r="5" spans="1:4">
      <c r="A5" s="18" t="s">
        <v>66</v>
      </c>
      <c r="B5" s="2">
        <v>100</v>
      </c>
      <c r="C5" s="2">
        <v>300</v>
      </c>
      <c r="D5" s="2">
        <v>350</v>
      </c>
    </row>
    <row r="6" spans="1:4">
      <c r="A6" s="18" t="s">
        <v>67</v>
      </c>
      <c r="B6" s="2">
        <v>80</v>
      </c>
      <c r="C6" s="2">
        <v>220</v>
      </c>
      <c r="D6" s="2">
        <v>420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J35" sqref="J35"/>
    </sheetView>
  </sheetViews>
  <sheetFormatPr defaultRowHeight="15"/>
  <cols>
    <col min="2" max="2" width="11.140625" bestFit="1" customWidth="1"/>
  </cols>
  <sheetData>
    <row r="1" spans="1:4">
      <c r="A1" s="12"/>
      <c r="B1" s="12" t="s">
        <v>68</v>
      </c>
      <c r="C1" s="12" t="s">
        <v>69</v>
      </c>
      <c r="D1" s="12" t="s">
        <v>70</v>
      </c>
    </row>
    <row r="2" spans="1:4">
      <c r="A2" s="12" t="s">
        <v>71</v>
      </c>
      <c r="B2" s="12">
        <v>489</v>
      </c>
      <c r="C2" s="12">
        <v>237</v>
      </c>
      <c r="D2" s="12">
        <f>B2-C2</f>
        <v>252</v>
      </c>
    </row>
    <row r="3" spans="1:4">
      <c r="A3" s="12" t="s">
        <v>4</v>
      </c>
      <c r="B3" s="12">
        <v>327</v>
      </c>
      <c r="C3" s="12">
        <v>220</v>
      </c>
      <c r="D3" s="12">
        <f t="shared" ref="D3:D13" si="0">B3-C3</f>
        <v>107</v>
      </c>
    </row>
    <row r="4" spans="1:4">
      <c r="A4" s="12" t="s">
        <v>5</v>
      </c>
      <c r="B4" s="12">
        <v>358</v>
      </c>
      <c r="C4" s="12">
        <v>336</v>
      </c>
      <c r="D4" s="12">
        <f t="shared" si="0"/>
        <v>22</v>
      </c>
    </row>
    <row r="5" spans="1:4">
      <c r="A5" s="12" t="s">
        <v>6</v>
      </c>
      <c r="B5" s="12">
        <v>397</v>
      </c>
      <c r="C5" s="12">
        <v>369</v>
      </c>
      <c r="D5" s="12">
        <f t="shared" si="0"/>
        <v>28</v>
      </c>
    </row>
    <row r="6" spans="1:4">
      <c r="A6" s="12" t="s">
        <v>7</v>
      </c>
      <c r="B6" s="12">
        <v>391</v>
      </c>
      <c r="C6" s="12">
        <v>262</v>
      </c>
      <c r="D6" s="12">
        <f t="shared" si="0"/>
        <v>129</v>
      </c>
    </row>
    <row r="7" spans="1:4">
      <c r="A7" s="12" t="s">
        <v>8</v>
      </c>
      <c r="B7" s="12">
        <v>484</v>
      </c>
      <c r="C7" s="12">
        <v>288</v>
      </c>
      <c r="D7" s="12">
        <f t="shared" si="0"/>
        <v>196</v>
      </c>
    </row>
    <row r="8" spans="1:4">
      <c r="A8" s="12" t="s">
        <v>9</v>
      </c>
      <c r="B8" s="12">
        <v>453</v>
      </c>
      <c r="C8" s="12">
        <v>422</v>
      </c>
      <c r="D8" s="12">
        <f t="shared" si="0"/>
        <v>31</v>
      </c>
    </row>
    <row r="9" spans="1:4">
      <c r="A9" s="12" t="s">
        <v>10</v>
      </c>
      <c r="B9" s="12">
        <v>355</v>
      </c>
      <c r="C9" s="12">
        <v>338</v>
      </c>
      <c r="D9" s="12">
        <f t="shared" si="0"/>
        <v>17</v>
      </c>
    </row>
    <row r="10" spans="1:4">
      <c r="A10" s="12" t="s">
        <v>11</v>
      </c>
      <c r="B10" s="12">
        <v>484</v>
      </c>
      <c r="C10" s="12">
        <v>390</v>
      </c>
      <c r="D10" s="12">
        <f t="shared" si="0"/>
        <v>94</v>
      </c>
    </row>
    <row r="11" spans="1:4">
      <c r="A11" s="12" t="s">
        <v>12</v>
      </c>
      <c r="B11" s="12">
        <v>303</v>
      </c>
      <c r="C11" s="12">
        <v>287</v>
      </c>
      <c r="D11" s="12">
        <f t="shared" si="0"/>
        <v>16</v>
      </c>
    </row>
    <row r="12" spans="1:4">
      <c r="A12" s="12" t="s">
        <v>13</v>
      </c>
      <c r="B12" s="12">
        <v>374</v>
      </c>
      <c r="C12" s="12">
        <v>216</v>
      </c>
      <c r="D12" s="12">
        <f t="shared" si="0"/>
        <v>158</v>
      </c>
    </row>
    <row r="13" spans="1:4">
      <c r="A13" s="12" t="s">
        <v>14</v>
      </c>
      <c r="B13" s="12">
        <v>382</v>
      </c>
      <c r="C13" s="12">
        <v>239</v>
      </c>
      <c r="D13" s="12">
        <f t="shared" si="0"/>
        <v>143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4" sqref="G4"/>
    </sheetView>
  </sheetViews>
  <sheetFormatPr defaultRowHeight="15"/>
  <sheetData>
    <row r="1" spans="1:5">
      <c r="A1" s="40" t="s">
        <v>89</v>
      </c>
      <c r="B1" s="40"/>
      <c r="C1" s="40"/>
      <c r="D1" s="40"/>
      <c r="E1" s="40"/>
    </row>
    <row r="2" spans="1:5">
      <c r="A2" s="40" t="s">
        <v>90</v>
      </c>
      <c r="B2" s="40" t="s">
        <v>40</v>
      </c>
      <c r="C2" s="40" t="s">
        <v>4</v>
      </c>
      <c r="D2" s="40" t="s">
        <v>5</v>
      </c>
      <c r="E2" s="40" t="s">
        <v>6</v>
      </c>
    </row>
    <row r="3" spans="1:5">
      <c r="A3" s="40" t="s">
        <v>91</v>
      </c>
      <c r="B3" s="40">
        <v>1</v>
      </c>
      <c r="C3" s="40">
        <v>1</v>
      </c>
      <c r="D3" s="40">
        <v>5</v>
      </c>
      <c r="E3" s="40">
        <v>4</v>
      </c>
    </row>
    <row r="4" spans="1:5">
      <c r="A4" s="40" t="s">
        <v>92</v>
      </c>
      <c r="B4" s="40">
        <v>2</v>
      </c>
      <c r="C4" s="40">
        <v>4</v>
      </c>
      <c r="D4" s="40">
        <v>1</v>
      </c>
      <c r="E4" s="40">
        <v>3</v>
      </c>
    </row>
    <row r="5" spans="1:5">
      <c r="A5" s="40" t="s">
        <v>93</v>
      </c>
      <c r="B5" s="40">
        <v>3</v>
      </c>
      <c r="C5" s="40">
        <v>5</v>
      </c>
      <c r="D5" s="40">
        <v>4</v>
      </c>
      <c r="E5" s="40">
        <v>1</v>
      </c>
    </row>
    <row r="6" spans="1:5">
      <c r="A6" s="40" t="s">
        <v>94</v>
      </c>
      <c r="B6" s="40">
        <v>4</v>
      </c>
      <c r="C6" s="40">
        <v>3</v>
      </c>
      <c r="D6" s="40">
        <v>3</v>
      </c>
      <c r="E6" s="40">
        <v>2</v>
      </c>
    </row>
    <row r="7" spans="1:5">
      <c r="A7" s="40" t="s">
        <v>95</v>
      </c>
      <c r="B7" s="40">
        <v>5</v>
      </c>
      <c r="C7" s="40">
        <v>2</v>
      </c>
      <c r="D7" s="40">
        <v>2</v>
      </c>
      <c r="E7" s="40">
        <v>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/>
  <cols>
    <col min="2" max="2" width="19.5703125" bestFit="1" customWidth="1"/>
  </cols>
  <sheetData>
    <row r="1" spans="1:2">
      <c r="A1" s="41" t="s">
        <v>96</v>
      </c>
      <c r="B1" s="41"/>
    </row>
    <row r="2" spans="1:2">
      <c r="A2" s="41" t="s">
        <v>97</v>
      </c>
      <c r="B2" s="41" t="s">
        <v>98</v>
      </c>
    </row>
    <row r="3" spans="1:2">
      <c r="A3" s="42">
        <v>1</v>
      </c>
      <c r="B3" s="41">
        <v>9</v>
      </c>
    </row>
    <row r="4" spans="1:2">
      <c r="A4" s="42">
        <v>2</v>
      </c>
      <c r="B4" s="41">
        <v>5</v>
      </c>
    </row>
    <row r="5" spans="1:2">
      <c r="A5" s="42">
        <v>3</v>
      </c>
      <c r="B5" s="41">
        <v>5</v>
      </c>
    </row>
    <row r="6" spans="1:2">
      <c r="A6" s="42">
        <v>4</v>
      </c>
      <c r="B6" s="41">
        <v>5.13</v>
      </c>
    </row>
    <row r="7" spans="1:2">
      <c r="A7" s="42">
        <v>5</v>
      </c>
      <c r="B7" s="41">
        <v>5.25</v>
      </c>
    </row>
    <row r="8" spans="1:2">
      <c r="A8" s="42">
        <v>6</v>
      </c>
      <c r="B8" s="41">
        <v>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L26" sqref="L26"/>
    </sheetView>
  </sheetViews>
  <sheetFormatPr defaultRowHeight="15"/>
  <cols>
    <col min="1" max="1" width="11.5703125" bestFit="1" customWidth="1"/>
  </cols>
  <sheetData>
    <row r="2" spans="1:3">
      <c r="A2" s="43" t="s">
        <v>35</v>
      </c>
      <c r="B2" s="43" t="s">
        <v>99</v>
      </c>
      <c r="C2" s="43" t="s">
        <v>100</v>
      </c>
    </row>
    <row r="3" spans="1:3">
      <c r="A3" s="45">
        <v>0</v>
      </c>
      <c r="B3" s="43" t="s">
        <v>101</v>
      </c>
      <c r="C3" s="44">
        <v>0.29166666666666669</v>
      </c>
    </row>
    <row r="4" spans="1:3">
      <c r="A4" s="45">
        <f>A3+C3</f>
        <v>0.29166666666666669</v>
      </c>
      <c r="B4" s="43" t="s">
        <v>102</v>
      </c>
      <c r="C4" s="44">
        <v>4.1666666666666664E-2</v>
      </c>
    </row>
    <row r="5" spans="1:3">
      <c r="A5" s="45">
        <f t="shared" ref="A5:A12" si="0">A4+C4</f>
        <v>0.33333333333333337</v>
      </c>
      <c r="B5" s="43" t="s">
        <v>103</v>
      </c>
      <c r="C5" s="44">
        <v>4.1666666666666664E-2</v>
      </c>
    </row>
    <row r="6" spans="1:3">
      <c r="A6" s="45">
        <f t="shared" si="0"/>
        <v>0.37500000000000006</v>
      </c>
      <c r="B6" s="43" t="s">
        <v>104</v>
      </c>
      <c r="C6" s="44">
        <v>0.16666666666666666</v>
      </c>
    </row>
    <row r="7" spans="1:3">
      <c r="A7" s="45">
        <f t="shared" si="0"/>
        <v>0.54166666666666674</v>
      </c>
      <c r="B7" s="43" t="s">
        <v>105</v>
      </c>
      <c r="C7" s="44">
        <v>4.1666666666666664E-2</v>
      </c>
    </row>
    <row r="8" spans="1:3">
      <c r="A8" s="45">
        <f t="shared" si="0"/>
        <v>0.58333333333333337</v>
      </c>
      <c r="B8" s="43" t="s">
        <v>104</v>
      </c>
      <c r="C8" s="44">
        <v>0.16666666666666666</v>
      </c>
    </row>
    <row r="9" spans="1:3">
      <c r="A9" s="45">
        <f t="shared" si="0"/>
        <v>0.75</v>
      </c>
      <c r="B9" s="43" t="s">
        <v>106</v>
      </c>
      <c r="C9" s="44">
        <v>4.1666666666666664E-2</v>
      </c>
    </row>
    <row r="10" spans="1:3">
      <c r="A10" s="45">
        <f t="shared" si="0"/>
        <v>0.79166666666666663</v>
      </c>
      <c r="B10" s="43" t="s">
        <v>107</v>
      </c>
      <c r="C10" s="44">
        <v>8.3333333333333329E-2</v>
      </c>
    </row>
    <row r="11" spans="1:3">
      <c r="A11" s="45">
        <f t="shared" si="0"/>
        <v>0.875</v>
      </c>
      <c r="B11" s="43" t="s">
        <v>108</v>
      </c>
      <c r="C11" s="44">
        <v>0.125</v>
      </c>
    </row>
    <row r="12" spans="1:3">
      <c r="A12" s="45">
        <f t="shared" si="0"/>
        <v>1</v>
      </c>
      <c r="B12" s="43"/>
      <c r="C12" s="4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F1" sqref="F1:F1048576"/>
    </sheetView>
  </sheetViews>
  <sheetFormatPr defaultRowHeight="15"/>
  <cols>
    <col min="1" max="1" width="10.7109375" bestFit="1" customWidth="1"/>
  </cols>
  <sheetData>
    <row r="1" spans="1:7">
      <c r="A1" s="46" t="s">
        <v>109</v>
      </c>
      <c r="B1" s="46" t="s">
        <v>111</v>
      </c>
      <c r="C1" s="46" t="s">
        <v>112</v>
      </c>
      <c r="D1" s="46" t="s">
        <v>113</v>
      </c>
      <c r="E1" s="46" t="s">
        <v>114</v>
      </c>
      <c r="F1" s="46" t="s">
        <v>110</v>
      </c>
      <c r="G1" s="46" t="s">
        <v>115</v>
      </c>
    </row>
    <row r="2" spans="1:7">
      <c r="A2" s="47">
        <v>40571</v>
      </c>
      <c r="B2" s="46">
        <v>86.2</v>
      </c>
      <c r="C2" s="46">
        <v>86.75</v>
      </c>
      <c r="D2" s="46">
        <v>85.8</v>
      </c>
      <c r="E2" s="46">
        <v>86.05</v>
      </c>
      <c r="F2" s="46">
        <v>22209300</v>
      </c>
      <c r="G2" s="46">
        <v>86.05</v>
      </c>
    </row>
    <row r="3" spans="1:7">
      <c r="A3" s="47">
        <v>40570</v>
      </c>
      <c r="B3" s="46">
        <v>85.6</v>
      </c>
      <c r="C3" s="46">
        <v>86.25</v>
      </c>
      <c r="D3" s="46">
        <v>85.6</v>
      </c>
      <c r="E3" s="46">
        <v>85.7</v>
      </c>
      <c r="F3" s="46">
        <v>21450800</v>
      </c>
      <c r="G3" s="46">
        <v>85.7</v>
      </c>
    </row>
    <row r="4" spans="1:7">
      <c r="A4" s="47">
        <v>40569</v>
      </c>
      <c r="B4" s="46">
        <v>86.35</v>
      </c>
      <c r="C4" s="46">
        <v>86.55</v>
      </c>
      <c r="D4" s="46">
        <v>85.3</v>
      </c>
      <c r="E4" s="46">
        <v>86</v>
      </c>
      <c r="F4" s="46">
        <v>26961400</v>
      </c>
      <c r="G4" s="46">
        <v>86</v>
      </c>
    </row>
    <row r="5" spans="1:7">
      <c r="A5" s="47">
        <v>40568</v>
      </c>
      <c r="B5" s="46">
        <v>87</v>
      </c>
      <c r="C5" s="46">
        <v>87.6</v>
      </c>
      <c r="D5" s="46">
        <v>86.65</v>
      </c>
      <c r="E5" s="46">
        <v>86.8</v>
      </c>
      <c r="F5" s="46">
        <v>18934400</v>
      </c>
      <c r="G5" s="46">
        <v>86.8</v>
      </c>
    </row>
    <row r="6" spans="1:7">
      <c r="A6" s="47">
        <v>40567</v>
      </c>
      <c r="B6" s="46">
        <v>86.6</v>
      </c>
      <c r="C6" s="46">
        <v>86.8</v>
      </c>
      <c r="D6" s="46">
        <v>85.75</v>
      </c>
      <c r="E6" s="46">
        <v>86.65</v>
      </c>
      <c r="F6" s="46">
        <v>18936300</v>
      </c>
      <c r="G6" s="46">
        <v>86.65</v>
      </c>
    </row>
    <row r="7" spans="1:7">
      <c r="A7" s="47">
        <v>40564</v>
      </c>
      <c r="B7" s="46">
        <v>86.2</v>
      </c>
      <c r="C7" s="46">
        <v>86.75</v>
      </c>
      <c r="D7" s="46">
        <v>85.9</v>
      </c>
      <c r="E7" s="46">
        <v>86.4</v>
      </c>
      <c r="F7" s="46">
        <v>26847600</v>
      </c>
      <c r="G7" s="46">
        <v>86.4</v>
      </c>
    </row>
    <row r="8" spans="1:7">
      <c r="A8" s="47">
        <v>40563</v>
      </c>
      <c r="B8" s="46">
        <v>86.95</v>
      </c>
      <c r="C8" s="46">
        <v>87</v>
      </c>
      <c r="D8" s="46">
        <v>86.1</v>
      </c>
      <c r="E8" s="46">
        <v>86.2</v>
      </c>
      <c r="F8" s="46">
        <v>34651300</v>
      </c>
      <c r="G8" s="46">
        <v>86.2</v>
      </c>
    </row>
    <row r="9" spans="1:7">
      <c r="A9" s="47">
        <v>40562</v>
      </c>
      <c r="B9" s="46">
        <v>88.35</v>
      </c>
      <c r="C9" s="46">
        <v>88.35</v>
      </c>
      <c r="D9" s="46">
        <v>87.6</v>
      </c>
      <c r="E9" s="46">
        <v>87.9</v>
      </c>
      <c r="F9" s="46">
        <v>30145000</v>
      </c>
      <c r="G9" s="46">
        <v>87.9</v>
      </c>
    </row>
    <row r="10" spans="1:7">
      <c r="A10" s="47">
        <v>40561</v>
      </c>
      <c r="B10" s="46">
        <v>87</v>
      </c>
      <c r="C10" s="46">
        <v>88.7</v>
      </c>
      <c r="D10" s="46">
        <v>86.85</v>
      </c>
      <c r="E10" s="46">
        <v>87.5</v>
      </c>
      <c r="F10" s="46">
        <v>57694200</v>
      </c>
      <c r="G10" s="46">
        <v>87.5</v>
      </c>
    </row>
    <row r="11" spans="1:7">
      <c r="A11" s="47">
        <v>40560</v>
      </c>
      <c r="B11" s="46">
        <v>87.1</v>
      </c>
      <c r="C11" s="46">
        <v>87.3</v>
      </c>
      <c r="D11" s="46">
        <v>86.5</v>
      </c>
      <c r="E11" s="46">
        <v>86.85</v>
      </c>
      <c r="F11" s="46">
        <v>27782900</v>
      </c>
      <c r="G11" s="46">
        <v>86.85</v>
      </c>
    </row>
    <row r="12" spans="1:7">
      <c r="A12" s="47">
        <v>40557</v>
      </c>
      <c r="B12" s="46">
        <v>87.2</v>
      </c>
      <c r="C12" s="46">
        <v>87.2</v>
      </c>
      <c r="D12" s="46">
        <v>86.6</v>
      </c>
      <c r="E12" s="46">
        <v>86.75</v>
      </c>
      <c r="F12" s="46">
        <v>45098900</v>
      </c>
      <c r="G12" s="46">
        <v>86.75</v>
      </c>
    </row>
    <row r="13" spans="1:7">
      <c r="A13" s="47">
        <v>40556</v>
      </c>
      <c r="B13" s="46">
        <v>87.25</v>
      </c>
      <c r="C13" s="46">
        <v>87.35</v>
      </c>
      <c r="D13" s="46">
        <v>86.2</v>
      </c>
      <c r="E13" s="46">
        <v>86.55</v>
      </c>
      <c r="F13" s="46">
        <v>74038300</v>
      </c>
      <c r="G13" s="46">
        <v>86.55</v>
      </c>
    </row>
    <row r="14" spans="1:7">
      <c r="A14" s="47">
        <v>40555</v>
      </c>
      <c r="B14" s="46">
        <v>83.6</v>
      </c>
      <c r="C14" s="46">
        <v>85.8</v>
      </c>
      <c r="D14" s="46">
        <v>83.55</v>
      </c>
      <c r="E14" s="46">
        <v>85.5</v>
      </c>
      <c r="F14" s="46">
        <v>78328900</v>
      </c>
      <c r="G14" s="46">
        <v>85.5</v>
      </c>
    </row>
    <row r="15" spans="1:7">
      <c r="A15" s="47">
        <v>40554</v>
      </c>
      <c r="B15" s="46">
        <v>81.7</v>
      </c>
      <c r="C15" s="46">
        <v>83.05</v>
      </c>
      <c r="D15" s="46">
        <v>81.7</v>
      </c>
      <c r="E15" s="46">
        <v>82.4</v>
      </c>
      <c r="F15" s="46">
        <v>26128900</v>
      </c>
      <c r="G15" s="46">
        <v>82.4</v>
      </c>
    </row>
    <row r="16" spans="1:7">
      <c r="A16" s="47">
        <v>40553</v>
      </c>
      <c r="B16" s="46">
        <v>82.55</v>
      </c>
      <c r="C16" s="46">
        <v>82.95</v>
      </c>
      <c r="D16" s="46">
        <v>81.55</v>
      </c>
      <c r="E16" s="46">
        <v>81.75</v>
      </c>
      <c r="F16" s="46">
        <v>20843700</v>
      </c>
      <c r="G16" s="46">
        <v>81.75</v>
      </c>
    </row>
    <row r="17" spans="1:7">
      <c r="A17" s="47">
        <v>40550</v>
      </c>
      <c r="B17" s="46">
        <v>82.8</v>
      </c>
      <c r="C17" s="46">
        <v>83.6</v>
      </c>
      <c r="D17" s="46">
        <v>82.55</v>
      </c>
      <c r="E17" s="46">
        <v>82.75</v>
      </c>
      <c r="F17" s="46">
        <v>28182100</v>
      </c>
      <c r="G17" s="46">
        <v>82.75</v>
      </c>
    </row>
    <row r="18" spans="1:7">
      <c r="A18" s="47">
        <v>40549</v>
      </c>
      <c r="B18" s="46">
        <v>82.95</v>
      </c>
      <c r="C18" s="46">
        <v>83.1</v>
      </c>
      <c r="D18" s="46">
        <v>82.45</v>
      </c>
      <c r="E18" s="46">
        <v>82.7</v>
      </c>
      <c r="F18" s="46">
        <v>27712900</v>
      </c>
      <c r="G18" s="46">
        <v>82.7</v>
      </c>
    </row>
    <row r="19" spans="1:7">
      <c r="A19" s="47">
        <v>40548</v>
      </c>
      <c r="B19" s="46">
        <v>80.8</v>
      </c>
      <c r="C19" s="46">
        <v>82.35</v>
      </c>
      <c r="D19" s="46">
        <v>80.55</v>
      </c>
      <c r="E19" s="46">
        <v>82.25</v>
      </c>
      <c r="F19" s="46">
        <v>44631500</v>
      </c>
      <c r="G19" s="46">
        <v>82.25</v>
      </c>
    </row>
    <row r="20" spans="1:7">
      <c r="A20" s="47">
        <v>40547</v>
      </c>
      <c r="B20" s="46">
        <v>79.8</v>
      </c>
      <c r="C20" s="46">
        <v>80.45</v>
      </c>
      <c r="D20" s="46">
        <v>79.8</v>
      </c>
      <c r="E20" s="46">
        <v>80.25</v>
      </c>
      <c r="F20" s="46">
        <v>14060500</v>
      </c>
      <c r="G20" s="46">
        <v>80.25</v>
      </c>
    </row>
    <row r="21" spans="1:7">
      <c r="A21" s="47">
        <v>40546</v>
      </c>
      <c r="B21" s="46">
        <v>79.75</v>
      </c>
      <c r="C21" s="46">
        <v>80.45</v>
      </c>
      <c r="D21" s="46">
        <v>79.45</v>
      </c>
      <c r="E21" s="46">
        <v>80.05</v>
      </c>
      <c r="F21" s="46">
        <v>14119500</v>
      </c>
      <c r="G21" s="46">
        <v>80.05</v>
      </c>
    </row>
    <row r="22" spans="1:7">
      <c r="A22" s="47">
        <v>40543</v>
      </c>
      <c r="B22" s="46">
        <v>79.45</v>
      </c>
      <c r="C22" s="46">
        <v>79.8</v>
      </c>
      <c r="D22" s="46">
        <v>79.349999999999994</v>
      </c>
      <c r="E22" s="46">
        <v>79.7</v>
      </c>
      <c r="F22" s="46">
        <v>10262800</v>
      </c>
      <c r="G22" s="46">
        <v>79.7</v>
      </c>
    </row>
    <row r="23" spans="1:7">
      <c r="A23" s="47">
        <v>40542</v>
      </c>
      <c r="B23" s="46">
        <v>79.650000000000006</v>
      </c>
      <c r="C23" s="46">
        <v>80.400000000000006</v>
      </c>
      <c r="D23" s="46">
        <v>79.650000000000006</v>
      </c>
      <c r="E23" s="46">
        <v>80</v>
      </c>
      <c r="F23" s="46">
        <v>9347100</v>
      </c>
      <c r="G23" s="46">
        <v>80</v>
      </c>
    </row>
    <row r="24" spans="1:7">
      <c r="A24" s="47">
        <v>40541</v>
      </c>
      <c r="B24" s="46">
        <v>79.7</v>
      </c>
      <c r="C24" s="46">
        <v>80.05</v>
      </c>
      <c r="D24" s="46">
        <v>79.400000000000006</v>
      </c>
      <c r="E24" s="46">
        <v>79.900000000000006</v>
      </c>
      <c r="F24" s="46">
        <v>8340500</v>
      </c>
      <c r="G24" s="46">
        <v>79.900000000000006</v>
      </c>
    </row>
    <row r="25" spans="1:7">
      <c r="A25" s="47">
        <v>40540</v>
      </c>
      <c r="B25" s="46">
        <v>79</v>
      </c>
      <c r="C25" s="46">
        <v>79.599999999999994</v>
      </c>
      <c r="D25" s="46">
        <v>78.900000000000006</v>
      </c>
      <c r="E25" s="46">
        <v>79.2</v>
      </c>
      <c r="F25" s="46">
        <v>10954700</v>
      </c>
      <c r="G25" s="46">
        <v>79.2</v>
      </c>
    </row>
    <row r="26" spans="1:7">
      <c r="A26" s="47">
        <v>40536</v>
      </c>
      <c r="B26" s="46">
        <v>79.7</v>
      </c>
      <c r="C26" s="46">
        <v>80</v>
      </c>
      <c r="D26" s="46">
        <v>79.599999999999994</v>
      </c>
      <c r="E26" s="46">
        <v>79.7</v>
      </c>
      <c r="F26" s="46">
        <v>7307000</v>
      </c>
      <c r="G26" s="46">
        <v>79.7</v>
      </c>
    </row>
    <row r="27" spans="1:7">
      <c r="A27" s="47">
        <v>40535</v>
      </c>
      <c r="B27" s="46">
        <v>80.650000000000006</v>
      </c>
      <c r="C27" s="46">
        <v>80.650000000000006</v>
      </c>
      <c r="D27" s="46">
        <v>79.8</v>
      </c>
      <c r="E27" s="46">
        <v>79.95</v>
      </c>
      <c r="F27" s="46">
        <v>8791800</v>
      </c>
      <c r="G27" s="46">
        <v>79.95</v>
      </c>
    </row>
    <row r="28" spans="1:7">
      <c r="A28" s="47">
        <v>40534</v>
      </c>
      <c r="B28" s="46">
        <v>79.55</v>
      </c>
      <c r="C28" s="46">
        <v>80.349999999999994</v>
      </c>
      <c r="D28" s="46">
        <v>79.55</v>
      </c>
      <c r="E28" s="46">
        <v>80.2</v>
      </c>
      <c r="F28" s="46">
        <v>13154200</v>
      </c>
      <c r="G28" s="46">
        <v>80.2</v>
      </c>
    </row>
    <row r="29" spans="1:7">
      <c r="A29" s="47">
        <v>40533</v>
      </c>
      <c r="B29" s="46">
        <v>79.099999999999994</v>
      </c>
      <c r="C29" s="46">
        <v>80.400000000000006</v>
      </c>
      <c r="D29" s="46">
        <v>79.099999999999994</v>
      </c>
      <c r="E29" s="46">
        <v>80.099999999999994</v>
      </c>
      <c r="F29" s="46">
        <v>14191200</v>
      </c>
      <c r="G29" s="46">
        <v>80.099999999999994</v>
      </c>
    </row>
    <row r="30" spans="1:7">
      <c r="A30" s="47">
        <v>40532</v>
      </c>
      <c r="B30" s="46">
        <v>79.349999999999994</v>
      </c>
      <c r="C30" s="46">
        <v>79.400000000000006</v>
      </c>
      <c r="D30" s="46">
        <v>78.849999999999994</v>
      </c>
      <c r="E30" s="46">
        <v>79.2</v>
      </c>
      <c r="F30" s="46">
        <v>20676500</v>
      </c>
      <c r="G30" s="46">
        <v>79.2</v>
      </c>
    </row>
    <row r="31" spans="1:7">
      <c r="A31" s="47">
        <v>40529</v>
      </c>
      <c r="B31" s="46">
        <v>80.3</v>
      </c>
      <c r="C31" s="46">
        <v>80.5</v>
      </c>
      <c r="D31" s="46">
        <v>79.650000000000006</v>
      </c>
      <c r="E31" s="46">
        <v>80.150000000000006</v>
      </c>
      <c r="F31" s="46">
        <v>14185600</v>
      </c>
      <c r="G31" s="46">
        <v>80.150000000000006</v>
      </c>
    </row>
    <row r="32" spans="1:7">
      <c r="A32" s="47">
        <v>40528</v>
      </c>
      <c r="B32" s="46">
        <v>80.25</v>
      </c>
      <c r="C32" s="46">
        <v>80.55</v>
      </c>
      <c r="D32" s="46">
        <v>79.650000000000006</v>
      </c>
      <c r="E32" s="46">
        <v>79.900000000000006</v>
      </c>
      <c r="F32" s="46">
        <v>19601600</v>
      </c>
      <c r="G32" s="46">
        <v>79.900000000000006</v>
      </c>
    </row>
    <row r="33" spans="1:7">
      <c r="A33" s="47">
        <v>40527</v>
      </c>
      <c r="B33" s="46">
        <v>81.849999999999994</v>
      </c>
      <c r="C33" s="46">
        <v>81.95</v>
      </c>
      <c r="D33" s="46">
        <v>79.8</v>
      </c>
      <c r="E33" s="46">
        <v>80.849999999999994</v>
      </c>
      <c r="F33" s="46">
        <v>18348400</v>
      </c>
      <c r="G33" s="46">
        <v>80.849999999999994</v>
      </c>
    </row>
    <row r="34" spans="1:7">
      <c r="A34" s="47">
        <v>40526</v>
      </c>
      <c r="B34" s="46">
        <v>81.8</v>
      </c>
      <c r="C34" s="46">
        <v>82</v>
      </c>
      <c r="D34" s="46">
        <v>81.55</v>
      </c>
      <c r="E34" s="46">
        <v>81.900000000000006</v>
      </c>
      <c r="F34" s="46">
        <v>9323300</v>
      </c>
      <c r="G34" s="46">
        <v>81.900000000000006</v>
      </c>
    </row>
    <row r="35" spans="1:7">
      <c r="A35" s="47">
        <v>40525</v>
      </c>
      <c r="B35" s="46">
        <v>82.25</v>
      </c>
      <c r="C35" s="46">
        <v>82.5</v>
      </c>
      <c r="D35" s="46">
        <v>81.5</v>
      </c>
      <c r="E35" s="46">
        <v>81.7</v>
      </c>
      <c r="F35" s="46">
        <v>12334200</v>
      </c>
      <c r="G35" s="46">
        <v>81.7</v>
      </c>
    </row>
    <row r="36" spans="1:7">
      <c r="A36" s="47">
        <v>40522</v>
      </c>
      <c r="B36" s="46">
        <v>81.400000000000006</v>
      </c>
      <c r="C36" s="46">
        <v>81.650000000000006</v>
      </c>
      <c r="D36" s="46">
        <v>81.099999999999994</v>
      </c>
      <c r="E36" s="46">
        <v>81.5</v>
      </c>
      <c r="F36" s="46">
        <v>21310900</v>
      </c>
      <c r="G36" s="46">
        <v>81.5</v>
      </c>
    </row>
    <row r="37" spans="1:7">
      <c r="A37" s="47">
        <v>40521</v>
      </c>
      <c r="B37" s="46">
        <v>80.849999999999994</v>
      </c>
      <c r="C37" s="46">
        <v>81.349999999999994</v>
      </c>
      <c r="D37" s="46">
        <v>80.599999999999994</v>
      </c>
      <c r="E37" s="46">
        <v>80.900000000000006</v>
      </c>
      <c r="F37" s="46">
        <v>19637800</v>
      </c>
      <c r="G37" s="46">
        <v>80.900000000000006</v>
      </c>
    </row>
    <row r="38" spans="1:7">
      <c r="A38" s="47">
        <v>40520</v>
      </c>
      <c r="B38" s="46">
        <v>81.05</v>
      </c>
      <c r="C38" s="46">
        <v>81.3</v>
      </c>
      <c r="D38" s="46">
        <v>79.900000000000006</v>
      </c>
      <c r="E38" s="46">
        <v>80.099999999999994</v>
      </c>
      <c r="F38" s="46">
        <v>21058200</v>
      </c>
      <c r="G38" s="46">
        <v>80.099999999999994</v>
      </c>
    </row>
    <row r="39" spans="1:7">
      <c r="A39" s="47">
        <v>40519</v>
      </c>
      <c r="B39" s="46">
        <v>81.05</v>
      </c>
      <c r="C39" s="46">
        <v>81.8</v>
      </c>
      <c r="D39" s="46">
        <v>80.849999999999994</v>
      </c>
      <c r="E39" s="46">
        <v>81.599999999999994</v>
      </c>
      <c r="F39" s="46">
        <v>15408600</v>
      </c>
      <c r="G39" s="46">
        <v>81.599999999999994</v>
      </c>
    </row>
    <row r="40" spans="1:7">
      <c r="A40" s="47">
        <v>40518</v>
      </c>
      <c r="B40" s="46">
        <v>81.45</v>
      </c>
      <c r="C40" s="46">
        <v>82.1</v>
      </c>
      <c r="D40" s="46">
        <v>81.2</v>
      </c>
      <c r="E40" s="46">
        <v>81.400000000000006</v>
      </c>
      <c r="F40" s="46">
        <v>21326800</v>
      </c>
      <c r="G40" s="46">
        <v>81.400000000000006</v>
      </c>
    </row>
    <row r="41" spans="1:7">
      <c r="A41" s="47">
        <v>40515</v>
      </c>
      <c r="B41" s="46">
        <v>80.650000000000006</v>
      </c>
      <c r="C41" s="46">
        <v>81.7</v>
      </c>
      <c r="D41" s="46">
        <v>80.3</v>
      </c>
      <c r="E41" s="46">
        <v>81.2</v>
      </c>
      <c r="F41" s="46">
        <v>41471600</v>
      </c>
      <c r="G41" s="46">
        <v>81.2</v>
      </c>
    </row>
    <row r="42" spans="1:7">
      <c r="A42" s="47">
        <v>40514</v>
      </c>
      <c r="B42" s="46">
        <v>80.150000000000006</v>
      </c>
      <c r="C42" s="46">
        <v>80.25</v>
      </c>
      <c r="D42" s="46">
        <v>79.900000000000006</v>
      </c>
      <c r="E42" s="46">
        <v>80.099999999999994</v>
      </c>
      <c r="F42" s="46">
        <v>21322700</v>
      </c>
      <c r="G42" s="46">
        <v>80.099999999999994</v>
      </c>
    </row>
    <row r="43" spans="1:7">
      <c r="A43" s="47">
        <v>40513</v>
      </c>
      <c r="B43" s="46">
        <v>78.650000000000006</v>
      </c>
      <c r="C43" s="46">
        <v>79.849999999999994</v>
      </c>
      <c r="D43" s="46">
        <v>78.55</v>
      </c>
      <c r="E43" s="46">
        <v>79.5</v>
      </c>
      <c r="F43" s="46">
        <v>19524600</v>
      </c>
      <c r="G43" s="46">
        <v>79.5</v>
      </c>
    </row>
    <row r="44" spans="1:7">
      <c r="A44" s="47">
        <v>40512</v>
      </c>
      <c r="B44" s="46">
        <v>79.5</v>
      </c>
      <c r="C44" s="46">
        <v>79.75</v>
      </c>
      <c r="D44" s="46">
        <v>78.849999999999994</v>
      </c>
      <c r="E44" s="46">
        <v>78.95</v>
      </c>
      <c r="F44" s="46">
        <v>27131000</v>
      </c>
      <c r="G44" s="46">
        <v>78.95</v>
      </c>
    </row>
    <row r="45" spans="1:7">
      <c r="A45" s="47">
        <v>40511</v>
      </c>
      <c r="B45" s="46">
        <v>79.099999999999994</v>
      </c>
      <c r="C45" s="46">
        <v>80.099999999999994</v>
      </c>
      <c r="D45" s="46">
        <v>79.099999999999994</v>
      </c>
      <c r="E45" s="46">
        <v>80.099999999999994</v>
      </c>
      <c r="F45" s="46">
        <v>20219800</v>
      </c>
      <c r="G45" s="46">
        <v>80.099999999999994</v>
      </c>
    </row>
    <row r="46" spans="1:7">
      <c r="A46" s="47">
        <v>40508</v>
      </c>
      <c r="B46" s="46">
        <v>80.099999999999994</v>
      </c>
      <c r="C46" s="46">
        <v>80.650000000000006</v>
      </c>
      <c r="D46" s="46">
        <v>79.650000000000006</v>
      </c>
      <c r="E46" s="46">
        <v>79.75</v>
      </c>
      <c r="F46" s="46">
        <v>21054200</v>
      </c>
      <c r="G46" s="46">
        <v>79.75</v>
      </c>
    </row>
    <row r="47" spans="1:7">
      <c r="A47" s="47">
        <v>40507</v>
      </c>
      <c r="B47" s="46">
        <v>80.25</v>
      </c>
      <c r="C47" s="46">
        <v>80.5</v>
      </c>
      <c r="D47" s="46">
        <v>79.95</v>
      </c>
      <c r="E47" s="46">
        <v>80.05</v>
      </c>
      <c r="F47" s="46">
        <v>24050900</v>
      </c>
      <c r="G47" s="46">
        <v>80.05</v>
      </c>
    </row>
    <row r="48" spans="1:7">
      <c r="A48" s="47">
        <v>40506</v>
      </c>
      <c r="B48" s="46">
        <v>79.95</v>
      </c>
      <c r="C48" s="46">
        <v>80.650000000000006</v>
      </c>
      <c r="D48" s="46">
        <v>79.95</v>
      </c>
      <c r="E48" s="46">
        <v>80.400000000000006</v>
      </c>
      <c r="F48" s="46">
        <v>26859000</v>
      </c>
      <c r="G48" s="46">
        <v>80.400000000000006</v>
      </c>
    </row>
    <row r="49" spans="1:7">
      <c r="A49" s="47">
        <v>40505</v>
      </c>
      <c r="B49" s="46">
        <v>81.150000000000006</v>
      </c>
      <c r="C49" s="46">
        <v>81.3</v>
      </c>
      <c r="D49" s="46">
        <v>80.150000000000006</v>
      </c>
      <c r="E49" s="46">
        <v>80.2</v>
      </c>
      <c r="F49" s="46">
        <v>34869400</v>
      </c>
      <c r="G49" s="46">
        <v>80.2</v>
      </c>
    </row>
    <row r="50" spans="1:7">
      <c r="A50" s="47">
        <v>40504</v>
      </c>
      <c r="B50" s="46">
        <v>82</v>
      </c>
      <c r="C50" s="46">
        <v>82.65</v>
      </c>
      <c r="D50" s="46">
        <v>82</v>
      </c>
      <c r="E50" s="46">
        <v>82.25</v>
      </c>
      <c r="F50" s="46">
        <v>20495100</v>
      </c>
      <c r="G50" s="46">
        <v>82.25</v>
      </c>
    </row>
    <row r="51" spans="1:7">
      <c r="A51" s="47">
        <v>40501</v>
      </c>
      <c r="B51" s="46">
        <v>82.5</v>
      </c>
      <c r="C51" s="46">
        <v>82.95</v>
      </c>
      <c r="D51" s="46">
        <v>81.95</v>
      </c>
      <c r="E51" s="46">
        <v>82.8</v>
      </c>
      <c r="F51" s="46">
        <v>22446300</v>
      </c>
      <c r="G51" s="46">
        <v>82.8</v>
      </c>
    </row>
    <row r="52" spans="1:7">
      <c r="A52" s="47">
        <v>40500</v>
      </c>
      <c r="B52" s="46">
        <v>81.45</v>
      </c>
      <c r="C52" s="46">
        <v>82.65</v>
      </c>
      <c r="D52" s="46">
        <v>81.45</v>
      </c>
      <c r="E52" s="46">
        <v>82.3</v>
      </c>
      <c r="F52" s="46">
        <v>21108700</v>
      </c>
      <c r="G52" s="46">
        <v>82.3</v>
      </c>
    </row>
    <row r="53" spans="1:7">
      <c r="A53" s="47">
        <v>40499</v>
      </c>
      <c r="B53" s="46">
        <v>81.849999999999994</v>
      </c>
      <c r="C53" s="46">
        <v>82.45</v>
      </c>
      <c r="D53" s="46">
        <v>81.2</v>
      </c>
      <c r="E53" s="46">
        <v>81.3</v>
      </c>
      <c r="F53" s="46">
        <v>37316500</v>
      </c>
      <c r="G53" s="46">
        <v>81.3</v>
      </c>
    </row>
    <row r="54" spans="1:7">
      <c r="A54" s="47">
        <v>40498</v>
      </c>
      <c r="B54" s="46">
        <v>84.95</v>
      </c>
      <c r="C54" s="46">
        <v>85.1</v>
      </c>
      <c r="D54" s="46">
        <v>83.5</v>
      </c>
      <c r="E54" s="46">
        <v>83.6</v>
      </c>
      <c r="F54" s="46">
        <v>33209300</v>
      </c>
      <c r="G54" s="46">
        <v>83.52</v>
      </c>
    </row>
    <row r="55" spans="1:7">
      <c r="A55" s="47">
        <v>40497</v>
      </c>
      <c r="B55" s="46">
        <v>85.5</v>
      </c>
      <c r="C55" s="46">
        <v>85.5</v>
      </c>
      <c r="D55" s="46">
        <v>84.45</v>
      </c>
      <c r="E55" s="46">
        <v>84.6</v>
      </c>
      <c r="F55" s="46">
        <v>20890300</v>
      </c>
      <c r="G55" s="46">
        <v>84.52</v>
      </c>
    </row>
    <row r="56" spans="1:7">
      <c r="A56" s="47">
        <v>40494</v>
      </c>
      <c r="B56" s="46">
        <v>85.3</v>
      </c>
      <c r="C56" s="46">
        <v>85.55</v>
      </c>
      <c r="D56" s="46">
        <v>84.35</v>
      </c>
      <c r="E56" s="46">
        <v>84.45</v>
      </c>
      <c r="F56" s="46">
        <v>44708600</v>
      </c>
      <c r="G56" s="46">
        <v>84.37</v>
      </c>
    </row>
    <row r="57" spans="1:7">
      <c r="A57" s="47">
        <v>40493</v>
      </c>
      <c r="B57" s="46">
        <v>86.3</v>
      </c>
      <c r="C57" s="46">
        <v>87.5</v>
      </c>
      <c r="D57" s="46">
        <v>86.25</v>
      </c>
      <c r="E57" s="46">
        <v>86.75</v>
      </c>
      <c r="F57" s="46">
        <v>31221500</v>
      </c>
      <c r="G57" s="46">
        <v>86.67</v>
      </c>
    </row>
    <row r="58" spans="1:7">
      <c r="A58" s="47">
        <v>40492</v>
      </c>
      <c r="B58" s="46">
        <v>86.4</v>
      </c>
      <c r="C58" s="46">
        <v>86.75</v>
      </c>
      <c r="D58" s="46">
        <v>85.9</v>
      </c>
      <c r="E58" s="46">
        <v>86</v>
      </c>
      <c r="F58" s="46">
        <v>41300800</v>
      </c>
      <c r="G58" s="46">
        <v>85.92</v>
      </c>
    </row>
    <row r="59" spans="1:7">
      <c r="A59" s="47">
        <v>40491</v>
      </c>
      <c r="B59" s="46">
        <v>86.35</v>
      </c>
      <c r="C59" s="46">
        <v>88.45</v>
      </c>
      <c r="D59" s="46">
        <v>86.05</v>
      </c>
      <c r="E59" s="46">
        <v>86.65</v>
      </c>
      <c r="F59" s="46">
        <v>47899900</v>
      </c>
      <c r="G59" s="46">
        <v>86.57</v>
      </c>
    </row>
    <row r="60" spans="1:7">
      <c r="A60" s="47">
        <v>40490</v>
      </c>
      <c r="B60" s="46">
        <v>86.45</v>
      </c>
      <c r="C60" s="46">
        <v>87.1</v>
      </c>
      <c r="D60" s="46">
        <v>86.15</v>
      </c>
      <c r="E60" s="46">
        <v>86.7</v>
      </c>
      <c r="F60" s="46">
        <v>53686900</v>
      </c>
      <c r="G60" s="46">
        <v>86.62</v>
      </c>
    </row>
    <row r="61" spans="1:7">
      <c r="A61" s="47">
        <v>40487</v>
      </c>
      <c r="B61" s="46">
        <v>88</v>
      </c>
      <c r="C61" s="46">
        <v>88.25</v>
      </c>
      <c r="D61" s="46">
        <v>87.2</v>
      </c>
      <c r="E61" s="46">
        <v>88.15</v>
      </c>
      <c r="F61" s="46">
        <v>85764200</v>
      </c>
      <c r="G61" s="46">
        <v>88.07</v>
      </c>
    </row>
    <row r="62" spans="1:7">
      <c r="A62" s="47">
        <v>40486</v>
      </c>
      <c r="B62" s="46">
        <v>83.7</v>
      </c>
      <c r="C62" s="46">
        <v>85.7</v>
      </c>
      <c r="D62" s="46">
        <v>83.6</v>
      </c>
      <c r="E62" s="46">
        <v>85.5</v>
      </c>
      <c r="F62" s="46">
        <v>96073100</v>
      </c>
      <c r="G62" s="46">
        <v>85.42</v>
      </c>
    </row>
    <row r="63" spans="1:7">
      <c r="A63" s="47">
        <v>40485</v>
      </c>
      <c r="B63" s="46">
        <v>81.400000000000006</v>
      </c>
      <c r="C63" s="46">
        <v>82.8</v>
      </c>
      <c r="D63" s="46">
        <v>81.150000000000006</v>
      </c>
      <c r="E63" s="46">
        <v>82.5</v>
      </c>
      <c r="F63" s="46">
        <v>33585100</v>
      </c>
      <c r="G63" s="46">
        <v>82.42</v>
      </c>
    </row>
    <row r="64" spans="1:7">
      <c r="A64" s="47">
        <v>40484</v>
      </c>
      <c r="B64" s="46">
        <v>81.099999999999994</v>
      </c>
      <c r="C64" s="46">
        <v>81.3</v>
      </c>
      <c r="D64" s="46">
        <v>80.75</v>
      </c>
      <c r="E64" s="46">
        <v>81.099999999999994</v>
      </c>
      <c r="F64" s="46">
        <v>10741200</v>
      </c>
      <c r="G64" s="46">
        <v>81.02</v>
      </c>
    </row>
    <row r="65" spans="1:7">
      <c r="A65" s="47">
        <v>40483</v>
      </c>
      <c r="B65" s="46">
        <v>80.599999999999994</v>
      </c>
      <c r="C65" s="46">
        <v>81.599999999999994</v>
      </c>
      <c r="D65" s="46">
        <v>80.599999999999994</v>
      </c>
      <c r="E65" s="46">
        <v>81.25</v>
      </c>
      <c r="F65" s="46">
        <v>13495500</v>
      </c>
      <c r="G65" s="46">
        <v>81.17</v>
      </c>
    </row>
    <row r="66" spans="1:7">
      <c r="A66" s="47">
        <v>40480</v>
      </c>
      <c r="B66" s="46">
        <v>81.45</v>
      </c>
      <c r="C66" s="46">
        <v>81.5</v>
      </c>
      <c r="D66" s="46">
        <v>80.099999999999994</v>
      </c>
      <c r="E66" s="46">
        <v>80.5</v>
      </c>
      <c r="F66" s="46">
        <v>20020700</v>
      </c>
      <c r="G66" s="46">
        <v>80.42</v>
      </c>
    </row>
    <row r="67" spans="1:7">
      <c r="A67" s="47">
        <v>40479</v>
      </c>
      <c r="B67" s="46">
        <v>81.099999999999994</v>
      </c>
      <c r="C67" s="46">
        <v>81.099999999999994</v>
      </c>
      <c r="D67" s="46">
        <v>80.349999999999994</v>
      </c>
      <c r="E67" s="46">
        <v>80.900000000000006</v>
      </c>
      <c r="F67" s="46">
        <v>12299300</v>
      </c>
      <c r="G67" s="46">
        <v>80.819999999999993</v>
      </c>
    </row>
    <row r="68" spans="1:7">
      <c r="A68" s="47">
        <v>40478</v>
      </c>
      <c r="B68" s="46">
        <v>81.2</v>
      </c>
      <c r="C68" s="46">
        <v>81.5</v>
      </c>
      <c r="D68" s="46">
        <v>80.400000000000006</v>
      </c>
      <c r="E68" s="46">
        <v>80.7</v>
      </c>
      <c r="F68" s="46">
        <v>16622300</v>
      </c>
      <c r="G68" s="46">
        <v>80.62</v>
      </c>
    </row>
    <row r="69" spans="1:7">
      <c r="A69" s="47">
        <v>40477</v>
      </c>
      <c r="B69" s="46">
        <v>81.599999999999994</v>
      </c>
      <c r="C69" s="46">
        <v>81.849999999999994</v>
      </c>
      <c r="D69" s="46">
        <v>80.900000000000006</v>
      </c>
      <c r="E69" s="46">
        <v>81.099999999999994</v>
      </c>
      <c r="F69" s="46">
        <v>16434900</v>
      </c>
      <c r="G69" s="46">
        <v>81.02</v>
      </c>
    </row>
    <row r="70" spans="1:7">
      <c r="A70" s="47">
        <v>40476</v>
      </c>
      <c r="B70" s="46">
        <v>81.5</v>
      </c>
      <c r="C70" s="46">
        <v>82.5</v>
      </c>
      <c r="D70" s="46">
        <v>81.25</v>
      </c>
      <c r="E70" s="46">
        <v>81.75</v>
      </c>
      <c r="F70" s="46">
        <v>20201200</v>
      </c>
      <c r="G70" s="46">
        <v>81.67</v>
      </c>
    </row>
    <row r="71" spans="1:7">
      <c r="A71" s="47">
        <v>40473</v>
      </c>
      <c r="B71" s="46">
        <v>81.75</v>
      </c>
      <c r="C71" s="46">
        <v>83</v>
      </c>
      <c r="D71" s="46">
        <v>81.55</v>
      </c>
      <c r="E71" s="46">
        <v>81.849999999999994</v>
      </c>
      <c r="F71" s="46">
        <v>27487000</v>
      </c>
      <c r="G71" s="46">
        <v>81.77</v>
      </c>
    </row>
    <row r="72" spans="1:7">
      <c r="A72" s="47">
        <v>40472</v>
      </c>
      <c r="B72" s="46">
        <v>81.05</v>
      </c>
      <c r="C72" s="46">
        <v>81.8</v>
      </c>
      <c r="D72" s="46">
        <v>80.8</v>
      </c>
      <c r="E72" s="46">
        <v>81.599999999999994</v>
      </c>
      <c r="F72" s="46">
        <v>17922800</v>
      </c>
      <c r="G72" s="46">
        <v>81.52</v>
      </c>
    </row>
    <row r="73" spans="1:7">
      <c r="A73" s="47">
        <v>40471</v>
      </c>
      <c r="B73" s="46">
        <v>80.8</v>
      </c>
      <c r="C73" s="46">
        <v>81.2</v>
      </c>
      <c r="D73" s="46">
        <v>80.55</v>
      </c>
      <c r="E73" s="46">
        <v>81.099999999999994</v>
      </c>
      <c r="F73" s="46">
        <v>25792700</v>
      </c>
      <c r="G73" s="46">
        <v>81.02</v>
      </c>
    </row>
    <row r="74" spans="1:7">
      <c r="A74" s="47">
        <v>40470</v>
      </c>
      <c r="B74" s="46">
        <v>81.150000000000006</v>
      </c>
      <c r="C74" s="46">
        <v>82</v>
      </c>
      <c r="D74" s="46">
        <v>81.150000000000006</v>
      </c>
      <c r="E74" s="46">
        <v>81.8</v>
      </c>
      <c r="F74" s="46">
        <v>20498900</v>
      </c>
      <c r="G74" s="46">
        <v>81.72</v>
      </c>
    </row>
    <row r="75" spans="1:7">
      <c r="A75" s="47">
        <v>40469</v>
      </c>
      <c r="B75" s="46">
        <v>81.400000000000006</v>
      </c>
      <c r="C75" s="46">
        <v>81.5</v>
      </c>
      <c r="D75" s="46">
        <v>80.8</v>
      </c>
      <c r="E75" s="46">
        <v>80.849999999999994</v>
      </c>
      <c r="F75" s="46">
        <v>41769900</v>
      </c>
      <c r="G75" s="46">
        <v>80.77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33" sqref="J33"/>
    </sheetView>
  </sheetViews>
  <sheetFormatPr defaultRowHeight="15"/>
  <sheetData>
    <row r="1" spans="1:6">
      <c r="A1" s="50" t="s">
        <v>109</v>
      </c>
      <c r="B1" s="50" t="s">
        <v>116</v>
      </c>
      <c r="C1" s="50" t="s">
        <v>111</v>
      </c>
      <c r="D1" s="50" t="s">
        <v>112</v>
      </c>
      <c r="E1" s="50" t="s">
        <v>113</v>
      </c>
      <c r="F1" s="50" t="s">
        <v>114</v>
      </c>
    </row>
    <row r="2" spans="1:6">
      <c r="A2" s="49">
        <v>40544</v>
      </c>
      <c r="B2" s="50"/>
      <c r="C2" s="50">
        <v>86.2</v>
      </c>
      <c r="D2" s="50">
        <v>86.75</v>
      </c>
      <c r="E2" s="50">
        <v>85.8</v>
      </c>
      <c r="F2" s="50">
        <v>86.05</v>
      </c>
    </row>
    <row r="3" spans="1:6">
      <c r="A3" s="49">
        <v>40575</v>
      </c>
      <c r="B3" s="50"/>
      <c r="C3" s="50">
        <v>85.6</v>
      </c>
      <c r="D3" s="50">
        <v>86.25</v>
      </c>
      <c r="E3" s="50">
        <v>85.6</v>
      </c>
      <c r="F3" s="50">
        <v>85.7</v>
      </c>
    </row>
    <row r="4" spans="1:6">
      <c r="A4" s="49">
        <v>40603</v>
      </c>
      <c r="B4" s="50"/>
      <c r="C4" s="50">
        <v>86.35</v>
      </c>
      <c r="D4" s="50">
        <v>86.55</v>
      </c>
      <c r="E4" s="50">
        <v>85.3</v>
      </c>
      <c r="F4" s="50">
        <v>86</v>
      </c>
    </row>
    <row r="5" spans="1:6">
      <c r="A5" s="49">
        <v>40634</v>
      </c>
      <c r="B5" s="50"/>
      <c r="C5" s="50">
        <v>87</v>
      </c>
      <c r="D5" s="50">
        <v>87.6</v>
      </c>
      <c r="E5" s="50">
        <v>86.65</v>
      </c>
      <c r="F5" s="50">
        <v>86.8</v>
      </c>
    </row>
    <row r="6" spans="1:6">
      <c r="A6" s="49">
        <v>40664</v>
      </c>
      <c r="B6" s="50"/>
      <c r="C6" s="50">
        <v>86.6</v>
      </c>
      <c r="D6" s="50">
        <v>86.8</v>
      </c>
      <c r="E6" s="50">
        <v>85.75</v>
      </c>
      <c r="F6" s="50">
        <v>86.65</v>
      </c>
    </row>
    <row r="7" spans="1:6">
      <c r="A7" s="49">
        <v>40695</v>
      </c>
      <c r="B7" s="50"/>
      <c r="C7" s="50">
        <v>86.2</v>
      </c>
      <c r="D7" s="50">
        <v>86.75</v>
      </c>
      <c r="E7" s="50">
        <v>85.9</v>
      </c>
      <c r="F7" s="50">
        <v>86.4</v>
      </c>
    </row>
    <row r="8" spans="1:6">
      <c r="A8" s="49">
        <v>40725</v>
      </c>
      <c r="B8" s="50"/>
      <c r="C8" s="50">
        <v>86.95</v>
      </c>
      <c r="D8" s="50">
        <v>87</v>
      </c>
      <c r="E8" s="50">
        <v>86.1</v>
      </c>
      <c r="F8" s="50">
        <v>86.2</v>
      </c>
    </row>
    <row r="9" spans="1:6">
      <c r="A9" s="49">
        <v>40756</v>
      </c>
      <c r="B9" s="50"/>
      <c r="C9" s="50">
        <v>88.35</v>
      </c>
      <c r="D9" s="50">
        <v>88.35</v>
      </c>
      <c r="E9" s="50">
        <v>87.6</v>
      </c>
      <c r="F9" s="50">
        <v>87.9</v>
      </c>
    </row>
    <row r="10" spans="1:6">
      <c r="A10" s="49">
        <v>40787</v>
      </c>
      <c r="B10" s="50"/>
      <c r="C10" s="50">
        <v>87</v>
      </c>
      <c r="D10" s="50">
        <v>88.7</v>
      </c>
      <c r="E10" s="50">
        <v>86.85</v>
      </c>
      <c r="F10" s="50">
        <v>87.5</v>
      </c>
    </row>
    <row r="11" spans="1:6">
      <c r="A11" s="49">
        <v>40817</v>
      </c>
      <c r="B11" s="50"/>
      <c r="C11" s="50">
        <v>87.1</v>
      </c>
      <c r="D11" s="50">
        <v>87.3</v>
      </c>
      <c r="E11" s="50">
        <v>86.5</v>
      </c>
      <c r="F11" s="50">
        <v>86.85</v>
      </c>
    </row>
    <row r="12" spans="1:6">
      <c r="A12" s="49">
        <v>40848</v>
      </c>
      <c r="B12" s="50"/>
      <c r="C12" s="50">
        <v>87.2</v>
      </c>
      <c r="D12" s="50">
        <v>87.2</v>
      </c>
      <c r="E12" s="50">
        <v>86.6</v>
      </c>
      <c r="F12" s="50">
        <v>86.75</v>
      </c>
    </row>
    <row r="13" spans="1:6">
      <c r="A13" s="49">
        <v>40878</v>
      </c>
      <c r="B13" s="48">
        <f>AVERAGE(F2:F13)</f>
        <v>86.612500000000011</v>
      </c>
      <c r="C13" s="50">
        <v>87.25</v>
      </c>
      <c r="D13" s="50">
        <v>87.35</v>
      </c>
      <c r="E13" s="50">
        <v>86.2</v>
      </c>
      <c r="F13" s="50">
        <v>86.55</v>
      </c>
    </row>
    <row r="14" spans="1:6">
      <c r="A14" s="49">
        <v>40909</v>
      </c>
      <c r="B14" s="48">
        <f t="shared" ref="B14:B44" si="0">AVERAGE(F3:F14)</f>
        <v>86.566666666666663</v>
      </c>
      <c r="C14" s="50">
        <v>83.6</v>
      </c>
      <c r="D14" s="50">
        <v>85.8</v>
      </c>
      <c r="E14" s="50">
        <v>83.55</v>
      </c>
      <c r="F14" s="50">
        <v>85.5</v>
      </c>
    </row>
    <row r="15" spans="1:6">
      <c r="A15" s="49">
        <v>40940</v>
      </c>
      <c r="B15" s="48">
        <f t="shared" si="0"/>
        <v>86.291666666666671</v>
      </c>
      <c r="C15" s="50">
        <v>81.7</v>
      </c>
      <c r="D15" s="50">
        <v>83.05</v>
      </c>
      <c r="E15" s="50">
        <v>81.7</v>
      </c>
      <c r="F15" s="50">
        <v>82.4</v>
      </c>
    </row>
    <row r="16" spans="1:6">
      <c r="A16" s="49">
        <v>40969</v>
      </c>
      <c r="B16" s="48">
        <f t="shared" si="0"/>
        <v>85.9375</v>
      </c>
      <c r="C16" s="50">
        <v>82.55</v>
      </c>
      <c r="D16" s="50">
        <v>82.95</v>
      </c>
      <c r="E16" s="50">
        <v>81.55</v>
      </c>
      <c r="F16" s="50">
        <v>81.75</v>
      </c>
    </row>
    <row r="17" spans="1:6">
      <c r="A17" s="49">
        <v>41000</v>
      </c>
      <c r="B17" s="48">
        <f t="shared" si="0"/>
        <v>85.59999999999998</v>
      </c>
      <c r="C17" s="50">
        <v>82.8</v>
      </c>
      <c r="D17" s="50">
        <v>83.6</v>
      </c>
      <c r="E17" s="50">
        <v>82.55</v>
      </c>
      <c r="F17" s="50">
        <v>82.75</v>
      </c>
    </row>
    <row r="18" spans="1:6">
      <c r="A18" s="49">
        <v>41030</v>
      </c>
      <c r="B18" s="48">
        <f t="shared" si="0"/>
        <v>85.270833333333329</v>
      </c>
      <c r="C18" s="50">
        <v>82.95</v>
      </c>
      <c r="D18" s="50">
        <v>83.1</v>
      </c>
      <c r="E18" s="50">
        <v>82.45</v>
      </c>
      <c r="F18" s="50">
        <v>82.7</v>
      </c>
    </row>
    <row r="19" spans="1:6">
      <c r="A19" s="49">
        <v>41061</v>
      </c>
      <c r="B19" s="48">
        <f t="shared" si="0"/>
        <v>84.924999999999997</v>
      </c>
      <c r="C19" s="50">
        <v>80.8</v>
      </c>
      <c r="D19" s="50">
        <v>82.35</v>
      </c>
      <c r="E19" s="50">
        <v>80.55</v>
      </c>
      <c r="F19" s="50">
        <v>82.25</v>
      </c>
    </row>
    <row r="20" spans="1:6">
      <c r="A20" s="49">
        <v>41091</v>
      </c>
      <c r="B20" s="48">
        <f t="shared" si="0"/>
        <v>84.42916666666666</v>
      </c>
      <c r="C20" s="50">
        <v>79.8</v>
      </c>
      <c r="D20" s="50">
        <v>80.45</v>
      </c>
      <c r="E20" s="50">
        <v>79.8</v>
      </c>
      <c r="F20" s="50">
        <v>80.25</v>
      </c>
    </row>
    <row r="21" spans="1:6">
      <c r="A21" s="49">
        <v>41122</v>
      </c>
      <c r="B21" s="48">
        <f t="shared" si="0"/>
        <v>83.775000000000006</v>
      </c>
      <c r="C21" s="50">
        <v>79.75</v>
      </c>
      <c r="D21" s="50">
        <v>80.45</v>
      </c>
      <c r="E21" s="50">
        <v>79.45</v>
      </c>
      <c r="F21" s="50">
        <v>80.05</v>
      </c>
    </row>
    <row r="22" spans="1:6">
      <c r="A22" s="49">
        <v>41153</v>
      </c>
      <c r="B22" s="48">
        <f t="shared" si="0"/>
        <v>83.125</v>
      </c>
      <c r="C22" s="50">
        <v>79.45</v>
      </c>
      <c r="D22" s="50">
        <v>79.8</v>
      </c>
      <c r="E22" s="50">
        <v>79.349999999999994</v>
      </c>
      <c r="F22" s="50">
        <v>79.7</v>
      </c>
    </row>
    <row r="23" spans="1:6">
      <c r="A23" s="49">
        <v>41183</v>
      </c>
      <c r="B23" s="48">
        <f t="shared" si="0"/>
        <v>82.554166666666674</v>
      </c>
      <c r="C23" s="50">
        <v>79.650000000000006</v>
      </c>
      <c r="D23" s="50">
        <v>80.400000000000006</v>
      </c>
      <c r="E23" s="50">
        <v>79.650000000000006</v>
      </c>
      <c r="F23" s="50">
        <v>80</v>
      </c>
    </row>
    <row r="24" spans="1:6">
      <c r="A24" s="49">
        <v>41214</v>
      </c>
      <c r="B24" s="48">
        <f t="shared" si="0"/>
        <v>81.983333333333334</v>
      </c>
      <c r="C24" s="50">
        <v>79.7</v>
      </c>
      <c r="D24" s="50">
        <v>80.05</v>
      </c>
      <c r="E24" s="50">
        <v>79.400000000000006</v>
      </c>
      <c r="F24" s="50">
        <v>79.900000000000006</v>
      </c>
    </row>
    <row r="25" spans="1:6">
      <c r="A25" s="49">
        <v>41244</v>
      </c>
      <c r="B25" s="48">
        <f t="shared" si="0"/>
        <v>81.370833333333323</v>
      </c>
      <c r="C25" s="50">
        <v>79</v>
      </c>
      <c r="D25" s="50">
        <v>79.599999999999994</v>
      </c>
      <c r="E25" s="50">
        <v>78.900000000000006</v>
      </c>
      <c r="F25" s="50">
        <v>79.2</v>
      </c>
    </row>
    <row r="26" spans="1:6">
      <c r="A26" s="49">
        <v>41275</v>
      </c>
      <c r="B26" s="48">
        <f t="shared" si="0"/>
        <v>80.908333333333346</v>
      </c>
      <c r="C26" s="50">
        <v>80.650000000000006</v>
      </c>
      <c r="D26" s="50">
        <v>80.650000000000006</v>
      </c>
      <c r="E26" s="50">
        <v>79.8</v>
      </c>
      <c r="F26" s="50">
        <v>79.95</v>
      </c>
    </row>
    <row r="27" spans="1:6">
      <c r="A27" s="49">
        <v>41306</v>
      </c>
      <c r="B27" s="48">
        <f t="shared" si="0"/>
        <v>80.725000000000009</v>
      </c>
      <c r="C27" s="50">
        <v>79.55</v>
      </c>
      <c r="D27" s="50">
        <v>80.349999999999994</v>
      </c>
      <c r="E27" s="50">
        <v>79.55</v>
      </c>
      <c r="F27" s="50">
        <v>80.2</v>
      </c>
    </row>
    <row r="28" spans="1:6">
      <c r="A28" s="49">
        <v>41334</v>
      </c>
      <c r="B28" s="48">
        <f t="shared" si="0"/>
        <v>80.58750000000002</v>
      </c>
      <c r="C28" s="50">
        <v>79.099999999999994</v>
      </c>
      <c r="D28" s="50">
        <v>80.400000000000006</v>
      </c>
      <c r="E28" s="50">
        <v>79.099999999999994</v>
      </c>
      <c r="F28" s="50">
        <v>80.099999999999994</v>
      </c>
    </row>
    <row r="29" spans="1:6">
      <c r="A29" s="49">
        <v>41365</v>
      </c>
      <c r="B29" s="48">
        <f t="shared" si="0"/>
        <v>80.291666666666686</v>
      </c>
      <c r="C29" s="50">
        <v>79.349999999999994</v>
      </c>
      <c r="D29" s="50">
        <v>79.400000000000006</v>
      </c>
      <c r="E29" s="50">
        <v>78.849999999999994</v>
      </c>
      <c r="F29" s="50">
        <v>79.2</v>
      </c>
    </row>
    <row r="30" spans="1:6">
      <c r="A30" s="49">
        <v>41395</v>
      </c>
      <c r="B30" s="48">
        <f t="shared" si="0"/>
        <v>80.07916666666668</v>
      </c>
      <c r="C30" s="50">
        <v>80.3</v>
      </c>
      <c r="D30" s="50">
        <v>80.5</v>
      </c>
      <c r="E30" s="50">
        <v>79.650000000000006</v>
      </c>
      <c r="F30" s="50">
        <v>80.150000000000006</v>
      </c>
    </row>
    <row r="31" spans="1:6">
      <c r="A31" s="49">
        <v>41426</v>
      </c>
      <c r="B31" s="48">
        <f t="shared" si="0"/>
        <v>79.88333333333334</v>
      </c>
      <c r="C31" s="50">
        <v>80.25</v>
      </c>
      <c r="D31" s="50">
        <v>80.55</v>
      </c>
      <c r="E31" s="50">
        <v>79.650000000000006</v>
      </c>
      <c r="F31" s="50">
        <v>79.900000000000006</v>
      </c>
    </row>
    <row r="32" spans="1:6">
      <c r="A32" s="49">
        <v>41456</v>
      </c>
      <c r="B32" s="48">
        <f t="shared" si="0"/>
        <v>79.933333333333337</v>
      </c>
      <c r="C32" s="50">
        <v>81.849999999999994</v>
      </c>
      <c r="D32" s="50">
        <v>81.95</v>
      </c>
      <c r="E32" s="50">
        <v>79.8</v>
      </c>
      <c r="F32" s="50">
        <v>80.849999999999994</v>
      </c>
    </row>
    <row r="33" spans="1:6">
      <c r="A33" s="49">
        <v>41487</v>
      </c>
      <c r="B33" s="48">
        <f t="shared" si="0"/>
        <v>80.087499999999991</v>
      </c>
      <c r="C33" s="50">
        <v>81.8</v>
      </c>
      <c r="D33" s="50">
        <v>82</v>
      </c>
      <c r="E33" s="50">
        <v>81.55</v>
      </c>
      <c r="F33" s="50">
        <v>81.900000000000006</v>
      </c>
    </row>
    <row r="34" spans="1:6">
      <c r="A34" s="49">
        <v>41518</v>
      </c>
      <c r="B34" s="48">
        <f t="shared" si="0"/>
        <v>80.254166666666677</v>
      </c>
      <c r="C34" s="50">
        <v>82.25</v>
      </c>
      <c r="D34" s="50">
        <v>82.5</v>
      </c>
      <c r="E34" s="50">
        <v>81.5</v>
      </c>
      <c r="F34" s="50">
        <v>81.7</v>
      </c>
    </row>
    <row r="35" spans="1:6">
      <c r="A35" s="49">
        <v>41548</v>
      </c>
      <c r="B35" s="48">
        <f t="shared" si="0"/>
        <v>80.379166666666677</v>
      </c>
      <c r="C35" s="50">
        <v>81.400000000000006</v>
      </c>
      <c r="D35" s="50">
        <v>81.650000000000006</v>
      </c>
      <c r="E35" s="50">
        <v>81.099999999999994</v>
      </c>
      <c r="F35" s="50">
        <v>81.5</v>
      </c>
    </row>
    <row r="36" spans="1:6">
      <c r="A36" s="49">
        <v>41579</v>
      </c>
      <c r="B36" s="48">
        <f t="shared" si="0"/>
        <v>80.462500000000006</v>
      </c>
      <c r="C36" s="50">
        <v>80.849999999999994</v>
      </c>
      <c r="D36" s="50">
        <v>81.349999999999994</v>
      </c>
      <c r="E36" s="50">
        <v>80.599999999999994</v>
      </c>
      <c r="F36" s="50">
        <v>80.900000000000006</v>
      </c>
    </row>
    <row r="37" spans="1:6">
      <c r="A37" s="49">
        <v>41609</v>
      </c>
      <c r="B37" s="48">
        <f t="shared" si="0"/>
        <v>80.537500000000009</v>
      </c>
      <c r="C37" s="50">
        <v>81.05</v>
      </c>
      <c r="D37" s="50">
        <v>81.3</v>
      </c>
      <c r="E37" s="50">
        <v>79.900000000000006</v>
      </c>
      <c r="F37" s="50">
        <v>80.099999999999994</v>
      </c>
    </row>
    <row r="38" spans="1:6">
      <c r="A38" s="49">
        <v>41640</v>
      </c>
      <c r="B38" s="48">
        <f>AVERAGE(F27:F38)</f>
        <v>80.674999999999997</v>
      </c>
      <c r="C38" s="50">
        <v>81.05</v>
      </c>
      <c r="D38" s="50">
        <v>81.8</v>
      </c>
      <c r="E38" s="50">
        <v>80.849999999999994</v>
      </c>
      <c r="F38" s="50">
        <v>81.599999999999994</v>
      </c>
    </row>
    <row r="39" spans="1:6">
      <c r="A39" s="49">
        <v>41671</v>
      </c>
      <c r="B39" s="48">
        <f t="shared" si="0"/>
        <v>80.775000000000006</v>
      </c>
      <c r="C39" s="50">
        <v>81.45</v>
      </c>
      <c r="D39" s="50">
        <v>82.1</v>
      </c>
      <c r="E39" s="50">
        <v>81.2</v>
      </c>
      <c r="F39" s="50">
        <v>81.400000000000006</v>
      </c>
    </row>
    <row r="40" spans="1:6">
      <c r="A40" s="49">
        <v>41699</v>
      </c>
      <c r="B40" s="48">
        <f t="shared" si="0"/>
        <v>80.866666666666674</v>
      </c>
      <c r="C40" s="50">
        <v>80.650000000000006</v>
      </c>
      <c r="D40" s="50">
        <v>81.7</v>
      </c>
      <c r="E40" s="50">
        <v>80.3</v>
      </c>
      <c r="F40" s="50">
        <v>81.2</v>
      </c>
    </row>
    <row r="41" spans="1:6">
      <c r="A41" s="49">
        <v>41730</v>
      </c>
      <c r="B41" s="48">
        <f t="shared" si="0"/>
        <v>80.941666666666677</v>
      </c>
      <c r="C41" s="50">
        <v>80.150000000000006</v>
      </c>
      <c r="D41" s="50">
        <v>80.25</v>
      </c>
      <c r="E41" s="50">
        <v>79.900000000000006</v>
      </c>
      <c r="F41" s="50">
        <v>80.099999999999994</v>
      </c>
    </row>
    <row r="42" spans="1:6">
      <c r="A42" s="49">
        <v>41760</v>
      </c>
      <c r="B42" s="48">
        <f t="shared" si="0"/>
        <v>80.887500000000003</v>
      </c>
      <c r="C42" s="50">
        <v>78.650000000000006</v>
      </c>
      <c r="D42" s="50">
        <v>79.849999999999994</v>
      </c>
      <c r="E42" s="50">
        <v>78.55</v>
      </c>
      <c r="F42" s="50">
        <v>79.5</v>
      </c>
    </row>
    <row r="43" spans="1:6">
      <c r="A43" s="49">
        <v>41791</v>
      </c>
      <c r="B43" s="48">
        <f t="shared" si="0"/>
        <v>80.808333333333351</v>
      </c>
      <c r="C43" s="50">
        <v>79.5</v>
      </c>
      <c r="D43" s="50">
        <v>79.75</v>
      </c>
      <c r="E43" s="50">
        <v>78.849999999999994</v>
      </c>
      <c r="F43" s="50">
        <v>78.95</v>
      </c>
    </row>
    <row r="44" spans="1:6">
      <c r="A44" s="49">
        <v>41821</v>
      </c>
      <c r="B44" s="48">
        <f t="shared" si="0"/>
        <v>80.745833333333351</v>
      </c>
      <c r="C44" s="50">
        <v>79.099999999999994</v>
      </c>
      <c r="D44" s="50">
        <v>80.099999999999994</v>
      </c>
      <c r="E44" s="50">
        <v>79.099999999999994</v>
      </c>
      <c r="F44" s="50">
        <v>80.099999999999994</v>
      </c>
    </row>
    <row r="45" spans="1:6">
      <c r="A45" s="51"/>
      <c r="B45" s="50"/>
      <c r="C45" s="50"/>
      <c r="D45" s="50"/>
      <c r="E45" s="50"/>
      <c r="F45" s="50"/>
    </row>
    <row r="46" spans="1:6">
      <c r="A46" s="51"/>
      <c r="B46" s="50"/>
      <c r="C46" s="50"/>
      <c r="D46" s="50"/>
      <c r="E46" s="50"/>
      <c r="F46" s="50"/>
    </row>
    <row r="47" spans="1:6">
      <c r="A47" s="51"/>
      <c r="B47" s="50"/>
      <c r="C47" s="50"/>
      <c r="D47" s="50"/>
      <c r="E47" s="50"/>
      <c r="F47" s="50"/>
    </row>
    <row r="48" spans="1:6">
      <c r="A48" s="51"/>
      <c r="B48" s="50"/>
      <c r="C48" s="50"/>
      <c r="D48" s="50"/>
      <c r="E48" s="50"/>
      <c r="F48" s="50"/>
    </row>
    <row r="49" spans="1:6">
      <c r="A49" s="51"/>
      <c r="B49" s="50"/>
      <c r="C49" s="50"/>
      <c r="D49" s="50"/>
      <c r="E49" s="50"/>
      <c r="F49" s="50"/>
    </row>
    <row r="50" spans="1:6">
      <c r="A50" s="51"/>
      <c r="B50" s="50"/>
      <c r="C50" s="50"/>
      <c r="D50" s="50"/>
      <c r="E50" s="50"/>
      <c r="F50" s="50"/>
    </row>
    <row r="51" spans="1:6">
      <c r="A51" s="51"/>
      <c r="B51" s="50"/>
      <c r="C51" s="50"/>
      <c r="D51" s="50"/>
      <c r="E51" s="50"/>
      <c r="F51" s="50"/>
    </row>
    <row r="52" spans="1:6">
      <c r="A52" s="51"/>
      <c r="B52" s="50"/>
      <c r="C52" s="50"/>
      <c r="D52" s="50"/>
      <c r="E52" s="50"/>
      <c r="F52" s="50"/>
    </row>
    <row r="53" spans="1:6">
      <c r="A53" s="51"/>
      <c r="B53" s="50"/>
      <c r="C53" s="50"/>
      <c r="D53" s="50"/>
      <c r="E53" s="50"/>
      <c r="F53" s="50"/>
    </row>
    <row r="54" spans="1:6">
      <c r="A54" s="51"/>
      <c r="B54" s="50"/>
      <c r="C54" s="50"/>
      <c r="D54" s="50"/>
      <c r="E54" s="50"/>
      <c r="F54" s="50"/>
    </row>
    <row r="55" spans="1:6">
      <c r="A55" s="51"/>
      <c r="B55" s="50"/>
      <c r="C55" s="50"/>
      <c r="D55" s="50"/>
      <c r="E55" s="50"/>
      <c r="F55" s="50"/>
    </row>
    <row r="56" spans="1:6">
      <c r="A56" s="51"/>
      <c r="B56" s="50"/>
      <c r="C56" s="50"/>
      <c r="D56" s="50"/>
      <c r="E56" s="50"/>
      <c r="F56" s="50"/>
    </row>
    <row r="57" spans="1:6">
      <c r="A57" s="51"/>
      <c r="B57" s="50"/>
      <c r="C57" s="50"/>
      <c r="D57" s="50"/>
      <c r="E57" s="50"/>
      <c r="F57" s="50"/>
    </row>
    <row r="58" spans="1:6">
      <c r="A58" s="51"/>
      <c r="B58" s="50"/>
      <c r="C58" s="50"/>
      <c r="D58" s="50"/>
      <c r="E58" s="50"/>
      <c r="F58" s="50"/>
    </row>
    <row r="59" spans="1:6">
      <c r="A59" s="51"/>
      <c r="B59" s="50"/>
      <c r="C59" s="50"/>
      <c r="D59" s="50"/>
      <c r="E59" s="50"/>
      <c r="F59" s="50"/>
    </row>
    <row r="60" spans="1:6">
      <c r="A60" s="51"/>
      <c r="B60" s="50"/>
      <c r="C60" s="50"/>
      <c r="D60" s="50"/>
      <c r="E60" s="50"/>
      <c r="F60" s="50"/>
    </row>
    <row r="61" spans="1:6">
      <c r="A61" s="51"/>
      <c r="B61" s="50"/>
      <c r="C61" s="50"/>
      <c r="D61" s="50"/>
      <c r="E61" s="50"/>
      <c r="F61" s="50"/>
    </row>
    <row r="62" spans="1:6">
      <c r="A62" s="51"/>
      <c r="B62" s="50"/>
      <c r="C62" s="50"/>
      <c r="D62" s="50"/>
      <c r="E62" s="50"/>
      <c r="F62" s="50"/>
    </row>
    <row r="63" spans="1:6">
      <c r="A63" s="51"/>
      <c r="B63" s="50"/>
      <c r="C63" s="50"/>
      <c r="D63" s="50"/>
      <c r="E63" s="50"/>
      <c r="F63" s="50"/>
    </row>
    <row r="64" spans="1:6">
      <c r="A64" s="51"/>
      <c r="B64" s="50"/>
      <c r="C64" s="50"/>
      <c r="D64" s="50"/>
      <c r="E64" s="50"/>
      <c r="F64" s="50"/>
    </row>
    <row r="65" spans="1:6">
      <c r="A65" s="51"/>
      <c r="B65" s="50"/>
      <c r="C65" s="50"/>
      <c r="D65" s="50"/>
      <c r="E65" s="50"/>
      <c r="F65" s="50"/>
    </row>
    <row r="66" spans="1:6">
      <c r="A66" s="51"/>
      <c r="B66" s="50"/>
      <c r="C66" s="50"/>
      <c r="D66" s="50"/>
      <c r="E66" s="50"/>
      <c r="F66" s="50"/>
    </row>
    <row r="67" spans="1:6">
      <c r="A67" s="51"/>
      <c r="B67" s="50"/>
      <c r="C67" s="50"/>
      <c r="D67" s="50"/>
      <c r="E67" s="50"/>
      <c r="F67" s="50"/>
    </row>
    <row r="68" spans="1:6">
      <c r="A68" s="51"/>
      <c r="B68" s="50"/>
      <c r="C68" s="50"/>
      <c r="D68" s="50"/>
      <c r="E68" s="50"/>
      <c r="F68" s="50"/>
    </row>
    <row r="69" spans="1:6">
      <c r="A69" s="51"/>
      <c r="B69" s="50"/>
      <c r="C69" s="50"/>
      <c r="D69" s="50"/>
      <c r="E69" s="50"/>
      <c r="F69" s="50"/>
    </row>
    <row r="70" spans="1:6">
      <c r="A70" s="51"/>
      <c r="B70" s="50"/>
      <c r="C70" s="50"/>
      <c r="D70" s="50"/>
      <c r="E70" s="50"/>
      <c r="F70" s="50"/>
    </row>
    <row r="71" spans="1:6">
      <c r="A71" s="51"/>
      <c r="B71" s="50"/>
      <c r="C71" s="50"/>
      <c r="D71" s="50"/>
      <c r="E71" s="50"/>
      <c r="F71" s="50"/>
    </row>
    <row r="72" spans="1:6">
      <c r="A72" s="51"/>
      <c r="B72" s="50"/>
      <c r="C72" s="50"/>
      <c r="D72" s="50"/>
      <c r="E72" s="50"/>
      <c r="F72" s="50"/>
    </row>
    <row r="73" spans="1:6">
      <c r="A73" s="51"/>
      <c r="B73" s="50"/>
      <c r="C73" s="50"/>
      <c r="D73" s="50"/>
      <c r="E73" s="50"/>
      <c r="F73" s="50"/>
    </row>
    <row r="74" spans="1:6">
      <c r="A74" s="51"/>
      <c r="B74" s="50"/>
      <c r="C74" s="50"/>
      <c r="D74" s="50"/>
      <c r="E74" s="50"/>
      <c r="F74" s="50"/>
    </row>
    <row r="75" spans="1:6">
      <c r="A75" s="51"/>
      <c r="B75" s="50"/>
      <c r="C75" s="50"/>
      <c r="D75" s="50"/>
      <c r="E75" s="50"/>
      <c r="F75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N21" sqref="N21"/>
    </sheetView>
  </sheetViews>
  <sheetFormatPr defaultRowHeight="15"/>
  <cols>
    <col min="1" max="16384" width="9.140625" style="12"/>
  </cols>
  <sheetData>
    <row r="1" spans="1:4">
      <c r="A1" s="19"/>
      <c r="B1" s="22" t="s">
        <v>60</v>
      </c>
      <c r="C1" s="22" t="s">
        <v>61</v>
      </c>
      <c r="D1" s="22" t="s">
        <v>62</v>
      </c>
    </row>
    <row r="2" spans="1:4">
      <c r="A2" s="20" t="s">
        <v>63</v>
      </c>
      <c r="B2" s="21">
        <v>150</v>
      </c>
      <c r="C2" s="21">
        <v>400</v>
      </c>
      <c r="D2" s="21">
        <v>260</v>
      </c>
    </row>
    <row r="3" spans="1:4">
      <c r="A3" s="20" t="s">
        <v>64</v>
      </c>
      <c r="B3" s="21">
        <v>125</v>
      </c>
      <c r="C3" s="21">
        <v>329</v>
      </c>
      <c r="D3" s="21">
        <v>160</v>
      </c>
    </row>
    <row r="4" spans="1:4">
      <c r="A4" s="20" t="s">
        <v>65</v>
      </c>
      <c r="B4" s="21">
        <v>140</v>
      </c>
      <c r="C4" s="21">
        <v>290</v>
      </c>
      <c r="D4" s="21">
        <v>290</v>
      </c>
    </row>
    <row r="5" spans="1:4">
      <c r="A5" s="20" t="s">
        <v>66</v>
      </c>
      <c r="B5" s="21">
        <v>100</v>
      </c>
      <c r="C5" s="21">
        <v>300</v>
      </c>
      <c r="D5" s="21">
        <v>350</v>
      </c>
    </row>
    <row r="6" spans="1:4">
      <c r="A6" s="20" t="s">
        <v>67</v>
      </c>
      <c r="B6" s="21">
        <v>80</v>
      </c>
      <c r="C6" s="21">
        <v>220</v>
      </c>
      <c r="D6" s="21">
        <v>420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A2" sqref="A2:G8"/>
    </sheetView>
  </sheetViews>
  <sheetFormatPr defaultRowHeight="15"/>
  <sheetData>
    <row r="2" spans="1:7">
      <c r="A2" s="52"/>
      <c r="B2" s="52"/>
      <c r="C2" s="57" t="s">
        <v>117</v>
      </c>
      <c r="D2" s="57"/>
      <c r="E2" s="57"/>
      <c r="F2" s="57"/>
      <c r="G2" s="57"/>
    </row>
    <row r="3" spans="1:7">
      <c r="A3" s="52"/>
      <c r="B3" s="52"/>
      <c r="C3" s="52">
        <v>0</v>
      </c>
      <c r="D3" s="52">
        <v>1</v>
      </c>
      <c r="E3" s="52">
        <v>2</v>
      </c>
      <c r="F3" s="52">
        <v>3</v>
      </c>
      <c r="G3" s="52">
        <v>4</v>
      </c>
    </row>
    <row r="4" spans="1:7">
      <c r="A4" s="58" t="s">
        <v>118</v>
      </c>
      <c r="B4" s="52">
        <v>0</v>
      </c>
      <c r="C4" s="52">
        <v>13</v>
      </c>
      <c r="D4" s="52">
        <v>31</v>
      </c>
      <c r="E4" s="52">
        <v>10</v>
      </c>
      <c r="F4" s="52">
        <v>26</v>
      </c>
      <c r="G4" s="52">
        <v>44</v>
      </c>
    </row>
    <row r="5" spans="1:7">
      <c r="A5" s="58"/>
      <c r="B5" s="52">
        <v>1</v>
      </c>
      <c r="C5" s="52">
        <v>36</v>
      </c>
      <c r="D5" s="52">
        <v>13</v>
      </c>
      <c r="E5" s="52">
        <v>21</v>
      </c>
      <c r="F5" s="52">
        <v>30</v>
      </c>
      <c r="G5" s="52">
        <v>32</v>
      </c>
    </row>
    <row r="6" spans="1:7">
      <c r="A6" s="58"/>
      <c r="B6" s="52">
        <v>2</v>
      </c>
      <c r="C6" s="52">
        <v>22</v>
      </c>
      <c r="D6" s="52">
        <v>17</v>
      </c>
      <c r="E6" s="52">
        <v>47</v>
      </c>
      <c r="F6" s="52">
        <v>35</v>
      </c>
      <c r="G6" s="52">
        <v>10</v>
      </c>
    </row>
    <row r="7" spans="1:7">
      <c r="A7" s="58"/>
      <c r="B7" s="52">
        <v>3</v>
      </c>
      <c r="C7" s="52">
        <v>40</v>
      </c>
      <c r="D7" s="52">
        <v>21</v>
      </c>
      <c r="E7" s="52">
        <v>39</v>
      </c>
      <c r="F7" s="52">
        <v>15</v>
      </c>
      <c r="G7" s="52">
        <v>16</v>
      </c>
    </row>
    <row r="8" spans="1:7">
      <c r="A8" s="58"/>
      <c r="B8" s="52">
        <v>4</v>
      </c>
      <c r="C8" s="52">
        <v>38</v>
      </c>
      <c r="D8" s="52">
        <v>10</v>
      </c>
      <c r="E8" s="52">
        <v>11</v>
      </c>
      <c r="F8" s="52">
        <v>14</v>
      </c>
      <c r="G8" s="52">
        <v>26</v>
      </c>
    </row>
  </sheetData>
  <mergeCells count="2">
    <mergeCell ref="C2:G2"/>
    <mergeCell ref="A4:A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V8" sqref="V8"/>
    </sheetView>
  </sheetViews>
  <sheetFormatPr defaultRowHeight="15"/>
  <cols>
    <col min="2" max="2" width="11" customWidth="1"/>
    <col min="4" max="4" width="12.5703125" customWidth="1"/>
    <col min="5" max="5" width="9.7109375" customWidth="1"/>
    <col min="6" max="6" width="10.28515625" customWidth="1"/>
  </cols>
  <sheetData>
    <row r="1" spans="2:7">
      <c r="B1" s="53" t="s">
        <v>119</v>
      </c>
      <c r="C1" s="53" t="s">
        <v>120</v>
      </c>
      <c r="D1" s="53" t="s">
        <v>121</v>
      </c>
      <c r="E1" s="53" t="s">
        <v>85</v>
      </c>
      <c r="F1" s="53" t="s">
        <v>122</v>
      </c>
      <c r="G1" s="53" t="s">
        <v>123</v>
      </c>
    </row>
    <row r="2" spans="2:7">
      <c r="B2" s="53" t="s">
        <v>124</v>
      </c>
      <c r="C2" s="53">
        <v>5</v>
      </c>
      <c r="D2" s="53">
        <v>1</v>
      </c>
      <c r="E2" s="53">
        <v>1</v>
      </c>
      <c r="F2" s="53">
        <v>3</v>
      </c>
      <c r="G2" s="53">
        <v>3</v>
      </c>
    </row>
    <row r="3" spans="2:7">
      <c r="B3" s="53" t="s">
        <v>125</v>
      </c>
      <c r="C3" s="53">
        <v>3</v>
      </c>
      <c r="D3" s="53">
        <v>3</v>
      </c>
      <c r="E3" s="53">
        <v>3</v>
      </c>
      <c r="F3" s="53">
        <v>0</v>
      </c>
      <c r="G3" s="53">
        <v>0</v>
      </c>
    </row>
    <row r="4" spans="2:7">
      <c r="B4" s="53" t="s">
        <v>126</v>
      </c>
      <c r="C4" s="53">
        <v>1</v>
      </c>
      <c r="D4" s="53">
        <v>5</v>
      </c>
      <c r="E4" s="53">
        <v>2</v>
      </c>
      <c r="F4" s="53">
        <v>1</v>
      </c>
      <c r="G4" s="5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/>
  <sheetData>
    <row r="1" spans="1:3">
      <c r="A1" s="27" t="s">
        <v>76</v>
      </c>
      <c r="B1" s="27" t="s">
        <v>77</v>
      </c>
      <c r="C1" s="27" t="s">
        <v>78</v>
      </c>
    </row>
    <row r="2" spans="1:3">
      <c r="A2" s="27" t="s">
        <v>79</v>
      </c>
      <c r="B2" s="27">
        <v>97761</v>
      </c>
      <c r="C2" s="27">
        <v>71771</v>
      </c>
    </row>
    <row r="3" spans="1:3">
      <c r="A3" s="28" t="s">
        <v>80</v>
      </c>
      <c r="B3" s="27">
        <v>79130</v>
      </c>
      <c r="C3" s="27">
        <v>96301</v>
      </c>
    </row>
    <row r="4" spans="1:3">
      <c r="A4" s="28" t="s">
        <v>81</v>
      </c>
      <c r="B4" s="27">
        <v>99310</v>
      </c>
      <c r="C4" s="27">
        <v>73923</v>
      </c>
    </row>
    <row r="5" spans="1:3">
      <c r="A5" s="28" t="s">
        <v>82</v>
      </c>
      <c r="B5" s="27">
        <v>94293</v>
      </c>
      <c r="C5" s="27">
        <v>73609</v>
      </c>
    </row>
    <row r="6" spans="1:3">
      <c r="A6" s="28" t="s">
        <v>83</v>
      </c>
      <c r="B6" s="27">
        <v>86785</v>
      </c>
      <c r="C6" s="27">
        <v>89329</v>
      </c>
    </row>
    <row r="7" spans="1:3">
      <c r="A7" s="28" t="s">
        <v>84</v>
      </c>
      <c r="B7" s="27">
        <v>88789</v>
      </c>
      <c r="C7" s="27">
        <v>76748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2" sqref="C22:C26"/>
    </sheetView>
  </sheetViews>
  <sheetFormatPr defaultRowHeight="15"/>
  <cols>
    <col min="1" max="16384" width="9.140625" style="23"/>
  </cols>
  <sheetData>
    <row r="1" spans="1:3">
      <c r="A1" s="30"/>
      <c r="B1" s="30" t="s">
        <v>85</v>
      </c>
      <c r="C1" s="32" t="s">
        <v>86</v>
      </c>
    </row>
    <row r="2" spans="1:3">
      <c r="A2" s="29" t="s">
        <v>40</v>
      </c>
      <c r="B2" s="33">
        <v>21</v>
      </c>
      <c r="C2" s="33">
        <v>18</v>
      </c>
    </row>
    <row r="3" spans="1:3">
      <c r="A3" s="31" t="s">
        <v>4</v>
      </c>
      <c r="B3" s="33">
        <v>10</v>
      </c>
      <c r="C3" s="33">
        <v>15</v>
      </c>
    </row>
    <row r="4" spans="1:3">
      <c r="A4" s="31" t="s">
        <v>5</v>
      </c>
      <c r="B4" s="33">
        <v>22</v>
      </c>
      <c r="C4" s="33">
        <v>18</v>
      </c>
    </row>
    <row r="5" spans="1:3">
      <c r="A5" s="31" t="s">
        <v>6</v>
      </c>
      <c r="B5" s="33">
        <v>10</v>
      </c>
      <c r="C5" s="33">
        <v>16</v>
      </c>
    </row>
    <row r="6" spans="1:3">
      <c r="A6" s="31" t="s">
        <v>7</v>
      </c>
      <c r="B6" s="33">
        <v>30</v>
      </c>
      <c r="C6" s="33">
        <v>19</v>
      </c>
    </row>
    <row r="21" spans="1:3">
      <c r="A21" s="35"/>
      <c r="B21" s="35" t="s">
        <v>87</v>
      </c>
      <c r="C21" s="37" t="s">
        <v>88</v>
      </c>
    </row>
    <row r="22" spans="1:3">
      <c r="A22" s="34" t="s">
        <v>40</v>
      </c>
      <c r="B22" s="38">
        <v>0.55000000000000004</v>
      </c>
      <c r="C22" s="39">
        <f>1-B22</f>
        <v>0.44999999999999996</v>
      </c>
    </row>
    <row r="23" spans="1:3">
      <c r="A23" s="36" t="s">
        <v>4</v>
      </c>
      <c r="B23" s="36">
        <v>0.4</v>
      </c>
      <c r="C23" s="39">
        <f t="shared" ref="C23:C26" si="0">1-B23</f>
        <v>0.6</v>
      </c>
    </row>
    <row r="24" spans="1:3">
      <c r="A24" s="36" t="s">
        <v>5</v>
      </c>
      <c r="B24" s="36">
        <v>0.62</v>
      </c>
      <c r="C24" s="39">
        <f t="shared" si="0"/>
        <v>0.38</v>
      </c>
    </row>
    <row r="25" spans="1:3">
      <c r="A25" s="36" t="s">
        <v>6</v>
      </c>
      <c r="B25" s="38">
        <v>0.72</v>
      </c>
      <c r="C25" s="39">
        <f t="shared" si="0"/>
        <v>0.28000000000000003</v>
      </c>
    </row>
    <row r="26" spans="1:3">
      <c r="A26" s="36" t="s">
        <v>7</v>
      </c>
      <c r="B26" s="38">
        <v>0.68</v>
      </c>
      <c r="C26" s="39">
        <f t="shared" si="0"/>
        <v>0.31999999999999995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4" sqref="A24:B24"/>
    </sheetView>
  </sheetViews>
  <sheetFormatPr defaultRowHeight="15"/>
  <cols>
    <col min="1" max="1" width="9.7109375" style="2" bestFit="1" customWidth="1"/>
    <col min="2" max="16384" width="9.140625" style="2"/>
  </cols>
  <sheetData>
    <row r="1" spans="1:2">
      <c r="A1" s="2" t="s">
        <v>29</v>
      </c>
      <c r="B1" s="2" t="s">
        <v>30</v>
      </c>
    </row>
    <row r="2" spans="1:2">
      <c r="A2" s="3">
        <v>40959</v>
      </c>
      <c r="B2" s="2">
        <v>48</v>
      </c>
    </row>
    <row r="3" spans="1:2">
      <c r="A3" s="3">
        <v>40960</v>
      </c>
      <c r="B3" s="2">
        <v>75</v>
      </c>
    </row>
    <row r="4" spans="1:2">
      <c r="A4" s="3">
        <v>40961</v>
      </c>
      <c r="B4" s="2">
        <v>92</v>
      </c>
    </row>
    <row r="5" spans="1:2">
      <c r="A5" s="3">
        <v>40962</v>
      </c>
      <c r="B5" s="2">
        <v>95</v>
      </c>
    </row>
    <row r="6" spans="1:2">
      <c r="A6" s="3">
        <v>40963</v>
      </c>
      <c r="B6" s="2">
        <v>52</v>
      </c>
    </row>
    <row r="7" spans="1:2">
      <c r="A7" s="3">
        <v>40966</v>
      </c>
      <c r="B7" s="2">
        <v>52</v>
      </c>
    </row>
    <row r="8" spans="1:2">
      <c r="A8" s="3">
        <v>40967</v>
      </c>
      <c r="B8" s="2">
        <v>34</v>
      </c>
    </row>
    <row r="9" spans="1:2">
      <c r="A9" s="3">
        <v>40968</v>
      </c>
      <c r="B9" s="2">
        <v>53</v>
      </c>
    </row>
    <row r="10" spans="1:2">
      <c r="A10" s="3">
        <v>40969</v>
      </c>
      <c r="B10" s="2">
        <v>100</v>
      </c>
    </row>
    <row r="11" spans="1:2">
      <c r="A11" s="3">
        <v>40970</v>
      </c>
      <c r="B11" s="2">
        <v>46</v>
      </c>
    </row>
    <row r="12" spans="1:2">
      <c r="A12" s="3">
        <v>40973</v>
      </c>
      <c r="B12" s="2">
        <v>72</v>
      </c>
    </row>
    <row r="13" spans="1:2">
      <c r="A13" s="3">
        <v>40974</v>
      </c>
      <c r="B13" s="2">
        <v>85</v>
      </c>
    </row>
    <row r="14" spans="1:2">
      <c r="A14" s="3">
        <v>40975</v>
      </c>
      <c r="B14" s="2">
        <v>40</v>
      </c>
    </row>
    <row r="15" spans="1:2">
      <c r="A15" s="3">
        <v>40976</v>
      </c>
      <c r="B15" s="2">
        <v>77</v>
      </c>
    </row>
    <row r="16" spans="1:2">
      <c r="A16" s="3">
        <v>40977</v>
      </c>
      <c r="B16" s="2">
        <v>44</v>
      </c>
    </row>
    <row r="17" spans="1:2">
      <c r="A17" s="3">
        <v>40980</v>
      </c>
      <c r="B17" s="2">
        <v>59</v>
      </c>
    </row>
    <row r="18" spans="1:2">
      <c r="A18" s="3">
        <v>40981</v>
      </c>
      <c r="B18" s="2">
        <v>50</v>
      </c>
    </row>
    <row r="19" spans="1:2">
      <c r="A19" s="3">
        <v>40982</v>
      </c>
      <c r="B19" s="2">
        <v>41</v>
      </c>
    </row>
    <row r="21" spans="1:2">
      <c r="A21" s="4">
        <v>1</v>
      </c>
      <c r="B21" s="2" t="s">
        <v>31</v>
      </c>
    </row>
    <row r="22" spans="1:2">
      <c r="A22" s="4">
        <v>2</v>
      </c>
      <c r="B22" s="2" t="s">
        <v>32</v>
      </c>
    </row>
    <row r="23" spans="1:2">
      <c r="A23" s="4">
        <v>3</v>
      </c>
      <c r="B23" s="2" t="s">
        <v>33</v>
      </c>
    </row>
    <row r="24" spans="1:2">
      <c r="A24" s="4">
        <v>4</v>
      </c>
      <c r="B24" s="2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/>
  <sheetData>
    <row r="1" spans="1:2">
      <c r="A1" t="s">
        <v>35</v>
      </c>
      <c r="B1" t="s">
        <v>36</v>
      </c>
    </row>
    <row r="2" spans="1:2">
      <c r="A2" s="6">
        <v>0</v>
      </c>
      <c r="B2">
        <v>0</v>
      </c>
    </row>
    <row r="3" spans="1:2">
      <c r="A3" s="6">
        <v>0.25</v>
      </c>
      <c r="B3">
        <v>40</v>
      </c>
    </row>
    <row r="4" spans="1:2">
      <c r="A4" s="6">
        <v>0.29166666666666702</v>
      </c>
      <c r="B4">
        <v>49</v>
      </c>
    </row>
    <row r="5" spans="1:2">
      <c r="A5" s="6">
        <v>0.33333333333333298</v>
      </c>
      <c r="B5">
        <v>30</v>
      </c>
    </row>
    <row r="6" spans="1:2">
      <c r="A6" s="6">
        <v>0.375</v>
      </c>
      <c r="B6">
        <v>27</v>
      </c>
    </row>
    <row r="7" spans="1:2">
      <c r="A7" s="6">
        <v>0.41666666666666702</v>
      </c>
      <c r="B7">
        <v>69</v>
      </c>
    </row>
    <row r="8" spans="1:2">
      <c r="A8" s="6">
        <v>0.66666666666666696</v>
      </c>
      <c r="B8">
        <v>52</v>
      </c>
    </row>
    <row r="9" spans="1:2">
      <c r="A9" s="6">
        <v>0.70833333333333304</v>
      </c>
      <c r="B9">
        <v>71</v>
      </c>
    </row>
    <row r="10" spans="1:2">
      <c r="A10" s="6">
        <v>0.75</v>
      </c>
      <c r="B10">
        <v>74</v>
      </c>
    </row>
    <row r="11" spans="1:2">
      <c r="A11" s="6">
        <v>0.79166666666666696</v>
      </c>
      <c r="B11">
        <v>69</v>
      </c>
    </row>
    <row r="12" spans="1:2">
      <c r="A12" s="6">
        <v>0.83333333333333304</v>
      </c>
      <c r="B12">
        <v>48</v>
      </c>
    </row>
    <row r="13" spans="1:2">
      <c r="A13" s="6">
        <v>0.875</v>
      </c>
      <c r="B13">
        <v>34</v>
      </c>
    </row>
    <row r="14" spans="1:2">
      <c r="A14" s="6">
        <v>0.91666666666666696</v>
      </c>
      <c r="B14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1" sqref="E21"/>
    </sheetView>
  </sheetViews>
  <sheetFormatPr defaultRowHeight="15"/>
  <cols>
    <col min="2" max="2" width="6.85546875" bestFit="1" customWidth="1"/>
    <col min="3" max="3" width="5.42578125" bestFit="1" customWidth="1"/>
    <col min="4" max="4" width="0" hidden="1" customWidth="1"/>
    <col min="5" max="5" width="11.28515625" bestFit="1" customWidth="1"/>
    <col min="6" max="6" width="7.85546875" bestFit="1" customWidth="1"/>
  </cols>
  <sheetData>
    <row r="1" spans="1:6">
      <c r="B1" t="s">
        <v>0</v>
      </c>
      <c r="C1" t="s">
        <v>1</v>
      </c>
      <c r="D1" t="s">
        <v>15</v>
      </c>
      <c r="E1" t="s">
        <v>16</v>
      </c>
      <c r="F1" t="s">
        <v>2</v>
      </c>
    </row>
    <row r="2" spans="1:6">
      <c r="A2" s="1" t="s">
        <v>23</v>
      </c>
      <c r="B2" t="s">
        <v>3</v>
      </c>
      <c r="C2">
        <v>88</v>
      </c>
      <c r="D2">
        <f>C2*0.8</f>
        <v>70.400000000000006</v>
      </c>
      <c r="E2">
        <v>94</v>
      </c>
      <c r="F2">
        <f>SUM(C2:C4)</f>
        <v>242</v>
      </c>
    </row>
    <row r="3" spans="1:6">
      <c r="B3" t="s">
        <v>4</v>
      </c>
      <c r="C3">
        <v>87</v>
      </c>
      <c r="D3">
        <f t="shared" ref="D3:D13" si="0">C3*0.8</f>
        <v>69.600000000000009</v>
      </c>
      <c r="E3">
        <v>103</v>
      </c>
    </row>
    <row r="4" spans="1:6">
      <c r="B4" t="s">
        <v>5</v>
      </c>
      <c r="C4">
        <v>67</v>
      </c>
      <c r="D4">
        <f t="shared" si="0"/>
        <v>53.6</v>
      </c>
      <c r="E4">
        <v>87</v>
      </c>
    </row>
    <row r="5" spans="1:6">
      <c r="B5" t="s">
        <v>6</v>
      </c>
      <c r="C5">
        <v>43</v>
      </c>
      <c r="D5">
        <f t="shared" si="0"/>
        <v>34.4</v>
      </c>
      <c r="E5">
        <v>66</v>
      </c>
      <c r="F5">
        <f t="shared" ref="F5" si="1">SUM(C5:C7)</f>
        <v>174</v>
      </c>
    </row>
    <row r="6" spans="1:6">
      <c r="B6" t="s">
        <v>7</v>
      </c>
      <c r="C6">
        <v>75</v>
      </c>
      <c r="D6">
        <f t="shared" si="0"/>
        <v>60</v>
      </c>
      <c r="E6">
        <v>66</v>
      </c>
    </row>
    <row r="7" spans="1:6">
      <c r="B7" t="s">
        <v>8</v>
      </c>
      <c r="C7">
        <v>56</v>
      </c>
      <c r="D7">
        <f t="shared" si="0"/>
        <v>44.800000000000004</v>
      </c>
      <c r="E7">
        <v>77</v>
      </c>
    </row>
    <row r="8" spans="1:6">
      <c r="B8" t="s">
        <v>9</v>
      </c>
      <c r="C8">
        <v>89</v>
      </c>
      <c r="D8">
        <f t="shared" si="0"/>
        <v>71.2</v>
      </c>
      <c r="E8">
        <v>76</v>
      </c>
      <c r="F8">
        <f t="shared" ref="F8" si="2">SUM(C8:C10)</f>
        <v>241</v>
      </c>
    </row>
    <row r="9" spans="1:6">
      <c r="B9" t="s">
        <v>10</v>
      </c>
      <c r="C9">
        <v>54</v>
      </c>
      <c r="D9">
        <f t="shared" si="0"/>
        <v>43.2</v>
      </c>
      <c r="E9">
        <v>50</v>
      </c>
    </row>
    <row r="10" spans="1:6">
      <c r="B10" t="s">
        <v>11</v>
      </c>
      <c r="C10">
        <v>98</v>
      </c>
      <c r="D10">
        <f t="shared" si="0"/>
        <v>78.400000000000006</v>
      </c>
      <c r="E10">
        <v>88</v>
      </c>
    </row>
    <row r="11" spans="1:6">
      <c r="B11" t="s">
        <v>12</v>
      </c>
      <c r="C11">
        <v>75</v>
      </c>
      <c r="D11">
        <f t="shared" si="0"/>
        <v>60</v>
      </c>
      <c r="E11">
        <v>56</v>
      </c>
      <c r="F11">
        <f t="shared" ref="F11" si="3">SUM(C11:C13)</f>
        <v>209</v>
      </c>
    </row>
    <row r="12" spans="1:6">
      <c r="B12" t="s">
        <v>13</v>
      </c>
      <c r="C12">
        <v>65</v>
      </c>
      <c r="D12">
        <f t="shared" si="0"/>
        <v>52</v>
      </c>
      <c r="E12">
        <v>66</v>
      </c>
    </row>
    <row r="13" spans="1:6">
      <c r="B13" t="s">
        <v>14</v>
      </c>
      <c r="C13">
        <v>69</v>
      </c>
      <c r="D13">
        <f t="shared" si="0"/>
        <v>55.2</v>
      </c>
      <c r="E13">
        <v>75</v>
      </c>
    </row>
    <row r="15" spans="1:6">
      <c r="A15" s="5">
        <v>1</v>
      </c>
      <c r="B15" s="5" t="s">
        <v>18</v>
      </c>
    </row>
    <row r="16" spans="1:6">
      <c r="A16" s="5">
        <v>2</v>
      </c>
      <c r="B16" s="5" t="s">
        <v>19</v>
      </c>
    </row>
    <row r="17" spans="1:2">
      <c r="A17" s="5">
        <v>3</v>
      </c>
      <c r="B17" s="5" t="s">
        <v>17</v>
      </c>
    </row>
    <row r="18" spans="1:2">
      <c r="A18" s="5">
        <v>4</v>
      </c>
      <c r="B18" s="5" t="s">
        <v>20</v>
      </c>
    </row>
    <row r="19" spans="1:2">
      <c r="A19" s="5">
        <v>5</v>
      </c>
      <c r="B19" s="5" t="s">
        <v>26</v>
      </c>
    </row>
    <row r="20" spans="1:2">
      <c r="A20" s="5">
        <v>6</v>
      </c>
      <c r="B20" s="5" t="s">
        <v>21</v>
      </c>
    </row>
    <row r="21" spans="1:2">
      <c r="A21" s="5">
        <v>7</v>
      </c>
      <c r="B21" s="5" t="s">
        <v>22</v>
      </c>
    </row>
    <row r="22" spans="1:2">
      <c r="A22" s="5">
        <v>8</v>
      </c>
      <c r="B22" s="5" t="s">
        <v>24</v>
      </c>
    </row>
    <row r="23" spans="1:2">
      <c r="A23" s="5">
        <v>9</v>
      </c>
      <c r="B23" s="5" t="s">
        <v>25</v>
      </c>
    </row>
    <row r="24" spans="1:2">
      <c r="A24" s="5">
        <v>10</v>
      </c>
      <c r="B24" s="5" t="s">
        <v>28</v>
      </c>
    </row>
    <row r="25" spans="1:2">
      <c r="A25" s="5">
        <v>11</v>
      </c>
      <c r="B25" s="5" t="s">
        <v>27</v>
      </c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/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  <c r="B2">
        <v>53</v>
      </c>
      <c r="C2">
        <v>50</v>
      </c>
    </row>
    <row r="3" spans="1:3">
      <c r="A3" t="s">
        <v>4</v>
      </c>
      <c r="B3">
        <v>39</v>
      </c>
      <c r="C3">
        <v>51</v>
      </c>
    </row>
    <row r="4" spans="1:3">
      <c r="A4" t="s">
        <v>5</v>
      </c>
      <c r="B4">
        <v>55</v>
      </c>
      <c r="C4">
        <v>47</v>
      </c>
    </row>
    <row r="5" spans="1:3">
      <c r="A5" t="s">
        <v>6</v>
      </c>
      <c r="B5">
        <v>40</v>
      </c>
      <c r="C5">
        <v>33</v>
      </c>
    </row>
    <row r="6" spans="1:3">
      <c r="A6" t="s">
        <v>7</v>
      </c>
      <c r="B6">
        <v>31</v>
      </c>
      <c r="C6">
        <v>59</v>
      </c>
    </row>
    <row r="7" spans="1:3">
      <c r="A7" t="s">
        <v>8</v>
      </c>
      <c r="B7">
        <v>34</v>
      </c>
      <c r="C7">
        <v>56</v>
      </c>
    </row>
    <row r="8" spans="1:3">
      <c r="A8" t="s">
        <v>9</v>
      </c>
      <c r="B8">
        <v>42</v>
      </c>
      <c r="C8">
        <v>59</v>
      </c>
    </row>
    <row r="9" spans="1:3">
      <c r="A9" t="s">
        <v>10</v>
      </c>
      <c r="B9">
        <v>31</v>
      </c>
      <c r="C9">
        <v>44</v>
      </c>
    </row>
    <row r="10" spans="1:3">
      <c r="A10" t="s">
        <v>11</v>
      </c>
      <c r="B10">
        <v>36</v>
      </c>
      <c r="C10">
        <v>44</v>
      </c>
    </row>
    <row r="11" spans="1:3">
      <c r="A11" t="s">
        <v>12</v>
      </c>
      <c r="B11">
        <v>59</v>
      </c>
      <c r="C11">
        <v>43</v>
      </c>
    </row>
    <row r="12" spans="1:3">
      <c r="A12" t="s">
        <v>13</v>
      </c>
      <c r="B12">
        <v>54</v>
      </c>
      <c r="C12">
        <v>46</v>
      </c>
    </row>
    <row r="13" spans="1:3">
      <c r="A13" t="s">
        <v>14</v>
      </c>
      <c r="B13">
        <v>52</v>
      </c>
      <c r="C13">
        <v>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3" sqref="F3"/>
    </sheetView>
  </sheetViews>
  <sheetFormatPr defaultRowHeight="15"/>
  <cols>
    <col min="4" max="4" width="9.140625" customWidth="1"/>
  </cols>
  <sheetData>
    <row r="1" spans="1:4" s="12" customFormat="1"/>
    <row r="2" spans="1:4">
      <c r="A2" s="10" t="s">
        <v>51</v>
      </c>
      <c r="B2" s="10" t="s">
        <v>52</v>
      </c>
      <c r="C2" s="10" t="s">
        <v>53</v>
      </c>
      <c r="D2" s="10" t="s">
        <v>54</v>
      </c>
    </row>
    <row r="3" spans="1:4">
      <c r="A3" s="11">
        <v>0</v>
      </c>
      <c r="B3" s="13">
        <f>RADIANS(A3)</f>
        <v>0</v>
      </c>
      <c r="C3" s="12">
        <f>SIN(B3)</f>
        <v>0</v>
      </c>
      <c r="D3" s="12">
        <f>COS(B3)</f>
        <v>1</v>
      </c>
    </row>
    <row r="4" spans="1:4">
      <c r="A4" s="11">
        <v>10</v>
      </c>
      <c r="B4" s="13">
        <f t="shared" ref="B4:B12" si="0">RADIANS(A4)</f>
        <v>0.17453292519943295</v>
      </c>
      <c r="C4" s="12">
        <f t="shared" ref="C4:C12" si="1">SIN(B4)</f>
        <v>0.17364817766693033</v>
      </c>
      <c r="D4" s="12">
        <f t="shared" ref="D4:D12" si="2">COS(B4)</f>
        <v>0.98480775301220802</v>
      </c>
    </row>
    <row r="5" spans="1:4">
      <c r="A5" s="11">
        <v>20</v>
      </c>
      <c r="B5" s="13">
        <f t="shared" si="0"/>
        <v>0.3490658503988659</v>
      </c>
      <c r="C5" s="12">
        <f t="shared" si="1"/>
        <v>0.34202014332566871</v>
      </c>
      <c r="D5" s="12">
        <f t="shared" si="2"/>
        <v>0.93969262078590843</v>
      </c>
    </row>
    <row r="6" spans="1:4">
      <c r="A6" s="11">
        <v>30</v>
      </c>
      <c r="B6" s="13">
        <f t="shared" si="0"/>
        <v>0.52359877559829882</v>
      </c>
      <c r="C6" s="12">
        <f t="shared" si="1"/>
        <v>0.49999999999999994</v>
      </c>
      <c r="D6" s="12">
        <f t="shared" si="2"/>
        <v>0.86602540378443871</v>
      </c>
    </row>
    <row r="7" spans="1:4">
      <c r="A7" s="11">
        <v>40</v>
      </c>
      <c r="B7" s="13">
        <f t="shared" si="0"/>
        <v>0.69813170079773179</v>
      </c>
      <c r="C7" s="12">
        <f t="shared" si="1"/>
        <v>0.64278760968653925</v>
      </c>
      <c r="D7" s="12">
        <f t="shared" si="2"/>
        <v>0.76604444311897801</v>
      </c>
    </row>
    <row r="8" spans="1:4">
      <c r="A8" s="11">
        <v>50</v>
      </c>
      <c r="B8" s="13">
        <f t="shared" si="0"/>
        <v>0.87266462599716477</v>
      </c>
      <c r="C8" s="12">
        <f t="shared" si="1"/>
        <v>0.76604444311897801</v>
      </c>
      <c r="D8" s="12">
        <f t="shared" si="2"/>
        <v>0.64278760968653936</v>
      </c>
    </row>
    <row r="9" spans="1:4">
      <c r="A9" s="11">
        <v>60</v>
      </c>
      <c r="B9" s="13">
        <f t="shared" si="0"/>
        <v>1.0471975511965976</v>
      </c>
      <c r="C9" s="12">
        <f t="shared" si="1"/>
        <v>0.8660254037844386</v>
      </c>
      <c r="D9" s="12">
        <f t="shared" si="2"/>
        <v>0.50000000000000011</v>
      </c>
    </row>
    <row r="10" spans="1:4">
      <c r="A10" s="11">
        <v>70</v>
      </c>
      <c r="B10" s="13">
        <f t="shared" si="0"/>
        <v>1.2217304763960306</v>
      </c>
      <c r="C10" s="12">
        <f t="shared" si="1"/>
        <v>0.93969262078590832</v>
      </c>
      <c r="D10" s="12">
        <f t="shared" si="2"/>
        <v>0.34202014332566882</v>
      </c>
    </row>
    <row r="11" spans="1:4">
      <c r="A11" s="11">
        <v>80</v>
      </c>
      <c r="B11" s="13">
        <f t="shared" si="0"/>
        <v>1.3962634015954636</v>
      </c>
      <c r="C11" s="12">
        <f t="shared" si="1"/>
        <v>0.98480775301220802</v>
      </c>
      <c r="D11" s="12">
        <f t="shared" si="2"/>
        <v>0.17364817766693041</v>
      </c>
    </row>
    <row r="12" spans="1:4">
      <c r="A12" s="11">
        <v>90</v>
      </c>
      <c r="B12" s="13">
        <f t="shared" si="0"/>
        <v>1.5707963267948966</v>
      </c>
      <c r="C12" s="12">
        <f t="shared" si="1"/>
        <v>1</v>
      </c>
      <c r="D12" s="12">
        <f t="shared" si="2"/>
        <v>6.1257422745431001E-17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Stack</vt:lpstr>
      <vt:lpstr>Stack2</vt:lpstr>
      <vt:lpstr>Population</vt:lpstr>
      <vt:lpstr>topbottom bar</vt:lpstr>
      <vt:lpstr>Weekday</vt:lpstr>
      <vt:lpstr>Time</vt:lpstr>
      <vt:lpstr>Line</vt:lpstr>
      <vt:lpstr>Area</vt:lpstr>
      <vt:lpstr>sincos</vt:lpstr>
      <vt:lpstr>Algebra</vt:lpstr>
      <vt:lpstr>POWER</vt:lpstr>
      <vt:lpstr>Predict</vt:lpstr>
      <vt:lpstr>2charts</vt:lpstr>
      <vt:lpstr>2Lines Compare</vt:lpstr>
      <vt:lpstr>Ranking</vt:lpstr>
      <vt:lpstr>Stairs</vt:lpstr>
      <vt:lpstr>Travel</vt:lpstr>
      <vt:lpstr>Stock</vt:lpstr>
      <vt:lpstr>Stock2</vt:lpstr>
      <vt:lpstr>Contour</vt:lpstr>
      <vt:lpstr>Radar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Raymond Tsang</cp:lastModifiedBy>
  <dcterms:created xsi:type="dcterms:W3CDTF">2011-07-30T08:08:10Z</dcterms:created>
  <dcterms:modified xsi:type="dcterms:W3CDTF">2012-03-18T17:25:15Z</dcterms:modified>
</cp:coreProperties>
</file>