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SE\HKI VII\tesing\"/>
    </mc:Choice>
  </mc:AlternateContent>
  <xr:revisionPtr revIDLastSave="0" documentId="13_ncr:1_{13B66BDD-1471-43EB-8C52-982547C5AD7A}" xr6:coauthVersionLast="45" xr6:coauthVersionMax="45" xr10:uidLastSave="{00000000-0000-0000-0000-000000000000}"/>
  <bookViews>
    <workbookView xWindow="-108" yWindow="-108" windowWidth="23256" windowHeight="12720" tabRatio="794" firstSheet="4" activeTab="9" xr2:uid="{DF3F47F0-DBD9-4663-B187-A3CC9925D78A}"/>
  </bookViews>
  <sheets>
    <sheet name="Cover" sheetId="1" r:id="rId1"/>
    <sheet name="FunctionList" sheetId="3" r:id="rId2"/>
    <sheet name="TestReport" sheetId="14" r:id="rId3"/>
    <sheet name="Login" sheetId="5" r:id="rId4"/>
    <sheet name="DatabaseSetup" sheetId="6" r:id="rId5"/>
    <sheet name="FindAccount" sheetId="7" r:id="rId6"/>
    <sheet name="AddNewAccount" sheetId="8" r:id="rId7"/>
    <sheet name="EditAccount" sheetId="10" r:id="rId8"/>
    <sheet name="ActivateAccount" sheetId="9" r:id="rId9"/>
    <sheet name="AddNewMerchandise" sheetId="15" r:id="rId10"/>
    <sheet name="AlterAward&amp;Punishment" sheetId="12" r:id="rId11"/>
    <sheet name="CalculateSalary" sheetId="13" r:id="rId12"/>
    <sheet name="FindMerchandise" sheetId="16"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6" i="16" l="1"/>
  <c r="N6" i="16"/>
  <c r="M6" i="16"/>
  <c r="L6" i="16"/>
  <c r="C6" i="16"/>
  <c r="A6" i="16"/>
  <c r="F6" i="16" s="1"/>
  <c r="L3" i="16"/>
  <c r="L1" i="16"/>
  <c r="C1" i="16"/>
  <c r="O6" i="15" l="1"/>
  <c r="L3" i="15" s="1"/>
  <c r="N6" i="15"/>
  <c r="M6" i="15"/>
  <c r="L6" i="15"/>
  <c r="C6" i="15"/>
  <c r="A6" i="15"/>
  <c r="L1" i="15"/>
  <c r="C1" i="15"/>
  <c r="F6" i="15" l="1"/>
  <c r="E17" i="14"/>
  <c r="E16" i="14"/>
  <c r="D17" i="14"/>
  <c r="D16" i="14"/>
  <c r="G17" i="14"/>
  <c r="H17" i="14"/>
  <c r="I17" i="14"/>
  <c r="G16" i="14"/>
  <c r="H16" i="14"/>
  <c r="I16" i="14"/>
  <c r="F17" i="14"/>
  <c r="F16" i="14"/>
  <c r="C17" i="14"/>
  <c r="C16" i="14"/>
  <c r="I10" i="14"/>
  <c r="G11" i="14"/>
  <c r="H11" i="14"/>
  <c r="I11" i="14"/>
  <c r="F11" i="14"/>
  <c r="G10" i="14"/>
  <c r="H10" i="14"/>
  <c r="F10" i="14"/>
  <c r="E11" i="14"/>
  <c r="D11" i="14"/>
  <c r="C11" i="14"/>
  <c r="E10" i="14"/>
  <c r="D10" i="14"/>
  <c r="C10" i="14"/>
  <c r="B17" i="14"/>
  <c r="B16" i="14"/>
  <c r="B15" i="14"/>
  <c r="B14" i="14"/>
  <c r="B13" i="14"/>
  <c r="B12" i="14"/>
  <c r="B11" i="14"/>
  <c r="B10" i="14"/>
  <c r="B5" i="14"/>
  <c r="B6" i="14" s="1"/>
  <c r="B4" i="14"/>
  <c r="D28" i="13"/>
  <c r="D27" i="13"/>
  <c r="D26" i="13"/>
  <c r="D25" i="13"/>
  <c r="C6" i="6" l="1"/>
  <c r="A6" i="6"/>
  <c r="N6" i="6"/>
  <c r="M6" i="6"/>
  <c r="L6" i="6"/>
  <c r="O6" i="6"/>
  <c r="A6" i="5" l="1"/>
  <c r="C6" i="5"/>
  <c r="N6" i="5"/>
  <c r="M6" i="5"/>
  <c r="L6" i="5"/>
  <c r="O6" i="5" l="1"/>
  <c r="L1" i="13"/>
  <c r="C1" i="13"/>
  <c r="L1" i="12"/>
  <c r="C1" i="12"/>
  <c r="L1" i="10"/>
  <c r="C1" i="10"/>
  <c r="J1" i="9"/>
  <c r="C1" i="9"/>
  <c r="L1" i="8"/>
  <c r="C1" i="8"/>
  <c r="L1" i="7"/>
  <c r="C1" i="7"/>
  <c r="L1" i="6"/>
  <c r="C1" i="6"/>
  <c r="L1" i="5"/>
  <c r="C1" i="5"/>
  <c r="L3" i="6"/>
  <c r="O6" i="13"/>
  <c r="L3" i="13" s="1"/>
  <c r="N6" i="13"/>
  <c r="M6" i="13"/>
  <c r="L6" i="13"/>
  <c r="C6" i="13"/>
  <c r="A6" i="13"/>
  <c r="O6" i="12"/>
  <c r="N6" i="12"/>
  <c r="M6" i="12"/>
  <c r="L6" i="12"/>
  <c r="C6" i="12"/>
  <c r="A6" i="12"/>
  <c r="F6" i="12" s="1"/>
  <c r="L3" i="12"/>
  <c r="O6" i="10"/>
  <c r="I15" i="14" s="1"/>
  <c r="I18" i="14" s="1"/>
  <c r="N6" i="10"/>
  <c r="H15" i="14" s="1"/>
  <c r="H18" i="14" s="1"/>
  <c r="M6" i="10"/>
  <c r="G15" i="14" s="1"/>
  <c r="G18" i="14" s="1"/>
  <c r="L6" i="10"/>
  <c r="F15" i="14" s="1"/>
  <c r="F18" i="14" s="1"/>
  <c r="C6" i="10"/>
  <c r="D15" i="14" s="1"/>
  <c r="D18" i="14" s="1"/>
  <c r="A6" i="10"/>
  <c r="C15" i="14" s="1"/>
  <c r="C18" i="14" s="1"/>
  <c r="M6" i="9"/>
  <c r="L6" i="9"/>
  <c r="H14" i="14" s="1"/>
  <c r="K6" i="9"/>
  <c r="G14" i="14" s="1"/>
  <c r="J6" i="9"/>
  <c r="F14" i="14" s="1"/>
  <c r="C6" i="9"/>
  <c r="D14" i="14" s="1"/>
  <c r="A6" i="9"/>
  <c r="C14" i="14" s="1"/>
  <c r="O6" i="8"/>
  <c r="N6" i="8"/>
  <c r="H13" i="14" s="1"/>
  <c r="M6" i="8"/>
  <c r="G13" i="14" s="1"/>
  <c r="L6" i="8"/>
  <c r="F13" i="14" s="1"/>
  <c r="C6" i="8"/>
  <c r="D13" i="14" s="1"/>
  <c r="A6" i="8"/>
  <c r="O6" i="7"/>
  <c r="I12" i="14" s="1"/>
  <c r="N6" i="7"/>
  <c r="H12" i="14" s="1"/>
  <c r="M6" i="7"/>
  <c r="G12" i="14" s="1"/>
  <c r="L6" i="7"/>
  <c r="F12" i="14" s="1"/>
  <c r="C6" i="7"/>
  <c r="D12" i="14" s="1"/>
  <c r="A6" i="7"/>
  <c r="L3" i="7"/>
  <c r="L3" i="5"/>
  <c r="F6" i="5"/>
  <c r="E5" i="3"/>
  <c r="E4" i="3"/>
  <c r="B6" i="1"/>
  <c r="J3" i="9" l="1"/>
  <c r="I14" i="14"/>
  <c r="F6" i="7"/>
  <c r="E12" i="14" s="1"/>
  <c r="C12" i="14"/>
  <c r="D22" i="14"/>
  <c r="D23" i="14"/>
  <c r="D24" i="14"/>
  <c r="L3" i="10"/>
  <c r="D21" i="14"/>
  <c r="D20" i="14"/>
  <c r="L3" i="8"/>
  <c r="I13" i="14"/>
  <c r="F6" i="8"/>
  <c r="E13" i="14" s="1"/>
  <c r="C13" i="14"/>
  <c r="F6" i="10"/>
  <c r="E15" i="14" s="1"/>
  <c r="E18" i="14" s="1"/>
  <c r="F6" i="6"/>
  <c r="F6" i="13"/>
  <c r="F6" i="9"/>
  <c r="E14"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1" authorId="0" shapeId="0" xr:uid="{C5A28281-DA20-4949-81B2-0664C4BC87D0}">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B2C60FFB-26B6-4F53-9107-42ED189B5047}">
      <text>
        <r>
          <rPr>
            <sz val="8"/>
            <color indexed="81"/>
            <rFont val="Tahoma"/>
            <family val="2"/>
          </rPr>
          <t xml:space="preserve">Not mandatory
</t>
        </r>
      </text>
    </comment>
    <comment ref="C9" authorId="1" shapeId="0" xr:uid="{901E2B6C-D10B-46FB-B7E8-252276215574}">
      <text>
        <r>
          <rPr>
            <sz val="8"/>
            <color indexed="81"/>
            <rFont val="Tahoma"/>
            <family val="2"/>
          </rPr>
          <t>Not mandatory</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9479B63B-4B72-4F76-9C54-8C6DDBD2E963}">
      <text>
        <r>
          <rPr>
            <sz val="8"/>
            <color indexed="81"/>
            <rFont val="Tahoma"/>
            <family val="2"/>
          </rPr>
          <t xml:space="preserve">Not mandatory
</t>
        </r>
      </text>
    </comment>
    <comment ref="C9" authorId="1" shapeId="0" xr:uid="{034D9155-B74F-4B9B-B201-7986EEE2861A}">
      <text>
        <r>
          <rPr>
            <sz val="8"/>
            <color indexed="81"/>
            <rFont val="Tahoma"/>
            <family val="2"/>
          </rPr>
          <t>Not mandatory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E9AA179D-5A5E-48F2-A085-77E089FBFBE6}">
      <text>
        <r>
          <rPr>
            <sz val="8"/>
            <color indexed="81"/>
            <rFont val="Tahoma"/>
            <family val="2"/>
          </rPr>
          <t xml:space="preserve">Not mandatory
</t>
        </r>
      </text>
    </comment>
    <comment ref="C9" authorId="1" shapeId="0" xr:uid="{79B7B5E9-69E5-40AA-AE7D-5C2A1D5CD68B}">
      <text>
        <r>
          <rPr>
            <sz val="8"/>
            <color indexed="81"/>
            <rFont val="Tahoma"/>
            <family val="2"/>
          </rPr>
          <t>Not mandatory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04458381-0B85-45BD-AEEF-C4707D9FB194}">
      <text>
        <r>
          <rPr>
            <sz val="8"/>
            <color indexed="81"/>
            <rFont val="Tahoma"/>
            <family val="2"/>
          </rPr>
          <t xml:space="preserve">Not mandatory
</t>
        </r>
      </text>
    </comment>
    <comment ref="C9" authorId="1" shapeId="0" xr:uid="{981E15CA-8F5F-44E2-AA85-BAA6B48B88F9}">
      <text>
        <r>
          <rPr>
            <sz val="8"/>
            <color indexed="81"/>
            <rFont val="Tahoma"/>
            <family val="2"/>
          </rPr>
          <t>Not mandatory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1932A236-5163-4EAD-B24C-8280998520C8}">
      <text>
        <r>
          <rPr>
            <sz val="8"/>
            <color indexed="81"/>
            <rFont val="Tahoma"/>
            <family val="2"/>
          </rPr>
          <t xml:space="preserve">Not mandatory
</t>
        </r>
      </text>
    </comment>
    <comment ref="C9" authorId="1" shapeId="0" xr:uid="{41936997-B53E-4F7F-981C-52AD551AE6EF}">
      <text>
        <r>
          <rPr>
            <sz val="8"/>
            <color indexed="81"/>
            <rFont val="Tahoma"/>
            <family val="2"/>
          </rPr>
          <t>Not mandatory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9DA16DA9-CCB9-4072-96A5-F5451D8C600B}">
      <text>
        <r>
          <rPr>
            <sz val="8"/>
            <color indexed="81"/>
            <rFont val="Tahoma"/>
            <family val="2"/>
          </rPr>
          <t xml:space="preserve">Not mandatory
</t>
        </r>
      </text>
    </comment>
    <comment ref="C9" authorId="1" shapeId="0" xr:uid="{C0E1BDDF-553B-498E-84BF-D9B3C0179917}">
      <text>
        <r>
          <rPr>
            <sz val="8"/>
            <color indexed="81"/>
            <rFont val="Tahoma"/>
            <family val="2"/>
          </rPr>
          <t>Not mandatory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931D4768-A759-4C78-8258-D60AA5CFF807}">
      <text>
        <r>
          <rPr>
            <sz val="8"/>
            <color indexed="81"/>
            <rFont val="Tahoma"/>
            <family val="2"/>
          </rPr>
          <t xml:space="preserve">Not mandatory
</t>
        </r>
      </text>
    </comment>
    <comment ref="C9" authorId="1" shapeId="0" xr:uid="{C23E1420-5DF5-4C28-B4C2-6AAAE26DAE8C}">
      <text>
        <r>
          <rPr>
            <sz val="8"/>
            <color indexed="81"/>
            <rFont val="Tahoma"/>
            <family val="2"/>
          </rPr>
          <t>Not mandatory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8CCCE3A4-AF2F-4B26-B256-5A1792D0C056}">
      <text>
        <r>
          <rPr>
            <sz val="8"/>
            <color indexed="81"/>
            <rFont val="Tahoma"/>
            <family val="2"/>
          </rPr>
          <t xml:space="preserve">Not mandatory
</t>
        </r>
      </text>
    </comment>
    <comment ref="C9" authorId="1" shapeId="0" xr:uid="{41445B3A-E6AD-4CE8-9718-0397DD2923EE}">
      <text>
        <r>
          <rPr>
            <sz val="8"/>
            <color indexed="81"/>
            <rFont val="Tahoma"/>
            <family val="2"/>
          </rPr>
          <t>Not mandatory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570EDEA0-A9DC-4090-B87F-4DD9651CB89A}">
      <text>
        <r>
          <rPr>
            <sz val="8"/>
            <color indexed="81"/>
            <rFont val="Tahoma"/>
            <family val="2"/>
          </rPr>
          <t xml:space="preserve">Not mandatory
</t>
        </r>
      </text>
    </comment>
    <comment ref="C9" authorId="1" shapeId="0" xr:uid="{3B1588C2-2195-4D4A-AD16-0BF0D2A193EB}">
      <text>
        <r>
          <rPr>
            <sz val="8"/>
            <color indexed="81"/>
            <rFont val="Tahoma"/>
            <family val="2"/>
          </rPr>
          <t>Not mandatory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87819115-50B2-42D7-9BEC-D3914F1F64B4}">
      <text>
        <r>
          <rPr>
            <sz val="8"/>
            <color indexed="81"/>
            <rFont val="Tahoma"/>
            <family val="2"/>
          </rPr>
          <t xml:space="preserve">Not mandatory
</t>
        </r>
      </text>
    </comment>
    <comment ref="C9" authorId="1" shapeId="0" xr:uid="{3AFC1648-CDC3-4DBB-BE24-5077AC4B0C74}">
      <text>
        <r>
          <rPr>
            <sz val="8"/>
            <color indexed="81"/>
            <rFont val="Tahoma"/>
            <family val="2"/>
          </rPr>
          <t>Not mandatory</t>
        </r>
      </text>
    </comment>
  </commentList>
</comments>
</file>

<file path=xl/sharedStrings.xml><?xml version="1.0" encoding="utf-8"?>
<sst xmlns="http://schemas.openxmlformats.org/spreadsheetml/2006/main" count="1122" uniqueCount="285">
  <si>
    <t>UNIT TEST CASE</t>
  </si>
  <si>
    <t>Project Name</t>
  </si>
  <si>
    <t>Creator</t>
  </si>
  <si>
    <t>Phan Thế Lỉnh</t>
  </si>
  <si>
    <t>Project Code</t>
  </si>
  <si>
    <t>SE108</t>
  </si>
  <si>
    <t>Reviewer/Approver</t>
  </si>
  <si>
    <t>Document Code</t>
  </si>
  <si>
    <t>Issue Date</t>
  </si>
  <si>
    <t>Version</t>
  </si>
  <si>
    <t>1.0</t>
  </si>
  <si>
    <t>Record of change</t>
  </si>
  <si>
    <t>Effective Date</t>
  </si>
  <si>
    <t>Change Item</t>
  </si>
  <si>
    <t>*A,D,M</t>
  </si>
  <si>
    <t>Change description</t>
  </si>
  <si>
    <t>Reference</t>
  </si>
  <si>
    <t>Chức năng Kết nối cơ sở dữ liệu</t>
  </si>
  <si>
    <t>A</t>
  </si>
  <si>
    <t>UNIT TEST CASE LIST</t>
  </si>
  <si>
    <t xml:space="preserve">Normal number of Test cases/KLOC </t>
  </si>
  <si>
    <t>Test Environment Setup Description</t>
  </si>
  <si>
    <t>No</t>
  </si>
  <si>
    <t>Requirement
Name</t>
  </si>
  <si>
    <t>Class Name</t>
  </si>
  <si>
    <t>Function Name</t>
  </si>
  <si>
    <t xml:space="preserve"> Function Code(Optional)</t>
  </si>
  <si>
    <t>Sheet Name</t>
  </si>
  <si>
    <t>Description</t>
  </si>
  <si>
    <t>Pre-Condition</t>
  </si>
  <si>
    <t>Class1</t>
  </si>
  <si>
    <t>Đăng nhập</t>
  </si>
  <si>
    <t>FN01</t>
  </si>
  <si>
    <t>Class2</t>
  </si>
  <si>
    <t>FN02</t>
  </si>
  <si>
    <t>Class3</t>
  </si>
  <si>
    <t>FN03</t>
  </si>
  <si>
    <t>Class4</t>
  </si>
  <si>
    <t>FN04</t>
  </si>
  <si>
    <t>Class5</t>
  </si>
  <si>
    <t>FN05</t>
  </si>
  <si>
    <t>Class6</t>
  </si>
  <si>
    <t>FN06</t>
  </si>
  <si>
    <t>Class7</t>
  </si>
  <si>
    <t>FN07</t>
  </si>
  <si>
    <t>Class8</t>
  </si>
  <si>
    <t>FN08</t>
  </si>
  <si>
    <t>UNIT TEST REPORT</t>
  </si>
  <si>
    <t>Notes</t>
  </si>
  <si>
    <t>Function code</t>
  </si>
  <si>
    <t>Passed</t>
  </si>
  <si>
    <t>Failed</t>
  </si>
  <si>
    <t>Untested</t>
  </si>
  <si>
    <t>N</t>
  </si>
  <si>
    <t>B</t>
  </si>
  <si>
    <t>Total Test Cases</t>
  </si>
  <si>
    <t>Sub total</t>
  </si>
  <si>
    <t>Test coverage</t>
  </si>
  <si>
    <t>%</t>
  </si>
  <si>
    <t>Test successful coverage</t>
  </si>
  <si>
    <t>Normal case</t>
  </si>
  <si>
    <t>Abnormal case</t>
  </si>
  <si>
    <t>Boundary case</t>
  </si>
  <si>
    <t>Function Code</t>
  </si>
  <si>
    <t>Created By</t>
  </si>
  <si>
    <t>&lt;Developer Name&gt;</t>
  </si>
  <si>
    <t>Executed By</t>
  </si>
  <si>
    <t>Lines  of code</t>
  </si>
  <si>
    <t>Lack of test cases</t>
  </si>
  <si>
    <t>Test requirement</t>
  </si>
  <si>
    <t>N/A/B</t>
  </si>
  <si>
    <t>UTCID01</t>
  </si>
  <si>
    <t>UTCID02</t>
  </si>
  <si>
    <t>UTCID03</t>
  </si>
  <si>
    <t>UTCID04</t>
  </si>
  <si>
    <t>UTCID05</t>
  </si>
  <si>
    <t>UTCID06</t>
  </si>
  <si>
    <t>UTCID07</t>
  </si>
  <si>
    <t>UTCID08</t>
  </si>
  <si>
    <t>Condition</t>
  </si>
  <si>
    <t xml:space="preserve">Precondition </t>
  </si>
  <si>
    <t>""</t>
  </si>
  <si>
    <t>Confirm</t>
  </si>
  <si>
    <t>Return</t>
  </si>
  <si>
    <t>Exception</t>
  </si>
  <si>
    <t>Log message</t>
  </si>
  <si>
    <t>"success"</t>
  </si>
  <si>
    <t>"input1 is null"</t>
  </si>
  <si>
    <t>Result</t>
  </si>
  <si>
    <t>Type(N : Normal, A : Abnormal, B : Boundary)</t>
  </si>
  <si>
    <t>Passed/Failed</t>
  </si>
  <si>
    <t>P</t>
  </si>
  <si>
    <t>Executed Date</t>
  </si>
  <si>
    <t>Defect ID</t>
  </si>
  <si>
    <t>Login</t>
  </si>
  <si>
    <t>CalculateSalary</t>
  </si>
  <si>
    <t>Đã thiết lập cơ sở dữ liệu</t>
  </si>
  <si>
    <t>Tên đăng nhập</t>
  </si>
  <si>
    <t>Mật khẩu</t>
  </si>
  <si>
    <t>Ghi nhớ đăng nhập</t>
  </si>
  <si>
    <t>checked</t>
  </si>
  <si>
    <t>O</t>
  </si>
  <si>
    <t>Báo lỗi</t>
  </si>
  <si>
    <t>Đăng nhập thành công</t>
  </si>
  <si>
    <t>Server name</t>
  </si>
  <si>
    <t>User name</t>
  </si>
  <si>
    <t>Password</t>
  </si>
  <si>
    <t>".\sqlex2014"</t>
  </si>
  <si>
    <t>"admin"</t>
  </si>
  <si>
    <t>"Server name bị trống"</t>
  </si>
  <si>
    <t>"Không thể kết nối cơ sở dữ liệu"</t>
  </si>
  <si>
    <t>Đã kết nối tới csdl</t>
  </si>
  <si>
    <t>"123"</t>
  </si>
  <si>
    <t>list count = 1</t>
  </si>
  <si>
    <t>list count = 0</t>
  </si>
  <si>
    <t>Đã kết nối tới CSDL</t>
  </si>
  <si>
    <t>"123456"</t>
  </si>
  <si>
    <t>"Thành công"</t>
  </si>
  <si>
    <t>"2018-10-10"</t>
  </si>
  <si>
    <t>"2019-02-01"</t>
  </si>
  <si>
    <t>Ngày ký</t>
  </si>
  <si>
    <t>Kết nối tới csdl</t>
  </si>
  <si>
    <t>Nội dung</t>
  </si>
  <si>
    <t>"Giáo viên giỏi"</t>
  </si>
  <si>
    <t>"Nội dung không thể để trống"</t>
  </si>
  <si>
    <t>"Ngày ký không thể nhỏ hơn ngày hiện tại"</t>
  </si>
  <si>
    <t>Đã kết nối cơ sở dữ liệu</t>
  </si>
  <si>
    <t>Hệ số lương</t>
  </si>
  <si>
    <t>Hệ số phụ cấp</t>
  </si>
  <si>
    <t>Lương tối thiểu</t>
  </si>
  <si>
    <t>Quản lý shop online</t>
  </si>
  <si>
    <t>Bùi Đang Quy</t>
  </si>
  <si>
    <t>Sửa tài khoản</t>
  </si>
  <si>
    <t>Tìm kiếm tài khoản</t>
  </si>
  <si>
    <t>Kích hoạt tài khoản</t>
  </si>
  <si>
    <t>Sửa sản phẩm</t>
  </si>
  <si>
    <t>Tìm kiếm sản phẩm</t>
  </si>
  <si>
    <t>Xuất báo cáo</t>
  </si>
  <si>
    <t>Lập phiếu nhập hàng</t>
  </si>
  <si>
    <t>Sửa tag</t>
  </si>
  <si>
    <t>Tìm kiếm tag</t>
  </si>
  <si>
    <t>Sửa tin tức</t>
  </si>
  <si>
    <t>Tìm kiếm tin tức</t>
  </si>
  <si>
    <t>FN09</t>
  </si>
  <si>
    <t>FN10</t>
  </si>
  <si>
    <t>FN11</t>
  </si>
  <si>
    <t>FN12</t>
  </si>
  <si>
    <t>FN13</t>
  </si>
  <si>
    <t>FN14</t>
  </si>
  <si>
    <t>FN15</t>
  </si>
  <si>
    <t>FN16</t>
  </si>
  <si>
    <t>FN17</t>
  </si>
  <si>
    <t>FN18</t>
  </si>
  <si>
    <t>FN19</t>
  </si>
  <si>
    <t>FN20</t>
  </si>
  <si>
    <t>FN21</t>
  </si>
  <si>
    <t>FN22</t>
  </si>
  <si>
    <t>FN23</t>
  </si>
  <si>
    <t>FN24</t>
  </si>
  <si>
    <t>FN25</t>
  </si>
  <si>
    <t>FN26</t>
  </si>
  <si>
    <t>FN27</t>
  </si>
  <si>
    <t>FN28</t>
  </si>
  <si>
    <t>AddAcount</t>
  </si>
  <si>
    <t>Thiếp lập CSDL</t>
  </si>
  <si>
    <t>Thêm mới tài khoản</t>
  </si>
  <si>
    <t>Class9</t>
  </si>
  <si>
    <t>Class10</t>
  </si>
  <si>
    <t>Tìm kiếm đơn hàng</t>
  </si>
  <si>
    <t>Class11</t>
  </si>
  <si>
    <t>Xuất hoá đơn</t>
  </si>
  <si>
    <t>Class12</t>
  </si>
  <si>
    <t>Thêm mới sản phẩm</t>
  </si>
  <si>
    <t>Class13</t>
  </si>
  <si>
    <t>Class14</t>
  </si>
  <si>
    <t>Class15</t>
  </si>
  <si>
    <t>Class16</t>
  </si>
  <si>
    <t>Thêm mới hoá đơn</t>
  </si>
  <si>
    <t>Class17</t>
  </si>
  <si>
    <t>Sửa hoá đơn</t>
  </si>
  <si>
    <t>Class18</t>
  </si>
  <si>
    <t>Class19</t>
  </si>
  <si>
    <t>Tìm kiếm hoá đơn</t>
  </si>
  <si>
    <t>Class20</t>
  </si>
  <si>
    <t>Class21</t>
  </si>
  <si>
    <t>Thêm bình luận</t>
  </si>
  <si>
    <t>Class22</t>
  </si>
  <si>
    <t>Thêm mới tag</t>
  </si>
  <si>
    <t>Class23</t>
  </si>
  <si>
    <t>Class24</t>
  </si>
  <si>
    <t>Class25</t>
  </si>
  <si>
    <t>Thêm mới tin tức</t>
  </si>
  <si>
    <t>Class26</t>
  </si>
  <si>
    <t>Class27</t>
  </si>
  <si>
    <t>Class28</t>
  </si>
  <si>
    <t>Kích hoạt tin tức</t>
  </si>
  <si>
    <t>Tên tài khoản</t>
  </si>
  <si>
    <t>Họ tên</t>
  </si>
  <si>
    <t>Số điện thoại</t>
  </si>
  <si>
    <t>Email</t>
  </si>
  <si>
    <t>Địa chỉ</t>
  </si>
  <si>
    <t>"Nguyễn Huệ"</t>
  </si>
  <si>
    <t>"0123456"</t>
  </si>
  <si>
    <t>"Tên tài khoản không được để trống"</t>
  </si>
  <si>
    <t>"The Mật khẩu field is required."</t>
  </si>
  <si>
    <t>"Mật khẩu tối thiểu 6 kí tự"</t>
  </si>
  <si>
    <t>"Độ dài tối thiểu 6 kí tự"</t>
  </si>
  <si>
    <t>"123abc"</t>
  </si>
  <si>
    <t>UTCID09</t>
  </si>
  <si>
    <t>EditAccount</t>
  </si>
  <si>
    <t>FindAccount</t>
  </si>
  <si>
    <t>ActivateAccount</t>
  </si>
  <si>
    <t>AddCategory</t>
  </si>
  <si>
    <t>EditCategory</t>
  </si>
  <si>
    <t>FindCategory</t>
  </si>
  <si>
    <t>FindOder</t>
  </si>
  <si>
    <t>InvoiccOder</t>
  </si>
  <si>
    <t>AddNewMerchandise</t>
  </si>
  <si>
    <t>EditMerchandise</t>
  </si>
  <si>
    <t>FindMerchandise</t>
  </si>
  <si>
    <t>SetupDatabase</t>
  </si>
  <si>
    <t>Họ Tên</t>
  </si>
  <si>
    <t>"123abcd"</t>
  </si>
  <si>
    <t>"Quang Trung"</t>
  </si>
  <si>
    <t>"0123"</t>
  </si>
  <si>
    <t>"123456789"</t>
  </si>
  <si>
    <t>"123@gmail.com"</t>
  </si>
  <si>
    <t>"TP Hồ Chí Minh"</t>
  </si>
  <si>
    <t>"1234@gmail.com"</t>
  </si>
  <si>
    <t>"Hà Nội"</t>
  </si>
  <si>
    <t>Ngày tạo</t>
  </si>
  <si>
    <t>Trạng thái</t>
  </si>
  <si>
    <t>Type</t>
  </si>
  <si>
    <t>"abc"</t>
  </si>
  <si>
    <t>"23/12/2019"</t>
  </si>
  <si>
    <t>"Đã kích hoạt"</t>
  </si>
  <si>
    <t>"Khóa"</t>
  </si>
  <si>
    <t>"Quản trị"</t>
  </si>
  <si>
    <t>"Chưa phân nhóm"</t>
  </si>
  <si>
    <t>"Thành viên"</t>
  </si>
  <si>
    <t>"Quản lí"</t>
  </si>
  <si>
    <t>list count = 2</t>
  </si>
  <si>
    <t>list count = 3</t>
  </si>
  <si>
    <t>list count = 4</t>
  </si>
  <si>
    <t>No data available in table"</t>
  </si>
  <si>
    <t>Activate</t>
  </si>
  <si>
    <t>"Unchecked"</t>
  </si>
  <si>
    <t>"Checked'"</t>
  </si>
  <si>
    <t>"Kích hoạt"</t>
  </si>
  <si>
    <t>"Đã khoá"</t>
  </si>
  <si>
    <t>Thêm danh mục sản phẩm</t>
  </si>
  <si>
    <t>Sửa danh mục sản phẩm</t>
  </si>
  <si>
    <t>Tra cứu danh mục sản phẩm</t>
  </si>
  <si>
    <t>"checked"</t>
  </si>
  <si>
    <t>"unchecked"</t>
  </si>
  <si>
    <t xml:space="preserve"> </t>
  </si>
  <si>
    <t>Tên sản phẩm</t>
  </si>
  <si>
    <t>Mã sản phẩm</t>
  </si>
  <si>
    <t>MetaTitle</t>
  </si>
  <si>
    <t>Loại sản phẩm</t>
  </si>
  <si>
    <t>Mô tả</t>
  </si>
  <si>
    <t>Image</t>
  </si>
  <si>
    <t>MoreImage</t>
  </si>
  <si>
    <t>Giá bán</t>
  </si>
  <si>
    <t>Giá khuyến mãi</t>
  </si>
  <si>
    <t>Số lượng</t>
  </si>
  <si>
    <t>Bao gồm VAT</t>
  </si>
  <si>
    <t>"iPhone"</t>
  </si>
  <si>
    <t>"/Img1.png"</t>
  </si>
  <si>
    <t>"/img2.png"</t>
  </si>
  <si>
    <t>"10"</t>
  </si>
  <si>
    <t>26/12/2019</t>
  </si>
  <si>
    <t>14/12/2019</t>
  </si>
  <si>
    <t>"Form lỗi"</t>
  </si>
  <si>
    <t>"Tên sản phẩm không được để trống"</t>
  </si>
  <si>
    <t>"Loại sản phẩm không được để trống"</t>
  </si>
  <si>
    <t>"ten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t>
  </si>
  <si>
    <t>"san pham 123"</t>
  </si>
  <si>
    <t>"12345678901"</t>
  </si>
  <si>
    <t>""ten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t>
  </si>
  <si>
    <t>"Meta title không được để trống"</t>
  </si>
  <si>
    <t>"""ten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t>
  </si>
  <si>
    <t>auto</t>
  </si>
  <si>
    <t>"The field Mã sản phẩm must be a string with a maximum length of 10"</t>
  </si>
  <si>
    <t>"Mô tả"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</si>
</sst>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yy;@"/>
    <numFmt numFmtId="165" formatCode="mm/dd"/>
    <numFmt numFmtId="166" formatCode="[$VND]\ #,##0.00"/>
  </numFmts>
  <fonts count="36">
    <font>
      <sz val="11"/>
      <color theme="1"/>
      <name val="Calibri"/>
      <family val="2"/>
      <scheme val="minor"/>
    </font>
    <font>
      <sz val="11"/>
      <name val="ＭＳ Ｐゴシック"/>
      <family val="3"/>
      <charset val="128"/>
    </font>
    <font>
      <b/>
      <sz val="26"/>
      <color indexed="10"/>
      <name val="Tahoma"/>
      <family val="2"/>
    </font>
    <font>
      <b/>
      <sz val="20"/>
      <color indexed="8"/>
      <name val="Tahoma"/>
      <family val="2"/>
    </font>
    <font>
      <b/>
      <sz val="10"/>
      <color indexed="60"/>
      <name val="Tahoma"/>
      <family val="2"/>
    </font>
    <font>
      <i/>
      <sz val="10"/>
      <color indexed="17"/>
      <name val="Tahoma"/>
      <family val="2"/>
    </font>
    <font>
      <sz val="10"/>
      <name val="Tahoma"/>
      <family val="2"/>
    </font>
    <font>
      <b/>
      <sz val="10"/>
      <name val="Tahoma"/>
      <family val="2"/>
    </font>
    <font>
      <i/>
      <sz val="10"/>
      <name val="Tahoma"/>
      <family val="2"/>
    </font>
    <font>
      <b/>
      <sz val="10"/>
      <color indexed="9"/>
      <name val="Tahoma"/>
      <family val="2"/>
    </font>
    <font>
      <b/>
      <sz val="8"/>
      <color indexed="81"/>
      <name val="Tahoma"/>
      <family val="2"/>
    </font>
    <font>
      <sz val="8"/>
      <color indexed="81"/>
      <name val="Tahoma"/>
      <family val="2"/>
    </font>
    <font>
      <u/>
      <sz val="11"/>
      <color theme="10"/>
      <name val="Calibri"/>
      <family val="2"/>
      <scheme val="minor"/>
    </font>
    <font>
      <b/>
      <sz val="10"/>
      <color indexed="8"/>
      <name val="Tahoma"/>
      <family val="2"/>
    </font>
    <font>
      <b/>
      <sz val="10"/>
      <color indexed="10"/>
      <name val="Tahoma"/>
      <family val="2"/>
    </font>
    <font>
      <sz val="10"/>
      <color indexed="9"/>
      <name val="Tahoma"/>
      <family val="2"/>
    </font>
    <font>
      <b/>
      <sz val="11"/>
      <color indexed="9"/>
      <name val="Tahoma"/>
      <family val="2"/>
    </font>
    <font>
      <sz val="10"/>
      <color indexed="8"/>
      <name val="Tahoma"/>
      <family val="2"/>
    </font>
    <font>
      <b/>
      <sz val="8"/>
      <name val="Tahoma"/>
      <family val="2"/>
    </font>
    <font>
      <i/>
      <sz val="8"/>
      <name val="Tahoma"/>
      <family val="2"/>
    </font>
    <font>
      <sz val="8"/>
      <name val="Tahoma"/>
      <family val="2"/>
    </font>
    <font>
      <b/>
      <sz val="8"/>
      <color indexed="9"/>
      <name val="Tahoma"/>
      <family val="2"/>
    </font>
    <font>
      <sz val="8"/>
      <color indexed="9"/>
      <name val="Tahoma"/>
      <family val="2"/>
    </font>
    <font>
      <b/>
      <sz val="12"/>
      <name val="Tahoma"/>
      <family val="2"/>
    </font>
    <font>
      <sz val="11"/>
      <name val="Tahoma"/>
      <family val="2"/>
    </font>
    <font>
      <sz val="8"/>
      <color indexed="17"/>
      <name val="Tahoma"/>
      <family val="2"/>
    </font>
    <font>
      <sz val="11"/>
      <color theme="1"/>
      <name val="Tahoma"/>
      <family val="2"/>
    </font>
    <font>
      <b/>
      <sz val="8"/>
      <color theme="1"/>
      <name val="Tahoma"/>
      <family val="2"/>
    </font>
    <font>
      <sz val="8"/>
      <color theme="1"/>
      <name val="Tahoma"/>
      <family val="2"/>
    </font>
    <font>
      <i/>
      <sz val="8"/>
      <color theme="1"/>
      <name val="Tahoma"/>
      <family val="2"/>
    </font>
    <font>
      <sz val="12"/>
      <name val="Tahoma"/>
      <family val="2"/>
    </font>
    <font>
      <sz val="8"/>
      <name val="Calibri"/>
      <family val="2"/>
      <scheme val="minor"/>
    </font>
    <font>
      <sz val="10"/>
      <name val="Times New Roman"/>
      <family val="1"/>
    </font>
    <font>
      <u/>
      <sz val="11"/>
      <color theme="10"/>
      <name val="Times New Roman"/>
      <family val="1"/>
    </font>
    <font>
      <u/>
      <sz val="10"/>
      <color indexed="12"/>
      <name val="Times New Roman"/>
      <family val="1"/>
    </font>
    <font>
      <sz val="11"/>
      <color rgb="FF000000"/>
      <name val="Calibri"/>
      <family val="2"/>
      <scheme val="minor"/>
    </font>
  </fonts>
  <fills count="9">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18"/>
        <bgColor indexed="64"/>
      </patternFill>
    </fill>
    <fill>
      <patternFill patternType="solid">
        <fgColor indexed="9"/>
        <bgColor indexed="64"/>
      </patternFill>
    </fill>
    <fill>
      <patternFill patternType="solid">
        <fgColor indexed="52"/>
        <bgColor indexed="64"/>
      </patternFill>
    </fill>
    <fill>
      <patternFill patternType="solid">
        <fgColor rgb="FFFFFFFF"/>
        <bgColor rgb="FFFFFFCC"/>
      </patternFill>
    </fill>
  </fills>
  <borders count="104">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right/>
      <top style="thin">
        <color indexed="8"/>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medium">
        <color indexed="8"/>
      </left>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8"/>
      </right>
      <top/>
      <bottom style="thin">
        <color indexed="8"/>
      </bottom>
      <diagonal/>
    </border>
    <border>
      <left style="thin">
        <color indexed="64"/>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thin">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right style="medium">
        <color indexed="64"/>
      </right>
      <top style="thin">
        <color indexed="8"/>
      </top>
      <bottom style="medium">
        <color indexed="8"/>
      </bottom>
      <diagonal/>
    </border>
    <border>
      <left style="double">
        <color indexed="64"/>
      </left>
      <right style="hair">
        <color indexed="8"/>
      </right>
      <top style="double">
        <color indexed="64"/>
      </top>
      <bottom style="medium">
        <color indexed="9"/>
      </bottom>
      <diagonal/>
    </border>
    <border>
      <left/>
      <right/>
      <top style="double">
        <color indexed="64"/>
      </top>
      <bottom style="medium">
        <color indexed="9"/>
      </bottom>
      <diagonal/>
    </border>
    <border>
      <left style="double">
        <color indexed="64"/>
      </left>
      <right style="thin">
        <color indexed="64"/>
      </right>
      <top style="medium">
        <color indexed="9"/>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style="double">
        <color indexed="64"/>
      </bottom>
      <diagonal/>
    </border>
    <border>
      <left style="thin">
        <color indexed="64"/>
      </left>
      <right/>
      <top/>
      <bottom style="thin">
        <color indexed="8"/>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8"/>
      </left>
      <right/>
      <top style="thin">
        <color indexed="64"/>
      </top>
      <bottom style="thin">
        <color indexed="8"/>
      </bottom>
      <diagonal/>
    </border>
    <border>
      <left/>
      <right style="thin">
        <color indexed="8"/>
      </right>
      <top style="thin">
        <color indexed="64"/>
      </top>
      <bottom style="thin">
        <color indexed="8"/>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8"/>
      </left>
      <right/>
      <top style="thin">
        <color indexed="64"/>
      </top>
      <bottom style="thin">
        <color indexed="64"/>
      </bottom>
      <diagonal/>
    </border>
    <border>
      <left style="thin">
        <color indexed="64"/>
      </left>
      <right/>
      <top/>
      <bottom/>
      <diagonal/>
    </border>
    <border>
      <left style="double">
        <color indexed="64"/>
      </left>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8"/>
      </left>
      <right style="thin">
        <color indexed="64"/>
      </right>
      <top style="thin">
        <color indexed="8"/>
      </top>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8"/>
      </right>
      <top style="thin">
        <color indexed="8"/>
      </top>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8"/>
      </left>
      <right/>
      <top style="hair">
        <color indexed="8"/>
      </top>
      <bottom style="hair">
        <color indexed="8"/>
      </bottom>
      <diagonal/>
    </border>
    <border>
      <left/>
      <right style="hair">
        <color indexed="8"/>
      </right>
      <top/>
      <bottom style="hair">
        <color indexed="8"/>
      </bottom>
      <diagonal/>
    </border>
    <border>
      <left style="hair">
        <color indexed="8"/>
      </left>
      <right style="hair">
        <color indexed="8"/>
      </right>
      <top/>
      <bottom style="hair">
        <color indexed="8"/>
      </bottom>
      <diagonal/>
    </border>
    <border>
      <left style="hair">
        <color indexed="8"/>
      </left>
      <right/>
      <top/>
      <bottom style="hair">
        <color indexed="8"/>
      </bottom>
      <diagonal/>
    </border>
    <border>
      <left style="hair">
        <color indexed="8"/>
      </left>
      <right style="hair">
        <color indexed="8"/>
      </right>
      <top style="hair">
        <color indexed="8"/>
      </top>
      <bottom/>
      <diagonal/>
    </border>
    <border>
      <left style="hair">
        <color indexed="8"/>
      </left>
      <right/>
      <top style="hair">
        <color indexed="8"/>
      </top>
      <bottom/>
      <diagonal/>
    </border>
    <border>
      <left style="thin">
        <color rgb="FF000000"/>
      </left>
      <right style="hair">
        <color rgb="FF000000"/>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diagonal/>
    </border>
    <border>
      <left/>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s>
  <cellStyleXfs count="5">
    <xf numFmtId="0" fontId="0" fillId="0" borderId="0"/>
    <xf numFmtId="0" fontId="1" fillId="0" borderId="0"/>
    <xf numFmtId="0" fontId="12" fillId="0" borderId="0" applyNumberFormat="0" applyFill="0" applyBorder="0" applyAlignment="0" applyProtection="0"/>
    <xf numFmtId="0" fontId="1" fillId="0" borderId="0"/>
    <xf numFmtId="0" fontId="1" fillId="0" borderId="0"/>
  </cellStyleXfs>
  <cellXfs count="314">
    <xf numFmtId="0" fontId="0" fillId="0" borderId="0" xfId="0"/>
    <xf numFmtId="0" fontId="2" fillId="0" borderId="1" xfId="1" applyFont="1" applyBorder="1" applyAlignment="1">
      <alignment horizontal="center" vertical="center"/>
    </xf>
    <xf numFmtId="0" fontId="4" fillId="2" borderId="0" xfId="1" applyFont="1" applyFill="1" applyAlignment="1">
      <alignment horizontal="left" indent="1"/>
    </xf>
    <xf numFmtId="0" fontId="5" fillId="0" borderId="0" xfId="1" applyFont="1" applyAlignment="1">
      <alignment horizontal="left" indent="1"/>
    </xf>
    <xf numFmtId="0" fontId="6" fillId="0" borderId="0" xfId="1" applyFont="1"/>
    <xf numFmtId="0" fontId="6" fillId="2" borderId="0" xfId="1" applyFont="1" applyFill="1"/>
    <xf numFmtId="0" fontId="7" fillId="2" borderId="2" xfId="1" applyFont="1" applyFill="1" applyBorder="1" applyAlignment="1">
      <alignment horizontal="left"/>
    </xf>
    <xf numFmtId="0" fontId="6" fillId="0" borderId="3" xfId="1" applyFont="1" applyBorder="1" applyAlignment="1"/>
    <xf numFmtId="14" fontId="8" fillId="0" borderId="3" xfId="1" applyNumberFormat="1" applyFont="1" applyBorder="1" applyAlignment="1"/>
    <xf numFmtId="0" fontId="8" fillId="0" borderId="3" xfId="1" quotePrefix="1" applyFont="1" applyBorder="1" applyAlignment="1">
      <alignment horizontal="left" indent="1"/>
    </xf>
    <xf numFmtId="0" fontId="7" fillId="0" borderId="0" xfId="1" applyFont="1" applyFill="1" applyBorder="1"/>
    <xf numFmtId="0" fontId="5" fillId="0" borderId="0" xfId="1" applyFont="1" applyBorder="1" applyAlignment="1">
      <alignment horizontal="left"/>
    </xf>
    <xf numFmtId="0" fontId="6" fillId="0" borderId="0" xfId="1" applyFont="1" applyBorder="1" applyAlignment="1"/>
    <xf numFmtId="0" fontId="4" fillId="0" borderId="0" xfId="1" applyFont="1" applyFill="1" applyBorder="1" applyAlignment="1">
      <alignment horizontal="left" indent="1"/>
    </xf>
    <xf numFmtId="0" fontId="5" fillId="0" borderId="0" xfId="1" applyFont="1" applyBorder="1" applyAlignment="1">
      <alignment horizontal="left" indent="1"/>
    </xf>
    <xf numFmtId="0" fontId="6" fillId="0" borderId="0" xfId="1" applyFont="1" applyFill="1"/>
    <xf numFmtId="0" fontId="6" fillId="0" borderId="0" xfId="1" applyFont="1" applyBorder="1"/>
    <xf numFmtId="0" fontId="7" fillId="0" borderId="0" xfId="1" applyFont="1" applyAlignment="1">
      <alignment horizontal="left"/>
    </xf>
    <xf numFmtId="164" fontId="9" fillId="3" borderId="4" xfId="1" applyNumberFormat="1" applyFont="1" applyFill="1" applyBorder="1" applyAlignment="1">
      <alignment horizontal="center" vertical="center"/>
    </xf>
    <xf numFmtId="0" fontId="9" fillId="3" borderId="5" xfId="1" applyFont="1" applyFill="1" applyBorder="1" applyAlignment="1">
      <alignment horizontal="center" vertical="center"/>
    </xf>
    <xf numFmtId="0" fontId="9" fillId="3" borderId="6" xfId="1" applyFont="1" applyFill="1" applyBorder="1" applyAlignment="1">
      <alignment horizontal="center" vertical="center"/>
    </xf>
    <xf numFmtId="14" fontId="8" fillId="0" borderId="7" xfId="1" applyNumberFormat="1" applyFont="1" applyBorder="1" applyAlignment="1">
      <alignment vertical="top" wrapText="1"/>
    </xf>
    <xf numFmtId="49" fontId="6" fillId="0" borderId="8" xfId="1" applyNumberFormat="1" applyFont="1" applyBorder="1" applyAlignment="1">
      <alignment vertical="top"/>
    </xf>
    <xf numFmtId="0" fontId="6" fillId="0" borderId="8" xfId="1" applyFont="1" applyBorder="1" applyAlignment="1">
      <alignment vertical="top" wrapText="1"/>
    </xf>
    <xf numFmtId="0" fontId="6" fillId="0" borderId="8" xfId="1" applyFont="1" applyBorder="1" applyAlignment="1">
      <alignment vertical="top"/>
    </xf>
    <xf numFmtId="15" fontId="6" fillId="0" borderId="8" xfId="1" applyNumberFormat="1" applyFont="1" applyBorder="1" applyAlignment="1">
      <alignment vertical="top"/>
    </xf>
    <xf numFmtId="0" fontId="8" fillId="0" borderId="9" xfId="1" applyFont="1" applyBorder="1" applyAlignment="1">
      <alignment vertical="top" wrapText="1"/>
    </xf>
    <xf numFmtId="164" fontId="6" fillId="0" borderId="7" xfId="1" applyNumberFormat="1" applyFont="1" applyBorder="1" applyAlignment="1">
      <alignment vertical="top"/>
    </xf>
    <xf numFmtId="0" fontId="6" fillId="0" borderId="9" xfId="1" applyFont="1" applyBorder="1" applyAlignment="1">
      <alignment vertical="top"/>
    </xf>
    <xf numFmtId="164" fontId="6" fillId="0" borderId="10" xfId="1" applyNumberFormat="1" applyFont="1" applyBorder="1" applyAlignment="1">
      <alignment vertical="top"/>
    </xf>
    <xf numFmtId="49" fontId="6" fillId="0" borderId="11" xfId="1" applyNumberFormat="1" applyFont="1" applyBorder="1" applyAlignment="1">
      <alignment vertical="top"/>
    </xf>
    <xf numFmtId="0" fontId="6" fillId="0" borderId="11" xfId="1" applyFont="1" applyBorder="1" applyAlignment="1">
      <alignment vertical="top"/>
    </xf>
    <xf numFmtId="0" fontId="6" fillId="0" borderId="12" xfId="1" applyFont="1" applyBorder="1" applyAlignment="1">
      <alignment vertical="top"/>
    </xf>
    <xf numFmtId="1" fontId="6" fillId="2" borderId="0" xfId="1" applyNumberFormat="1" applyFont="1" applyFill="1"/>
    <xf numFmtId="0" fontId="6" fillId="2" borderId="0" xfId="1" applyFont="1" applyFill="1" applyAlignment="1">
      <alignment horizontal="left"/>
    </xf>
    <xf numFmtId="0" fontId="6" fillId="2" borderId="0" xfId="1" applyFont="1" applyFill="1" applyAlignment="1">
      <alignment horizontal="left" wrapText="1"/>
    </xf>
    <xf numFmtId="1" fontId="6" fillId="2" borderId="0" xfId="1" applyNumberFormat="1" applyFont="1" applyFill="1" applyProtection="1">
      <protection hidden="1"/>
    </xf>
    <xf numFmtId="0" fontId="3" fillId="2" borderId="0" xfId="1" applyFont="1" applyFill="1" applyAlignment="1">
      <alignment horizontal="left"/>
    </xf>
    <xf numFmtId="0" fontId="13" fillId="2" borderId="0" xfId="1" applyFont="1" applyFill="1" applyAlignment="1">
      <alignment horizontal="left"/>
    </xf>
    <xf numFmtId="0" fontId="14" fillId="2" borderId="0" xfId="1" applyFont="1" applyFill="1" applyAlignment="1">
      <alignment horizontal="left"/>
    </xf>
    <xf numFmtId="0" fontId="8" fillId="2" borderId="1" xfId="1" applyFont="1" applyFill="1" applyBorder="1" applyAlignment="1">
      <alignment horizontal="left"/>
    </xf>
    <xf numFmtId="0" fontId="8" fillId="2" borderId="13" xfId="1" applyFont="1" applyFill="1" applyBorder="1" applyAlignment="1">
      <alignment horizontal="left"/>
    </xf>
    <xf numFmtId="0" fontId="8" fillId="2" borderId="3" xfId="1" applyFont="1" applyFill="1" applyBorder="1" applyAlignment="1">
      <alignment horizontal="left"/>
    </xf>
    <xf numFmtId="1" fontId="4" fillId="2" borderId="0" xfId="1" applyNumberFormat="1" applyFont="1" applyFill="1" applyBorder="1" applyAlignment="1"/>
    <xf numFmtId="0" fontId="6" fillId="2" borderId="0" xfId="1" applyFont="1" applyFill="1" applyBorder="1" applyAlignment="1"/>
    <xf numFmtId="0" fontId="6" fillId="2" borderId="0" xfId="1" applyFont="1" applyFill="1" applyBorder="1" applyAlignment="1">
      <alignment wrapText="1"/>
    </xf>
    <xf numFmtId="1" fontId="6" fillId="2" borderId="0" xfId="1" applyNumberFormat="1" applyFont="1" applyFill="1" applyAlignment="1" applyProtection="1">
      <alignment vertical="center"/>
      <protection hidden="1"/>
    </xf>
    <xf numFmtId="0" fontId="6" fillId="2" borderId="0" xfId="1" applyFont="1" applyFill="1" applyAlignment="1">
      <alignment horizontal="left" vertical="center"/>
    </xf>
    <xf numFmtId="0" fontId="6" fillId="2" borderId="0" xfId="1" applyFont="1" applyFill="1" applyAlignment="1">
      <alignment horizontal="left" vertical="center" wrapText="1"/>
    </xf>
    <xf numFmtId="0" fontId="7" fillId="2" borderId="0" xfId="3" applyFont="1" applyFill="1" applyBorder="1"/>
    <xf numFmtId="0" fontId="6" fillId="2" borderId="0" xfId="3" applyFont="1" applyFill="1" applyBorder="1"/>
    <xf numFmtId="164" fontId="6" fillId="2" borderId="0" xfId="3" applyNumberFormat="1" applyFont="1" applyFill="1" applyBorder="1"/>
    <xf numFmtId="0" fontId="7" fillId="2" borderId="2" xfId="1" applyFont="1" applyFill="1" applyBorder="1" applyAlignment="1">
      <alignment vertical="center"/>
    </xf>
    <xf numFmtId="0" fontId="6" fillId="2" borderId="0" xfId="1" applyFont="1" applyFill="1" applyBorder="1"/>
    <xf numFmtId="0" fontId="15" fillId="3" borderId="15" xfId="1" applyNumberFormat="1" applyFont="1" applyFill="1" applyBorder="1" applyAlignment="1">
      <alignment horizontal="center"/>
    </xf>
    <xf numFmtId="0" fontId="16" fillId="5" borderId="0" xfId="0" applyFont="1" applyFill="1" applyAlignment="1">
      <alignment vertical="center"/>
    </xf>
    <xf numFmtId="0" fontId="15" fillId="3" borderId="11" xfId="1" applyFont="1" applyFill="1" applyBorder="1" applyAlignment="1">
      <alignment horizontal="center"/>
    </xf>
    <xf numFmtId="0" fontId="6" fillId="2" borderId="0" xfId="1" applyFont="1" applyFill="1" applyBorder="1" applyAlignment="1">
      <alignment horizontal="center"/>
    </xf>
    <xf numFmtId="10" fontId="6" fillId="2" borderId="0" xfId="1" applyNumberFormat="1" applyFont="1" applyFill="1" applyBorder="1" applyAlignment="1">
      <alignment horizontal="center"/>
    </xf>
    <xf numFmtId="9" fontId="6" fillId="2" borderId="0" xfId="1" applyNumberFormat="1" applyFont="1" applyFill="1" applyBorder="1" applyAlignment="1">
      <alignment horizontal="center"/>
    </xf>
    <xf numFmtId="0" fontId="7" fillId="2" borderId="0" xfId="1" applyFont="1" applyFill="1" applyBorder="1" applyAlignment="1">
      <alignment horizontal="left"/>
    </xf>
    <xf numFmtId="2" fontId="7" fillId="2" borderId="0" xfId="1" applyNumberFormat="1" applyFont="1" applyFill="1" applyBorder="1" applyAlignment="1">
      <alignment horizontal="right" wrapText="1"/>
    </xf>
    <xf numFmtId="0" fontId="17" fillId="2" borderId="0" xfId="1" applyFont="1" applyFill="1" applyBorder="1" applyAlignment="1">
      <alignment horizontal="center" wrapText="1"/>
    </xf>
    <xf numFmtId="0" fontId="19" fillId="2" borderId="18" xfId="4" applyFont="1" applyFill="1" applyBorder="1" applyAlignment="1">
      <alignment wrapText="1"/>
    </xf>
    <xf numFmtId="0" fontId="19" fillId="2" borderId="23" xfId="4" applyFont="1" applyFill="1" applyBorder="1" applyAlignment="1">
      <alignment wrapText="1"/>
    </xf>
    <xf numFmtId="0" fontId="19" fillId="2" borderId="13" xfId="4" applyFont="1" applyFill="1" applyBorder="1" applyAlignment="1">
      <alignment horizontal="left" wrapText="1"/>
    </xf>
    <xf numFmtId="0" fontId="20" fillId="2" borderId="35" xfId="1" applyNumberFormat="1" applyFont="1" applyFill="1" applyBorder="1" applyAlignment="1">
      <alignment horizontal="center" vertical="center"/>
    </xf>
    <xf numFmtId="164" fontId="9" fillId="3" borderId="37" xfId="1" applyNumberFormat="1" applyFont="1" applyFill="1" applyBorder="1" applyAlignment="1">
      <alignment horizontal="center" vertical="center"/>
    </xf>
    <xf numFmtId="0" fontId="21" fillId="5" borderId="38" xfId="1" applyFont="1" applyFill="1" applyBorder="1" applyAlignment="1">
      <alignment horizontal="left"/>
    </xf>
    <xf numFmtId="0" fontId="22" fillId="5" borderId="38" xfId="1" applyFont="1" applyFill="1" applyBorder="1"/>
    <xf numFmtId="0" fontId="22" fillId="5" borderId="38" xfId="1" applyFont="1" applyFill="1" applyBorder="1" applyAlignment="1">
      <alignment horizontal="right"/>
    </xf>
    <xf numFmtId="0" fontId="21" fillId="5" borderId="38" xfId="1" applyFont="1" applyFill="1" applyBorder="1" applyAlignment="1">
      <alignment vertical="top" textRotation="180"/>
    </xf>
    <xf numFmtId="0" fontId="21" fillId="5" borderId="39" xfId="1" applyFont="1" applyFill="1" applyBorder="1" applyAlignment="1">
      <alignment vertical="center"/>
    </xf>
    <xf numFmtId="0" fontId="18" fillId="6" borderId="40" xfId="1" applyFont="1" applyFill="1" applyBorder="1" applyAlignment="1">
      <alignment horizontal="left" vertical="top"/>
    </xf>
    <xf numFmtId="0" fontId="20" fillId="6" borderId="41" xfId="1" applyFont="1" applyFill="1" applyBorder="1" applyAlignment="1">
      <alignment horizontal="center" vertical="top"/>
    </xf>
    <xf numFmtId="0" fontId="20" fillId="6" borderId="42" xfId="1" applyFont="1" applyFill="1" applyBorder="1" applyAlignment="1">
      <alignment horizontal="right" vertical="top"/>
    </xf>
    <xf numFmtId="0" fontId="19" fillId="7" borderId="0" xfId="1" applyFont="1" applyFill="1" applyBorder="1" applyAlignment="1">
      <alignment horizontal="right"/>
    </xf>
    <xf numFmtId="0" fontId="23" fillId="0" borderId="43" xfId="1" applyFont="1" applyBorder="1" applyAlignment="1">
      <alignment horizontal="center"/>
    </xf>
    <xf numFmtId="0" fontId="21" fillId="5" borderId="44" xfId="1" applyFont="1" applyFill="1" applyBorder="1" applyAlignment="1">
      <alignment vertical="center"/>
    </xf>
    <xf numFmtId="0" fontId="18" fillId="6" borderId="20" xfId="1" applyFont="1" applyFill="1" applyBorder="1" applyAlignment="1">
      <alignment horizontal="left" vertical="top"/>
    </xf>
    <xf numFmtId="0" fontId="20" fillId="6" borderId="21" xfId="1" applyFont="1" applyFill="1" applyBorder="1" applyAlignment="1">
      <alignment horizontal="center" vertical="top"/>
    </xf>
    <xf numFmtId="0" fontId="20" fillId="6" borderId="22" xfId="1" applyFont="1" applyFill="1" applyBorder="1" applyAlignment="1">
      <alignment horizontal="right" vertical="top"/>
    </xf>
    <xf numFmtId="0" fontId="23" fillId="0" borderId="45" xfId="1" applyFont="1" applyBorder="1" applyAlignment="1">
      <alignment horizontal="center"/>
    </xf>
    <xf numFmtId="0" fontId="20" fillId="0" borderId="0" xfId="1" applyFont="1" applyFill="1" applyBorder="1" applyAlignment="1">
      <alignment vertical="top"/>
    </xf>
    <xf numFmtId="0" fontId="20" fillId="7" borderId="0" xfId="1" applyFont="1" applyFill="1" applyBorder="1" applyAlignment="1">
      <alignment horizontal="right"/>
    </xf>
    <xf numFmtId="0" fontId="18" fillId="6" borderId="46" xfId="1" applyFont="1" applyFill="1" applyBorder="1" applyAlignment="1">
      <alignment horizontal="left" vertical="top"/>
    </xf>
    <xf numFmtId="0" fontId="20" fillId="6" borderId="47" xfId="1" applyFont="1" applyFill="1" applyBorder="1" applyAlignment="1">
      <alignment horizontal="center" vertical="top"/>
    </xf>
    <xf numFmtId="0" fontId="20" fillId="6" borderId="48" xfId="1" applyFont="1" applyFill="1" applyBorder="1" applyAlignment="1">
      <alignment horizontal="right" vertical="top"/>
    </xf>
    <xf numFmtId="0" fontId="20" fillId="7" borderId="49" xfId="1" applyFont="1" applyFill="1" applyBorder="1" applyAlignment="1">
      <alignment horizontal="right"/>
    </xf>
    <xf numFmtId="0" fontId="23" fillId="0" borderId="50" xfId="1" applyFont="1" applyBorder="1" applyAlignment="1">
      <alignment horizontal="center"/>
    </xf>
    <xf numFmtId="0" fontId="21" fillId="5" borderId="39" xfId="1" applyFont="1" applyFill="1" applyBorder="1" applyAlignment="1">
      <alignment vertical="top"/>
    </xf>
    <xf numFmtId="0" fontId="18" fillId="6" borderId="40" xfId="1" applyFont="1" applyFill="1" applyBorder="1" applyAlignment="1"/>
    <xf numFmtId="0" fontId="18" fillId="6" borderId="41" xfId="1" applyFont="1" applyFill="1" applyBorder="1" applyAlignment="1"/>
    <xf numFmtId="0" fontId="20" fillId="6" borderId="42" xfId="1" applyFont="1" applyFill="1" applyBorder="1" applyAlignment="1">
      <alignment horizontal="right"/>
    </xf>
    <xf numFmtId="0" fontId="20" fillId="7" borderId="43" xfId="1" applyFont="1" applyFill="1" applyBorder="1" applyAlignment="1">
      <alignment horizontal="left"/>
    </xf>
    <xf numFmtId="0" fontId="21" fillId="5" borderId="44" xfId="1" applyFont="1" applyFill="1" applyBorder="1" applyAlignment="1">
      <alignment vertical="top"/>
    </xf>
    <xf numFmtId="0" fontId="18" fillId="6" borderId="20" xfId="1" applyFont="1" applyFill="1" applyBorder="1" applyAlignment="1"/>
    <xf numFmtId="0" fontId="20" fillId="6" borderId="21" xfId="1" applyFont="1" applyFill="1" applyBorder="1" applyAlignment="1"/>
    <xf numFmtId="0" fontId="20" fillId="6" borderId="22" xfId="1" applyFont="1" applyFill="1" applyBorder="1" applyAlignment="1">
      <alignment horizontal="right"/>
    </xf>
    <xf numFmtId="0" fontId="20" fillId="7" borderId="45" xfId="1" applyFont="1" applyFill="1" applyBorder="1" applyAlignment="1">
      <alignment horizontal="left"/>
    </xf>
    <xf numFmtId="0" fontId="24" fillId="6" borderId="21" xfId="1" applyFont="1" applyFill="1" applyBorder="1" applyAlignment="1"/>
    <xf numFmtId="0" fontId="20" fillId="7" borderId="45" xfId="1" applyFont="1" applyFill="1" applyBorder="1"/>
    <xf numFmtId="0" fontId="18" fillId="6" borderId="51" xfId="1" applyFont="1" applyFill="1" applyBorder="1" applyAlignment="1"/>
    <xf numFmtId="0" fontId="20" fillId="6" borderId="52" xfId="1" applyFont="1" applyFill="1" applyBorder="1" applyAlignment="1"/>
    <xf numFmtId="0" fontId="20" fillId="6" borderId="53" xfId="1" applyFont="1" applyFill="1" applyBorder="1" applyAlignment="1">
      <alignment horizontal="right"/>
    </xf>
    <xf numFmtId="0" fontId="20" fillId="7" borderId="54" xfId="1" applyFont="1" applyFill="1" applyBorder="1" applyAlignment="1">
      <alignment horizontal="left"/>
    </xf>
    <xf numFmtId="0" fontId="23" fillId="0" borderId="54" xfId="1" applyFont="1" applyBorder="1" applyAlignment="1">
      <alignment horizontal="center"/>
    </xf>
    <xf numFmtId="0" fontId="20" fillId="0" borderId="55" xfId="1" applyFont="1" applyFill="1" applyBorder="1" applyAlignment="1">
      <alignment horizontal="left"/>
    </xf>
    <xf numFmtId="0" fontId="20" fillId="0" borderId="55" xfId="1" applyFont="1" applyBorder="1" applyAlignment="1">
      <alignment horizontal="center"/>
    </xf>
    <xf numFmtId="0" fontId="25" fillId="0" borderId="45" xfId="1" applyFont="1" applyBorder="1" applyAlignment="1">
      <alignment horizontal="left"/>
    </xf>
    <xf numFmtId="0" fontId="20" fillId="0" borderId="45" xfId="1" applyFont="1" applyBorder="1" applyAlignment="1">
      <alignment horizontal="center"/>
    </xf>
    <xf numFmtId="0" fontId="20" fillId="0" borderId="45" xfId="1" applyFont="1" applyBorder="1"/>
    <xf numFmtId="165" fontId="20" fillId="0" borderId="45" xfId="1" applyNumberFormat="1" applyFont="1" applyBorder="1" applyAlignment="1">
      <alignment vertical="top" textRotation="255"/>
    </xf>
    <xf numFmtId="0" fontId="21" fillId="5" borderId="56" xfId="1" applyFont="1" applyFill="1" applyBorder="1" applyAlignment="1">
      <alignment vertical="top"/>
    </xf>
    <xf numFmtId="0" fontId="20" fillId="0" borderId="50" xfId="1" applyFont="1" applyBorder="1"/>
    <xf numFmtId="0" fontId="20" fillId="0" borderId="50" xfId="1" applyFont="1" applyBorder="1" applyAlignment="1">
      <alignment textRotation="255"/>
    </xf>
    <xf numFmtId="0" fontId="26" fillId="0" borderId="0" xfId="0" applyFont="1"/>
    <xf numFmtId="0" fontId="19" fillId="2" borderId="18" xfId="4" applyFont="1" applyFill="1" applyBorder="1" applyAlignment="1">
      <alignment horizontal="left" wrapText="1"/>
    </xf>
    <xf numFmtId="0" fontId="28" fillId="0" borderId="0" xfId="0" applyFont="1"/>
    <xf numFmtId="0" fontId="0" fillId="0" borderId="69" xfId="0" applyBorder="1"/>
    <xf numFmtId="0" fontId="20" fillId="2" borderId="18" xfId="4" applyFont="1" applyFill="1" applyBorder="1" applyAlignment="1">
      <alignment wrapText="1"/>
    </xf>
    <xf numFmtId="0" fontId="20" fillId="2" borderId="23" xfId="4" applyFont="1" applyFill="1" applyBorder="1" applyAlignment="1">
      <alignment wrapText="1"/>
    </xf>
    <xf numFmtId="0" fontId="20" fillId="2" borderId="13" xfId="4" applyFont="1" applyFill="1" applyBorder="1" applyAlignment="1">
      <alignment horizontal="left" wrapText="1"/>
    </xf>
    <xf numFmtId="165" fontId="20" fillId="0" borderId="45" xfId="1" applyNumberFormat="1" applyFont="1" applyBorder="1" applyAlignment="1">
      <alignment vertical="center" textRotation="255"/>
    </xf>
    <xf numFmtId="0" fontId="20" fillId="0" borderId="50" xfId="1" applyFont="1" applyBorder="1" applyAlignment="1">
      <alignment vertical="center" textRotation="255"/>
    </xf>
    <xf numFmtId="0" fontId="30" fillId="0" borderId="45" xfId="1" applyFont="1" applyBorder="1" applyAlignment="1">
      <alignment horizontal="center"/>
    </xf>
    <xf numFmtId="0" fontId="30" fillId="0" borderId="43" xfId="1" applyFont="1" applyBorder="1" applyAlignment="1">
      <alignment horizontal="center"/>
    </xf>
    <xf numFmtId="0" fontId="20" fillId="0" borderId="43" xfId="1" applyFont="1" applyBorder="1" applyAlignment="1">
      <alignment horizontal="center"/>
    </xf>
    <xf numFmtId="0" fontId="20" fillId="0" borderId="54" xfId="1" applyFont="1" applyBorder="1" applyAlignment="1">
      <alignment horizontal="center"/>
    </xf>
    <xf numFmtId="0" fontId="20" fillId="0" borderId="50" xfId="1" applyFont="1" applyBorder="1" applyAlignment="1">
      <alignment horizontal="center"/>
    </xf>
    <xf numFmtId="0" fontId="24" fillId="6" borderId="52" xfId="1" applyFont="1" applyFill="1" applyBorder="1" applyAlignment="1"/>
    <xf numFmtId="0" fontId="20" fillId="7" borderId="54" xfId="1" applyFont="1" applyFill="1" applyBorder="1"/>
    <xf numFmtId="0" fontId="18" fillId="6" borderId="51" xfId="1" applyFont="1" applyFill="1" applyBorder="1" applyAlignment="1">
      <alignment horizontal="left" vertical="top"/>
    </xf>
    <xf numFmtId="0" fontId="20" fillId="6" borderId="52" xfId="1" applyFont="1" applyFill="1" applyBorder="1" applyAlignment="1">
      <alignment horizontal="center" vertical="top"/>
    </xf>
    <xf numFmtId="0" fontId="20" fillId="6" borderId="53" xfId="1" applyFont="1" applyFill="1" applyBorder="1" applyAlignment="1">
      <alignment horizontal="right" vertical="top"/>
    </xf>
    <xf numFmtId="0" fontId="7" fillId="2" borderId="2" xfId="1" applyFont="1" applyFill="1" applyBorder="1" applyAlignment="1">
      <alignment horizontal="left" vertical="center"/>
    </xf>
    <xf numFmtId="0" fontId="18" fillId="6" borderId="74" xfId="1" applyFont="1" applyFill="1" applyBorder="1" applyAlignment="1">
      <alignment horizontal="left" vertical="top"/>
    </xf>
    <xf numFmtId="0" fontId="20" fillId="6" borderId="0" xfId="1" applyFont="1" applyFill="1" applyBorder="1" applyAlignment="1">
      <alignment horizontal="center" vertical="top"/>
    </xf>
    <xf numFmtId="0" fontId="21" fillId="5" borderId="75" xfId="1" applyFont="1" applyFill="1" applyBorder="1" applyAlignment="1">
      <alignment vertical="center"/>
    </xf>
    <xf numFmtId="0" fontId="9" fillId="3" borderId="79" xfId="1" applyNumberFormat="1" applyFont="1" applyFill="1" applyBorder="1" applyAlignment="1">
      <alignment horizontal="center" vertical="center"/>
    </xf>
    <xf numFmtId="0" fontId="9" fillId="3" borderId="79" xfId="1" applyNumberFormat="1" applyFont="1" applyFill="1" applyBorder="1" applyAlignment="1">
      <alignment horizontal="center" vertical="center" wrapText="1"/>
    </xf>
    <xf numFmtId="0" fontId="9" fillId="3" borderId="80" xfId="1" applyNumberFormat="1" applyFont="1" applyFill="1" applyBorder="1" applyAlignment="1">
      <alignment horizontal="center" vertical="center"/>
    </xf>
    <xf numFmtId="0" fontId="0" fillId="0" borderId="81" xfId="0" applyBorder="1"/>
    <xf numFmtId="49" fontId="0" fillId="0" borderId="81" xfId="0" applyNumberFormat="1" applyBorder="1"/>
    <xf numFmtId="0" fontId="0" fillId="0" borderId="82" xfId="0" applyBorder="1"/>
    <xf numFmtId="49" fontId="0" fillId="0" borderId="82" xfId="0" applyNumberFormat="1" applyBorder="1"/>
    <xf numFmtId="0" fontId="9" fillId="3" borderId="83" xfId="1" applyNumberFormat="1" applyFont="1" applyFill="1" applyBorder="1" applyAlignment="1">
      <alignment horizontal="center" vertical="center" wrapText="1"/>
    </xf>
    <xf numFmtId="0" fontId="0" fillId="0" borderId="84" xfId="0" applyBorder="1"/>
    <xf numFmtId="0" fontId="0" fillId="0" borderId="85" xfId="0" applyBorder="1"/>
    <xf numFmtId="0" fontId="9" fillId="3" borderId="86" xfId="1" applyNumberFormat="1" applyFont="1" applyFill="1" applyBorder="1" applyAlignment="1">
      <alignment horizontal="center" vertical="center"/>
    </xf>
    <xf numFmtId="0" fontId="0" fillId="0" borderId="87" xfId="0" applyBorder="1"/>
    <xf numFmtId="0" fontId="0" fillId="0" borderId="88" xfId="0" applyBorder="1"/>
    <xf numFmtId="1" fontId="9" fillId="4" borderId="90" xfId="1" applyNumberFormat="1" applyFont="1" applyFill="1" applyBorder="1" applyAlignment="1">
      <alignment horizontal="center" vertical="center" wrapText="1"/>
    </xf>
    <xf numFmtId="0" fontId="9" fillId="4" borderId="91" xfId="1" applyFont="1" applyFill="1" applyBorder="1" applyAlignment="1">
      <alignment horizontal="center" vertical="center" wrapText="1"/>
    </xf>
    <xf numFmtId="0" fontId="9" fillId="4" borderId="92" xfId="1" applyFont="1" applyFill="1" applyBorder="1" applyAlignment="1">
      <alignment horizontal="center" vertical="center" wrapText="1"/>
    </xf>
    <xf numFmtId="1" fontId="32" fillId="2" borderId="14" xfId="1" applyNumberFormat="1" applyFont="1" applyFill="1" applyBorder="1" applyAlignment="1">
      <alignment horizontal="center" vertical="center" wrapText="1"/>
    </xf>
    <xf numFmtId="1" fontId="32" fillId="2" borderId="14" xfId="1" applyNumberFormat="1" applyFont="1" applyFill="1" applyBorder="1" applyAlignment="1">
      <alignment vertical="center" wrapText="1"/>
    </xf>
    <xf numFmtId="49" fontId="32" fillId="2" borderId="8" xfId="1" applyNumberFormat="1" applyFont="1" applyFill="1" applyBorder="1" applyAlignment="1">
      <alignment horizontal="left" vertical="center" wrapText="1"/>
    </xf>
    <xf numFmtId="0" fontId="33" fillId="2" borderId="8" xfId="2" applyNumberFormat="1" applyFont="1" applyFill="1" applyBorder="1" applyAlignment="1" applyProtection="1">
      <alignment horizontal="left" vertical="center" wrapText="1"/>
    </xf>
    <xf numFmtId="0" fontId="34" fillId="2" borderId="8" xfId="2" applyNumberFormat="1" applyFont="1" applyFill="1" applyBorder="1" applyAlignment="1" applyProtection="1">
      <alignment horizontal="left" vertical="center" wrapText="1"/>
    </xf>
    <xf numFmtId="0" fontId="32" fillId="2" borderId="89" xfId="1" applyFont="1" applyFill="1" applyBorder="1" applyAlignment="1">
      <alignment horizontal="left" vertical="center" wrapText="1"/>
    </xf>
    <xf numFmtId="0" fontId="33" fillId="0" borderId="0" xfId="2" applyFont="1" applyFill="1"/>
    <xf numFmtId="0" fontId="32" fillId="2" borderId="8" xfId="1" applyFont="1" applyFill="1" applyBorder="1" applyAlignment="1">
      <alignment horizontal="left" vertical="center" wrapText="1"/>
    </xf>
    <xf numFmtId="0" fontId="32" fillId="2" borderId="93" xfId="1" applyFont="1" applyFill="1" applyBorder="1" applyAlignment="1">
      <alignment horizontal="left" vertical="center" wrapText="1"/>
    </xf>
    <xf numFmtId="0" fontId="32" fillId="2" borderId="94" xfId="1" applyFont="1" applyFill="1" applyBorder="1" applyAlignment="1">
      <alignment horizontal="left" vertical="center" wrapText="1"/>
    </xf>
    <xf numFmtId="0" fontId="6" fillId="8" borderId="95" xfId="0" applyFont="1" applyFill="1" applyBorder="1" applyAlignment="1">
      <alignment horizontal="center" vertical="center" wrapText="1"/>
    </xf>
    <xf numFmtId="0" fontId="6" fillId="8" borderId="96" xfId="0" applyFont="1" applyFill="1" applyBorder="1" applyAlignment="1">
      <alignment vertical="center" wrapText="1"/>
    </xf>
    <xf numFmtId="0" fontId="6" fillId="8" borderId="97" xfId="0" applyFont="1" applyFill="1" applyBorder="1" applyAlignment="1">
      <alignment horizontal="left" vertical="center" wrapText="1"/>
    </xf>
    <xf numFmtId="0" fontId="6" fillId="8" borderId="98" xfId="0" applyFont="1" applyFill="1" applyBorder="1" applyAlignment="1">
      <alignment vertical="center" wrapText="1"/>
    </xf>
    <xf numFmtId="0" fontId="6" fillId="8" borderId="99" xfId="0" applyFont="1" applyFill="1" applyBorder="1" applyAlignment="1">
      <alignment horizontal="left" vertical="center" wrapText="1"/>
    </xf>
    <xf numFmtId="0" fontId="6" fillId="8" borderId="100" xfId="0" applyFont="1" applyFill="1" applyBorder="1" applyAlignment="1">
      <alignment horizontal="left" vertical="center" wrapText="1"/>
    </xf>
    <xf numFmtId="0" fontId="6" fillId="8" borderId="101" xfId="0" applyFont="1" applyFill="1" applyBorder="1" applyAlignment="1">
      <alignment vertical="center" wrapText="1"/>
    </xf>
    <xf numFmtId="0" fontId="35" fillId="0" borderId="102" xfId="0" applyFont="1" applyBorder="1"/>
    <xf numFmtId="0" fontId="6" fillId="8" borderId="96" xfId="0" applyFont="1" applyFill="1" applyBorder="1" applyAlignment="1">
      <alignment horizontal="left" vertical="center" wrapText="1"/>
    </xf>
    <xf numFmtId="0" fontId="6" fillId="8" borderId="101" xfId="0" applyFont="1" applyFill="1" applyBorder="1" applyAlignment="1">
      <alignment horizontal="left" vertical="center" wrapText="1"/>
    </xf>
    <xf numFmtId="0" fontId="20" fillId="0" borderId="55" xfId="1" applyFont="1" applyFill="1" applyBorder="1" applyAlignment="1">
      <alignment horizontal="left"/>
    </xf>
    <xf numFmtId="0" fontId="20" fillId="0" borderId="46" xfId="1" applyFont="1" applyBorder="1" applyAlignment="1">
      <alignment horizontal="left" vertical="top"/>
    </xf>
    <xf numFmtId="0" fontId="20" fillId="0" borderId="48" xfId="1" applyFont="1" applyBorder="1" applyAlignment="1">
      <alignment horizontal="left" vertical="top"/>
    </xf>
    <xf numFmtId="0" fontId="20" fillId="0" borderId="20" xfId="1" applyFont="1" applyBorder="1" applyAlignment="1">
      <alignment horizontal="left" vertical="top"/>
    </xf>
    <xf numFmtId="0" fontId="20" fillId="0" borderId="22" xfId="1" applyFont="1" applyBorder="1" applyAlignment="1">
      <alignment horizontal="left" vertical="top"/>
    </xf>
    <xf numFmtId="0" fontId="20" fillId="0" borderId="20" xfId="1" applyFont="1" applyBorder="1" applyAlignment="1">
      <alignment horizontal="left"/>
    </xf>
    <xf numFmtId="0" fontId="20" fillId="0" borderId="21" xfId="1" applyFont="1" applyBorder="1" applyAlignment="1">
      <alignment horizontal="left"/>
    </xf>
    <xf numFmtId="0" fontId="20" fillId="0" borderId="22" xfId="1" applyFont="1" applyBorder="1" applyAlignment="1">
      <alignment horizontal="left"/>
    </xf>
    <xf numFmtId="0" fontId="20" fillId="0" borderId="76" xfId="1" applyFont="1" applyFill="1" applyBorder="1" applyAlignment="1">
      <alignment horizontal="left"/>
    </xf>
    <xf numFmtId="0" fontId="20" fillId="0" borderId="77" xfId="1" applyFont="1" applyFill="1" applyBorder="1" applyAlignment="1">
      <alignment horizontal="left"/>
    </xf>
    <xf numFmtId="0" fontId="20" fillId="0" borderId="78" xfId="1" applyFont="1" applyFill="1" applyBorder="1" applyAlignment="1">
      <alignment horizontal="left"/>
    </xf>
    <xf numFmtId="0" fontId="12" fillId="0" borderId="0" xfId="2" applyFill="1"/>
    <xf numFmtId="0" fontId="20" fillId="0" borderId="55" xfId="1" applyFont="1" applyFill="1" applyBorder="1" applyAlignment="1">
      <alignment horizontal="left"/>
    </xf>
    <xf numFmtId="0" fontId="20" fillId="6" borderId="103" xfId="1" applyFont="1" applyFill="1" applyBorder="1" applyAlignment="1">
      <alignment horizontal="right" vertical="top"/>
    </xf>
    <xf numFmtId="166" fontId="20" fillId="6" borderId="53" xfId="1" applyNumberFormat="1" applyFont="1" applyFill="1" applyBorder="1" applyAlignment="1">
      <alignment horizontal="right" vertical="top"/>
    </xf>
    <xf numFmtId="14" fontId="20" fillId="6" borderId="53" xfId="1" applyNumberFormat="1" applyFont="1" applyFill="1" applyBorder="1" applyAlignment="1">
      <alignment horizontal="right" vertical="top"/>
    </xf>
    <xf numFmtId="0" fontId="20" fillId="0" borderId="55" xfId="1" applyFont="1" applyFill="1" applyBorder="1" applyAlignment="1">
      <alignment horizontal="left"/>
    </xf>
    <xf numFmtId="0" fontId="20" fillId="0" borderId="48" xfId="1" applyFont="1" applyBorder="1" applyAlignment="1">
      <alignment horizontal="left" vertical="top"/>
    </xf>
    <xf numFmtId="0" fontId="20" fillId="0" borderId="22" xfId="1" applyFont="1" applyBorder="1" applyAlignment="1">
      <alignment horizontal="left" vertical="top"/>
    </xf>
    <xf numFmtId="0" fontId="3" fillId="0" borderId="2" xfId="1" applyFont="1" applyBorder="1" applyAlignment="1">
      <alignment horizontal="center" vertical="center"/>
    </xf>
    <xf numFmtId="0" fontId="8" fillId="0" borderId="2" xfId="1" applyFont="1" applyBorder="1" applyAlignment="1">
      <alignment horizontal="left"/>
    </xf>
    <xf numFmtId="0" fontId="7" fillId="2" borderId="2" xfId="1" applyFont="1" applyFill="1" applyBorder="1" applyAlignment="1">
      <alignment horizontal="left" vertical="center"/>
    </xf>
    <xf numFmtId="0" fontId="8" fillId="0" borderId="2" xfId="1" applyFont="1" applyBorder="1" applyAlignment="1">
      <alignment horizontal="left" vertical="center"/>
    </xf>
    <xf numFmtId="1" fontId="7" fillId="2" borderId="2" xfId="1" applyNumberFormat="1" applyFont="1" applyFill="1" applyBorder="1" applyAlignment="1">
      <alignment vertical="center" wrapText="1"/>
    </xf>
    <xf numFmtId="0" fontId="8" fillId="2" borderId="1" xfId="1" applyFont="1" applyFill="1" applyBorder="1" applyAlignment="1">
      <alignment horizontal="left" vertical="top" wrapText="1"/>
    </xf>
    <xf numFmtId="0" fontId="8" fillId="2" borderId="13" xfId="1" applyFont="1" applyFill="1" applyBorder="1" applyAlignment="1">
      <alignment horizontal="left" vertical="top" wrapText="1"/>
    </xf>
    <xf numFmtId="0" fontId="8" fillId="2" borderId="3" xfId="1" applyFont="1" applyFill="1" applyBorder="1" applyAlignment="1">
      <alignment horizontal="left" vertical="top" wrapText="1"/>
    </xf>
    <xf numFmtId="1" fontId="7" fillId="2" borderId="1" xfId="1" applyNumberFormat="1" applyFont="1" applyFill="1" applyBorder="1" applyAlignment="1"/>
    <xf numFmtId="0" fontId="8" fillId="2" borderId="1" xfId="1" applyFont="1" applyFill="1" applyBorder="1" applyAlignment="1">
      <alignment horizontal="left"/>
    </xf>
    <xf numFmtId="0" fontId="8" fillId="2" borderId="13" xfId="1" applyFont="1" applyFill="1" applyBorder="1" applyAlignment="1">
      <alignment horizontal="left"/>
    </xf>
    <xf numFmtId="0" fontId="8" fillId="2" borderId="3" xfId="1" applyFont="1" applyFill="1" applyBorder="1" applyAlignment="1">
      <alignment horizontal="left"/>
    </xf>
    <xf numFmtId="1" fontId="7" fillId="2" borderId="1" xfId="1" applyNumberFormat="1" applyFont="1" applyFill="1" applyBorder="1" applyAlignment="1">
      <alignment horizontal="left"/>
    </xf>
    <xf numFmtId="1" fontId="7" fillId="2" borderId="13" xfId="1" applyNumberFormat="1" applyFont="1" applyFill="1" applyBorder="1" applyAlignment="1">
      <alignment horizontal="left"/>
    </xf>
    <xf numFmtId="1" fontId="7" fillId="2" borderId="3" xfId="1" applyNumberFormat="1" applyFont="1" applyFill="1" applyBorder="1" applyAlignment="1">
      <alignment horizontal="left"/>
    </xf>
    <xf numFmtId="0" fontId="8" fillId="2" borderId="2" xfId="1" applyFont="1" applyFill="1" applyBorder="1" applyAlignment="1">
      <alignment horizontal="left"/>
    </xf>
    <xf numFmtId="0" fontId="7" fillId="2" borderId="2" xfId="1" applyFont="1" applyFill="1" applyBorder="1" applyAlignment="1">
      <alignment horizontal="left"/>
    </xf>
    <xf numFmtId="14" fontId="8" fillId="2" borderId="1" xfId="1" applyNumberFormat="1" applyFont="1" applyFill="1" applyBorder="1" applyAlignment="1">
      <alignment horizontal="left" vertical="top"/>
    </xf>
    <xf numFmtId="14" fontId="8" fillId="2" borderId="13" xfId="1" applyNumberFormat="1" applyFont="1" applyFill="1" applyBorder="1" applyAlignment="1">
      <alignment horizontal="left" vertical="top"/>
    </xf>
    <xf numFmtId="14" fontId="8" fillId="2" borderId="3" xfId="1" applyNumberFormat="1" applyFont="1" applyFill="1" applyBorder="1" applyAlignment="1">
      <alignment horizontal="left" vertical="top"/>
    </xf>
    <xf numFmtId="0" fontId="8" fillId="2" borderId="2" xfId="3" applyFont="1" applyFill="1" applyBorder="1" applyAlignment="1">
      <alignment vertical="top"/>
    </xf>
    <xf numFmtId="0" fontId="3" fillId="2" borderId="0" xfId="3" applyFont="1" applyFill="1" applyBorder="1" applyAlignment="1">
      <alignment horizontal="center"/>
    </xf>
    <xf numFmtId="0" fontId="7" fillId="2" borderId="1" xfId="1" applyFont="1" applyFill="1" applyBorder="1" applyAlignment="1">
      <alignment horizontal="center"/>
    </xf>
    <xf numFmtId="0" fontId="7" fillId="2" borderId="13" xfId="1" applyFont="1" applyFill="1" applyBorder="1" applyAlignment="1">
      <alignment horizontal="center"/>
    </xf>
    <xf numFmtId="0" fontId="7" fillId="2" borderId="3" xfId="1" applyFont="1" applyFill="1" applyBorder="1" applyAlignment="1">
      <alignment horizontal="center"/>
    </xf>
    <xf numFmtId="0" fontId="20" fillId="0" borderId="0" xfId="1" applyFont="1" applyBorder="1" applyAlignment="1">
      <alignment horizontal="right"/>
    </xf>
    <xf numFmtId="0" fontId="20" fillId="0" borderId="55" xfId="1" applyFont="1" applyFill="1" applyBorder="1" applyAlignment="1">
      <alignment horizontal="left"/>
    </xf>
    <xf numFmtId="0" fontId="20" fillId="0" borderId="45" xfId="1" applyFont="1" applyBorder="1" applyAlignment="1">
      <alignment horizontal="left"/>
    </xf>
    <xf numFmtId="0" fontId="20" fillId="0" borderId="45" xfId="1" applyFont="1" applyBorder="1" applyAlignment="1">
      <alignment horizontal="left" vertical="top"/>
    </xf>
    <xf numFmtId="0" fontId="20" fillId="0" borderId="50" xfId="1" applyFont="1" applyBorder="1" applyAlignment="1">
      <alignment horizontal="left" vertical="top"/>
    </xf>
    <xf numFmtId="0" fontId="18" fillId="2" borderId="16" xfId="4" applyFont="1" applyFill="1" applyBorder="1" applyAlignment="1">
      <alignment horizontal="left" wrapText="1"/>
    </xf>
    <xf numFmtId="0" fontId="18" fillId="2" borderId="3" xfId="4" applyFont="1" applyFill="1" applyBorder="1" applyAlignment="1">
      <alignment horizontal="left" wrapText="1"/>
    </xf>
    <xf numFmtId="0" fontId="19" fillId="2" borderId="17" xfId="4" applyFont="1" applyFill="1" applyBorder="1" applyAlignment="1">
      <alignment horizontal="center" wrapText="1"/>
    </xf>
    <xf numFmtId="0" fontId="19" fillId="2" borderId="18" xfId="4" applyFont="1" applyFill="1" applyBorder="1" applyAlignment="1">
      <alignment horizontal="center" wrapText="1"/>
    </xf>
    <xf numFmtId="0" fontId="18" fillId="2" borderId="40" xfId="4" applyFont="1" applyFill="1" applyBorder="1" applyAlignment="1">
      <alignment horizontal="left" wrapText="1"/>
    </xf>
    <xf numFmtId="0" fontId="18" fillId="2" borderId="41" xfId="4" applyFont="1" applyFill="1" applyBorder="1" applyAlignment="1">
      <alignment horizontal="left" wrapText="1"/>
    </xf>
    <xf numFmtId="0" fontId="18" fillId="2" borderId="42" xfId="4" applyFont="1" applyFill="1" applyBorder="1" applyAlignment="1">
      <alignment horizontal="left" wrapText="1"/>
    </xf>
    <xf numFmtId="0" fontId="20" fillId="2" borderId="57" xfId="4" applyFont="1" applyFill="1" applyBorder="1" applyAlignment="1">
      <alignment horizontal="center" wrapText="1"/>
    </xf>
    <xf numFmtId="0" fontId="20" fillId="2" borderId="18" xfId="4" applyFont="1" applyFill="1" applyBorder="1" applyAlignment="1">
      <alignment horizontal="center" wrapText="1"/>
    </xf>
    <xf numFmtId="0" fontId="20" fillId="2" borderId="23" xfId="4" applyFont="1" applyFill="1" applyBorder="1" applyAlignment="1">
      <alignment horizontal="center" wrapText="1"/>
    </xf>
    <xf numFmtId="0" fontId="19" fillId="2" borderId="26" xfId="4" applyFont="1" applyFill="1" applyBorder="1" applyAlignment="1">
      <alignment horizontal="left" wrapText="1"/>
    </xf>
    <xf numFmtId="0" fontId="19" fillId="2" borderId="27" xfId="4" applyFont="1" applyFill="1" applyBorder="1" applyAlignment="1">
      <alignment horizontal="left" wrapText="1"/>
    </xf>
    <xf numFmtId="0" fontId="18" fillId="2" borderId="24" xfId="1" applyFont="1" applyFill="1" applyBorder="1" applyAlignment="1">
      <alignment horizontal="center" vertical="center" wrapText="1"/>
    </xf>
    <xf numFmtId="0" fontId="18" fillId="2" borderId="13" xfId="1" applyFont="1" applyFill="1" applyBorder="1" applyAlignment="1">
      <alignment horizontal="center" vertical="center" wrapText="1"/>
    </xf>
    <xf numFmtId="0" fontId="18" fillId="2" borderId="29" xfId="1" applyFont="1" applyFill="1" applyBorder="1" applyAlignment="1">
      <alignment horizontal="center" vertical="center" wrapText="1"/>
    </xf>
    <xf numFmtId="0" fontId="20" fillId="2" borderId="30" xfId="1" applyFont="1" applyFill="1" applyBorder="1" applyAlignment="1">
      <alignment horizontal="center" vertical="center"/>
    </xf>
    <xf numFmtId="0" fontId="20" fillId="2" borderId="31" xfId="1" applyFont="1" applyFill="1" applyBorder="1" applyAlignment="1">
      <alignment horizontal="center" vertical="center"/>
    </xf>
    <xf numFmtId="0" fontId="20" fillId="2" borderId="32" xfId="1" applyFont="1" applyFill="1" applyBorder="1" applyAlignment="1">
      <alignment horizontal="center" vertical="center"/>
    </xf>
    <xf numFmtId="0" fontId="20" fillId="2" borderId="33" xfId="1" applyFont="1" applyFill="1" applyBorder="1" applyAlignment="1">
      <alignment horizontal="center" vertical="center"/>
    </xf>
    <xf numFmtId="0" fontId="20" fillId="2" borderId="34" xfId="1" applyFont="1" applyFill="1" applyBorder="1" applyAlignment="1">
      <alignment horizontal="center" vertical="center"/>
    </xf>
    <xf numFmtId="0" fontId="20" fillId="2" borderId="35" xfId="1" applyFont="1" applyFill="1" applyBorder="1" applyAlignment="1">
      <alignment horizontal="center" vertical="center"/>
    </xf>
    <xf numFmtId="0" fontId="20" fillId="2" borderId="36" xfId="1" applyFont="1" applyFill="1" applyBorder="1" applyAlignment="1">
      <alignment horizontal="center" vertical="center"/>
    </xf>
    <xf numFmtId="0" fontId="18" fillId="2" borderId="16" xfId="1" applyFont="1" applyFill="1" applyBorder="1" applyAlignment="1">
      <alignment horizontal="center" vertical="center"/>
    </xf>
    <xf numFmtId="0" fontId="18" fillId="2" borderId="3" xfId="1" applyFont="1" applyFill="1" applyBorder="1" applyAlignment="1">
      <alignment horizontal="center" vertical="center"/>
    </xf>
    <xf numFmtId="0" fontId="18" fillId="2" borderId="1" xfId="1" applyFont="1" applyFill="1" applyBorder="1" applyAlignment="1">
      <alignment horizontal="center" vertical="center" wrapText="1"/>
    </xf>
    <xf numFmtId="0" fontId="18" fillId="2" borderId="3" xfId="1" applyFont="1" applyFill="1" applyBorder="1" applyAlignment="1">
      <alignment horizontal="center" vertical="center" wrapText="1"/>
    </xf>
    <xf numFmtId="0" fontId="18" fillId="2" borderId="28" xfId="1" applyFont="1" applyFill="1" applyBorder="1" applyAlignment="1">
      <alignment horizontal="center" vertical="center" wrapText="1"/>
    </xf>
    <xf numFmtId="0" fontId="27" fillId="0" borderId="60" xfId="0" applyFont="1" applyBorder="1" applyAlignment="1">
      <alignment horizontal="left"/>
    </xf>
    <xf numFmtId="0" fontId="27" fillId="0" borderId="70" xfId="0" applyFont="1" applyBorder="1" applyAlignment="1">
      <alignment horizontal="left"/>
    </xf>
    <xf numFmtId="0" fontId="27" fillId="0" borderId="45" xfId="0" applyFont="1" applyBorder="1" applyAlignment="1">
      <alignment horizontal="left"/>
    </xf>
    <xf numFmtId="49" fontId="29" fillId="0" borderId="45" xfId="0" applyNumberFormat="1" applyFont="1" applyBorder="1" applyAlignment="1">
      <alignment horizontal="center"/>
    </xf>
    <xf numFmtId="0" fontId="29" fillId="0" borderId="45" xfId="0" applyFont="1" applyBorder="1" applyAlignment="1">
      <alignment horizontal="center"/>
    </xf>
    <xf numFmtId="0" fontId="29" fillId="0" borderId="20" xfId="0" applyFont="1" applyBorder="1" applyAlignment="1">
      <alignment horizontal="center"/>
    </xf>
    <xf numFmtId="0" fontId="27" fillId="0" borderId="57" xfId="0" applyFont="1" applyBorder="1" applyAlignment="1">
      <alignment horizontal="left"/>
    </xf>
    <xf numFmtId="0" fontId="27" fillId="0" borderId="19" xfId="0" applyFont="1" applyBorder="1" applyAlignment="1">
      <alignment horizontal="left"/>
    </xf>
    <xf numFmtId="0" fontId="27" fillId="0" borderId="40" xfId="0" applyFont="1" applyBorder="1" applyAlignment="1">
      <alignment horizontal="left"/>
    </xf>
    <xf numFmtId="0" fontId="27" fillId="0" borderId="41" xfId="0" applyFont="1" applyBorder="1" applyAlignment="1">
      <alignment horizontal="left"/>
    </xf>
    <xf numFmtId="0" fontId="27" fillId="0" borderId="42" xfId="0" applyFont="1" applyBorder="1" applyAlignment="1">
      <alignment horizontal="left"/>
    </xf>
    <xf numFmtId="0" fontId="28" fillId="0" borderId="20" xfId="0" applyFont="1" applyBorder="1" applyAlignment="1">
      <alignment horizontal="center"/>
    </xf>
    <xf numFmtId="0" fontId="28" fillId="0" borderId="21" xfId="0" applyFont="1" applyBorder="1" applyAlignment="1">
      <alignment horizontal="center"/>
    </xf>
    <xf numFmtId="0" fontId="28" fillId="0" borderId="59" xfId="0" applyFont="1" applyBorder="1" applyAlignment="1">
      <alignment horizontal="center"/>
    </xf>
    <xf numFmtId="49" fontId="28" fillId="0" borderId="71" xfId="0" applyNumberFormat="1" applyFont="1" applyBorder="1" applyAlignment="1">
      <alignment horizontal="center"/>
    </xf>
    <xf numFmtId="0" fontId="28" fillId="0" borderId="72" xfId="0" applyFont="1" applyBorder="1" applyAlignment="1">
      <alignment horizontal="center"/>
    </xf>
    <xf numFmtId="0" fontId="28" fillId="0" borderId="40" xfId="0" applyFont="1" applyBorder="1" applyAlignment="1">
      <alignment horizontal="center"/>
    </xf>
    <xf numFmtId="0" fontId="28" fillId="0" borderId="42" xfId="0" applyFont="1" applyBorder="1" applyAlignment="1">
      <alignment horizontal="center"/>
    </xf>
    <xf numFmtId="0" fontId="18" fillId="2" borderId="64" xfId="4" applyFont="1" applyFill="1" applyBorder="1" applyAlignment="1">
      <alignment horizontal="left" wrapText="1"/>
    </xf>
    <xf numFmtId="0" fontId="18" fillId="2" borderId="65" xfId="4" applyFont="1" applyFill="1" applyBorder="1" applyAlignment="1">
      <alignment horizontal="left" wrapText="1"/>
    </xf>
    <xf numFmtId="0" fontId="27" fillId="0" borderId="61" xfId="0" applyFont="1" applyBorder="1" applyAlignment="1">
      <alignment horizontal="left"/>
    </xf>
    <xf numFmtId="0" fontId="29" fillId="0" borderId="58" xfId="0" applyFont="1" applyBorder="1" applyAlignment="1">
      <alignment horizontal="center"/>
    </xf>
    <xf numFmtId="49" fontId="28" fillId="0" borderId="66" xfId="0" applyNumberFormat="1" applyFont="1" applyBorder="1" applyAlignment="1">
      <alignment horizontal="center"/>
    </xf>
    <xf numFmtId="0" fontId="28" fillId="0" borderId="61" xfId="0" applyFont="1" applyBorder="1" applyAlignment="1">
      <alignment horizontal="center"/>
    </xf>
    <xf numFmtId="0" fontId="27" fillId="0" borderId="62" xfId="0" applyFont="1" applyBorder="1" applyAlignment="1">
      <alignment horizontal="left"/>
    </xf>
    <xf numFmtId="0" fontId="27" fillId="0" borderId="63" xfId="0" applyFont="1" applyBorder="1" applyAlignment="1">
      <alignment horizontal="left"/>
    </xf>
    <xf numFmtId="0" fontId="28" fillId="0" borderId="58" xfId="0" applyFont="1" applyBorder="1" applyAlignment="1">
      <alignment horizontal="center"/>
    </xf>
    <xf numFmtId="0" fontId="28" fillId="0" borderId="67" xfId="0" applyFont="1" applyBorder="1" applyAlignment="1">
      <alignment horizontal="center"/>
    </xf>
    <xf numFmtId="0" fontId="28" fillId="0" borderId="41" xfId="0" applyFont="1" applyBorder="1" applyAlignment="1">
      <alignment horizontal="center"/>
    </xf>
    <xf numFmtId="0" fontId="28" fillId="0" borderId="68" xfId="0" applyFont="1" applyBorder="1" applyAlignment="1">
      <alignment horizontal="center"/>
    </xf>
    <xf numFmtId="0" fontId="18" fillId="2" borderId="20" xfId="4" applyFont="1" applyFill="1" applyBorder="1" applyAlignment="1">
      <alignment horizontal="left" wrapText="1"/>
    </xf>
    <xf numFmtId="0" fontId="18" fillId="2" borderId="21" xfId="4" applyFont="1" applyFill="1" applyBorder="1" applyAlignment="1">
      <alignment horizontal="left" wrapText="1"/>
    </xf>
    <xf numFmtId="0" fontId="18" fillId="2" borderId="22" xfId="4" applyFont="1" applyFill="1" applyBorder="1" applyAlignment="1">
      <alignment horizontal="left" wrapText="1"/>
    </xf>
    <xf numFmtId="0" fontId="20" fillId="2" borderId="24" xfId="4" applyFont="1" applyFill="1" applyBorder="1" applyAlignment="1">
      <alignment horizontal="center" wrapText="1"/>
    </xf>
    <xf numFmtId="0" fontId="20" fillId="2" borderId="13" xfId="4" applyFont="1" applyFill="1" applyBorder="1" applyAlignment="1">
      <alignment horizontal="center" wrapText="1"/>
    </xf>
    <xf numFmtId="0" fontId="20" fillId="2" borderId="25" xfId="4" applyFont="1" applyFill="1" applyBorder="1" applyAlignment="1">
      <alignment horizontal="center" wrapText="1"/>
    </xf>
    <xf numFmtId="0" fontId="19" fillId="2" borderId="17" xfId="4" applyFont="1" applyFill="1" applyBorder="1" applyAlignment="1">
      <alignment horizontal="left" wrapText="1"/>
    </xf>
    <xf numFmtId="0" fontId="19" fillId="2" borderId="18" xfId="4" applyFont="1" applyFill="1" applyBorder="1" applyAlignment="1">
      <alignment horizontal="left" wrapText="1"/>
    </xf>
    <xf numFmtId="0" fontId="19" fillId="2" borderId="19" xfId="4" applyFont="1" applyFill="1" applyBorder="1" applyAlignment="1">
      <alignment horizontal="left" wrapText="1"/>
    </xf>
    <xf numFmtId="49" fontId="28" fillId="0" borderId="58" xfId="0" applyNumberFormat="1" applyFont="1" applyBorder="1" applyAlignment="1">
      <alignment horizontal="center"/>
    </xf>
    <xf numFmtId="0" fontId="19" fillId="2" borderId="1" xfId="4" applyFont="1" applyFill="1" applyBorder="1" applyAlignment="1">
      <alignment horizontal="center" wrapText="1"/>
    </xf>
    <xf numFmtId="0" fontId="19" fillId="2" borderId="13" xfId="4" applyFont="1" applyFill="1" applyBorder="1" applyAlignment="1">
      <alignment horizontal="center" wrapText="1"/>
    </xf>
    <xf numFmtId="0" fontId="20" fillId="0" borderId="46" xfId="1" applyFont="1" applyBorder="1" applyAlignment="1">
      <alignment horizontal="left" vertical="top"/>
    </xf>
    <xf numFmtId="0" fontId="20" fillId="0" borderId="47" xfId="1" applyFont="1" applyBorder="1" applyAlignment="1">
      <alignment horizontal="left" vertical="top"/>
    </xf>
    <xf numFmtId="0" fontId="20" fillId="0" borderId="48" xfId="1" applyFont="1" applyBorder="1" applyAlignment="1">
      <alignment horizontal="left" vertical="top"/>
    </xf>
    <xf numFmtId="0" fontId="20" fillId="0" borderId="20" xfId="1" applyFont="1" applyBorder="1" applyAlignment="1">
      <alignment horizontal="left" vertical="top"/>
    </xf>
    <xf numFmtId="0" fontId="20" fillId="0" borderId="21" xfId="1" applyFont="1" applyBorder="1" applyAlignment="1">
      <alignment horizontal="left" vertical="top"/>
    </xf>
    <xf numFmtId="0" fontId="20" fillId="0" borderId="22" xfId="1" applyFont="1" applyBorder="1" applyAlignment="1">
      <alignment horizontal="left" vertical="top"/>
    </xf>
    <xf numFmtId="0" fontId="20" fillId="0" borderId="20" xfId="1" applyFont="1" applyBorder="1" applyAlignment="1">
      <alignment horizontal="left"/>
    </xf>
    <xf numFmtId="0" fontId="20" fillId="0" borderId="21" xfId="1" applyFont="1" applyBorder="1" applyAlignment="1">
      <alignment horizontal="left"/>
    </xf>
    <xf numFmtId="0" fontId="20" fillId="0" borderId="22" xfId="1" applyFont="1" applyBorder="1" applyAlignment="1">
      <alignment horizontal="left"/>
    </xf>
    <xf numFmtId="0" fontId="20" fillId="0" borderId="76" xfId="1" applyFont="1" applyFill="1" applyBorder="1" applyAlignment="1">
      <alignment horizontal="left"/>
    </xf>
    <xf numFmtId="0" fontId="20" fillId="0" borderId="77" xfId="1" applyFont="1" applyFill="1" applyBorder="1" applyAlignment="1">
      <alignment horizontal="left"/>
    </xf>
    <xf numFmtId="0" fontId="20" fillId="0" borderId="78" xfId="1" applyFont="1" applyFill="1" applyBorder="1" applyAlignment="1">
      <alignment horizontal="left"/>
    </xf>
    <xf numFmtId="0" fontId="19" fillId="2" borderId="73" xfId="4" applyFont="1" applyFill="1" applyBorder="1" applyAlignment="1">
      <alignment horizontal="left" wrapText="1"/>
    </xf>
    <xf numFmtId="0" fontId="19" fillId="2" borderId="21" xfId="4" applyFont="1" applyFill="1" applyBorder="1" applyAlignment="1">
      <alignment horizontal="left" wrapText="1"/>
    </xf>
    <xf numFmtId="0" fontId="19" fillId="2" borderId="22" xfId="4" applyFont="1" applyFill="1" applyBorder="1" applyAlignment="1">
      <alignment horizontal="left" wrapText="1"/>
    </xf>
    <xf numFmtId="0" fontId="20" fillId="2" borderId="1" xfId="4" applyFont="1" applyFill="1" applyBorder="1" applyAlignment="1">
      <alignment horizontal="center" wrapText="1"/>
    </xf>
    <xf numFmtId="0" fontId="20" fillId="2" borderId="26" xfId="4" applyFont="1" applyFill="1" applyBorder="1" applyAlignment="1">
      <alignment horizontal="left" wrapText="1"/>
    </xf>
    <xf numFmtId="0" fontId="20" fillId="2" borderId="27" xfId="4" applyFont="1" applyFill="1" applyBorder="1" applyAlignment="1">
      <alignment horizontal="left" wrapText="1"/>
    </xf>
    <xf numFmtId="0" fontId="20" fillId="2" borderId="18" xfId="4" applyFont="1" applyFill="1" applyBorder="1" applyAlignment="1">
      <alignment horizontal="left" wrapText="1"/>
    </xf>
    <xf numFmtId="0" fontId="18" fillId="0" borderId="54" xfId="1" applyFont="1" applyBorder="1" applyAlignment="1">
      <alignment horizontal="center"/>
    </xf>
    <xf numFmtId="0" fontId="20" fillId="0" borderId="103" xfId="1" applyFont="1" applyBorder="1" applyAlignment="1">
      <alignment horizontal="right"/>
    </xf>
  </cellXfs>
  <cellStyles count="5">
    <cellStyle name="Hyperlink" xfId="2" builtinId="8"/>
    <cellStyle name="Normal" xfId="0" builtinId="0"/>
    <cellStyle name="Normal_Functional Test Case v1.0" xfId="3" xr:uid="{853FBB9E-B633-4F63-87EB-3EA368ABFD9C}"/>
    <cellStyle name="Normal_Sheet1" xfId="4" xr:uid="{25E99E91-0A30-4A4E-A733-E0C6C2773A0B}"/>
    <cellStyle name="Normal_Template_UnitTest Case_v0.9" xfId="1" xr:uid="{85780ECA-CDA0-4E17-9EC6-37420FF51E62}"/>
  </cellStyles>
  <dxfs count="12">
    <dxf>
      <font>
        <b val="0"/>
        <i val="0"/>
        <strike val="0"/>
        <condense val="0"/>
        <extend val="0"/>
        <outline val="0"/>
        <shadow val="0"/>
        <u val="none"/>
        <vertAlign val="baseline"/>
        <sz val="10"/>
        <color auto="1"/>
        <name val="Times New Roman"/>
        <family val="1"/>
        <scheme val="none"/>
      </font>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30" formatCode="@"/>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30" formatCode="@"/>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1" formatCode="0"/>
      <fill>
        <patternFill patternType="solid">
          <fgColor indexed="26"/>
          <bgColor indexed="9"/>
        </patternFill>
      </fill>
      <alignment horizontal="general" vertical="center" textRotation="0" wrapText="1" indent="0" justifyLastLine="0" shrinkToFit="0" readingOrder="0"/>
      <border diagonalUp="0" diagonalDown="0" outline="0">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1" formatCode="0"/>
      <fill>
        <patternFill patternType="solid">
          <fgColor indexed="26"/>
          <bgColor indexed="9"/>
        </patternFill>
      </fill>
      <alignment horizontal="general" vertical="center" textRotation="0" wrapText="1" indent="0" justifyLastLine="0" shrinkToFit="0" readingOrder="0"/>
      <border diagonalUp="0" diagonalDown="0" outline="0">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1" formatCode="0"/>
      <fill>
        <patternFill patternType="solid">
          <fgColor indexed="26"/>
          <bgColor indexed="9"/>
        </patternFill>
      </fill>
      <alignment horizontal="center" vertical="center" textRotation="0" wrapText="1" indent="0" justifyLastLine="0" shrinkToFit="0" readingOrder="0"/>
      <border diagonalUp="0" diagonalDown="0" outline="0">
        <left/>
        <right style="hair">
          <color indexed="8"/>
        </right>
        <top style="hair">
          <color indexed="8"/>
        </top>
        <bottom style="hair">
          <color indexed="8"/>
        </bottom>
      </border>
    </dxf>
    <dxf>
      <border outline="0">
        <left style="thin">
          <color indexed="8"/>
        </left>
        <right style="thin">
          <color indexed="8"/>
        </right>
        <top style="thin">
          <color indexed="8"/>
        </top>
        <bottom style="thin">
          <color indexed="8"/>
        </bottom>
      </border>
    </dxf>
    <dxf>
      <font>
        <strike val="0"/>
        <outline val="0"/>
        <shadow val="0"/>
        <vertAlign val="baseline"/>
        <name val="Times New Roman"/>
        <family val="1"/>
        <scheme val="none"/>
      </font>
    </dxf>
    <dxf>
      <border outline="0">
        <bottom style="hair">
          <color indexed="8"/>
        </bottom>
      </border>
    </dxf>
    <dxf>
      <font>
        <b/>
        <i val="0"/>
        <strike val="0"/>
        <condense val="0"/>
        <extend val="0"/>
        <outline val="0"/>
        <shadow val="0"/>
        <u val="none"/>
        <vertAlign val="baseline"/>
        <sz val="10"/>
        <color indexed="9"/>
        <name val="Tahoma"/>
        <family val="2"/>
        <scheme val="none"/>
      </font>
      <fill>
        <patternFill patternType="solid">
          <fgColor indexed="56"/>
          <bgColor indexed="62"/>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C66575-1E71-482B-B017-51533825544F}" name="Table1" displayName="Table1" ref="A10:H41" totalsRowShown="0" headerRowDxfId="11" dataDxfId="9" headerRowBorderDxfId="10" tableBorderDxfId="8" headerRowCellStyle="Normal_Template_UnitTest Case_v0.9">
  <autoFilter ref="A10:H41" xr:uid="{B8BE63EA-0AC1-4309-B4F9-7E75F150C072}"/>
  <tableColumns count="8">
    <tableColumn id="1" xr3:uid="{F3DF590A-BCB5-45D9-B96B-0091E4A63444}" name="No" dataDxfId="7" dataCellStyle="Normal_Template_UnitTest Case_v0.9"/>
    <tableColumn id="2" xr3:uid="{AA8BE236-DADE-473E-9056-C40A71E64136}" name="Requirement_x000a_Name" dataDxfId="6" dataCellStyle="Normal_Template_UnitTest Case_v0.9"/>
    <tableColumn id="3" xr3:uid="{57924CDA-EB60-41A8-9224-91A1E5B820F5}" name="Class Name" dataDxfId="5" dataCellStyle="Normal_Template_UnitTest Case_v0.9"/>
    <tableColumn id="4" xr3:uid="{0B4719C0-D1B3-44FD-BAC9-FFB025E8D40C}" name="Function Name" dataDxfId="4" dataCellStyle="Normal_Template_UnitTest Case_v0.9"/>
    <tableColumn id="5" xr3:uid="{D5662D02-976E-4B91-AAEA-6210B9C2E5AD}" name=" Function Code(Optional)" dataDxfId="3" dataCellStyle="Normal_Template_UnitTest Case_v0.9"/>
    <tableColumn id="6" xr3:uid="{868EEB9E-A340-4DA8-B785-DE9FBBD46E9A}" name="Sheet Name" dataDxfId="2" dataCellStyle="Normal_Template_UnitTest Case_v0.9"/>
    <tableColumn id="7" xr3:uid="{0EE23993-F3D2-40FE-A298-9593E41C82EE}" name="Description" dataDxfId="1" dataCellStyle="Normal_Template_UnitTest Case_v0.9"/>
    <tableColumn id="8" xr3:uid="{135128CA-E776-42EE-AA54-B5F0F20D9CEA}" name="Pre-Condition" dataDxfId="0" dataCellStyle="Normal_Template_UnitTest Case_v0.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77F4A-2898-428E-9188-4BA44836EA57}">
  <dimension ref="A2:F18"/>
  <sheetViews>
    <sheetView workbookViewId="0">
      <selection activeCell="A12" sqref="A12"/>
    </sheetView>
  </sheetViews>
  <sheetFormatPr defaultRowHeight="14.4"/>
  <cols>
    <col min="1" max="1" width="21.33203125" customWidth="1"/>
    <col min="2" max="2" width="11.88671875" customWidth="1"/>
    <col min="3" max="3" width="32" customWidth="1"/>
    <col min="5" max="5" width="19.6640625" customWidth="1"/>
    <col min="6" max="6" width="22.44140625" customWidth="1"/>
  </cols>
  <sheetData>
    <row r="2" spans="1:6" ht="31.8">
      <c r="A2" s="1"/>
      <c r="B2" s="194" t="s">
        <v>0</v>
      </c>
      <c r="C2" s="194"/>
      <c r="D2" s="194"/>
      <c r="E2" s="194"/>
      <c r="F2" s="194"/>
    </row>
    <row r="3" spans="1:6">
      <c r="A3" s="2"/>
      <c r="B3" s="3"/>
      <c r="C3" s="4"/>
      <c r="D3" s="4"/>
      <c r="E3" s="5"/>
      <c r="F3" s="4"/>
    </row>
    <row r="4" spans="1:6">
      <c r="A4" s="6" t="s">
        <v>1</v>
      </c>
      <c r="B4" s="195" t="s">
        <v>130</v>
      </c>
      <c r="C4" s="195"/>
      <c r="D4" s="195"/>
      <c r="E4" s="6" t="s">
        <v>2</v>
      </c>
      <c r="F4" s="7" t="s">
        <v>131</v>
      </c>
    </row>
    <row r="5" spans="1:6">
      <c r="A5" s="6" t="s">
        <v>4</v>
      </c>
      <c r="B5" s="195" t="s">
        <v>5</v>
      </c>
      <c r="C5" s="195"/>
      <c r="D5" s="195"/>
      <c r="E5" s="6" t="s">
        <v>6</v>
      </c>
      <c r="F5" s="7"/>
    </row>
    <row r="6" spans="1:6">
      <c r="A6" s="196" t="s">
        <v>7</v>
      </c>
      <c r="B6" s="197" t="str">
        <f>B5&amp;"_"&amp;"2019"&amp;"_"&amp;"v1.0"</f>
        <v>SE108_2019_v1.0</v>
      </c>
      <c r="C6" s="197"/>
      <c r="D6" s="197"/>
      <c r="E6" s="6" t="s">
        <v>8</v>
      </c>
      <c r="F6" s="8">
        <v>43811</v>
      </c>
    </row>
    <row r="7" spans="1:6">
      <c r="A7" s="196"/>
      <c r="B7" s="197"/>
      <c r="C7" s="197"/>
      <c r="D7" s="197"/>
      <c r="E7" s="6" t="s">
        <v>9</v>
      </c>
      <c r="F7" s="9" t="s">
        <v>10</v>
      </c>
    </row>
    <row r="8" spans="1:6">
      <c r="A8" s="10"/>
      <c r="B8" s="11"/>
      <c r="C8" s="12"/>
      <c r="D8" s="12"/>
      <c r="E8" s="13"/>
      <c r="F8" s="14"/>
    </row>
    <row r="9" spans="1:6">
      <c r="A9" s="15"/>
      <c r="B9" s="16"/>
      <c r="C9" s="16"/>
      <c r="D9" s="16"/>
      <c r="E9" s="16"/>
      <c r="F9" s="4"/>
    </row>
    <row r="10" spans="1:6">
      <c r="A10" s="17" t="s">
        <v>11</v>
      </c>
      <c r="B10" s="4"/>
      <c r="C10" s="4"/>
      <c r="D10" s="4"/>
      <c r="E10" s="4"/>
      <c r="F10" s="4"/>
    </row>
    <row r="11" spans="1:6">
      <c r="A11" s="18" t="s">
        <v>12</v>
      </c>
      <c r="B11" s="19" t="s">
        <v>9</v>
      </c>
      <c r="C11" s="19" t="s">
        <v>13</v>
      </c>
      <c r="D11" s="19" t="s">
        <v>14</v>
      </c>
      <c r="E11" s="19" t="s">
        <v>15</v>
      </c>
      <c r="F11" s="20" t="s">
        <v>16</v>
      </c>
    </row>
    <row r="12" spans="1:6">
      <c r="A12" s="21">
        <v>43466</v>
      </c>
      <c r="B12" s="22" t="s">
        <v>10</v>
      </c>
      <c r="C12" s="23" t="s">
        <v>17</v>
      </c>
      <c r="D12" s="24" t="s">
        <v>18</v>
      </c>
      <c r="E12" s="25"/>
      <c r="F12" s="26"/>
    </row>
    <row r="13" spans="1:6">
      <c r="A13" s="27"/>
      <c r="B13" s="22"/>
      <c r="C13" s="24"/>
      <c r="D13" s="24"/>
      <c r="E13" s="24"/>
      <c r="F13" s="28"/>
    </row>
    <row r="14" spans="1:6">
      <c r="A14" s="27"/>
      <c r="B14" s="22"/>
      <c r="C14" s="24"/>
      <c r="D14" s="24"/>
      <c r="E14" s="24"/>
      <c r="F14" s="28"/>
    </row>
    <row r="15" spans="1:6">
      <c r="A15" s="27"/>
      <c r="B15" s="22"/>
      <c r="C15" s="24"/>
      <c r="D15" s="24"/>
      <c r="E15" s="24"/>
      <c r="F15" s="28"/>
    </row>
    <row r="16" spans="1:6">
      <c r="A16" s="27"/>
      <c r="B16" s="22"/>
      <c r="C16" s="24"/>
      <c r="D16" s="24"/>
      <c r="E16" s="24"/>
      <c r="F16" s="28"/>
    </row>
    <row r="17" spans="1:6">
      <c r="A17" s="27"/>
      <c r="B17" s="22"/>
      <c r="C17" s="24"/>
      <c r="D17" s="24"/>
      <c r="E17" s="24"/>
      <c r="F17" s="28"/>
    </row>
    <row r="18" spans="1:6">
      <c r="A18" s="29"/>
      <c r="B18" s="30"/>
      <c r="C18" s="31"/>
      <c r="D18" s="31"/>
      <c r="E18" s="31"/>
      <c r="F18" s="32"/>
    </row>
  </sheetData>
  <mergeCells count="5">
    <mergeCell ref="B2:F2"/>
    <mergeCell ref="B4:D4"/>
    <mergeCell ref="B5:D5"/>
    <mergeCell ref="A6:A7"/>
    <mergeCell ref="B6:D7"/>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0C922-9BBF-4508-97E6-886C6C3CD92D}">
  <dimension ref="A1:U72"/>
  <sheetViews>
    <sheetView tabSelected="1" topLeftCell="A12" workbookViewId="0">
      <selection activeCell="U50" sqref="U50"/>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1">
      <c r="A1" s="251" t="s">
        <v>63</v>
      </c>
      <c r="B1" s="252"/>
      <c r="C1" s="265" t="str">
        <f>FunctionList!E14</f>
        <v>FN04</v>
      </c>
      <c r="D1" s="266"/>
      <c r="E1" s="118"/>
      <c r="F1" s="253" t="s">
        <v>25</v>
      </c>
      <c r="G1" s="253"/>
      <c r="H1" s="253"/>
      <c r="I1" s="253"/>
      <c r="J1" s="253"/>
      <c r="K1" s="253"/>
      <c r="L1" s="254" t="str">
        <f>FunctionList!D14</f>
        <v>Sửa tài khoản</v>
      </c>
      <c r="M1" s="255"/>
      <c r="N1" s="255"/>
      <c r="O1" s="255"/>
      <c r="P1" s="255"/>
      <c r="Q1" s="255"/>
      <c r="R1" s="255"/>
      <c r="S1" s="255"/>
      <c r="T1" s="256"/>
      <c r="U1" s="119"/>
    </row>
    <row r="2" spans="1:21">
      <c r="A2" s="224" t="s">
        <v>64</v>
      </c>
      <c r="B2" s="225"/>
      <c r="C2" s="287" t="s">
        <v>3</v>
      </c>
      <c r="D2" s="288"/>
      <c r="E2" s="289"/>
      <c r="F2" s="281" t="s">
        <v>66</v>
      </c>
      <c r="G2" s="282"/>
      <c r="H2" s="282"/>
      <c r="I2" s="282"/>
      <c r="J2" s="282"/>
      <c r="K2" s="283"/>
      <c r="L2" s="288" t="s">
        <v>3</v>
      </c>
      <c r="M2" s="288"/>
      <c r="N2" s="288"/>
      <c r="O2" s="63"/>
      <c r="P2" s="63"/>
      <c r="Q2" s="63"/>
      <c r="R2" s="63"/>
      <c r="S2" s="63"/>
      <c r="T2" s="64"/>
    </row>
    <row r="3" spans="1:21">
      <c r="A3" s="224" t="s">
        <v>67</v>
      </c>
      <c r="B3" s="225"/>
      <c r="C3" s="291">
        <v>100</v>
      </c>
      <c r="D3" s="292"/>
      <c r="E3" s="65"/>
      <c r="F3" s="281" t="s">
        <v>68</v>
      </c>
      <c r="G3" s="282"/>
      <c r="H3" s="282"/>
      <c r="I3" s="282"/>
      <c r="J3" s="282"/>
      <c r="K3" s="283"/>
      <c r="L3" s="284">
        <f xml:space="preserve"> IF(FunctionList!E6&lt;&gt;"N/A",SUM(C3*FunctionList!E6/1000,- O6),"N/A")</f>
        <v>1</v>
      </c>
      <c r="M3" s="285"/>
      <c r="N3" s="285"/>
      <c r="O3" s="285"/>
      <c r="P3" s="285"/>
      <c r="Q3" s="285"/>
      <c r="R3" s="285"/>
      <c r="S3" s="285"/>
      <c r="T3" s="286"/>
    </row>
    <row r="4" spans="1:21">
      <c r="A4" s="224" t="s">
        <v>69</v>
      </c>
      <c r="B4" s="225"/>
      <c r="C4" s="234"/>
      <c r="D4" s="234"/>
      <c r="E4" s="234"/>
      <c r="F4" s="235"/>
      <c r="G4" s="235"/>
      <c r="H4" s="235"/>
      <c r="I4" s="235"/>
      <c r="J4" s="235"/>
      <c r="K4" s="235"/>
      <c r="L4" s="234"/>
      <c r="M4" s="234"/>
      <c r="N4" s="234"/>
      <c r="O4" s="234"/>
      <c r="P4" s="234"/>
      <c r="Q4" s="234"/>
      <c r="R4" s="234"/>
      <c r="S4" s="234"/>
      <c r="T4" s="234"/>
    </row>
    <row r="5" spans="1:21">
      <c r="A5" s="246" t="s">
        <v>50</v>
      </c>
      <c r="B5" s="247"/>
      <c r="C5" s="248" t="s">
        <v>51</v>
      </c>
      <c r="D5" s="237"/>
      <c r="E5" s="249"/>
      <c r="F5" s="248" t="s">
        <v>52</v>
      </c>
      <c r="G5" s="237"/>
      <c r="H5" s="237"/>
      <c r="I5" s="237"/>
      <c r="J5" s="237"/>
      <c r="K5" s="250"/>
      <c r="L5" s="237" t="s">
        <v>70</v>
      </c>
      <c r="M5" s="237"/>
      <c r="N5" s="237"/>
      <c r="O5" s="236" t="s">
        <v>55</v>
      </c>
      <c r="P5" s="237"/>
      <c r="Q5" s="237"/>
      <c r="R5" s="237"/>
      <c r="S5" s="237"/>
      <c r="T5" s="238"/>
    </row>
    <row r="6" spans="1:21" ht="15" thickBot="1">
      <c r="A6" s="239">
        <f>COUNTIF(F67:HJ67,"P")</f>
        <v>0</v>
      </c>
      <c r="B6" s="240"/>
      <c r="C6" s="241">
        <f>COUNTIF(F67:HJ67,"F")</f>
        <v>0</v>
      </c>
      <c r="D6" s="242"/>
      <c r="E6" s="240"/>
      <c r="F6" s="241">
        <f>SUM(O6,- A6,- C6)</f>
        <v>9</v>
      </c>
      <c r="G6" s="242"/>
      <c r="H6" s="242"/>
      <c r="I6" s="242"/>
      <c r="J6" s="242"/>
      <c r="K6" s="243"/>
      <c r="L6" s="66">
        <f>COUNTIF(E65:HJ65,"N")</f>
        <v>0</v>
      </c>
      <c r="M6" s="66">
        <f>COUNTIF(E65:HJ65,"A")</f>
        <v>0</v>
      </c>
      <c r="N6" s="66">
        <f>COUNTIF(E65:HJ65,"B")</f>
        <v>0</v>
      </c>
      <c r="O6" s="244">
        <f>COUNTA(E8:HM8)</f>
        <v>9</v>
      </c>
      <c r="P6" s="242"/>
      <c r="Q6" s="242"/>
      <c r="R6" s="242"/>
      <c r="S6" s="242"/>
      <c r="T6" s="245"/>
    </row>
    <row r="7" spans="1:21" ht="15" thickBot="1"/>
    <row r="8" spans="1:21" ht="37.200000000000003" thickTop="1" thickBot="1">
      <c r="A8" s="67"/>
      <c r="B8" s="68"/>
      <c r="C8" s="69"/>
      <c r="D8" s="70"/>
      <c r="E8" s="69"/>
      <c r="F8" s="71" t="s">
        <v>71</v>
      </c>
      <c r="G8" s="71" t="s">
        <v>72</v>
      </c>
      <c r="H8" s="71" t="s">
        <v>73</v>
      </c>
      <c r="I8" s="71" t="s">
        <v>74</v>
      </c>
      <c r="J8" s="71" t="s">
        <v>75</v>
      </c>
      <c r="K8" s="71" t="s">
        <v>76</v>
      </c>
      <c r="L8" s="71" t="s">
        <v>77</v>
      </c>
      <c r="M8" s="71" t="s">
        <v>78</v>
      </c>
      <c r="N8" s="71" t="s">
        <v>208</v>
      </c>
    </row>
    <row r="9" spans="1:21" ht="15.6">
      <c r="A9" s="72" t="s">
        <v>79</v>
      </c>
      <c r="B9" s="73" t="s">
        <v>80</v>
      </c>
      <c r="C9" s="74"/>
      <c r="D9" s="75"/>
      <c r="E9" s="76"/>
      <c r="F9" s="77"/>
      <c r="G9" s="77"/>
      <c r="H9" s="77"/>
      <c r="I9" s="77"/>
      <c r="J9" s="77"/>
      <c r="K9" s="77"/>
      <c r="L9" s="77"/>
      <c r="M9" s="77"/>
      <c r="N9" s="77"/>
    </row>
    <row r="10" spans="1:21">
      <c r="A10" s="78"/>
      <c r="B10" s="79"/>
      <c r="C10" s="80"/>
      <c r="D10" s="81" t="s">
        <v>115</v>
      </c>
      <c r="E10" s="76"/>
      <c r="F10" s="110"/>
      <c r="G10" s="110"/>
      <c r="H10" s="110"/>
      <c r="I10" s="110"/>
      <c r="J10" s="110"/>
      <c r="K10" s="110"/>
      <c r="L10" s="110"/>
      <c r="M10" s="110"/>
      <c r="N10" s="110"/>
    </row>
    <row r="11" spans="1:21">
      <c r="A11" s="78"/>
      <c r="B11" s="79"/>
      <c r="C11" s="80"/>
      <c r="D11" s="81"/>
      <c r="E11" s="76"/>
      <c r="F11" s="110"/>
      <c r="G11" s="110"/>
      <c r="H11" s="110"/>
      <c r="I11" s="110"/>
      <c r="J11" s="110"/>
      <c r="K11" s="110"/>
      <c r="L11" s="110"/>
      <c r="M11" s="110"/>
      <c r="N11" s="110"/>
    </row>
    <row r="12" spans="1:21">
      <c r="A12" s="78"/>
      <c r="B12" s="79"/>
      <c r="C12" s="80"/>
      <c r="D12" s="81"/>
      <c r="E12" s="83"/>
      <c r="F12" s="110"/>
      <c r="G12" s="110"/>
      <c r="H12" s="110"/>
      <c r="I12" s="110"/>
      <c r="J12" s="110"/>
      <c r="K12" s="110"/>
      <c r="L12" s="110"/>
      <c r="M12" s="110"/>
      <c r="N12" s="110"/>
    </row>
    <row r="13" spans="1:21">
      <c r="A13" s="78"/>
      <c r="B13" s="79" t="s">
        <v>256</v>
      </c>
      <c r="C13" s="80"/>
      <c r="D13" s="81"/>
      <c r="E13" s="84"/>
      <c r="F13" s="110"/>
      <c r="G13" s="110"/>
      <c r="H13" s="110"/>
      <c r="I13" s="110"/>
      <c r="J13" s="110"/>
      <c r="K13" s="110"/>
      <c r="L13" s="110"/>
      <c r="M13" s="110"/>
      <c r="N13" s="110"/>
    </row>
    <row r="14" spans="1:21">
      <c r="A14" s="78"/>
      <c r="B14" s="79"/>
      <c r="C14" s="80"/>
      <c r="D14" s="81" t="s">
        <v>81</v>
      </c>
      <c r="E14" s="84"/>
      <c r="F14" s="110" t="s">
        <v>101</v>
      </c>
      <c r="G14" s="110" t="s">
        <v>101</v>
      </c>
      <c r="H14" s="110" t="s">
        <v>101</v>
      </c>
      <c r="I14" s="110"/>
      <c r="J14" s="110"/>
      <c r="K14" s="110"/>
      <c r="L14" s="110"/>
      <c r="M14" s="110"/>
      <c r="N14" s="110"/>
    </row>
    <row r="15" spans="1:21">
      <c r="A15" s="78"/>
      <c r="B15" s="79"/>
      <c r="C15" s="80"/>
      <c r="D15" s="81" t="s">
        <v>276</v>
      </c>
      <c r="E15" s="84"/>
      <c r="F15" s="110"/>
      <c r="G15" s="110"/>
      <c r="H15" s="110"/>
      <c r="I15" s="110"/>
      <c r="J15" s="110"/>
      <c r="K15" s="110"/>
      <c r="L15" s="110"/>
      <c r="M15" s="110"/>
      <c r="N15" s="110"/>
    </row>
    <row r="16" spans="1:21">
      <c r="A16" s="78"/>
      <c r="B16" s="79"/>
      <c r="C16" s="80"/>
      <c r="D16" s="81" t="s">
        <v>277</v>
      </c>
      <c r="E16" s="84"/>
      <c r="F16" s="110"/>
      <c r="G16" s="110"/>
      <c r="H16" s="110"/>
      <c r="I16" s="110" t="s">
        <v>101</v>
      </c>
      <c r="J16" s="110" t="s">
        <v>101</v>
      </c>
      <c r="K16" s="110" t="s">
        <v>101</v>
      </c>
      <c r="L16" s="110" t="s">
        <v>101</v>
      </c>
      <c r="M16" s="110"/>
      <c r="N16" s="110"/>
    </row>
    <row r="17" spans="1:14">
      <c r="A17" s="78"/>
      <c r="B17" s="79" t="s">
        <v>257</v>
      </c>
      <c r="C17" s="80"/>
      <c r="D17" s="81"/>
      <c r="E17" s="84"/>
      <c r="F17" s="110"/>
      <c r="G17" s="110"/>
      <c r="H17" s="110"/>
      <c r="I17" s="110"/>
      <c r="J17" s="110"/>
      <c r="K17" s="110"/>
      <c r="L17" s="110"/>
      <c r="M17" s="110"/>
      <c r="N17" s="110"/>
    </row>
    <row r="18" spans="1:14">
      <c r="A18" s="78"/>
      <c r="B18" s="79"/>
      <c r="C18" s="80"/>
      <c r="D18" s="219" t="s">
        <v>81</v>
      </c>
      <c r="E18" s="219"/>
      <c r="F18" s="110" t="s">
        <v>101</v>
      </c>
      <c r="G18" s="110"/>
      <c r="H18" s="110"/>
      <c r="I18" s="110" t="s">
        <v>101</v>
      </c>
      <c r="J18" s="110"/>
      <c r="K18" s="110"/>
      <c r="L18" s="110"/>
      <c r="M18" s="110"/>
      <c r="N18" s="110"/>
    </row>
    <row r="19" spans="1:14">
      <c r="A19" s="78"/>
      <c r="B19" s="79"/>
      <c r="C19" s="80"/>
      <c r="D19" s="81" t="s">
        <v>112</v>
      </c>
      <c r="E19" s="84"/>
      <c r="F19" s="110"/>
      <c r="G19" s="110" t="s">
        <v>101</v>
      </c>
      <c r="H19" s="110" t="s">
        <v>101</v>
      </c>
      <c r="J19" s="110" t="s">
        <v>101</v>
      </c>
      <c r="K19" s="110"/>
      <c r="L19" s="110" t="s">
        <v>101</v>
      </c>
      <c r="M19" s="110"/>
      <c r="N19" s="110"/>
    </row>
    <row r="20" spans="1:14">
      <c r="A20" s="78"/>
      <c r="B20" s="79"/>
      <c r="C20" s="80"/>
      <c r="D20" s="81" t="s">
        <v>278</v>
      </c>
      <c r="E20" s="84"/>
      <c r="F20" s="110"/>
      <c r="G20" s="110"/>
      <c r="H20" s="110"/>
      <c r="I20" s="110"/>
      <c r="J20" s="110"/>
      <c r="K20" s="110" t="s">
        <v>101</v>
      </c>
      <c r="L20" s="110"/>
      <c r="M20" s="110"/>
      <c r="N20" s="110"/>
    </row>
    <row r="21" spans="1:14">
      <c r="A21" s="78"/>
      <c r="B21" s="79" t="s">
        <v>258</v>
      </c>
      <c r="C21" s="80"/>
      <c r="D21" s="81"/>
      <c r="E21" s="84"/>
      <c r="F21" s="110"/>
      <c r="G21" s="110"/>
      <c r="H21" s="110"/>
      <c r="I21" s="110"/>
      <c r="J21" s="110"/>
      <c r="K21" s="110"/>
      <c r="L21" s="110"/>
      <c r="M21" s="110"/>
      <c r="N21" s="110"/>
    </row>
    <row r="22" spans="1:14">
      <c r="A22" s="78"/>
      <c r="B22" s="79"/>
      <c r="C22" s="80"/>
      <c r="D22" s="219" t="s">
        <v>81</v>
      </c>
      <c r="E22" s="313"/>
      <c r="F22" s="110" t="s">
        <v>101</v>
      </c>
      <c r="G22" s="110" t="s">
        <v>101</v>
      </c>
      <c r="H22" s="110" t="s">
        <v>101</v>
      </c>
      <c r="I22" s="110"/>
      <c r="J22" s="110"/>
      <c r="K22" s="110"/>
      <c r="L22" s="110"/>
      <c r="M22" s="110"/>
      <c r="N22" s="110"/>
    </row>
    <row r="23" spans="1:14">
      <c r="A23" s="78"/>
      <c r="B23" s="79"/>
      <c r="C23" s="80"/>
      <c r="D23" s="81" t="s">
        <v>282</v>
      </c>
      <c r="E23" s="84"/>
      <c r="F23" s="110"/>
      <c r="G23" s="110"/>
      <c r="H23" s="110"/>
      <c r="I23" s="110" t="s">
        <v>101</v>
      </c>
      <c r="J23" s="110" t="s">
        <v>101</v>
      </c>
      <c r="K23" s="110" t="s">
        <v>101</v>
      </c>
      <c r="L23" s="110" t="s">
        <v>101</v>
      </c>
      <c r="M23" s="110"/>
      <c r="N23" s="110"/>
    </row>
    <row r="24" spans="1:14">
      <c r="A24" s="78"/>
      <c r="B24" s="79" t="s">
        <v>259</v>
      </c>
      <c r="C24" s="80"/>
      <c r="D24" s="81"/>
      <c r="E24" s="84"/>
      <c r="F24" s="110"/>
      <c r="G24" s="110"/>
      <c r="H24" s="110"/>
      <c r="I24" s="110"/>
      <c r="J24" s="110"/>
      <c r="K24" s="110"/>
      <c r="L24" s="110"/>
      <c r="M24" s="110"/>
      <c r="N24" s="110"/>
    </row>
    <row r="25" spans="1:14">
      <c r="A25" s="78"/>
      <c r="B25" s="79"/>
      <c r="C25" s="80"/>
      <c r="D25" s="219" t="s">
        <v>81</v>
      </c>
      <c r="E25" s="219"/>
      <c r="F25" s="110" t="s">
        <v>101</v>
      </c>
      <c r="G25" s="110" t="s">
        <v>101</v>
      </c>
      <c r="H25" s="110"/>
      <c r="I25" s="110" t="s">
        <v>101</v>
      </c>
      <c r="J25" s="110" t="s">
        <v>101</v>
      </c>
      <c r="K25" s="110"/>
      <c r="L25" s="110"/>
      <c r="M25" s="110"/>
      <c r="N25" s="110"/>
    </row>
    <row r="26" spans="1:14">
      <c r="A26" s="78"/>
      <c r="B26" s="132"/>
      <c r="C26" s="133"/>
      <c r="D26" s="134" t="s">
        <v>267</v>
      </c>
      <c r="E26" s="84"/>
      <c r="F26" s="110"/>
      <c r="G26" s="110"/>
      <c r="H26" s="110" t="s">
        <v>101</v>
      </c>
      <c r="I26" s="110"/>
      <c r="J26" s="110"/>
      <c r="K26" s="110" t="s">
        <v>101</v>
      </c>
      <c r="L26" s="110" t="s">
        <v>101</v>
      </c>
      <c r="M26" s="110"/>
      <c r="N26" s="110"/>
    </row>
    <row r="27" spans="1:14">
      <c r="A27" s="138"/>
      <c r="B27" s="79" t="s">
        <v>260</v>
      </c>
      <c r="C27" s="80"/>
      <c r="D27" s="81"/>
      <c r="E27" s="84"/>
      <c r="F27" s="128"/>
      <c r="G27" s="128"/>
      <c r="H27" s="128"/>
      <c r="I27" s="128"/>
      <c r="J27" s="128"/>
      <c r="K27" s="128"/>
      <c r="L27" s="128"/>
      <c r="M27" s="128"/>
      <c r="N27" s="128"/>
    </row>
    <row r="28" spans="1:14">
      <c r="A28" s="138"/>
      <c r="B28" s="132"/>
      <c r="C28" s="133"/>
      <c r="D28" s="134" t="s">
        <v>81</v>
      </c>
      <c r="E28" s="84"/>
      <c r="F28" s="128" t="s">
        <v>101</v>
      </c>
      <c r="G28" s="128" t="s">
        <v>101</v>
      </c>
      <c r="H28" s="128" t="s">
        <v>101</v>
      </c>
      <c r="I28" s="128" t="s">
        <v>101</v>
      </c>
      <c r="J28" s="128" t="s">
        <v>101</v>
      </c>
      <c r="K28" s="128" t="s">
        <v>101</v>
      </c>
      <c r="L28" s="128"/>
      <c r="M28" s="128"/>
      <c r="N28" s="128"/>
    </row>
    <row r="29" spans="1:14">
      <c r="A29" s="138"/>
      <c r="B29" s="132"/>
      <c r="C29" s="133"/>
      <c r="D29" s="134" t="s">
        <v>279</v>
      </c>
      <c r="E29" s="84"/>
      <c r="F29" s="128"/>
      <c r="G29" s="128"/>
      <c r="H29" s="128"/>
      <c r="I29" s="128"/>
      <c r="J29" s="128"/>
      <c r="K29" s="128"/>
      <c r="L29" s="128"/>
      <c r="M29" s="128"/>
      <c r="N29" s="128"/>
    </row>
    <row r="30" spans="1:14">
      <c r="A30" s="78"/>
      <c r="B30" s="132"/>
      <c r="C30" s="133"/>
      <c r="D30" s="134" t="s">
        <v>284</v>
      </c>
      <c r="E30" s="84"/>
      <c r="F30" s="128"/>
      <c r="G30" s="128"/>
      <c r="H30" s="128"/>
      <c r="I30" s="128"/>
      <c r="J30" s="128"/>
      <c r="K30" s="128"/>
      <c r="L30" s="128"/>
      <c r="M30" s="128"/>
      <c r="N30" s="128"/>
    </row>
    <row r="31" spans="1:14">
      <c r="A31" s="78"/>
      <c r="B31" s="132"/>
      <c r="C31" s="133"/>
      <c r="D31" s="134"/>
      <c r="E31" s="84"/>
      <c r="F31" s="128"/>
      <c r="G31" s="128"/>
      <c r="H31" s="128"/>
      <c r="I31" s="128"/>
      <c r="J31" s="128"/>
      <c r="K31" s="128"/>
      <c r="L31" s="128"/>
      <c r="M31" s="128"/>
      <c r="N31" s="128"/>
    </row>
    <row r="32" spans="1:14">
      <c r="A32" s="78"/>
      <c r="B32" s="132" t="s">
        <v>261</v>
      </c>
      <c r="C32" s="133"/>
      <c r="D32" s="134"/>
      <c r="E32" s="84"/>
      <c r="F32" s="128"/>
      <c r="G32" s="128"/>
      <c r="H32" s="128"/>
      <c r="I32" s="128"/>
      <c r="J32" s="128"/>
      <c r="K32" s="128"/>
      <c r="L32" s="128"/>
      <c r="M32" s="128"/>
      <c r="N32" s="128"/>
    </row>
    <row r="33" spans="1:14">
      <c r="A33" s="78"/>
      <c r="B33" s="132"/>
      <c r="C33" s="133"/>
      <c r="D33" s="134" t="s">
        <v>81</v>
      </c>
      <c r="E33" s="84"/>
      <c r="F33" s="128" t="s">
        <v>101</v>
      </c>
      <c r="G33" s="128" t="s">
        <v>101</v>
      </c>
      <c r="H33" s="128" t="s">
        <v>101</v>
      </c>
      <c r="I33" s="128" t="s">
        <v>101</v>
      </c>
      <c r="J33" s="128" t="s">
        <v>101</v>
      </c>
      <c r="K33" s="128" t="s">
        <v>101</v>
      </c>
      <c r="L33" s="128"/>
      <c r="M33" s="128"/>
      <c r="N33" s="128"/>
    </row>
    <row r="34" spans="1:14">
      <c r="A34" s="78"/>
      <c r="B34" s="132"/>
      <c r="C34" s="133"/>
      <c r="D34" s="134" t="s">
        <v>268</v>
      </c>
      <c r="E34" s="84"/>
      <c r="F34" s="128"/>
      <c r="G34" s="128"/>
      <c r="H34" s="128"/>
      <c r="I34" s="128"/>
      <c r="J34" s="128"/>
      <c r="K34" s="128"/>
      <c r="L34" s="128" t="s">
        <v>101</v>
      </c>
      <c r="M34" s="128"/>
      <c r="N34" s="128"/>
    </row>
    <row r="35" spans="1:14">
      <c r="A35" s="78"/>
      <c r="B35" s="132"/>
      <c r="C35" s="133"/>
      <c r="D35" s="134" t="s">
        <v>281</v>
      </c>
      <c r="E35" s="84"/>
      <c r="F35" s="128"/>
      <c r="G35" s="128"/>
      <c r="H35" s="128"/>
      <c r="I35" s="128"/>
      <c r="J35" s="128"/>
      <c r="K35" s="128"/>
      <c r="L35" s="128"/>
      <c r="M35" s="128"/>
      <c r="N35" s="128"/>
    </row>
    <row r="36" spans="1:14">
      <c r="A36" s="78"/>
      <c r="B36" s="132" t="s">
        <v>262</v>
      </c>
      <c r="C36" s="133"/>
      <c r="D36" s="134"/>
      <c r="E36" s="84"/>
      <c r="F36" s="128"/>
      <c r="G36" s="128"/>
      <c r="H36" s="128"/>
      <c r="I36" s="128"/>
      <c r="J36" s="128"/>
      <c r="K36" s="128"/>
      <c r="L36" s="128"/>
      <c r="M36" s="128"/>
      <c r="N36" s="128"/>
    </row>
    <row r="37" spans="1:14">
      <c r="A37" s="78"/>
      <c r="B37" s="132"/>
      <c r="C37" s="133"/>
      <c r="D37" s="134" t="s">
        <v>81</v>
      </c>
      <c r="E37" s="84"/>
      <c r="F37" s="128" t="s">
        <v>101</v>
      </c>
      <c r="G37" s="128" t="s">
        <v>101</v>
      </c>
      <c r="H37" s="128" t="s">
        <v>101</v>
      </c>
      <c r="I37" s="128" t="s">
        <v>101</v>
      </c>
      <c r="J37" s="128" t="s">
        <v>101</v>
      </c>
      <c r="K37" s="128" t="s">
        <v>101</v>
      </c>
      <c r="L37" s="128"/>
      <c r="M37" s="128"/>
      <c r="N37" s="128"/>
    </row>
    <row r="38" spans="1:14">
      <c r="A38" s="78"/>
      <c r="B38" s="132"/>
      <c r="C38" s="133"/>
      <c r="D38" s="134" t="s">
        <v>269</v>
      </c>
      <c r="E38" s="84"/>
      <c r="F38" s="128"/>
      <c r="G38" s="128"/>
      <c r="H38" s="128"/>
      <c r="I38" s="128"/>
      <c r="J38" s="128"/>
      <c r="K38" s="128"/>
      <c r="L38" s="128" t="s">
        <v>101</v>
      </c>
      <c r="M38" s="128"/>
      <c r="N38" s="128"/>
    </row>
    <row r="39" spans="1:14">
      <c r="A39" s="78"/>
      <c r="B39" s="132" t="s">
        <v>263</v>
      </c>
      <c r="C39" s="133"/>
      <c r="D39" s="134"/>
      <c r="E39" s="84"/>
      <c r="F39" s="128"/>
      <c r="G39" s="128"/>
      <c r="H39" s="128"/>
      <c r="I39" s="128"/>
      <c r="J39" s="128"/>
      <c r="K39" s="128"/>
      <c r="L39" s="128"/>
      <c r="M39" s="128"/>
      <c r="N39" s="128"/>
    </row>
    <row r="40" spans="1:14">
      <c r="A40" s="78"/>
      <c r="B40" s="132"/>
      <c r="C40" s="133"/>
      <c r="D40" s="134" t="s">
        <v>81</v>
      </c>
      <c r="E40" s="84"/>
      <c r="F40" s="128" t="s">
        <v>101</v>
      </c>
      <c r="G40" s="128" t="s">
        <v>101</v>
      </c>
      <c r="H40" s="128" t="s">
        <v>101</v>
      </c>
      <c r="I40" s="128" t="s">
        <v>101</v>
      </c>
      <c r="J40" s="128" t="s">
        <v>101</v>
      </c>
      <c r="K40" s="128" t="s">
        <v>101</v>
      </c>
      <c r="L40" s="128"/>
      <c r="M40" s="128"/>
      <c r="N40" s="128"/>
    </row>
    <row r="41" spans="1:14">
      <c r="A41" s="78"/>
      <c r="B41" s="132"/>
      <c r="C41" s="133"/>
      <c r="D41" s="189">
        <v>10000000</v>
      </c>
      <c r="E41" s="84"/>
      <c r="F41" s="128"/>
      <c r="G41" s="128"/>
      <c r="H41" s="128"/>
      <c r="I41" s="128"/>
      <c r="J41" s="128"/>
      <c r="K41" s="128"/>
      <c r="L41" s="128" t="s">
        <v>101</v>
      </c>
      <c r="M41" s="128"/>
      <c r="N41" s="128"/>
    </row>
    <row r="42" spans="1:14">
      <c r="A42" s="78"/>
      <c r="B42" s="132" t="s">
        <v>264</v>
      </c>
      <c r="C42" s="133"/>
      <c r="D42" s="134"/>
      <c r="E42" s="84"/>
      <c r="F42" s="128"/>
      <c r="G42" s="128"/>
      <c r="H42" s="128"/>
      <c r="I42" s="128"/>
      <c r="J42" s="128"/>
      <c r="K42" s="128"/>
      <c r="L42" s="128"/>
      <c r="M42" s="128"/>
      <c r="N42" s="128"/>
    </row>
    <row r="43" spans="1:14">
      <c r="A43" s="78"/>
      <c r="B43" s="132"/>
      <c r="C43" s="133"/>
      <c r="D43" s="134" t="s">
        <v>81</v>
      </c>
      <c r="E43" s="84"/>
      <c r="F43" s="128" t="s">
        <v>101</v>
      </c>
      <c r="G43" s="128" t="s">
        <v>101</v>
      </c>
      <c r="H43" s="128" t="s">
        <v>101</v>
      </c>
      <c r="I43" s="128" t="s">
        <v>101</v>
      </c>
      <c r="J43" s="128" t="s">
        <v>101</v>
      </c>
      <c r="K43" s="128" t="s">
        <v>101</v>
      </c>
      <c r="L43" s="128"/>
      <c r="M43" s="128"/>
      <c r="N43" s="128"/>
    </row>
    <row r="44" spans="1:14">
      <c r="A44" s="78"/>
      <c r="B44" s="132"/>
      <c r="C44" s="133"/>
      <c r="D44" s="189">
        <v>100000000</v>
      </c>
      <c r="E44" s="84"/>
      <c r="F44" s="128"/>
      <c r="G44" s="128"/>
      <c r="H44" s="128"/>
      <c r="I44" s="128"/>
      <c r="J44" s="128"/>
      <c r="K44" s="128"/>
      <c r="L44" s="128"/>
      <c r="M44" s="128"/>
      <c r="N44" s="128"/>
    </row>
    <row r="45" spans="1:14">
      <c r="A45" s="78"/>
      <c r="B45" s="132"/>
      <c r="C45" s="133"/>
      <c r="D45" s="189">
        <v>1000000</v>
      </c>
      <c r="E45" s="84"/>
      <c r="F45" s="128"/>
      <c r="G45" s="128"/>
      <c r="H45" s="128"/>
      <c r="I45" s="128"/>
      <c r="J45" s="128"/>
      <c r="K45" s="128"/>
      <c r="L45" s="128" t="s">
        <v>101</v>
      </c>
      <c r="M45" s="128"/>
      <c r="N45" s="128"/>
    </row>
    <row r="46" spans="1:14">
      <c r="A46" s="78"/>
      <c r="B46" s="132" t="s">
        <v>265</v>
      </c>
      <c r="C46" s="133"/>
      <c r="D46" s="134"/>
      <c r="E46" s="84"/>
      <c r="F46" s="128"/>
      <c r="G46" s="128"/>
      <c r="H46" s="128"/>
      <c r="I46" s="128"/>
      <c r="J46" s="128"/>
      <c r="K46" s="128"/>
      <c r="L46" s="128"/>
      <c r="M46" s="128"/>
      <c r="N46" s="128"/>
    </row>
    <row r="47" spans="1:14">
      <c r="A47" s="78"/>
      <c r="B47" s="132"/>
      <c r="C47" s="133"/>
      <c r="D47" s="134" t="s">
        <v>81</v>
      </c>
      <c r="E47" s="84"/>
      <c r="F47" s="128" t="s">
        <v>101</v>
      </c>
      <c r="G47" s="128" t="s">
        <v>101</v>
      </c>
      <c r="H47" s="128" t="s">
        <v>101</v>
      </c>
      <c r="I47" s="128" t="s">
        <v>101</v>
      </c>
      <c r="J47" s="128" t="s">
        <v>101</v>
      </c>
      <c r="K47" s="128" t="s">
        <v>101</v>
      </c>
      <c r="L47" s="128"/>
      <c r="M47" s="128"/>
      <c r="N47" s="128"/>
    </row>
    <row r="48" spans="1:14">
      <c r="A48" s="78"/>
      <c r="B48" s="132"/>
      <c r="C48" s="133"/>
      <c r="D48" s="134" t="s">
        <v>270</v>
      </c>
      <c r="E48" s="84"/>
      <c r="F48" s="128"/>
      <c r="G48" s="128"/>
      <c r="H48" s="128"/>
      <c r="I48" s="128"/>
      <c r="J48" s="128"/>
      <c r="K48" s="128"/>
      <c r="L48" s="128" t="s">
        <v>101</v>
      </c>
      <c r="M48" s="128"/>
      <c r="N48" s="128"/>
    </row>
    <row r="49" spans="1:14">
      <c r="A49" s="78"/>
      <c r="B49" s="132" t="s">
        <v>266</v>
      </c>
      <c r="C49" s="133"/>
      <c r="D49" s="134"/>
      <c r="E49" s="84"/>
      <c r="F49" s="128"/>
      <c r="G49" s="128"/>
      <c r="H49" s="128"/>
      <c r="I49" s="128"/>
      <c r="J49" s="128"/>
      <c r="K49" s="128"/>
      <c r="L49" s="128"/>
      <c r="M49" s="128"/>
      <c r="N49" s="128"/>
    </row>
    <row r="50" spans="1:14">
      <c r="A50" s="78"/>
      <c r="B50" s="132"/>
      <c r="C50" s="133"/>
      <c r="D50" s="134" t="s">
        <v>254</v>
      </c>
      <c r="E50" s="84"/>
      <c r="F50" s="128" t="s">
        <v>101</v>
      </c>
      <c r="G50" s="128" t="s">
        <v>101</v>
      </c>
      <c r="H50" s="128" t="s">
        <v>101</v>
      </c>
      <c r="I50" s="128" t="s">
        <v>101</v>
      </c>
      <c r="J50" s="128" t="s">
        <v>101</v>
      </c>
      <c r="K50" s="128" t="s">
        <v>101</v>
      </c>
      <c r="L50" s="128" t="s">
        <v>101</v>
      </c>
      <c r="M50" s="128"/>
      <c r="N50" s="128"/>
    </row>
    <row r="51" spans="1:14">
      <c r="A51" s="78"/>
      <c r="B51" s="132"/>
      <c r="C51" s="133"/>
      <c r="D51" s="134" t="s">
        <v>100</v>
      </c>
      <c r="E51" s="84"/>
      <c r="F51" s="128"/>
      <c r="G51" s="128"/>
      <c r="H51" s="128"/>
      <c r="I51" s="128"/>
      <c r="J51" s="128"/>
      <c r="K51" s="128"/>
      <c r="L51" s="128"/>
      <c r="M51" s="128"/>
      <c r="N51" s="128"/>
    </row>
    <row r="52" spans="1:14">
      <c r="A52" s="78"/>
      <c r="B52" s="132" t="s">
        <v>230</v>
      </c>
      <c r="C52" s="133"/>
      <c r="D52" s="134"/>
      <c r="E52" s="84"/>
      <c r="F52" s="128"/>
      <c r="G52" s="128"/>
      <c r="H52" s="128"/>
      <c r="I52" s="128"/>
      <c r="J52" s="128"/>
      <c r="K52" s="128"/>
      <c r="L52" s="128"/>
      <c r="M52" s="128"/>
      <c r="N52" s="128"/>
    </row>
    <row r="53" spans="1:14">
      <c r="A53" s="78"/>
      <c r="B53" s="132"/>
      <c r="C53" s="133"/>
      <c r="D53" s="134" t="s">
        <v>81</v>
      </c>
      <c r="E53" s="84"/>
      <c r="F53" s="128" t="s">
        <v>101</v>
      </c>
      <c r="G53" s="128" t="s">
        <v>101</v>
      </c>
      <c r="H53" s="128" t="s">
        <v>101</v>
      </c>
      <c r="I53" s="128" t="s">
        <v>101</v>
      </c>
      <c r="J53" s="128" t="s">
        <v>101</v>
      </c>
      <c r="K53" s="128" t="s">
        <v>101</v>
      </c>
      <c r="L53" s="128"/>
      <c r="M53" s="128"/>
      <c r="N53" s="128"/>
    </row>
    <row r="54" spans="1:14">
      <c r="A54" s="78"/>
      <c r="B54" s="132"/>
      <c r="C54" s="133"/>
      <c r="D54" s="190" t="s">
        <v>271</v>
      </c>
      <c r="E54" s="84"/>
      <c r="F54" s="128"/>
      <c r="G54" s="128"/>
      <c r="H54" s="128"/>
      <c r="I54" s="128"/>
      <c r="J54" s="128"/>
      <c r="K54" s="128"/>
      <c r="L54" s="128"/>
      <c r="M54" s="128"/>
      <c r="N54" s="128"/>
    </row>
    <row r="55" spans="1:14" ht="15" thickBot="1">
      <c r="A55" s="95"/>
      <c r="B55" s="85"/>
      <c r="C55" s="86"/>
      <c r="D55" s="87" t="s">
        <v>272</v>
      </c>
      <c r="E55" s="88"/>
      <c r="F55" s="129"/>
      <c r="G55" s="129"/>
      <c r="H55" s="129"/>
      <c r="I55" s="129"/>
      <c r="J55" s="129"/>
      <c r="K55" s="129"/>
      <c r="L55" s="129" t="s">
        <v>101</v>
      </c>
      <c r="M55" s="129"/>
      <c r="N55" s="129"/>
    </row>
    <row r="56" spans="1:14" ht="15" thickTop="1">
      <c r="A56" s="90" t="s">
        <v>82</v>
      </c>
      <c r="B56" s="91" t="s">
        <v>83</v>
      </c>
      <c r="D56" s="93"/>
      <c r="E56" s="94"/>
      <c r="F56" s="127"/>
      <c r="G56" s="127"/>
      <c r="H56" s="127"/>
      <c r="I56" s="127"/>
      <c r="J56" s="127"/>
      <c r="K56" s="127"/>
      <c r="L56" s="127"/>
      <c r="M56" s="127"/>
      <c r="N56" s="127"/>
    </row>
    <row r="57" spans="1:14">
      <c r="A57" s="95"/>
      <c r="B57" s="96"/>
      <c r="C57" s="100"/>
      <c r="D57" s="98"/>
      <c r="E57" s="99"/>
      <c r="F57" s="110"/>
      <c r="G57" s="110"/>
      <c r="H57" s="110"/>
      <c r="I57" s="110"/>
      <c r="J57" s="110"/>
      <c r="K57" s="110"/>
      <c r="L57" s="110"/>
      <c r="M57" s="110"/>
      <c r="N57" s="110"/>
    </row>
    <row r="58" spans="1:14">
      <c r="A58" s="95"/>
      <c r="B58" s="96" t="s">
        <v>84</v>
      </c>
      <c r="C58" s="97"/>
      <c r="D58" s="98"/>
      <c r="E58" s="101"/>
      <c r="F58" s="110"/>
      <c r="G58" s="110"/>
      <c r="H58" s="110"/>
      <c r="I58" s="110"/>
      <c r="J58" s="110"/>
      <c r="K58" s="110"/>
      <c r="L58" s="110"/>
      <c r="M58" s="110"/>
      <c r="N58" s="110"/>
    </row>
    <row r="59" spans="1:14">
      <c r="A59" s="95"/>
      <c r="B59" s="96"/>
      <c r="C59" s="100"/>
      <c r="D59" s="98"/>
      <c r="E59" s="101"/>
      <c r="F59" s="110"/>
      <c r="G59" s="110"/>
      <c r="H59" s="110"/>
      <c r="I59" s="110"/>
      <c r="J59" s="110"/>
      <c r="K59" s="110"/>
      <c r="L59" s="110"/>
      <c r="M59" s="110"/>
      <c r="N59" s="110"/>
    </row>
    <row r="60" spans="1:14">
      <c r="A60" s="95"/>
      <c r="B60" s="96" t="s">
        <v>85</v>
      </c>
      <c r="C60" s="100"/>
      <c r="D60" s="98"/>
      <c r="E60" s="101"/>
      <c r="F60" s="110"/>
      <c r="G60" s="110"/>
      <c r="H60" s="110"/>
      <c r="I60" s="110"/>
      <c r="J60" s="110"/>
      <c r="K60" s="110"/>
      <c r="L60" s="110"/>
      <c r="M60" s="110"/>
      <c r="N60" s="110"/>
    </row>
    <row r="61" spans="1:14">
      <c r="A61" s="95"/>
      <c r="B61" s="96"/>
      <c r="C61" s="100"/>
      <c r="D61" s="98" t="s">
        <v>117</v>
      </c>
      <c r="E61" s="101"/>
      <c r="F61" s="110"/>
      <c r="G61" s="110"/>
      <c r="H61" s="110"/>
      <c r="I61" s="110"/>
      <c r="J61" s="110"/>
      <c r="K61" s="110"/>
      <c r="L61" s="110"/>
      <c r="M61" s="110"/>
      <c r="N61" s="110"/>
    </row>
    <row r="62" spans="1:14">
      <c r="A62" s="95"/>
      <c r="B62" s="102"/>
      <c r="C62" s="100"/>
      <c r="D62" s="104" t="s">
        <v>273</v>
      </c>
      <c r="E62" s="131"/>
      <c r="F62" s="128" t="s">
        <v>101</v>
      </c>
      <c r="G62" s="128" t="s">
        <v>101</v>
      </c>
      <c r="H62" s="128" t="s">
        <v>101</v>
      </c>
      <c r="I62" s="128" t="s">
        <v>101</v>
      </c>
      <c r="J62" s="128" t="s">
        <v>101</v>
      </c>
      <c r="K62" s="128" t="s">
        <v>101</v>
      </c>
      <c r="L62" s="128"/>
      <c r="M62" s="128"/>
      <c r="N62" s="128"/>
    </row>
    <row r="63" spans="1:14">
      <c r="A63" s="95"/>
      <c r="B63" s="102"/>
      <c r="C63" s="130"/>
      <c r="D63" s="104" t="s">
        <v>274</v>
      </c>
      <c r="E63" s="131"/>
      <c r="F63" s="128" t="s">
        <v>101</v>
      </c>
      <c r="G63" s="128" t="s">
        <v>101</v>
      </c>
      <c r="H63" s="128" t="s">
        <v>101</v>
      </c>
      <c r="I63" s="128"/>
      <c r="J63" s="128"/>
      <c r="K63" s="128"/>
      <c r="L63" s="128"/>
      <c r="M63" s="128"/>
      <c r="N63" s="128"/>
    </row>
    <row r="64" spans="1:14">
      <c r="A64" s="95"/>
      <c r="B64" s="102"/>
      <c r="C64" s="130"/>
      <c r="D64" s="104" t="s">
        <v>275</v>
      </c>
      <c r="E64" s="131"/>
      <c r="F64" s="128" t="s">
        <v>101</v>
      </c>
      <c r="G64" s="128" t="s">
        <v>101</v>
      </c>
      <c r="H64" s="128"/>
      <c r="I64" s="128" t="s">
        <v>101</v>
      </c>
      <c r="J64" s="128" t="s">
        <v>101</v>
      </c>
      <c r="K64" s="128" t="s">
        <v>101</v>
      </c>
      <c r="L64" s="128"/>
      <c r="M64" s="128"/>
      <c r="N64" s="128"/>
    </row>
    <row r="65" spans="1:14">
      <c r="A65" s="95"/>
      <c r="B65" s="102"/>
      <c r="C65" s="130"/>
      <c r="D65" s="104" t="s">
        <v>203</v>
      </c>
      <c r="E65" s="131"/>
      <c r="F65" s="128"/>
      <c r="G65" s="128"/>
      <c r="H65" s="128"/>
      <c r="I65" s="128"/>
      <c r="J65" s="128"/>
      <c r="K65" s="128"/>
      <c r="L65" s="128"/>
      <c r="M65" s="128"/>
      <c r="N65" s="128"/>
    </row>
    <row r="66" spans="1:14">
      <c r="A66" s="95"/>
      <c r="B66" s="102"/>
      <c r="C66" s="130"/>
      <c r="D66" s="104" t="s">
        <v>283</v>
      </c>
      <c r="E66" s="131"/>
      <c r="F66" s="128"/>
      <c r="G66" s="128"/>
      <c r="H66" s="128"/>
      <c r="I66" s="128"/>
      <c r="J66" s="128"/>
      <c r="K66" s="128" t="s">
        <v>101</v>
      </c>
      <c r="L66" s="128"/>
      <c r="M66" s="128"/>
      <c r="N66" s="128"/>
    </row>
    <row r="67" spans="1:14" ht="15" thickBot="1">
      <c r="A67" s="95"/>
      <c r="B67" s="102"/>
      <c r="C67" s="103"/>
      <c r="D67" s="104" t="s">
        <v>280</v>
      </c>
      <c r="E67" s="105"/>
      <c r="F67" s="128" t="s">
        <v>101</v>
      </c>
      <c r="G67" s="128" t="s">
        <v>101</v>
      </c>
      <c r="H67" s="312"/>
      <c r="I67" s="312"/>
      <c r="J67" s="312"/>
      <c r="K67" s="312"/>
      <c r="L67" s="312"/>
      <c r="M67" s="312"/>
      <c r="N67" s="312"/>
    </row>
    <row r="68" spans="1:14" ht="11.25" customHeight="1" thickTop="1">
      <c r="A68" s="90" t="s">
        <v>88</v>
      </c>
      <c r="B68" s="183" t="s">
        <v>89</v>
      </c>
      <c r="C68" s="184"/>
      <c r="D68" s="185"/>
      <c r="E68" s="175"/>
      <c r="F68" s="108" t="s">
        <v>53</v>
      </c>
      <c r="G68" s="108" t="s">
        <v>53</v>
      </c>
      <c r="H68" s="108" t="s">
        <v>53</v>
      </c>
      <c r="I68" s="108" t="s">
        <v>53</v>
      </c>
      <c r="J68" s="108" t="s">
        <v>53</v>
      </c>
      <c r="K68" s="108" t="s">
        <v>53</v>
      </c>
      <c r="L68" s="108" t="s">
        <v>53</v>
      </c>
      <c r="M68" s="108" t="s">
        <v>53</v>
      </c>
      <c r="N68" s="108" t="s">
        <v>53</v>
      </c>
    </row>
    <row r="69" spans="1:14">
      <c r="A69" s="95"/>
      <c r="B69" s="180" t="s">
        <v>90</v>
      </c>
      <c r="C69" s="181"/>
      <c r="D69" s="182"/>
      <c r="E69" s="109"/>
      <c r="F69" s="110" t="s">
        <v>91</v>
      </c>
      <c r="G69" s="110" t="s">
        <v>91</v>
      </c>
      <c r="H69" s="110" t="s">
        <v>91</v>
      </c>
      <c r="I69" s="110" t="s">
        <v>91</v>
      </c>
      <c r="J69" s="110" t="s">
        <v>91</v>
      </c>
      <c r="K69" s="110" t="s">
        <v>91</v>
      </c>
      <c r="L69" s="110" t="s">
        <v>91</v>
      </c>
      <c r="M69" s="110" t="s">
        <v>91</v>
      </c>
      <c r="N69" s="110" t="s">
        <v>91</v>
      </c>
    </row>
    <row r="70" spans="1:14" ht="52.2">
      <c r="A70" s="95"/>
      <c r="B70" s="178" t="s">
        <v>92</v>
      </c>
      <c r="C70" s="193"/>
      <c r="D70" s="179"/>
      <c r="E70" s="111"/>
      <c r="F70" s="112">
        <v>43468</v>
      </c>
      <c r="G70" s="112">
        <v>43468</v>
      </c>
      <c r="H70" s="112">
        <v>43468</v>
      </c>
      <c r="I70" s="112">
        <v>43468</v>
      </c>
      <c r="J70" s="112">
        <v>43468</v>
      </c>
      <c r="K70" s="112">
        <v>43468</v>
      </c>
      <c r="L70" s="112">
        <v>43468</v>
      </c>
      <c r="M70" s="112">
        <v>43468</v>
      </c>
      <c r="N70" s="112">
        <v>43469</v>
      </c>
    </row>
    <row r="71" spans="1:14" ht="15" thickBot="1">
      <c r="A71" s="113"/>
      <c r="B71" s="176" t="s">
        <v>93</v>
      </c>
      <c r="C71" s="192"/>
      <c r="D71" s="177"/>
      <c r="E71" s="114"/>
      <c r="F71" s="115"/>
      <c r="G71" s="115"/>
      <c r="H71" s="115"/>
      <c r="I71" s="115"/>
      <c r="J71" s="115"/>
      <c r="K71" s="115"/>
      <c r="L71" s="115"/>
      <c r="M71" s="115"/>
      <c r="N71" s="115"/>
    </row>
    <row r="72" spans="1:14" ht="15" thickTop="1"/>
  </sheetData>
  <mergeCells count="26">
    <mergeCell ref="D18:E18"/>
    <mergeCell ref="D22:E22"/>
    <mergeCell ref="D25:E25"/>
    <mergeCell ref="A6:B6"/>
    <mergeCell ref="C6:E6"/>
    <mergeCell ref="F6:K6"/>
    <mergeCell ref="O6:T6"/>
    <mergeCell ref="A3:B3"/>
    <mergeCell ref="C3:D3"/>
    <mergeCell ref="F3:K3"/>
    <mergeCell ref="L3:T3"/>
    <mergeCell ref="A4:B4"/>
    <mergeCell ref="C4:T4"/>
    <mergeCell ref="A5:B5"/>
    <mergeCell ref="C5:E5"/>
    <mergeCell ref="F5:K5"/>
    <mergeCell ref="L5:N5"/>
    <mergeCell ref="O5:T5"/>
    <mergeCell ref="A1:B1"/>
    <mergeCell ref="C1:D1"/>
    <mergeCell ref="F1:K1"/>
    <mergeCell ref="L1:T1"/>
    <mergeCell ref="A2:B2"/>
    <mergeCell ref="C2:E2"/>
    <mergeCell ref="F2:K2"/>
    <mergeCell ref="L2:N2"/>
  </mergeCells>
  <dataValidations count="3">
    <dataValidation type="list" allowBlank="1" showInputMessage="1" showErrorMessage="1" sqref="I18 F18:H19 J18:N19 F9:N17 F20:N67" xr:uid="{F5D02F7C-4E5B-408B-A811-49F480D78479}">
      <formula1>"O, "</formula1>
    </dataValidation>
    <dataValidation type="list" allowBlank="1" showInputMessage="1" showErrorMessage="1" sqref="F69:N69" xr:uid="{D5D9A2BB-E709-440D-A0DF-7FB39E53300F}">
      <formula1>"P,F, "</formula1>
    </dataValidation>
    <dataValidation type="list" allowBlank="1" showInputMessage="1" showErrorMessage="1" sqref="F68:N68" xr:uid="{D41D8936-C61C-4207-932E-9681EBF7BC74}">
      <formula1>"N,A,B, "</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27BC1-7EF5-4940-B393-95896A77D5C4}">
  <dimension ref="A1:T34"/>
  <sheetViews>
    <sheetView topLeftCell="A11" workbookViewId="0">
      <selection sqref="A1:B1"/>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0">
      <c r="A1" s="251" t="s">
        <v>63</v>
      </c>
      <c r="B1" s="252"/>
      <c r="C1" s="290" t="str">
        <f>FunctionList!E17</f>
        <v>FN07</v>
      </c>
      <c r="D1" s="278"/>
      <c r="E1" s="118"/>
      <c r="F1" s="253" t="s">
        <v>25</v>
      </c>
      <c r="G1" s="253"/>
      <c r="H1" s="253"/>
      <c r="I1" s="253"/>
      <c r="J1" s="253"/>
      <c r="K1" s="253"/>
      <c r="L1" s="254" t="str">
        <f>FunctionList!D17</f>
        <v>Thêm danh mục sản phẩm</v>
      </c>
      <c r="M1" s="255"/>
      <c r="N1" s="255"/>
      <c r="O1" s="255"/>
      <c r="P1" s="255"/>
      <c r="Q1" s="255"/>
      <c r="R1" s="255"/>
      <c r="S1" s="255"/>
      <c r="T1" s="272"/>
    </row>
    <row r="2" spans="1:20">
      <c r="A2" s="224" t="s">
        <v>64</v>
      </c>
      <c r="B2" s="225"/>
      <c r="C2" s="287" t="s">
        <v>3</v>
      </c>
      <c r="D2" s="288"/>
      <c r="E2" s="289"/>
      <c r="F2" s="281" t="s">
        <v>66</v>
      </c>
      <c r="G2" s="282"/>
      <c r="H2" s="282"/>
      <c r="I2" s="282"/>
      <c r="J2" s="282"/>
      <c r="K2" s="283"/>
      <c r="L2" s="311"/>
      <c r="M2" s="311"/>
      <c r="N2" s="311"/>
      <c r="O2" s="120"/>
      <c r="P2" s="120"/>
      <c r="Q2" s="120"/>
      <c r="R2" s="120"/>
      <c r="S2" s="120"/>
      <c r="T2" s="121"/>
    </row>
    <row r="3" spans="1:20">
      <c r="A3" s="224" t="s">
        <v>67</v>
      </c>
      <c r="B3" s="225"/>
      <c r="C3" s="308">
        <v>100</v>
      </c>
      <c r="D3" s="285"/>
      <c r="E3" s="122"/>
      <c r="F3" s="281" t="s">
        <v>68</v>
      </c>
      <c r="G3" s="282"/>
      <c r="H3" s="282"/>
      <c r="I3" s="282"/>
      <c r="J3" s="282"/>
      <c r="K3" s="283"/>
      <c r="L3" s="284">
        <f xml:space="preserve"> IF(FunctionList!E6&lt;&gt;"N/A",SUM(C3*FunctionList!E6/1000,- O6),"N/A")</f>
        <v>6</v>
      </c>
      <c r="M3" s="285"/>
      <c r="N3" s="285"/>
      <c r="O3" s="285"/>
      <c r="P3" s="285"/>
      <c r="Q3" s="285"/>
      <c r="R3" s="285"/>
      <c r="S3" s="285"/>
      <c r="T3" s="286"/>
    </row>
    <row r="4" spans="1:20">
      <c r="A4" s="224" t="s">
        <v>69</v>
      </c>
      <c r="B4" s="225"/>
      <c r="C4" s="309"/>
      <c r="D4" s="309"/>
      <c r="E4" s="309"/>
      <c r="F4" s="310"/>
      <c r="G4" s="310"/>
      <c r="H4" s="310"/>
      <c r="I4" s="310"/>
      <c r="J4" s="310"/>
      <c r="K4" s="310"/>
      <c r="L4" s="309"/>
      <c r="M4" s="309"/>
      <c r="N4" s="309"/>
      <c r="O4" s="309"/>
      <c r="P4" s="309"/>
      <c r="Q4" s="309"/>
      <c r="R4" s="309"/>
      <c r="S4" s="309"/>
      <c r="T4" s="309"/>
    </row>
    <row r="5" spans="1:20">
      <c r="A5" s="246" t="s">
        <v>50</v>
      </c>
      <c r="B5" s="247"/>
      <c r="C5" s="248" t="s">
        <v>51</v>
      </c>
      <c r="D5" s="237"/>
      <c r="E5" s="249"/>
      <c r="F5" s="248" t="s">
        <v>52</v>
      </c>
      <c r="G5" s="237"/>
      <c r="H5" s="237"/>
      <c r="I5" s="237"/>
      <c r="J5" s="237"/>
      <c r="K5" s="250"/>
      <c r="L5" s="237" t="s">
        <v>70</v>
      </c>
      <c r="M5" s="237"/>
      <c r="N5" s="237"/>
      <c r="O5" s="236" t="s">
        <v>55</v>
      </c>
      <c r="P5" s="237"/>
      <c r="Q5" s="237"/>
      <c r="R5" s="237"/>
      <c r="S5" s="237"/>
      <c r="T5" s="238"/>
    </row>
    <row r="6" spans="1:20" ht="15" thickBot="1">
      <c r="A6" s="239">
        <f>COUNTIF(F31:HF31,"P")</f>
        <v>4</v>
      </c>
      <c r="B6" s="240"/>
      <c r="C6" s="241">
        <f>COUNTIF(F31:HF31,"F")</f>
        <v>0</v>
      </c>
      <c r="D6" s="242"/>
      <c r="E6" s="240"/>
      <c r="F6" s="241">
        <f>SUM(O6,- A6,- C6)</f>
        <v>0</v>
      </c>
      <c r="G6" s="242"/>
      <c r="H6" s="242"/>
      <c r="I6" s="242"/>
      <c r="J6" s="242"/>
      <c r="K6" s="243"/>
      <c r="L6" s="66">
        <f>COUNTIF(E30:HF30,"N")</f>
        <v>4</v>
      </c>
      <c r="M6" s="66">
        <f>COUNTIF(E30:HF30,"A")</f>
        <v>0</v>
      </c>
      <c r="N6" s="66">
        <f>COUNTIF(E30:HF30,"B")</f>
        <v>0</v>
      </c>
      <c r="O6" s="244">
        <f>COUNTA(E8:HI8)</f>
        <v>4</v>
      </c>
      <c r="P6" s="242"/>
      <c r="Q6" s="242"/>
      <c r="R6" s="242"/>
      <c r="S6" s="242"/>
      <c r="T6" s="245"/>
    </row>
    <row r="7" spans="1:20" ht="15" thickBot="1"/>
    <row r="8" spans="1:20" ht="37.200000000000003" thickTop="1" thickBot="1">
      <c r="A8" s="67"/>
      <c r="B8" s="68"/>
      <c r="C8" s="69"/>
      <c r="D8" s="70"/>
      <c r="E8" s="69"/>
      <c r="F8" s="71" t="s">
        <v>71</v>
      </c>
      <c r="G8" s="71" t="s">
        <v>72</v>
      </c>
      <c r="H8" s="71" t="s">
        <v>73</v>
      </c>
      <c r="I8" s="71" t="s">
        <v>74</v>
      </c>
    </row>
    <row r="9" spans="1:20" ht="15.6">
      <c r="A9" s="72" t="s">
        <v>79</v>
      </c>
      <c r="B9" s="73" t="s">
        <v>80</v>
      </c>
      <c r="C9" s="74"/>
      <c r="D9" s="75"/>
      <c r="E9" s="76"/>
      <c r="F9" s="77"/>
      <c r="G9" s="77"/>
      <c r="H9" s="77"/>
      <c r="I9" s="77"/>
    </row>
    <row r="10" spans="1:20" ht="15.6">
      <c r="A10" s="78"/>
      <c r="B10" s="79"/>
      <c r="C10" s="80"/>
      <c r="D10" s="81" t="s">
        <v>121</v>
      </c>
      <c r="E10" s="76"/>
      <c r="F10" s="82"/>
      <c r="G10" s="82"/>
      <c r="H10" s="82"/>
      <c r="I10" s="82"/>
    </row>
    <row r="11" spans="1:20">
      <c r="A11" s="78"/>
      <c r="B11" s="79"/>
      <c r="C11" s="80"/>
      <c r="D11" s="81"/>
      <c r="E11" s="76"/>
      <c r="F11" s="110"/>
      <c r="G11" s="110"/>
      <c r="H11" s="110"/>
      <c r="I11" s="110"/>
    </row>
    <row r="12" spans="1:20">
      <c r="A12" s="78"/>
      <c r="B12" s="79"/>
      <c r="C12" s="80"/>
      <c r="D12" s="81"/>
      <c r="E12" s="83"/>
      <c r="F12" s="110"/>
      <c r="G12" s="110"/>
      <c r="H12" s="110"/>
      <c r="I12" s="110"/>
    </row>
    <row r="13" spans="1:20">
      <c r="A13" s="78"/>
      <c r="B13" s="79" t="s">
        <v>122</v>
      </c>
      <c r="C13" s="80"/>
      <c r="D13" s="81"/>
      <c r="E13" s="84"/>
      <c r="F13" s="110"/>
      <c r="G13" s="110"/>
      <c r="H13" s="110"/>
      <c r="I13" s="110"/>
    </row>
    <row r="14" spans="1:20">
      <c r="A14" s="78"/>
      <c r="B14" s="79"/>
      <c r="C14" s="80"/>
      <c r="D14" s="81" t="s">
        <v>81</v>
      </c>
      <c r="E14" s="84"/>
      <c r="F14" s="110" t="s">
        <v>101</v>
      </c>
      <c r="G14" s="110" t="s">
        <v>101</v>
      </c>
      <c r="H14" s="110"/>
      <c r="I14" s="110"/>
    </row>
    <row r="15" spans="1:20">
      <c r="A15" s="78"/>
      <c r="B15" s="79"/>
      <c r="C15" s="80"/>
      <c r="D15" s="81" t="s">
        <v>123</v>
      </c>
      <c r="E15" s="84"/>
      <c r="F15" s="110"/>
      <c r="G15" s="110"/>
      <c r="H15" s="110" t="s">
        <v>101</v>
      </c>
      <c r="I15" s="110" t="s">
        <v>101</v>
      </c>
    </row>
    <row r="16" spans="1:20">
      <c r="A16" s="78"/>
      <c r="B16" s="79"/>
      <c r="C16" s="80"/>
      <c r="D16" s="81"/>
      <c r="E16" s="84"/>
      <c r="F16" s="110"/>
      <c r="G16" s="110"/>
      <c r="H16" s="110"/>
      <c r="I16" s="110"/>
    </row>
    <row r="17" spans="1:9">
      <c r="A17" s="78"/>
      <c r="B17" s="79" t="s">
        <v>120</v>
      </c>
      <c r="C17" s="80"/>
      <c r="D17" s="81"/>
      <c r="E17" s="84"/>
      <c r="F17" s="110"/>
      <c r="G17" s="110"/>
      <c r="H17" s="110"/>
      <c r="I17" s="110"/>
    </row>
    <row r="18" spans="1:9">
      <c r="A18" s="78"/>
      <c r="B18" s="79"/>
      <c r="C18" s="80"/>
      <c r="D18" s="219" t="s">
        <v>118</v>
      </c>
      <c r="E18" s="219"/>
      <c r="F18" s="110" t="s">
        <v>101</v>
      </c>
      <c r="G18" s="110"/>
      <c r="H18" s="110" t="s">
        <v>101</v>
      </c>
      <c r="I18" s="110"/>
    </row>
    <row r="19" spans="1:9">
      <c r="A19" s="78"/>
      <c r="B19" s="79"/>
      <c r="C19" s="80"/>
      <c r="D19" s="81" t="s">
        <v>119</v>
      </c>
      <c r="E19" s="84"/>
      <c r="F19" s="110"/>
      <c r="G19" s="110" t="s">
        <v>101</v>
      </c>
      <c r="H19" s="110"/>
      <c r="I19" s="110" t="s">
        <v>101</v>
      </c>
    </row>
    <row r="20" spans="1:9" ht="15" thickBot="1">
      <c r="A20" s="78"/>
      <c r="B20" s="85"/>
      <c r="C20" s="86"/>
      <c r="D20" s="87"/>
      <c r="E20" s="88"/>
      <c r="F20" s="129"/>
      <c r="G20" s="129"/>
      <c r="H20" s="129"/>
      <c r="I20" s="129"/>
    </row>
    <row r="21" spans="1:9" ht="15" thickTop="1">
      <c r="A21" s="90" t="s">
        <v>82</v>
      </c>
      <c r="B21" s="91" t="s">
        <v>83</v>
      </c>
      <c r="C21" s="92"/>
      <c r="D21" s="93"/>
      <c r="E21" s="94"/>
      <c r="F21" s="127"/>
      <c r="G21" s="127"/>
      <c r="H21" s="127"/>
      <c r="I21" s="127"/>
    </row>
    <row r="22" spans="1:9">
      <c r="A22" s="95"/>
      <c r="B22" s="96"/>
      <c r="C22" s="97"/>
      <c r="D22" s="98"/>
      <c r="E22" s="99"/>
      <c r="F22" s="110"/>
      <c r="G22" s="110"/>
      <c r="H22" s="110"/>
      <c r="I22" s="110"/>
    </row>
    <row r="23" spans="1:9">
      <c r="A23" s="95"/>
      <c r="B23" s="96"/>
      <c r="C23" s="100"/>
      <c r="D23" s="98"/>
      <c r="E23" s="101"/>
      <c r="F23" s="110"/>
      <c r="G23" s="110"/>
      <c r="H23" s="110"/>
      <c r="I23" s="110"/>
    </row>
    <row r="24" spans="1:9">
      <c r="A24" s="95"/>
      <c r="B24" s="96" t="s">
        <v>84</v>
      </c>
      <c r="C24" s="100"/>
      <c r="D24" s="98"/>
      <c r="E24" s="101"/>
      <c r="F24" s="110"/>
      <c r="G24" s="110"/>
      <c r="H24" s="110"/>
      <c r="I24" s="110"/>
    </row>
    <row r="25" spans="1:9">
      <c r="A25" s="95"/>
      <c r="B25" s="96"/>
      <c r="C25" s="100"/>
      <c r="D25" s="98"/>
      <c r="E25" s="101"/>
      <c r="F25" s="110"/>
      <c r="G25" s="110"/>
      <c r="H25" s="110"/>
      <c r="I25" s="110"/>
    </row>
    <row r="26" spans="1:9">
      <c r="A26" s="95"/>
      <c r="B26" s="96" t="s">
        <v>85</v>
      </c>
      <c r="C26" s="100"/>
      <c r="D26" s="98"/>
      <c r="E26" s="101"/>
      <c r="F26" s="110"/>
      <c r="G26" s="110"/>
      <c r="H26" s="110"/>
      <c r="I26" s="110"/>
    </row>
    <row r="27" spans="1:9">
      <c r="A27" s="95"/>
      <c r="B27" s="96"/>
      <c r="C27" s="100"/>
      <c r="D27" s="98" t="s">
        <v>117</v>
      </c>
      <c r="E27" s="101"/>
      <c r="F27" s="110"/>
      <c r="G27" s="110"/>
      <c r="H27" s="110"/>
      <c r="I27" s="110" t="s">
        <v>101</v>
      </c>
    </row>
    <row r="28" spans="1:9">
      <c r="A28" s="95"/>
      <c r="B28" s="96"/>
      <c r="C28" s="100"/>
      <c r="D28" s="98" t="s">
        <v>124</v>
      </c>
      <c r="E28" s="101"/>
      <c r="F28" s="110" t="s">
        <v>101</v>
      </c>
      <c r="G28" s="110" t="s">
        <v>101</v>
      </c>
      <c r="H28" s="110"/>
      <c r="I28" s="110"/>
    </row>
    <row r="29" spans="1:9" ht="15" thickBot="1">
      <c r="A29" s="95"/>
      <c r="B29" s="102"/>
      <c r="C29" s="103"/>
      <c r="D29" s="104" t="s">
        <v>125</v>
      </c>
      <c r="E29" s="105"/>
      <c r="F29" s="128"/>
      <c r="G29" s="128"/>
      <c r="H29" s="128" t="s">
        <v>101</v>
      </c>
      <c r="I29" s="128"/>
    </row>
    <row r="30" spans="1:9" ht="15" thickTop="1">
      <c r="A30" s="90" t="s">
        <v>88</v>
      </c>
      <c r="B30" s="220" t="s">
        <v>89</v>
      </c>
      <c r="C30" s="220"/>
      <c r="D30" s="220"/>
      <c r="E30" s="107"/>
      <c r="F30" s="108" t="s">
        <v>53</v>
      </c>
      <c r="G30" s="108" t="s">
        <v>53</v>
      </c>
      <c r="H30" s="108" t="s">
        <v>53</v>
      </c>
      <c r="I30" s="108" t="s">
        <v>53</v>
      </c>
    </row>
    <row r="31" spans="1:9">
      <c r="A31" s="95"/>
      <c r="B31" s="221" t="s">
        <v>90</v>
      </c>
      <c r="C31" s="221"/>
      <c r="D31" s="221"/>
      <c r="E31" s="109"/>
      <c r="F31" s="110" t="s">
        <v>91</v>
      </c>
      <c r="G31" s="110" t="s">
        <v>91</v>
      </c>
      <c r="H31" s="110" t="s">
        <v>91</v>
      </c>
      <c r="I31" s="110" t="s">
        <v>91</v>
      </c>
    </row>
    <row r="32" spans="1:9" ht="14.25" customHeight="1">
      <c r="A32" s="95"/>
      <c r="B32" s="222" t="s">
        <v>92</v>
      </c>
      <c r="C32" s="222"/>
      <c r="D32" s="222"/>
      <c r="E32" s="111"/>
      <c r="F32" s="112">
        <v>43468</v>
      </c>
      <c r="G32" s="112">
        <v>43468</v>
      </c>
      <c r="H32" s="112">
        <v>43468</v>
      </c>
      <c r="I32" s="112">
        <v>43468</v>
      </c>
    </row>
    <row r="33" spans="1:9" ht="15" thickBot="1">
      <c r="A33" s="113"/>
      <c r="B33" s="223" t="s">
        <v>93</v>
      </c>
      <c r="C33" s="223"/>
      <c r="D33" s="223"/>
      <c r="E33" s="114"/>
      <c r="F33" s="115"/>
      <c r="G33" s="115"/>
      <c r="H33" s="115"/>
      <c r="I33" s="115"/>
    </row>
    <row r="34" spans="1:9" ht="15" thickTop="1"/>
  </sheetData>
  <mergeCells count="28">
    <mergeCell ref="F2:K2"/>
    <mergeCell ref="L2:N2"/>
    <mergeCell ref="O5:T5"/>
    <mergeCell ref="A6:B6"/>
    <mergeCell ref="C6:E6"/>
    <mergeCell ref="F6:K6"/>
    <mergeCell ref="O6:T6"/>
    <mergeCell ref="C1:D1"/>
    <mergeCell ref="A5:B5"/>
    <mergeCell ref="C5:E5"/>
    <mergeCell ref="F5:K5"/>
    <mergeCell ref="L5:N5"/>
    <mergeCell ref="A3:B3"/>
    <mergeCell ref="C3:D3"/>
    <mergeCell ref="F3:K3"/>
    <mergeCell ref="L3:T3"/>
    <mergeCell ref="A4:B4"/>
    <mergeCell ref="C4:T4"/>
    <mergeCell ref="A1:B1"/>
    <mergeCell ref="F1:K1"/>
    <mergeCell ref="L1:T1"/>
    <mergeCell ref="A2:B2"/>
    <mergeCell ref="C2:E2"/>
    <mergeCell ref="D18:E18"/>
    <mergeCell ref="B30:D30"/>
    <mergeCell ref="B31:D31"/>
    <mergeCell ref="B32:D32"/>
    <mergeCell ref="B33:D33"/>
  </mergeCells>
  <dataValidations count="3">
    <dataValidation type="list" allowBlank="1" showInputMessage="1" showErrorMessage="1" sqref="F30:I30" xr:uid="{20B68117-7AD7-4F54-8A55-B2FB1DCA6A99}">
      <formula1>"N,A,B, "</formula1>
    </dataValidation>
    <dataValidation type="list" allowBlank="1" showInputMessage="1" showErrorMessage="1" sqref="F31:I31" xr:uid="{D4D5EF8E-E6D3-4926-BDAA-4206713A0B53}">
      <formula1>"P,F, "</formula1>
    </dataValidation>
    <dataValidation type="list" allowBlank="1" showInputMessage="1" showErrorMessage="1" sqref="F9:I29" xr:uid="{7E5F322B-9F19-47D7-AE02-4D59D5FD8BC6}">
      <formula1>"O, "</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AAC0-1672-4B1E-87F9-0B635B04E116}">
  <dimension ref="A1:T38"/>
  <sheetViews>
    <sheetView topLeftCell="A21" workbookViewId="0">
      <selection sqref="A1:B1"/>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0">
      <c r="A1" s="251" t="s">
        <v>63</v>
      </c>
      <c r="B1" s="252"/>
      <c r="C1" s="290" t="str">
        <f>FunctionList!E18</f>
        <v>FN08</v>
      </c>
      <c r="D1" s="278"/>
      <c r="E1" s="118"/>
      <c r="F1" s="253" t="s">
        <v>25</v>
      </c>
      <c r="G1" s="253"/>
      <c r="H1" s="253"/>
      <c r="I1" s="253"/>
      <c r="J1" s="253"/>
      <c r="K1" s="253"/>
      <c r="L1" s="254" t="str">
        <f>FunctionList!D18</f>
        <v>Sửa danh mục sản phẩm</v>
      </c>
      <c r="M1" s="255"/>
      <c r="N1" s="255"/>
      <c r="O1" s="255"/>
      <c r="P1" s="255"/>
      <c r="Q1" s="255"/>
      <c r="R1" s="255"/>
      <c r="S1" s="255"/>
      <c r="T1" s="272"/>
    </row>
    <row r="2" spans="1:20">
      <c r="A2" s="224" t="s">
        <v>64</v>
      </c>
      <c r="B2" s="225"/>
      <c r="C2" s="287" t="s">
        <v>3</v>
      </c>
      <c r="D2" s="288"/>
      <c r="E2" s="289"/>
      <c r="F2" s="281" t="s">
        <v>66</v>
      </c>
      <c r="G2" s="282"/>
      <c r="H2" s="282"/>
      <c r="I2" s="282"/>
      <c r="J2" s="282"/>
      <c r="K2" s="283"/>
      <c r="L2" s="288"/>
      <c r="M2" s="288"/>
      <c r="N2" s="288"/>
      <c r="O2" s="63"/>
      <c r="P2" s="63"/>
      <c r="Q2" s="63"/>
      <c r="R2" s="63"/>
      <c r="S2" s="63"/>
      <c r="T2" s="64"/>
    </row>
    <row r="3" spans="1:20">
      <c r="A3" s="224" t="s">
        <v>67</v>
      </c>
      <c r="B3" s="225"/>
      <c r="C3" s="291">
        <v>100</v>
      </c>
      <c r="D3" s="292"/>
      <c r="E3" s="65"/>
      <c r="F3" s="281" t="s">
        <v>68</v>
      </c>
      <c r="G3" s="282"/>
      <c r="H3" s="282"/>
      <c r="I3" s="282"/>
      <c r="J3" s="282"/>
      <c r="K3" s="283"/>
      <c r="L3" s="284">
        <f xml:space="preserve"> IF(FunctionList!E6&lt;&gt;"N/A",SUM(C3*FunctionList!E6/1000,- O6),"N/A")</f>
        <v>6</v>
      </c>
      <c r="M3" s="285"/>
      <c r="N3" s="285"/>
      <c r="O3" s="285"/>
      <c r="P3" s="285"/>
      <c r="Q3" s="285"/>
      <c r="R3" s="285"/>
      <c r="S3" s="285"/>
      <c r="T3" s="286"/>
    </row>
    <row r="4" spans="1:20">
      <c r="A4" s="224" t="s">
        <v>69</v>
      </c>
      <c r="B4" s="225"/>
      <c r="C4" s="234"/>
      <c r="D4" s="234"/>
      <c r="E4" s="234"/>
      <c r="F4" s="235"/>
      <c r="G4" s="235"/>
      <c r="H4" s="235"/>
      <c r="I4" s="235"/>
      <c r="J4" s="235"/>
      <c r="K4" s="235"/>
      <c r="L4" s="234"/>
      <c r="M4" s="234"/>
      <c r="N4" s="234"/>
      <c r="O4" s="234"/>
      <c r="P4" s="234"/>
      <c r="Q4" s="234"/>
      <c r="R4" s="234"/>
      <c r="S4" s="234"/>
      <c r="T4" s="234"/>
    </row>
    <row r="5" spans="1:20">
      <c r="A5" s="246" t="s">
        <v>50</v>
      </c>
      <c r="B5" s="247"/>
      <c r="C5" s="248" t="s">
        <v>51</v>
      </c>
      <c r="D5" s="237"/>
      <c r="E5" s="249"/>
      <c r="F5" s="248" t="s">
        <v>52</v>
      </c>
      <c r="G5" s="237"/>
      <c r="H5" s="237"/>
      <c r="I5" s="237"/>
      <c r="J5" s="237"/>
      <c r="K5" s="250"/>
      <c r="L5" s="237" t="s">
        <v>70</v>
      </c>
      <c r="M5" s="237"/>
      <c r="N5" s="237"/>
      <c r="O5" s="236" t="s">
        <v>55</v>
      </c>
      <c r="P5" s="237"/>
      <c r="Q5" s="237"/>
      <c r="R5" s="237"/>
      <c r="S5" s="237"/>
      <c r="T5" s="238"/>
    </row>
    <row r="6" spans="1:20" ht="15" thickBot="1">
      <c r="A6" s="239">
        <f>COUNTIF(F35:HF35,"P")</f>
        <v>4</v>
      </c>
      <c r="B6" s="240"/>
      <c r="C6" s="241">
        <f>COUNTIF(F35:HF35,"F")</f>
        <v>0</v>
      </c>
      <c r="D6" s="242"/>
      <c r="E6" s="240"/>
      <c r="F6" s="241">
        <f>SUM(O6,- A6,- C6)</f>
        <v>0</v>
      </c>
      <c r="G6" s="242"/>
      <c r="H6" s="242"/>
      <c r="I6" s="242"/>
      <c r="J6" s="242"/>
      <c r="K6" s="243"/>
      <c r="L6" s="66">
        <f>COUNTIF(E34:HF34,"N")</f>
        <v>4</v>
      </c>
      <c r="M6" s="66">
        <f>COUNTIF(E34:HF34,"A")</f>
        <v>0</v>
      </c>
      <c r="N6" s="66">
        <f>COUNTIF(E34:HF34,"B")</f>
        <v>0</v>
      </c>
      <c r="O6" s="244">
        <f>COUNTA(E8:HI8)</f>
        <v>4</v>
      </c>
      <c r="P6" s="242"/>
      <c r="Q6" s="242"/>
      <c r="R6" s="242"/>
      <c r="S6" s="242"/>
      <c r="T6" s="245"/>
    </row>
    <row r="7" spans="1:20" ht="15" thickBot="1"/>
    <row r="8" spans="1:20" ht="37.200000000000003" thickTop="1" thickBot="1">
      <c r="A8" s="67"/>
      <c r="B8" s="68"/>
      <c r="C8" s="69"/>
      <c r="D8" s="70"/>
      <c r="E8" s="69"/>
      <c r="F8" s="71" t="s">
        <v>71</v>
      </c>
      <c r="G8" s="71" t="s">
        <v>72</v>
      </c>
      <c r="H8" s="71" t="s">
        <v>73</v>
      </c>
      <c r="I8" s="71" t="s">
        <v>74</v>
      </c>
    </row>
    <row r="9" spans="1:20" ht="15.6">
      <c r="A9" s="72" t="s">
        <v>79</v>
      </c>
      <c r="B9" s="73" t="s">
        <v>80</v>
      </c>
      <c r="C9" s="74"/>
      <c r="D9" s="75"/>
      <c r="E9" s="76"/>
      <c r="F9" s="77"/>
      <c r="G9" s="77"/>
      <c r="H9" s="77"/>
      <c r="I9" s="77"/>
    </row>
    <row r="10" spans="1:20">
      <c r="A10" s="78"/>
      <c r="B10" s="79"/>
      <c r="C10" s="80"/>
      <c r="D10" s="81" t="s">
        <v>126</v>
      </c>
      <c r="E10" s="76"/>
      <c r="F10" s="110"/>
      <c r="G10" s="110"/>
      <c r="H10" s="110"/>
      <c r="I10" s="110"/>
    </row>
    <row r="11" spans="1:20">
      <c r="A11" s="78"/>
      <c r="B11" s="79"/>
      <c r="C11" s="80"/>
      <c r="D11" s="81"/>
      <c r="E11" s="76"/>
      <c r="F11" s="110"/>
      <c r="G11" s="110"/>
      <c r="H11" s="110"/>
      <c r="I11" s="110"/>
    </row>
    <row r="12" spans="1:20">
      <c r="A12" s="78"/>
      <c r="B12" s="79"/>
      <c r="C12" s="80"/>
      <c r="D12" s="81"/>
      <c r="E12" s="83"/>
      <c r="F12" s="110"/>
      <c r="G12" s="110"/>
      <c r="H12" s="110"/>
      <c r="I12" s="110"/>
    </row>
    <row r="13" spans="1:20">
      <c r="A13" s="78"/>
      <c r="B13" s="79" t="s">
        <v>127</v>
      </c>
      <c r="C13" s="80"/>
      <c r="D13" s="81"/>
      <c r="E13" s="84"/>
      <c r="F13" s="110"/>
      <c r="G13" s="110"/>
      <c r="H13" s="110"/>
      <c r="I13" s="110"/>
    </row>
    <row r="14" spans="1:20">
      <c r="A14" s="78"/>
      <c r="B14" s="79"/>
      <c r="C14" s="80"/>
      <c r="D14" s="81">
        <v>2.34</v>
      </c>
      <c r="E14" s="84"/>
      <c r="F14" s="110" t="s">
        <v>101</v>
      </c>
      <c r="G14" s="110" t="s">
        <v>101</v>
      </c>
      <c r="H14" s="110"/>
      <c r="I14" s="110"/>
    </row>
    <row r="15" spans="1:20">
      <c r="A15" s="78"/>
      <c r="B15" s="79"/>
      <c r="C15" s="80"/>
      <c r="D15" s="81">
        <v>5.76</v>
      </c>
      <c r="E15" s="84"/>
      <c r="F15" s="110"/>
      <c r="G15" s="110"/>
      <c r="H15" s="110" t="s">
        <v>101</v>
      </c>
      <c r="I15" s="110" t="s">
        <v>101</v>
      </c>
    </row>
    <row r="16" spans="1:20">
      <c r="A16" s="78"/>
      <c r="B16" s="79"/>
      <c r="C16" s="80"/>
      <c r="D16" s="81"/>
      <c r="E16" s="84"/>
      <c r="F16" s="110"/>
      <c r="G16" s="110"/>
      <c r="H16" s="110"/>
      <c r="I16" s="110"/>
    </row>
    <row r="17" spans="1:9">
      <c r="A17" s="78"/>
      <c r="B17" s="79" t="s">
        <v>128</v>
      </c>
      <c r="C17" s="80"/>
      <c r="D17" s="81"/>
      <c r="E17" s="84"/>
      <c r="F17" s="110"/>
      <c r="G17" s="110"/>
      <c r="H17" s="110"/>
      <c r="I17" s="110"/>
    </row>
    <row r="18" spans="1:9">
      <c r="A18" s="78"/>
      <c r="B18" s="79"/>
      <c r="C18" s="80"/>
      <c r="D18" s="219">
        <v>0.5</v>
      </c>
      <c r="E18" s="219"/>
      <c r="F18" s="110" t="s">
        <v>101</v>
      </c>
      <c r="G18" s="110"/>
      <c r="H18" s="110" t="s">
        <v>101</v>
      </c>
      <c r="I18" s="110"/>
    </row>
    <row r="19" spans="1:9">
      <c r="A19" s="78"/>
      <c r="B19" s="79"/>
      <c r="C19" s="80"/>
      <c r="D19" s="81">
        <v>0.7</v>
      </c>
      <c r="E19" s="84"/>
      <c r="F19" s="110"/>
      <c r="G19" s="110" t="s">
        <v>101</v>
      </c>
      <c r="H19" s="110"/>
      <c r="I19" s="110" t="s">
        <v>101</v>
      </c>
    </row>
    <row r="20" spans="1:9">
      <c r="A20" s="78"/>
      <c r="B20" s="79" t="s">
        <v>129</v>
      </c>
      <c r="C20" s="80"/>
      <c r="D20" s="81"/>
      <c r="E20" s="84"/>
      <c r="F20" s="110"/>
      <c r="G20" s="110"/>
      <c r="H20" s="110"/>
      <c r="I20" s="110"/>
    </row>
    <row r="21" spans="1:9">
      <c r="A21" s="78"/>
      <c r="B21" s="79"/>
      <c r="C21" s="80"/>
      <c r="D21" s="81">
        <v>1250000</v>
      </c>
      <c r="E21" s="84"/>
      <c r="F21" s="110" t="s">
        <v>101</v>
      </c>
      <c r="G21" s="110"/>
      <c r="H21" s="110"/>
      <c r="I21" s="110" t="s">
        <v>101</v>
      </c>
    </row>
    <row r="22" spans="1:9">
      <c r="A22" s="78"/>
      <c r="B22" s="79"/>
      <c r="C22" s="80"/>
      <c r="D22" s="81">
        <v>1370000</v>
      </c>
      <c r="E22" s="84"/>
      <c r="F22" s="110"/>
      <c r="G22" s="110" t="s">
        <v>101</v>
      </c>
      <c r="H22" s="110" t="s">
        <v>101</v>
      </c>
      <c r="I22" s="110"/>
    </row>
    <row r="23" spans="1:9" ht="15" thickBot="1">
      <c r="A23" s="78"/>
      <c r="B23" s="85"/>
      <c r="C23" s="86"/>
      <c r="D23" s="87"/>
      <c r="E23" s="88"/>
      <c r="F23" s="129"/>
      <c r="G23" s="129"/>
      <c r="H23" s="129"/>
      <c r="I23" s="129"/>
    </row>
    <row r="24" spans="1:9" ht="15" thickTop="1">
      <c r="A24" s="90" t="s">
        <v>82</v>
      </c>
      <c r="B24" s="91" t="s">
        <v>83</v>
      </c>
      <c r="C24" s="92"/>
      <c r="D24" s="93"/>
      <c r="E24" s="94"/>
      <c r="F24" s="127"/>
      <c r="G24" s="127"/>
      <c r="H24" s="127"/>
      <c r="I24" s="127"/>
    </row>
    <row r="25" spans="1:9">
      <c r="A25" s="95"/>
      <c r="B25" s="96"/>
      <c r="C25" s="97"/>
      <c r="D25" s="98">
        <f>(D14+D18)*D21-D21*(0.05+0.01+0.01)</f>
        <v>3462500</v>
      </c>
      <c r="E25" s="99"/>
      <c r="F25" s="110" t="s">
        <v>101</v>
      </c>
      <c r="G25" s="110"/>
      <c r="H25" s="110"/>
      <c r="I25" s="110"/>
    </row>
    <row r="26" spans="1:9">
      <c r="A26" s="95"/>
      <c r="B26" s="96"/>
      <c r="C26" s="97"/>
      <c r="D26" s="98">
        <f>(D14+D19)*D22-D22*(0.05+0.01+0.01)</f>
        <v>4068900</v>
      </c>
      <c r="E26" s="99"/>
      <c r="F26" s="110"/>
      <c r="G26" s="110" t="s">
        <v>101</v>
      </c>
      <c r="H26" s="110"/>
      <c r="I26" s="110"/>
    </row>
    <row r="27" spans="1:9">
      <c r="A27" s="95"/>
      <c r="B27" s="96"/>
      <c r="C27" s="97"/>
      <c r="D27" s="98">
        <f>(D15+D18)*D22-D22*(0.05+0.01+0.01)</f>
        <v>8480300</v>
      </c>
      <c r="E27" s="99"/>
      <c r="F27" s="110"/>
      <c r="G27" s="110"/>
      <c r="H27" s="110" t="s">
        <v>101</v>
      </c>
      <c r="I27" s="110"/>
    </row>
    <row r="28" spans="1:9">
      <c r="A28" s="95"/>
      <c r="B28" s="96"/>
      <c r="C28" s="100"/>
      <c r="D28" s="98">
        <f>(D15+D19)*D21-D21*(0.05+0.01+0.01)</f>
        <v>7987500</v>
      </c>
      <c r="E28" s="101"/>
      <c r="F28" s="110"/>
      <c r="G28" s="110"/>
      <c r="H28" s="110"/>
      <c r="I28" s="110" t="s">
        <v>101</v>
      </c>
    </row>
    <row r="29" spans="1:9">
      <c r="A29" s="95"/>
      <c r="B29" s="96" t="s">
        <v>84</v>
      </c>
      <c r="C29" s="100"/>
      <c r="D29" s="98"/>
      <c r="E29" s="101"/>
      <c r="F29" s="110"/>
      <c r="G29" s="110"/>
      <c r="H29" s="110"/>
      <c r="I29" s="110"/>
    </row>
    <row r="30" spans="1:9">
      <c r="A30" s="95"/>
      <c r="B30" s="96"/>
      <c r="C30" s="100"/>
      <c r="D30" s="98"/>
      <c r="E30" s="101"/>
      <c r="F30" s="110"/>
      <c r="G30" s="110"/>
      <c r="H30" s="110"/>
      <c r="I30" s="110"/>
    </row>
    <row r="31" spans="1:9">
      <c r="A31" s="95"/>
      <c r="B31" s="96" t="s">
        <v>85</v>
      </c>
      <c r="C31" s="100"/>
      <c r="D31" s="98"/>
      <c r="E31" s="101"/>
      <c r="F31" s="110"/>
      <c r="G31" s="110"/>
      <c r="H31" s="110"/>
      <c r="I31" s="110"/>
    </row>
    <row r="32" spans="1:9">
      <c r="A32" s="95"/>
      <c r="B32" s="96"/>
      <c r="C32" s="100"/>
      <c r="D32" s="98" t="s">
        <v>86</v>
      </c>
      <c r="E32" s="101"/>
      <c r="F32" s="110"/>
      <c r="G32" s="110"/>
      <c r="H32" s="110"/>
      <c r="I32" s="110"/>
    </row>
    <row r="33" spans="1:9" ht="15" thickBot="1">
      <c r="A33" s="95"/>
      <c r="B33" s="102"/>
      <c r="C33" s="103"/>
      <c r="D33" s="104" t="s">
        <v>87</v>
      </c>
      <c r="E33" s="105"/>
      <c r="F33" s="128"/>
      <c r="G33" s="128"/>
      <c r="H33" s="128"/>
      <c r="I33" s="128"/>
    </row>
    <row r="34" spans="1:9" ht="15" thickTop="1">
      <c r="A34" s="90" t="s">
        <v>88</v>
      </c>
      <c r="B34" s="220" t="s">
        <v>89</v>
      </c>
      <c r="C34" s="220"/>
      <c r="D34" s="220"/>
      <c r="E34" s="107"/>
      <c r="F34" s="108" t="s">
        <v>53</v>
      </c>
      <c r="G34" s="108" t="s">
        <v>53</v>
      </c>
      <c r="H34" s="108" t="s">
        <v>53</v>
      </c>
      <c r="I34" s="108" t="s">
        <v>53</v>
      </c>
    </row>
    <row r="35" spans="1:9">
      <c r="A35" s="95"/>
      <c r="B35" s="221" t="s">
        <v>90</v>
      </c>
      <c r="C35" s="221"/>
      <c r="D35" s="221"/>
      <c r="E35" s="109"/>
      <c r="F35" s="110" t="s">
        <v>91</v>
      </c>
      <c r="G35" s="110" t="s">
        <v>91</v>
      </c>
      <c r="H35" s="110" t="s">
        <v>91</v>
      </c>
      <c r="I35" s="110" t="s">
        <v>91</v>
      </c>
    </row>
    <row r="36" spans="1:9" ht="13.5" customHeight="1">
      <c r="A36" s="95"/>
      <c r="B36" s="222" t="s">
        <v>92</v>
      </c>
      <c r="C36" s="222"/>
      <c r="D36" s="222"/>
      <c r="E36" s="111"/>
      <c r="F36" s="112">
        <v>43468</v>
      </c>
      <c r="G36" s="112">
        <v>43468</v>
      </c>
      <c r="H36" s="112">
        <v>43468</v>
      </c>
      <c r="I36" s="112">
        <v>43468</v>
      </c>
    </row>
    <row r="37" spans="1:9" ht="15" thickBot="1">
      <c r="A37" s="113"/>
      <c r="B37" s="223" t="s">
        <v>93</v>
      </c>
      <c r="C37" s="223"/>
      <c r="D37" s="223"/>
      <c r="E37" s="114"/>
      <c r="F37" s="115"/>
      <c r="G37" s="115"/>
      <c r="H37" s="115"/>
      <c r="I37" s="115"/>
    </row>
    <row r="38" spans="1:9" ht="15" thickTop="1"/>
  </sheetData>
  <mergeCells count="28">
    <mergeCell ref="F2:K2"/>
    <mergeCell ref="L2:N2"/>
    <mergeCell ref="O5:T5"/>
    <mergeCell ref="A6:B6"/>
    <mergeCell ref="C6:E6"/>
    <mergeCell ref="F6:K6"/>
    <mergeCell ref="O6:T6"/>
    <mergeCell ref="C1:D1"/>
    <mergeCell ref="A5:B5"/>
    <mergeCell ref="C5:E5"/>
    <mergeCell ref="F5:K5"/>
    <mergeCell ref="L5:N5"/>
    <mergeCell ref="A3:B3"/>
    <mergeCell ref="C3:D3"/>
    <mergeCell ref="F3:K3"/>
    <mergeCell ref="L3:T3"/>
    <mergeCell ref="A4:B4"/>
    <mergeCell ref="C4:T4"/>
    <mergeCell ref="A1:B1"/>
    <mergeCell ref="F1:K1"/>
    <mergeCell ref="L1:T1"/>
    <mergeCell ref="A2:B2"/>
    <mergeCell ref="C2:E2"/>
    <mergeCell ref="D18:E18"/>
    <mergeCell ref="B34:D34"/>
    <mergeCell ref="B35:D35"/>
    <mergeCell ref="B36:D36"/>
    <mergeCell ref="B37:D37"/>
  </mergeCells>
  <dataValidations count="3">
    <dataValidation type="list" allowBlank="1" showInputMessage="1" showErrorMessage="1" sqref="F34:I34" xr:uid="{67BC5341-41C0-477A-8962-FFFAE5337B7D}">
      <formula1>"N,A,B, "</formula1>
    </dataValidation>
    <dataValidation type="list" allowBlank="1" showInputMessage="1" showErrorMessage="1" sqref="F35:I35" xr:uid="{953A8FAC-9500-4622-ACB9-B373F38C5765}">
      <formula1>"P,F, "</formula1>
    </dataValidation>
    <dataValidation type="list" allowBlank="1" showInputMessage="1" showErrorMessage="1" sqref="F9:I33" xr:uid="{8BE7516B-D8D8-42A0-8B77-C6C31155AFBA}">
      <formula1>"O, "</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5FA15-CC46-40B0-8B50-C77CFB285AC3}">
  <dimension ref="A1:U54"/>
  <sheetViews>
    <sheetView topLeftCell="A36" workbookViewId="0">
      <selection activeCell="H44" sqref="H44"/>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1">
      <c r="A1" s="251" t="s">
        <v>63</v>
      </c>
      <c r="B1" s="271"/>
      <c r="C1" s="290" t="str">
        <f>FunctionList!E13</f>
        <v>FN03</v>
      </c>
      <c r="D1" s="278"/>
      <c r="E1" s="118"/>
      <c r="F1" s="253" t="s">
        <v>25</v>
      </c>
      <c r="G1" s="253"/>
      <c r="H1" s="253"/>
      <c r="I1" s="253"/>
      <c r="J1" s="253"/>
      <c r="K1" s="253"/>
      <c r="L1" s="254" t="str">
        <f>FunctionList!D13</f>
        <v>Thêm mới tài khoản</v>
      </c>
      <c r="M1" s="255"/>
      <c r="N1" s="255"/>
      <c r="O1" s="255"/>
      <c r="P1" s="255"/>
      <c r="Q1" s="255"/>
      <c r="R1" s="255"/>
      <c r="S1" s="255"/>
      <c r="T1" s="256"/>
      <c r="U1" s="119"/>
    </row>
    <row r="2" spans="1:21">
      <c r="A2" s="224" t="s">
        <v>64</v>
      </c>
      <c r="B2" s="225"/>
      <c r="C2" s="287" t="s">
        <v>65</v>
      </c>
      <c r="D2" s="288"/>
      <c r="E2" s="289"/>
      <c r="F2" s="281" t="s">
        <v>66</v>
      </c>
      <c r="G2" s="282"/>
      <c r="H2" s="282"/>
      <c r="I2" s="282"/>
      <c r="J2" s="282"/>
      <c r="K2" s="283"/>
      <c r="L2" s="288"/>
      <c r="M2" s="288"/>
      <c r="N2" s="288"/>
      <c r="O2" s="63"/>
      <c r="P2" s="63"/>
      <c r="Q2" s="63"/>
      <c r="R2" s="63"/>
      <c r="S2" s="63"/>
      <c r="T2" s="64"/>
    </row>
    <row r="3" spans="1:21">
      <c r="A3" s="224" t="s">
        <v>67</v>
      </c>
      <c r="B3" s="225"/>
      <c r="C3" s="291">
        <v>100</v>
      </c>
      <c r="D3" s="292"/>
      <c r="E3" s="65"/>
      <c r="F3" s="281" t="s">
        <v>68</v>
      </c>
      <c r="G3" s="282"/>
      <c r="H3" s="282"/>
      <c r="I3" s="282"/>
      <c r="J3" s="282"/>
      <c r="K3" s="283"/>
      <c r="L3" s="284">
        <f xml:space="preserve"> IF(FunctionList!E6&lt;&gt;"N/A",SUM(C3*FunctionList!E6/1000,- O6),"N/A")</f>
        <v>7</v>
      </c>
      <c r="M3" s="285"/>
      <c r="N3" s="285"/>
      <c r="O3" s="285"/>
      <c r="P3" s="285"/>
      <c r="Q3" s="285"/>
      <c r="R3" s="285"/>
      <c r="S3" s="285"/>
      <c r="T3" s="286"/>
    </row>
    <row r="4" spans="1:21">
      <c r="A4" s="224" t="s">
        <v>69</v>
      </c>
      <c r="B4" s="225"/>
      <c r="C4" s="234"/>
      <c r="D4" s="234"/>
      <c r="E4" s="234"/>
      <c r="F4" s="235"/>
      <c r="G4" s="235"/>
      <c r="H4" s="235"/>
      <c r="I4" s="235"/>
      <c r="J4" s="235"/>
      <c r="K4" s="235"/>
      <c r="L4" s="234"/>
      <c r="M4" s="234"/>
      <c r="N4" s="234"/>
      <c r="O4" s="234"/>
      <c r="P4" s="234"/>
      <c r="Q4" s="234"/>
      <c r="R4" s="234"/>
      <c r="S4" s="234"/>
      <c r="T4" s="234"/>
    </row>
    <row r="5" spans="1:21">
      <c r="A5" s="246" t="s">
        <v>50</v>
      </c>
      <c r="B5" s="247"/>
      <c r="C5" s="248" t="s">
        <v>51</v>
      </c>
      <c r="D5" s="237"/>
      <c r="E5" s="249"/>
      <c r="F5" s="248" t="s">
        <v>52</v>
      </c>
      <c r="G5" s="237"/>
      <c r="H5" s="237"/>
      <c r="I5" s="237"/>
      <c r="J5" s="237"/>
      <c r="K5" s="250"/>
      <c r="L5" s="237" t="s">
        <v>70</v>
      </c>
      <c r="M5" s="237"/>
      <c r="N5" s="237"/>
      <c r="O5" s="236" t="s">
        <v>55</v>
      </c>
      <c r="P5" s="237"/>
      <c r="Q5" s="237"/>
      <c r="R5" s="237"/>
      <c r="S5" s="237"/>
      <c r="T5" s="238"/>
    </row>
    <row r="6" spans="1:21" ht="15" thickBot="1">
      <c r="A6" s="239">
        <f>COUNTIF(F51:HE51,"P")</f>
        <v>3</v>
      </c>
      <c r="B6" s="240"/>
      <c r="C6" s="241">
        <f>COUNTIF(F51:HE51,"F")</f>
        <v>0</v>
      </c>
      <c r="D6" s="242"/>
      <c r="E6" s="240"/>
      <c r="F6" s="241">
        <f>SUM(O6,- A6,- C6)</f>
        <v>0</v>
      </c>
      <c r="G6" s="242"/>
      <c r="H6" s="242"/>
      <c r="I6" s="242"/>
      <c r="J6" s="242"/>
      <c r="K6" s="243"/>
      <c r="L6" s="66">
        <f>COUNTIF(E50:HE50,"N")</f>
        <v>3</v>
      </c>
      <c r="M6" s="66">
        <f>COUNTIF(E50:HE50,"A")</f>
        <v>0</v>
      </c>
      <c r="N6" s="66">
        <f>COUNTIF(E50:HE50,"B")</f>
        <v>0</v>
      </c>
      <c r="O6" s="244">
        <f>COUNTA(E8:HH8)</f>
        <v>3</v>
      </c>
      <c r="P6" s="242"/>
      <c r="Q6" s="242"/>
      <c r="R6" s="242"/>
      <c r="S6" s="242"/>
      <c r="T6" s="245"/>
    </row>
    <row r="7" spans="1:21" ht="15" thickBot="1"/>
    <row r="8" spans="1:21" ht="37.200000000000003" thickTop="1" thickBot="1">
      <c r="A8" s="67"/>
      <c r="B8" s="68"/>
      <c r="C8" s="69"/>
      <c r="D8" s="70"/>
      <c r="E8" s="69"/>
      <c r="F8" s="71" t="s">
        <v>71</v>
      </c>
      <c r="G8" s="71" t="s">
        <v>72</v>
      </c>
      <c r="H8" s="71" t="s">
        <v>73</v>
      </c>
    </row>
    <row r="9" spans="1:21">
      <c r="A9" s="72" t="s">
        <v>79</v>
      </c>
      <c r="B9" s="73" t="s">
        <v>80</v>
      </c>
      <c r="C9" s="74"/>
      <c r="D9" s="75"/>
      <c r="E9" s="76"/>
      <c r="F9" s="127"/>
      <c r="G9" s="127"/>
      <c r="H9" s="127"/>
    </row>
    <row r="10" spans="1:21">
      <c r="A10" s="78"/>
      <c r="B10" s="79"/>
      <c r="C10" s="80"/>
      <c r="D10" s="81" t="s">
        <v>111</v>
      </c>
      <c r="E10" s="76"/>
      <c r="F10" s="110"/>
      <c r="G10" s="110"/>
      <c r="H10" s="110"/>
    </row>
    <row r="11" spans="1:21">
      <c r="A11" s="78"/>
      <c r="B11" s="79"/>
      <c r="C11" s="80"/>
      <c r="D11" s="81"/>
      <c r="E11" s="76"/>
      <c r="F11" s="110"/>
      <c r="G11" s="110"/>
      <c r="H11" s="110"/>
    </row>
    <row r="12" spans="1:21">
      <c r="A12" s="78"/>
      <c r="B12" s="79"/>
      <c r="C12" s="80"/>
      <c r="D12" s="81"/>
      <c r="E12" s="83"/>
      <c r="F12" s="110"/>
      <c r="G12" s="110"/>
      <c r="H12" s="110"/>
    </row>
    <row r="13" spans="1:21">
      <c r="A13" s="78"/>
      <c r="B13" s="79" t="s">
        <v>97</v>
      </c>
      <c r="C13" s="80"/>
      <c r="D13" s="81"/>
      <c r="E13" s="84"/>
      <c r="F13" s="110"/>
      <c r="G13" s="110"/>
      <c r="H13" s="110"/>
    </row>
    <row r="14" spans="1:21">
      <c r="A14" s="78"/>
      <c r="B14" s="79"/>
      <c r="C14" s="80"/>
      <c r="D14" s="81" t="s">
        <v>81</v>
      </c>
      <c r="E14" s="84"/>
      <c r="F14" s="110" t="s">
        <v>101</v>
      </c>
      <c r="G14" s="110"/>
      <c r="H14" s="110"/>
    </row>
    <row r="15" spans="1:21">
      <c r="A15" s="78"/>
      <c r="B15" s="79"/>
      <c r="C15" s="80"/>
      <c r="D15" s="81" t="s">
        <v>233</v>
      </c>
      <c r="E15" s="84"/>
      <c r="F15" s="110"/>
      <c r="G15" s="110" t="s">
        <v>101</v>
      </c>
      <c r="H15" s="110"/>
    </row>
    <row r="16" spans="1:21">
      <c r="A16" s="78"/>
      <c r="B16" s="79"/>
      <c r="C16" s="80"/>
      <c r="D16" s="81" t="s">
        <v>112</v>
      </c>
      <c r="E16" s="84"/>
      <c r="F16" s="110"/>
      <c r="G16" s="110"/>
      <c r="H16" s="110" t="s">
        <v>101</v>
      </c>
    </row>
    <row r="17" spans="1:8">
      <c r="A17" s="78"/>
      <c r="B17" s="79" t="s">
        <v>197</v>
      </c>
      <c r="C17" s="80"/>
      <c r="D17" s="81"/>
      <c r="E17" s="84"/>
      <c r="F17" s="110"/>
      <c r="G17" s="110"/>
      <c r="H17" s="110"/>
    </row>
    <row r="18" spans="1:8">
      <c r="A18" s="78"/>
      <c r="B18" s="79"/>
      <c r="C18" s="80"/>
      <c r="D18" s="81" t="s">
        <v>81</v>
      </c>
      <c r="E18" s="84"/>
      <c r="F18" s="110" t="s">
        <v>101</v>
      </c>
      <c r="G18" s="110"/>
      <c r="H18" s="110"/>
    </row>
    <row r="19" spans="1:8">
      <c r="A19" s="78"/>
      <c r="B19" s="79"/>
      <c r="C19" s="80"/>
      <c r="D19" s="81" t="s">
        <v>223</v>
      </c>
      <c r="E19" s="84"/>
      <c r="F19" s="110"/>
      <c r="G19" s="110" t="s">
        <v>101</v>
      </c>
      <c r="H19" s="110" t="s">
        <v>101</v>
      </c>
    </row>
    <row r="20" spans="1:8">
      <c r="A20" s="78"/>
      <c r="B20" s="79" t="s">
        <v>198</v>
      </c>
      <c r="C20" s="80"/>
      <c r="D20" s="81"/>
      <c r="E20" s="84"/>
      <c r="F20" s="110"/>
      <c r="G20" s="110"/>
      <c r="H20" s="110"/>
    </row>
    <row r="21" spans="1:8">
      <c r="A21" s="78"/>
      <c r="B21" s="79"/>
      <c r="C21" s="80"/>
      <c r="D21" s="81" t="s">
        <v>81</v>
      </c>
      <c r="E21" s="84"/>
      <c r="F21" s="110" t="s">
        <v>101</v>
      </c>
      <c r="G21" s="110"/>
      <c r="H21" s="110"/>
    </row>
    <row r="22" spans="1:8">
      <c r="A22" s="78"/>
      <c r="B22" s="79"/>
      <c r="C22" s="80"/>
      <c r="D22" s="81" t="s">
        <v>202</v>
      </c>
      <c r="E22" s="84"/>
      <c r="F22" s="110"/>
      <c r="G22" s="110" t="s">
        <v>101</v>
      </c>
      <c r="H22" s="110" t="s">
        <v>101</v>
      </c>
    </row>
    <row r="23" spans="1:8">
      <c r="A23" s="78"/>
      <c r="B23" s="79" t="s">
        <v>199</v>
      </c>
      <c r="C23" s="80"/>
      <c r="D23" s="81"/>
      <c r="E23" s="84"/>
      <c r="F23" s="110"/>
      <c r="G23" s="110"/>
      <c r="H23" s="110"/>
    </row>
    <row r="24" spans="1:8">
      <c r="A24" s="78"/>
      <c r="B24" s="79"/>
      <c r="C24" s="80"/>
      <c r="D24" s="188" t="s">
        <v>81</v>
      </c>
      <c r="E24" s="84"/>
      <c r="F24" s="110" t="s">
        <v>101</v>
      </c>
      <c r="G24" s="110"/>
      <c r="H24" s="110"/>
    </row>
    <row r="25" spans="1:8">
      <c r="A25" s="78"/>
      <c r="B25" s="79"/>
      <c r="C25" s="80"/>
      <c r="D25" s="81" t="s">
        <v>226</v>
      </c>
      <c r="E25" s="84"/>
      <c r="F25" s="110"/>
      <c r="G25" s="110" t="s">
        <v>101</v>
      </c>
      <c r="H25" s="110" t="s">
        <v>101</v>
      </c>
    </row>
    <row r="26" spans="1:8">
      <c r="A26" s="78"/>
      <c r="B26" s="79" t="s">
        <v>230</v>
      </c>
      <c r="C26" s="80"/>
      <c r="D26" s="81"/>
      <c r="E26" s="84"/>
      <c r="F26" s="110"/>
      <c r="G26" s="110"/>
      <c r="H26" s="110"/>
    </row>
    <row r="27" spans="1:8">
      <c r="A27" s="78"/>
      <c r="B27" s="79"/>
      <c r="C27" s="80"/>
      <c r="D27" s="81" t="s">
        <v>81</v>
      </c>
      <c r="E27" s="84"/>
      <c r="F27" s="110" t="s">
        <v>101</v>
      </c>
      <c r="G27" s="110"/>
      <c r="H27" s="110"/>
    </row>
    <row r="28" spans="1:8">
      <c r="A28" s="78"/>
      <c r="B28" s="79"/>
      <c r="C28" s="80"/>
      <c r="D28" s="81" t="s">
        <v>234</v>
      </c>
      <c r="E28" s="84"/>
      <c r="F28" s="110"/>
      <c r="G28" s="110" t="s">
        <v>101</v>
      </c>
      <c r="H28" s="110" t="s">
        <v>101</v>
      </c>
    </row>
    <row r="29" spans="1:8">
      <c r="A29" s="78"/>
      <c r="B29" s="79" t="s">
        <v>231</v>
      </c>
      <c r="C29" s="80"/>
      <c r="D29" s="81"/>
      <c r="E29" s="84"/>
      <c r="F29" s="110"/>
      <c r="G29" s="110"/>
      <c r="H29" s="110"/>
    </row>
    <row r="30" spans="1:8">
      <c r="A30" s="78"/>
      <c r="B30" s="79"/>
      <c r="C30" s="80"/>
      <c r="D30" s="81" t="s">
        <v>81</v>
      </c>
      <c r="E30" s="84"/>
      <c r="F30" s="110" t="s">
        <v>101</v>
      </c>
      <c r="G30" s="110"/>
      <c r="H30" s="110"/>
    </row>
    <row r="31" spans="1:8">
      <c r="A31" s="78"/>
      <c r="B31" s="79"/>
      <c r="C31" s="80"/>
      <c r="D31" s="81" t="s">
        <v>236</v>
      </c>
      <c r="E31" s="84"/>
      <c r="F31" s="110"/>
      <c r="G31" s="110"/>
      <c r="H31" s="110" t="s">
        <v>101</v>
      </c>
    </row>
    <row r="32" spans="1:8">
      <c r="A32" s="78"/>
      <c r="B32" s="79"/>
      <c r="C32" s="80"/>
      <c r="D32" s="81" t="s">
        <v>235</v>
      </c>
      <c r="E32" s="84"/>
      <c r="F32" s="110"/>
      <c r="G32" s="110" t="s">
        <v>101</v>
      </c>
      <c r="H32" s="110"/>
    </row>
    <row r="33" spans="1:8">
      <c r="A33" s="78"/>
      <c r="B33" s="79" t="s">
        <v>232</v>
      </c>
      <c r="C33" s="80"/>
      <c r="D33" s="81"/>
      <c r="E33" s="84"/>
      <c r="F33" s="110"/>
      <c r="G33" s="110"/>
      <c r="H33" s="110"/>
    </row>
    <row r="34" spans="1:8">
      <c r="A34" s="78"/>
      <c r="B34" s="79"/>
      <c r="C34" s="80"/>
      <c r="D34" s="81" t="s">
        <v>81</v>
      </c>
      <c r="E34" s="84"/>
      <c r="F34" s="110" t="s">
        <v>101</v>
      </c>
      <c r="G34" s="110"/>
      <c r="H34" s="110" t="s">
        <v>101</v>
      </c>
    </row>
    <row r="35" spans="1:8">
      <c r="A35" s="78"/>
      <c r="B35" s="79"/>
      <c r="C35" s="80"/>
      <c r="D35" s="81" t="s">
        <v>237</v>
      </c>
      <c r="E35" s="84"/>
      <c r="F35" s="110"/>
      <c r="G35" s="110" t="s">
        <v>101</v>
      </c>
      <c r="H35" s="110"/>
    </row>
    <row r="36" spans="1:8">
      <c r="A36" s="78"/>
      <c r="B36" s="132"/>
      <c r="C36" s="133"/>
      <c r="D36" s="134" t="s">
        <v>238</v>
      </c>
      <c r="E36" s="84"/>
      <c r="F36" s="128"/>
      <c r="G36" s="128"/>
      <c r="H36" s="128"/>
    </row>
    <row r="37" spans="1:8">
      <c r="A37" s="78"/>
      <c r="B37" s="132"/>
      <c r="C37" s="133"/>
      <c r="D37" s="134" t="s">
        <v>239</v>
      </c>
      <c r="E37" s="84"/>
      <c r="F37" s="128"/>
      <c r="G37" s="128"/>
      <c r="H37" s="128"/>
    </row>
    <row r="38" spans="1:8" ht="15" thickBot="1">
      <c r="A38" s="78"/>
      <c r="B38" s="85"/>
      <c r="C38" s="86"/>
      <c r="D38" s="87" t="s">
        <v>240</v>
      </c>
      <c r="E38" s="88"/>
      <c r="F38" s="129"/>
      <c r="G38" s="129"/>
      <c r="H38" s="129"/>
    </row>
    <row r="39" spans="1:8" ht="15" thickTop="1">
      <c r="A39" s="90" t="s">
        <v>82</v>
      </c>
      <c r="B39" s="91" t="s">
        <v>83</v>
      </c>
      <c r="C39" s="92"/>
      <c r="D39" s="93"/>
      <c r="E39" s="94"/>
      <c r="F39" s="127"/>
      <c r="G39" s="127"/>
      <c r="H39" s="127"/>
    </row>
    <row r="40" spans="1:8">
      <c r="A40" s="95"/>
      <c r="B40" s="96"/>
      <c r="C40" s="97"/>
      <c r="D40" s="98" t="s">
        <v>114</v>
      </c>
      <c r="E40" s="99"/>
      <c r="F40" s="110"/>
      <c r="G40" s="110" t="s">
        <v>101</v>
      </c>
      <c r="H40" s="110"/>
    </row>
    <row r="41" spans="1:8">
      <c r="A41" s="95"/>
      <c r="B41" s="96"/>
      <c r="C41" s="97"/>
      <c r="D41" s="98" t="s">
        <v>113</v>
      </c>
      <c r="E41" s="99"/>
      <c r="F41" s="110"/>
      <c r="G41" s="110"/>
      <c r="H41" s="110" t="s">
        <v>101</v>
      </c>
    </row>
    <row r="42" spans="1:8">
      <c r="A42" s="95"/>
      <c r="B42" s="96"/>
      <c r="C42" s="97"/>
      <c r="D42" s="98" t="s">
        <v>241</v>
      </c>
      <c r="E42" s="99"/>
      <c r="F42" s="110"/>
      <c r="G42" s="110"/>
      <c r="H42" s="110"/>
    </row>
    <row r="43" spans="1:8">
      <c r="A43" s="95"/>
      <c r="B43" s="96"/>
      <c r="C43" s="97"/>
      <c r="D43" s="98" t="s">
        <v>242</v>
      </c>
      <c r="E43" s="99"/>
      <c r="F43" s="110"/>
      <c r="G43" s="110"/>
      <c r="H43" s="110"/>
    </row>
    <row r="44" spans="1:8">
      <c r="A44" s="95"/>
      <c r="B44" s="96"/>
      <c r="C44" s="100"/>
      <c r="D44" s="98" t="s">
        <v>243</v>
      </c>
      <c r="E44" s="101"/>
      <c r="F44" s="110" t="s">
        <v>101</v>
      </c>
      <c r="G44" s="110"/>
      <c r="H44" s="110"/>
    </row>
    <row r="45" spans="1:8">
      <c r="A45" s="95"/>
      <c r="B45" s="96" t="s">
        <v>84</v>
      </c>
      <c r="C45" s="100"/>
      <c r="D45" s="98"/>
      <c r="E45" s="101"/>
      <c r="F45" s="110"/>
      <c r="G45" s="110"/>
      <c r="H45" s="110"/>
    </row>
    <row r="46" spans="1:8">
      <c r="A46" s="95"/>
      <c r="B46" s="96"/>
      <c r="C46" s="100"/>
      <c r="D46" s="98"/>
      <c r="E46" s="101"/>
      <c r="F46" s="110"/>
      <c r="G46" s="110"/>
      <c r="H46" s="110"/>
    </row>
    <row r="47" spans="1:8">
      <c r="A47" s="95"/>
      <c r="B47" s="96" t="s">
        <v>85</v>
      </c>
      <c r="C47" s="100"/>
      <c r="D47" s="98"/>
      <c r="E47" s="101"/>
      <c r="F47" s="110"/>
      <c r="G47" s="110"/>
      <c r="H47" s="110"/>
    </row>
    <row r="48" spans="1:8">
      <c r="A48" s="95"/>
      <c r="B48" s="96"/>
      <c r="C48" s="100"/>
      <c r="D48" s="98" t="s">
        <v>244</v>
      </c>
      <c r="E48" s="101"/>
      <c r="F48" s="110"/>
      <c r="G48" s="110" t="s">
        <v>101</v>
      </c>
      <c r="H48" s="110"/>
    </row>
    <row r="49" spans="1:8" ht="15" thickBot="1">
      <c r="A49" s="95"/>
      <c r="B49" s="102"/>
      <c r="C49" s="103"/>
      <c r="D49" s="104"/>
      <c r="E49" s="105"/>
      <c r="F49" s="128"/>
      <c r="G49" s="128"/>
      <c r="H49" s="128"/>
    </row>
    <row r="50" spans="1:8" ht="15" thickTop="1">
      <c r="A50" s="90" t="s">
        <v>88</v>
      </c>
      <c r="B50" s="220" t="s">
        <v>89</v>
      </c>
      <c r="C50" s="220"/>
      <c r="D50" s="220"/>
      <c r="E50" s="187"/>
      <c r="F50" s="108" t="s">
        <v>53</v>
      </c>
      <c r="G50" s="108" t="s">
        <v>53</v>
      </c>
      <c r="H50" s="108" t="s">
        <v>53</v>
      </c>
    </row>
    <row r="51" spans="1:8">
      <c r="A51" s="95"/>
      <c r="B51" s="221" t="s">
        <v>90</v>
      </c>
      <c r="C51" s="221"/>
      <c r="D51" s="221"/>
      <c r="E51" s="109"/>
      <c r="F51" s="110" t="s">
        <v>91</v>
      </c>
      <c r="G51" s="110" t="s">
        <v>91</v>
      </c>
      <c r="H51" s="110" t="s">
        <v>91</v>
      </c>
    </row>
    <row r="52" spans="1:8" ht="13.5" customHeight="1">
      <c r="A52" s="95"/>
      <c r="B52" s="222" t="s">
        <v>92</v>
      </c>
      <c r="C52" s="222"/>
      <c r="D52" s="222"/>
      <c r="E52" s="111"/>
      <c r="F52" s="112">
        <v>43468</v>
      </c>
      <c r="G52" s="112">
        <v>43468</v>
      </c>
      <c r="H52" s="112">
        <v>43468</v>
      </c>
    </row>
    <row r="53" spans="1:8" ht="15" thickBot="1">
      <c r="A53" s="113"/>
      <c r="B53" s="223" t="s">
        <v>93</v>
      </c>
      <c r="C53" s="223"/>
      <c r="D53" s="223"/>
      <c r="E53" s="114"/>
      <c r="F53" s="115"/>
      <c r="G53" s="115"/>
      <c r="H53" s="115"/>
    </row>
    <row r="54" spans="1:8" ht="15" thickTop="1"/>
  </sheetData>
  <mergeCells count="27">
    <mergeCell ref="A1:B1"/>
    <mergeCell ref="C1:D1"/>
    <mergeCell ref="F1:K1"/>
    <mergeCell ref="L1:T1"/>
    <mergeCell ref="A2:B2"/>
    <mergeCell ref="C2:E2"/>
    <mergeCell ref="F2:K2"/>
    <mergeCell ref="L2:N2"/>
    <mergeCell ref="A3:B3"/>
    <mergeCell ref="C3:D3"/>
    <mergeCell ref="F3:K3"/>
    <mergeCell ref="L3:T3"/>
    <mergeCell ref="A4:B4"/>
    <mergeCell ref="C4:T4"/>
    <mergeCell ref="F5:K5"/>
    <mergeCell ref="L5:N5"/>
    <mergeCell ref="O5:T5"/>
    <mergeCell ref="A6:B6"/>
    <mergeCell ref="C6:E6"/>
    <mergeCell ref="F6:K6"/>
    <mergeCell ref="O6:T6"/>
    <mergeCell ref="B50:D50"/>
    <mergeCell ref="B51:D51"/>
    <mergeCell ref="B52:D52"/>
    <mergeCell ref="B53:D53"/>
    <mergeCell ref="A5:B5"/>
    <mergeCell ref="C5:E5"/>
  </mergeCells>
  <dataValidations count="3">
    <dataValidation type="list" allowBlank="1" showInputMessage="1" showErrorMessage="1" sqref="F9:H49" xr:uid="{3DC1F670-276C-411B-9F94-F225DA618B2F}">
      <formula1>"O, "</formula1>
    </dataValidation>
    <dataValidation type="list" allowBlank="1" showInputMessage="1" showErrorMessage="1" sqref="F51:H51" xr:uid="{A9567989-8BB9-48AD-8487-AB289AA44956}">
      <formula1>"P,F, "</formula1>
    </dataValidation>
    <dataValidation type="list" allowBlank="1" showInputMessage="1" showErrorMessage="1" sqref="F50:H50" xr:uid="{B4C69DEF-5A91-403F-A059-D6B6B1B57C5A}">
      <formula1>"N,A,B, "</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FDBDC-9AA8-4DC5-8DC6-1A9F5F7869F5}">
  <dimension ref="A1:H41"/>
  <sheetViews>
    <sheetView topLeftCell="A6" workbookViewId="0">
      <selection activeCell="D24" sqref="D24"/>
    </sheetView>
  </sheetViews>
  <sheetFormatPr defaultRowHeight="14.4"/>
  <cols>
    <col min="2" max="2" width="14.44140625" customWidth="1"/>
    <col min="3" max="3" width="14.5546875" customWidth="1"/>
    <col min="4" max="4" width="28.44140625" customWidth="1"/>
    <col min="5" max="5" width="27" customWidth="1"/>
    <col min="6" max="6" width="22.44140625" style="116" customWidth="1"/>
    <col min="7" max="7" width="18.44140625" customWidth="1"/>
    <col min="8" max="8" width="18.33203125" customWidth="1"/>
  </cols>
  <sheetData>
    <row r="1" spans="1:8">
      <c r="A1" s="33"/>
      <c r="B1" s="33"/>
      <c r="C1" s="33"/>
      <c r="D1" s="34"/>
      <c r="E1" s="35"/>
      <c r="F1" s="34"/>
      <c r="G1" s="34"/>
      <c r="H1" s="34"/>
    </row>
    <row r="2" spans="1:8" ht="24.6">
      <c r="A2" s="36"/>
      <c r="B2" s="36"/>
      <c r="C2" s="36"/>
      <c r="D2" s="34"/>
      <c r="E2" s="37" t="s">
        <v>19</v>
      </c>
      <c r="F2" s="37"/>
      <c r="G2" s="38"/>
      <c r="H2" s="34"/>
    </row>
    <row r="3" spans="1:8">
      <c r="A3" s="36"/>
      <c r="B3" s="36"/>
      <c r="C3" s="36"/>
      <c r="D3" s="34"/>
      <c r="E3" s="35"/>
      <c r="F3" s="39"/>
      <c r="G3" s="39"/>
      <c r="H3" s="34"/>
    </row>
    <row r="4" spans="1:8">
      <c r="A4" s="202" t="s">
        <v>1</v>
      </c>
      <c r="B4" s="202"/>
      <c r="C4" s="202"/>
      <c r="D4" s="202"/>
      <c r="E4" s="203" t="str">
        <f>Cover!B4</f>
        <v>Quản lý shop online</v>
      </c>
      <c r="F4" s="204"/>
      <c r="G4" s="204"/>
      <c r="H4" s="205"/>
    </row>
    <row r="5" spans="1:8">
      <c r="A5" s="202" t="s">
        <v>4</v>
      </c>
      <c r="B5" s="202"/>
      <c r="C5" s="202"/>
      <c r="D5" s="202"/>
      <c r="E5" s="203" t="str">
        <f>Cover!B5</f>
        <v>SE108</v>
      </c>
      <c r="F5" s="204"/>
      <c r="G5" s="204"/>
      <c r="H5" s="205"/>
    </row>
    <row r="6" spans="1:8">
      <c r="A6" s="206" t="s">
        <v>20</v>
      </c>
      <c r="B6" s="207"/>
      <c r="C6" s="207"/>
      <c r="D6" s="208"/>
      <c r="E6" s="40">
        <v>100</v>
      </c>
      <c r="F6" s="41"/>
      <c r="G6" s="41"/>
      <c r="H6" s="42"/>
    </row>
    <row r="7" spans="1:8">
      <c r="A7" s="198" t="s">
        <v>21</v>
      </c>
      <c r="B7" s="198"/>
      <c r="C7" s="198"/>
      <c r="D7" s="198"/>
      <c r="E7" s="199"/>
      <c r="F7" s="200"/>
      <c r="G7" s="200"/>
      <c r="H7" s="201"/>
    </row>
    <row r="8" spans="1:8">
      <c r="A8" s="43"/>
      <c r="B8" s="43"/>
      <c r="C8" s="43"/>
      <c r="D8" s="44"/>
      <c r="E8" s="45"/>
      <c r="F8" s="44"/>
      <c r="G8" s="44"/>
      <c r="H8" s="44"/>
    </row>
    <row r="9" spans="1:8">
      <c r="A9" s="46"/>
      <c r="B9" s="46"/>
      <c r="C9" s="46"/>
      <c r="D9" s="47"/>
      <c r="E9" s="48"/>
      <c r="F9" s="47"/>
      <c r="G9" s="47"/>
      <c r="H9" s="47"/>
    </row>
    <row r="10" spans="1:8" ht="26.4">
      <c r="A10" s="152" t="s">
        <v>22</v>
      </c>
      <c r="B10" s="152" t="s">
        <v>23</v>
      </c>
      <c r="C10" s="152" t="s">
        <v>24</v>
      </c>
      <c r="D10" s="153" t="s">
        <v>25</v>
      </c>
      <c r="E10" s="153" t="s">
        <v>26</v>
      </c>
      <c r="F10" s="153" t="s">
        <v>27</v>
      </c>
      <c r="G10" s="154" t="s">
        <v>28</v>
      </c>
      <c r="H10" s="154" t="s">
        <v>29</v>
      </c>
    </row>
    <row r="11" spans="1:8">
      <c r="A11" s="165">
        <v>1</v>
      </c>
      <c r="B11" s="166"/>
      <c r="C11" s="166" t="s">
        <v>30</v>
      </c>
      <c r="D11" s="167" t="s">
        <v>31</v>
      </c>
      <c r="E11" s="167" t="s">
        <v>32</v>
      </c>
      <c r="F11" s="158" t="s">
        <v>94</v>
      </c>
      <c r="G11" s="159"/>
      <c r="H11" s="160"/>
    </row>
    <row r="12" spans="1:8">
      <c r="A12" s="165">
        <v>2</v>
      </c>
      <c r="B12" s="166"/>
      <c r="C12" s="166" t="s">
        <v>33</v>
      </c>
      <c r="D12" s="167" t="s">
        <v>164</v>
      </c>
      <c r="E12" s="167" t="s">
        <v>34</v>
      </c>
      <c r="F12" s="161" t="s">
        <v>220</v>
      </c>
      <c r="G12" s="159"/>
      <c r="H12" s="160"/>
    </row>
    <row r="13" spans="1:8">
      <c r="A13" s="165">
        <v>3</v>
      </c>
      <c r="B13" s="166"/>
      <c r="C13" s="166" t="s">
        <v>35</v>
      </c>
      <c r="D13" s="167" t="s">
        <v>165</v>
      </c>
      <c r="E13" s="167" t="s">
        <v>36</v>
      </c>
      <c r="F13" s="186" t="s">
        <v>163</v>
      </c>
      <c r="G13" s="159"/>
      <c r="H13" s="160"/>
    </row>
    <row r="14" spans="1:8">
      <c r="A14" s="165">
        <v>4</v>
      </c>
      <c r="B14" s="166"/>
      <c r="C14" s="166" t="s">
        <v>37</v>
      </c>
      <c r="D14" s="167" t="s">
        <v>132</v>
      </c>
      <c r="E14" s="167" t="s">
        <v>38</v>
      </c>
      <c r="F14" s="186" t="s">
        <v>209</v>
      </c>
      <c r="G14" s="159"/>
      <c r="H14" s="160"/>
    </row>
    <row r="15" spans="1:8">
      <c r="A15" s="165">
        <v>5</v>
      </c>
      <c r="B15" s="166"/>
      <c r="C15" s="166" t="s">
        <v>39</v>
      </c>
      <c r="D15" s="167" t="s">
        <v>133</v>
      </c>
      <c r="E15" s="167" t="s">
        <v>40</v>
      </c>
      <c r="F15" s="161" t="s">
        <v>210</v>
      </c>
      <c r="G15" s="159"/>
      <c r="H15" s="160"/>
    </row>
    <row r="16" spans="1:8">
      <c r="A16" s="165">
        <v>6</v>
      </c>
      <c r="B16" s="166"/>
      <c r="C16" s="166" t="s">
        <v>41</v>
      </c>
      <c r="D16" s="167" t="s">
        <v>134</v>
      </c>
      <c r="E16" s="167" t="s">
        <v>42</v>
      </c>
      <c r="F16" s="161" t="s">
        <v>211</v>
      </c>
      <c r="G16" s="162"/>
      <c r="H16" s="160"/>
    </row>
    <row r="17" spans="1:8">
      <c r="A17" s="165">
        <v>7</v>
      </c>
      <c r="B17" s="166"/>
      <c r="C17" s="166" t="s">
        <v>43</v>
      </c>
      <c r="D17" s="167" t="s">
        <v>250</v>
      </c>
      <c r="E17" s="167" t="s">
        <v>44</v>
      </c>
      <c r="F17" s="161" t="s">
        <v>212</v>
      </c>
      <c r="G17" s="162"/>
      <c r="H17" s="160"/>
    </row>
    <row r="18" spans="1:8">
      <c r="A18" s="165">
        <v>8</v>
      </c>
      <c r="B18" s="166"/>
      <c r="C18" s="166" t="s">
        <v>45</v>
      </c>
      <c r="D18" s="167" t="s">
        <v>251</v>
      </c>
      <c r="E18" s="167" t="s">
        <v>46</v>
      </c>
      <c r="F18" s="161" t="s">
        <v>213</v>
      </c>
      <c r="G18" s="162"/>
      <c r="H18" s="160"/>
    </row>
    <row r="19" spans="1:8">
      <c r="A19" s="165">
        <v>9</v>
      </c>
      <c r="B19" s="166"/>
      <c r="C19" s="166" t="s">
        <v>166</v>
      </c>
      <c r="D19" s="167" t="s">
        <v>252</v>
      </c>
      <c r="E19" s="167" t="s">
        <v>143</v>
      </c>
      <c r="F19" s="161" t="s">
        <v>214</v>
      </c>
      <c r="G19" s="162"/>
      <c r="H19" s="160"/>
    </row>
    <row r="20" spans="1:8">
      <c r="A20" s="165">
        <v>10</v>
      </c>
      <c r="B20" s="166"/>
      <c r="C20" s="166" t="s">
        <v>167</v>
      </c>
      <c r="D20" s="167" t="s">
        <v>168</v>
      </c>
      <c r="E20" s="167" t="s">
        <v>144</v>
      </c>
      <c r="F20" s="161" t="s">
        <v>215</v>
      </c>
      <c r="G20" s="162"/>
      <c r="H20" s="160"/>
    </row>
    <row r="21" spans="1:8">
      <c r="A21" s="165">
        <v>11</v>
      </c>
      <c r="B21" s="166"/>
      <c r="C21" s="166" t="s">
        <v>169</v>
      </c>
      <c r="D21" s="167" t="s">
        <v>170</v>
      </c>
      <c r="E21" s="167" t="s">
        <v>145</v>
      </c>
      <c r="F21" s="161" t="s">
        <v>216</v>
      </c>
      <c r="G21" s="162"/>
      <c r="H21" s="160"/>
    </row>
    <row r="22" spans="1:8">
      <c r="A22" s="165">
        <v>12</v>
      </c>
      <c r="B22" s="168"/>
      <c r="C22" s="166" t="s">
        <v>171</v>
      </c>
      <c r="D22" s="169" t="s">
        <v>172</v>
      </c>
      <c r="E22" s="167" t="s">
        <v>146</v>
      </c>
      <c r="F22" s="161" t="s">
        <v>217</v>
      </c>
      <c r="G22" s="163"/>
      <c r="H22" s="164"/>
    </row>
    <row r="23" spans="1:8">
      <c r="A23" s="165">
        <v>13</v>
      </c>
      <c r="B23" s="168"/>
      <c r="C23" s="166" t="s">
        <v>173</v>
      </c>
      <c r="D23" s="169" t="s">
        <v>135</v>
      </c>
      <c r="E23" s="167" t="s">
        <v>147</v>
      </c>
      <c r="F23" s="161" t="s">
        <v>218</v>
      </c>
      <c r="G23" s="162"/>
      <c r="H23" s="160"/>
    </row>
    <row r="24" spans="1:8">
      <c r="A24" s="165">
        <v>14</v>
      </c>
      <c r="B24" s="168"/>
      <c r="C24" s="166" t="s">
        <v>174</v>
      </c>
      <c r="D24" s="169" t="s">
        <v>136</v>
      </c>
      <c r="E24" s="167" t="s">
        <v>148</v>
      </c>
      <c r="F24" s="161" t="s">
        <v>219</v>
      </c>
      <c r="G24" s="162"/>
      <c r="H24" s="160"/>
    </row>
    <row r="25" spans="1:8">
      <c r="A25" s="165">
        <v>15</v>
      </c>
      <c r="B25" s="168"/>
      <c r="C25" s="166" t="s">
        <v>175</v>
      </c>
      <c r="D25" s="169" t="s">
        <v>137</v>
      </c>
      <c r="E25" s="167" t="s">
        <v>149</v>
      </c>
      <c r="F25" s="161" t="s">
        <v>95</v>
      </c>
      <c r="G25" s="162"/>
      <c r="H25" s="160"/>
    </row>
    <row r="26" spans="1:8">
      <c r="A26" s="165">
        <v>16</v>
      </c>
      <c r="B26" s="168"/>
      <c r="C26" s="166" t="s">
        <v>176</v>
      </c>
      <c r="D26" s="169" t="s">
        <v>177</v>
      </c>
      <c r="E26" s="167" t="s">
        <v>150</v>
      </c>
      <c r="F26" s="161" t="s">
        <v>95</v>
      </c>
      <c r="G26" s="162"/>
      <c r="H26" s="160"/>
    </row>
    <row r="27" spans="1:8">
      <c r="A27" s="165">
        <v>17</v>
      </c>
      <c r="B27" s="168"/>
      <c r="C27" s="166" t="s">
        <v>178</v>
      </c>
      <c r="D27" s="170" t="s">
        <v>179</v>
      </c>
      <c r="E27" s="167" t="s">
        <v>151</v>
      </c>
      <c r="F27" s="161" t="s">
        <v>95</v>
      </c>
      <c r="G27" s="162"/>
      <c r="H27" s="160"/>
    </row>
    <row r="28" spans="1:8">
      <c r="A28" s="165">
        <v>18</v>
      </c>
      <c r="B28" s="168"/>
      <c r="C28" s="171" t="s">
        <v>180</v>
      </c>
      <c r="D28" s="172" t="s">
        <v>170</v>
      </c>
      <c r="E28" s="173" t="s">
        <v>152</v>
      </c>
      <c r="F28" s="161" t="s">
        <v>95</v>
      </c>
      <c r="G28" s="162"/>
      <c r="H28" s="160"/>
    </row>
    <row r="29" spans="1:8">
      <c r="A29" s="165">
        <v>19</v>
      </c>
      <c r="B29" s="168"/>
      <c r="C29" s="171" t="s">
        <v>181</v>
      </c>
      <c r="D29" s="172" t="s">
        <v>182</v>
      </c>
      <c r="E29" s="173" t="s">
        <v>153</v>
      </c>
      <c r="F29" s="161" t="s">
        <v>95</v>
      </c>
      <c r="G29" s="162"/>
      <c r="H29" s="160"/>
    </row>
    <row r="30" spans="1:8">
      <c r="A30" s="165">
        <v>20</v>
      </c>
      <c r="B30" s="168"/>
      <c r="C30" s="171" t="s">
        <v>183</v>
      </c>
      <c r="D30" s="172" t="s">
        <v>138</v>
      </c>
      <c r="E30" s="173" t="s">
        <v>154</v>
      </c>
      <c r="F30" s="161" t="s">
        <v>95</v>
      </c>
      <c r="G30" s="162"/>
      <c r="H30" s="160"/>
    </row>
    <row r="31" spans="1:8">
      <c r="A31" s="165">
        <v>21</v>
      </c>
      <c r="B31" s="168"/>
      <c r="C31" s="171" t="s">
        <v>184</v>
      </c>
      <c r="D31" s="172" t="s">
        <v>185</v>
      </c>
      <c r="E31" s="173" t="s">
        <v>155</v>
      </c>
      <c r="F31" s="161" t="s">
        <v>95</v>
      </c>
      <c r="G31" s="162"/>
      <c r="H31" s="160"/>
    </row>
    <row r="32" spans="1:8">
      <c r="A32" s="165">
        <v>22</v>
      </c>
      <c r="B32" s="168"/>
      <c r="C32" s="171" t="s">
        <v>186</v>
      </c>
      <c r="D32" s="172" t="s">
        <v>187</v>
      </c>
      <c r="E32" s="173" t="s">
        <v>156</v>
      </c>
      <c r="F32" s="161" t="s">
        <v>95</v>
      </c>
      <c r="G32" s="162"/>
      <c r="H32" s="160"/>
    </row>
    <row r="33" spans="1:8">
      <c r="A33" s="165">
        <v>23</v>
      </c>
      <c r="B33" s="168"/>
      <c r="C33" s="171" t="s">
        <v>188</v>
      </c>
      <c r="D33" s="172" t="s">
        <v>139</v>
      </c>
      <c r="E33" s="173" t="s">
        <v>157</v>
      </c>
      <c r="F33" s="161" t="s">
        <v>95</v>
      </c>
      <c r="G33" s="162"/>
      <c r="H33" s="160"/>
    </row>
    <row r="34" spans="1:8">
      <c r="A34" s="165">
        <v>24</v>
      </c>
      <c r="B34" s="168"/>
      <c r="C34" s="171" t="s">
        <v>189</v>
      </c>
      <c r="D34" s="172" t="s">
        <v>140</v>
      </c>
      <c r="E34" s="173" t="s">
        <v>158</v>
      </c>
      <c r="F34" s="161" t="s">
        <v>95</v>
      </c>
      <c r="G34" s="162"/>
      <c r="H34" s="160"/>
    </row>
    <row r="35" spans="1:8">
      <c r="A35" s="165">
        <v>25</v>
      </c>
      <c r="B35" s="168"/>
      <c r="C35" s="171" t="s">
        <v>190</v>
      </c>
      <c r="D35" s="172" t="s">
        <v>191</v>
      </c>
      <c r="E35" s="174" t="s">
        <v>159</v>
      </c>
      <c r="F35" s="161" t="s">
        <v>95</v>
      </c>
      <c r="G35" s="162"/>
      <c r="H35" s="160"/>
    </row>
    <row r="36" spans="1:8">
      <c r="A36" s="165">
        <v>26</v>
      </c>
      <c r="B36" s="168"/>
      <c r="C36" s="171" t="s">
        <v>192</v>
      </c>
      <c r="D36" s="172" t="s">
        <v>141</v>
      </c>
      <c r="E36" s="174" t="s">
        <v>160</v>
      </c>
      <c r="F36" s="161" t="s">
        <v>95</v>
      </c>
      <c r="G36" s="162"/>
      <c r="H36" s="160"/>
    </row>
    <row r="37" spans="1:8">
      <c r="A37" s="165">
        <v>27</v>
      </c>
      <c r="B37" s="168"/>
      <c r="C37" s="171" t="s">
        <v>193</v>
      </c>
      <c r="D37" s="172" t="s">
        <v>142</v>
      </c>
      <c r="E37" s="174" t="s">
        <v>161</v>
      </c>
      <c r="F37" s="161" t="s">
        <v>95</v>
      </c>
      <c r="G37" s="162"/>
      <c r="H37" s="160"/>
    </row>
    <row r="38" spans="1:8">
      <c r="A38" s="165">
        <v>28</v>
      </c>
      <c r="B38" s="168"/>
      <c r="C38" s="171" t="s">
        <v>194</v>
      </c>
      <c r="D38" s="172" t="s">
        <v>195</v>
      </c>
      <c r="E38" s="174" t="s">
        <v>162</v>
      </c>
      <c r="F38" s="161" t="s">
        <v>95</v>
      </c>
      <c r="G38" s="162"/>
      <c r="H38" s="160"/>
    </row>
    <row r="39" spans="1:8">
      <c r="A39" s="155"/>
      <c r="B39" s="156"/>
      <c r="C39" s="156"/>
      <c r="D39" s="157"/>
      <c r="E39" s="157"/>
      <c r="F39" s="161"/>
      <c r="G39" s="162"/>
      <c r="H39" s="160"/>
    </row>
    <row r="40" spans="1:8">
      <c r="A40" s="155"/>
      <c r="B40" s="156"/>
      <c r="C40" s="156"/>
      <c r="D40" s="157"/>
      <c r="E40" s="157"/>
      <c r="F40" s="161"/>
      <c r="G40" s="162"/>
      <c r="H40" s="160"/>
    </row>
    <row r="41" spans="1:8">
      <c r="A41" s="155"/>
      <c r="B41" s="156"/>
      <c r="C41" s="156"/>
      <c r="D41" s="157"/>
      <c r="E41" s="157"/>
      <c r="F41" s="162"/>
      <c r="G41" s="162"/>
      <c r="H41" s="160"/>
    </row>
  </sheetData>
  <mergeCells count="7">
    <mergeCell ref="A7:D7"/>
    <mergeCell ref="E7:H7"/>
    <mergeCell ref="A4:D4"/>
    <mergeCell ref="E4:H4"/>
    <mergeCell ref="A5:D5"/>
    <mergeCell ref="E5:H5"/>
    <mergeCell ref="A6:D6"/>
  </mergeCells>
  <phoneticPr fontId="31" type="noConversion"/>
  <hyperlinks>
    <hyperlink ref="F11" location="Login!A1" display="Login" xr:uid="{8AC0E537-0AF0-4A83-A72D-ECFA202A058C}"/>
    <hyperlink ref="F13" location="AddNewAccount!A1" display="AddAcount" xr:uid="{05D6EDCF-5061-4DA8-AF63-282E4B4BEEDA}"/>
    <hyperlink ref="F14" location="EditAccount!A1" display="EditAccount" xr:uid="{634624E0-B5A4-4B6C-AAD3-65323ECFB92B}"/>
    <hyperlink ref="F15" location="ChangeDepartment!A1" display="ChangeDepartment" xr:uid="{3F216978-C3B4-4A98-AD05-DFF365B50886}"/>
    <hyperlink ref="F16" location="AlterPosition!A1" display="AlterPosition" xr:uid="{CA19B407-882F-4747-BF18-31A58A293165}"/>
    <hyperlink ref="F17" location="'AlterAward&amp;Punishment'!A1" display="AlterAward&amp;Punishment" xr:uid="{482F3A98-C344-4DA4-BF79-D89E3B6706EA}"/>
    <hyperlink ref="F18" location="CalculateSalary!A1" display="CalculateSalary" xr:uid="{FB365B68-4DB5-4302-8A95-19840C38C9E8}"/>
    <hyperlink ref="F19:F40" location="CalculateSalary!A1" display="CalculateSalary" xr:uid="{570DCCA7-A3EF-4E09-A8E2-8B59136B649E}"/>
    <hyperlink ref="F12" location="ChangeDepartment!A1" display="AddAcount" xr:uid="{12B1CBAD-FF0B-4EED-85BD-A70D49847D9D}"/>
  </hyperlink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64DEA-5289-45F9-A9DC-72A5F42A6A60}">
  <dimension ref="A1:I24"/>
  <sheetViews>
    <sheetView topLeftCell="A6" workbookViewId="0"/>
  </sheetViews>
  <sheetFormatPr defaultRowHeight="14.4"/>
  <cols>
    <col min="1" max="1" width="18.6640625" customWidth="1"/>
    <col min="2" max="2" width="14.88671875" customWidth="1"/>
    <col min="3" max="3" width="18.88671875" customWidth="1"/>
    <col min="4" max="4" width="14.88671875" customWidth="1"/>
    <col min="5" max="5" width="14.33203125" customWidth="1"/>
    <col min="9" max="9" width="16.33203125" customWidth="1"/>
  </cols>
  <sheetData>
    <row r="1" spans="1:9">
      <c r="A1" s="5"/>
      <c r="B1" s="5"/>
      <c r="C1" s="5"/>
      <c r="D1" s="5"/>
      <c r="E1" s="5"/>
      <c r="F1" s="5"/>
      <c r="G1" s="5"/>
      <c r="H1" s="5"/>
      <c r="I1" s="5"/>
    </row>
    <row r="2" spans="1:9" ht="24.6">
      <c r="A2" s="215" t="s">
        <v>47</v>
      </c>
      <c r="B2" s="215"/>
      <c r="C2" s="215"/>
      <c r="D2" s="215"/>
      <c r="E2" s="215"/>
      <c r="F2" s="215"/>
      <c r="G2" s="215"/>
      <c r="H2" s="215"/>
      <c r="I2" s="215"/>
    </row>
    <row r="3" spans="1:9">
      <c r="A3" s="49"/>
      <c r="B3" s="50"/>
      <c r="C3" s="50"/>
      <c r="D3" s="50"/>
      <c r="E3" s="50"/>
      <c r="F3" s="50"/>
      <c r="G3" s="50"/>
      <c r="H3" s="50"/>
      <c r="I3" s="51"/>
    </row>
    <row r="4" spans="1:9">
      <c r="A4" s="135" t="s">
        <v>1</v>
      </c>
      <c r="B4" s="209" t="str">
        <f>Cover!B4</f>
        <v>Quản lý shop online</v>
      </c>
      <c r="C4" s="209"/>
      <c r="D4" s="210" t="s">
        <v>2</v>
      </c>
      <c r="E4" s="210"/>
      <c r="F4" s="216"/>
      <c r="G4" s="217"/>
      <c r="H4" s="217"/>
      <c r="I4" s="218"/>
    </row>
    <row r="5" spans="1:9">
      <c r="A5" s="135" t="s">
        <v>4</v>
      </c>
      <c r="B5" s="209" t="str">
        <f>Cover!B5</f>
        <v>SE108</v>
      </c>
      <c r="C5" s="209"/>
      <c r="D5" s="210" t="s">
        <v>6</v>
      </c>
      <c r="E5" s="210"/>
      <c r="F5" s="216"/>
      <c r="G5" s="217"/>
      <c r="H5" s="217"/>
      <c r="I5" s="218"/>
    </row>
    <row r="6" spans="1:9">
      <c r="A6" s="52" t="s">
        <v>7</v>
      </c>
      <c r="B6" s="209" t="str">
        <f>B5&amp;"_"&amp;"Test Report"&amp;"_"&amp;"vx.x"</f>
        <v>SE108_Test Report_vx.x</v>
      </c>
      <c r="C6" s="209"/>
      <c r="D6" s="210" t="s">
        <v>8</v>
      </c>
      <c r="E6" s="210"/>
      <c r="F6" s="211">
        <v>43468</v>
      </c>
      <c r="G6" s="212"/>
      <c r="H6" s="212"/>
      <c r="I6" s="213"/>
    </row>
    <row r="7" spans="1:9">
      <c r="A7" s="52" t="s">
        <v>48</v>
      </c>
      <c r="B7" s="214"/>
      <c r="C7" s="214"/>
      <c r="D7" s="214"/>
      <c r="E7" s="214"/>
      <c r="F7" s="214"/>
      <c r="G7" s="214"/>
      <c r="H7" s="214"/>
      <c r="I7" s="214"/>
    </row>
    <row r="9" spans="1:9" ht="26.4">
      <c r="A9" s="149" t="s">
        <v>22</v>
      </c>
      <c r="B9" s="139" t="s">
        <v>49</v>
      </c>
      <c r="C9" s="140" t="s">
        <v>50</v>
      </c>
      <c r="D9" s="139" t="s">
        <v>51</v>
      </c>
      <c r="E9" s="141" t="s">
        <v>52</v>
      </c>
      <c r="F9" s="141" t="s">
        <v>53</v>
      </c>
      <c r="G9" s="141" t="s">
        <v>18</v>
      </c>
      <c r="H9" s="141" t="s">
        <v>54</v>
      </c>
      <c r="I9" s="146" t="s">
        <v>55</v>
      </c>
    </row>
    <row r="10" spans="1:9">
      <c r="A10" s="150"/>
      <c r="B10" s="143" t="str">
        <f>FunctionList!E11</f>
        <v>FN01</v>
      </c>
      <c r="C10" s="142">
        <f>Login!A6</f>
        <v>8</v>
      </c>
      <c r="D10" s="142">
        <f>Login!C6</f>
        <v>0</v>
      </c>
      <c r="E10" s="142">
        <f>Login!F6</f>
        <v>0</v>
      </c>
      <c r="F10" s="142">
        <f>Login!L6</f>
        <v>8</v>
      </c>
      <c r="G10" s="142">
        <f>Login!M6</f>
        <v>0</v>
      </c>
      <c r="H10" s="142">
        <f>Login!N6</f>
        <v>0</v>
      </c>
      <c r="I10" s="147">
        <f>Login!O6</f>
        <v>8</v>
      </c>
    </row>
    <row r="11" spans="1:9">
      <c r="A11" s="150"/>
      <c r="B11" s="143" t="str">
        <f>FunctionList!E12</f>
        <v>FN02</v>
      </c>
      <c r="C11" s="142">
        <f>DatabaseSetup!A6</f>
        <v>5</v>
      </c>
      <c r="D11" s="142">
        <f>DatabaseSetup!C6</f>
        <v>0</v>
      </c>
      <c r="E11" s="142">
        <f>DatabaseSetup!F6</f>
        <v>0</v>
      </c>
      <c r="F11" s="142">
        <f>DatabaseSetup!L6</f>
        <v>5</v>
      </c>
      <c r="G11" s="142">
        <f>DatabaseSetup!M6</f>
        <v>0</v>
      </c>
      <c r="H11" s="142">
        <f>DatabaseSetup!N6</f>
        <v>0</v>
      </c>
      <c r="I11" s="147">
        <f>DatabaseSetup!O6</f>
        <v>5</v>
      </c>
    </row>
    <row r="12" spans="1:9">
      <c r="A12" s="150"/>
      <c r="B12" s="143" t="str">
        <f>FunctionList!E13</f>
        <v>FN03</v>
      </c>
      <c r="C12" s="142">
        <f>FindAccount!A6</f>
        <v>3</v>
      </c>
      <c r="D12" s="142">
        <f>FindAccount!C6</f>
        <v>0</v>
      </c>
      <c r="E12" s="142">
        <f>FindAccount!F6</f>
        <v>0</v>
      </c>
      <c r="F12" s="142">
        <f>FindAccount!L6</f>
        <v>3</v>
      </c>
      <c r="G12" s="142">
        <f>FindAccount!M6</f>
        <v>0</v>
      </c>
      <c r="H12" s="142">
        <f>FindAccount!N6</f>
        <v>0</v>
      </c>
      <c r="I12" s="147">
        <f>FindAccount!O6</f>
        <v>3</v>
      </c>
    </row>
    <row r="13" spans="1:9">
      <c r="A13" s="150"/>
      <c r="B13" s="143" t="str">
        <f>FunctionList!E14</f>
        <v>FN04</v>
      </c>
      <c r="C13" s="142">
        <f>AddNewAccount!A6</f>
        <v>0</v>
      </c>
      <c r="D13" s="142">
        <f>AddNewAccount!C6</f>
        <v>0</v>
      </c>
      <c r="E13" s="142">
        <f>AddNewAccount!F6</f>
        <v>9</v>
      </c>
      <c r="F13" s="142">
        <f>AddNewAccount!L6</f>
        <v>0</v>
      </c>
      <c r="G13" s="142">
        <f>AddNewAccount!M6</f>
        <v>0</v>
      </c>
      <c r="H13" s="142">
        <f>AddNewAccount!N6</f>
        <v>0</v>
      </c>
      <c r="I13" s="147">
        <f>AddNewAccount!O6</f>
        <v>9</v>
      </c>
    </row>
    <row r="14" spans="1:9">
      <c r="A14" s="150"/>
      <c r="B14" s="143" t="str">
        <f>FunctionList!E15</f>
        <v>FN05</v>
      </c>
      <c r="C14" s="142">
        <f>ActivateAccount!A6</f>
        <v>2</v>
      </c>
      <c r="D14" s="142">
        <f>ActivateAccount!C6</f>
        <v>0</v>
      </c>
      <c r="E14" s="142">
        <f>ActivateAccount!F6</f>
        <v>0</v>
      </c>
      <c r="F14" s="142">
        <f>ActivateAccount!J6</f>
        <v>2</v>
      </c>
      <c r="G14" s="142">
        <f>ActivateAccount!K6</f>
        <v>0</v>
      </c>
      <c r="H14" s="142">
        <f>ActivateAccount!L6</f>
        <v>0</v>
      </c>
      <c r="I14" s="147">
        <f>ActivateAccount!M6</f>
        <v>2</v>
      </c>
    </row>
    <row r="15" spans="1:9">
      <c r="A15" s="150"/>
      <c r="B15" s="143" t="str">
        <f>FunctionList!E16</f>
        <v>FN06</v>
      </c>
      <c r="C15" s="142">
        <f>EditAccount!A6</f>
        <v>5</v>
      </c>
      <c r="D15" s="142">
        <f>EditAccount!C6</f>
        <v>0</v>
      </c>
      <c r="E15" s="142">
        <f>EditAccount!F6</f>
        <v>0</v>
      </c>
      <c r="F15" s="142">
        <f>EditAccount!L6</f>
        <v>5</v>
      </c>
      <c r="G15" s="142">
        <f>EditAccount!M6</f>
        <v>0</v>
      </c>
      <c r="H15" s="142">
        <f>EditAccount!N6</f>
        <v>0</v>
      </c>
      <c r="I15" s="147">
        <f>EditAccount!O6</f>
        <v>5</v>
      </c>
    </row>
    <row r="16" spans="1:9">
      <c r="A16" s="150"/>
      <c r="B16" s="143" t="str">
        <f>FunctionList!E17</f>
        <v>FN07</v>
      </c>
      <c r="C16" s="142">
        <f>'AlterAward&amp;Punishment'!A6</f>
        <v>4</v>
      </c>
      <c r="D16" s="142">
        <f>'AlterAward&amp;Punishment'!C6</f>
        <v>0</v>
      </c>
      <c r="E16" s="142">
        <f>'AlterAward&amp;Punishment'!F6</f>
        <v>0</v>
      </c>
      <c r="F16" s="142">
        <f>'AlterAward&amp;Punishment'!L6</f>
        <v>4</v>
      </c>
      <c r="G16" s="142">
        <f>'AlterAward&amp;Punishment'!M6</f>
        <v>0</v>
      </c>
      <c r="H16" s="142">
        <f>'AlterAward&amp;Punishment'!N6</f>
        <v>0</v>
      </c>
      <c r="I16" s="147">
        <f>'AlterAward&amp;Punishment'!O6</f>
        <v>4</v>
      </c>
    </row>
    <row r="17" spans="1:9">
      <c r="A17" s="151"/>
      <c r="B17" s="145" t="str">
        <f>FunctionList!E18</f>
        <v>FN08</v>
      </c>
      <c r="C17" s="144">
        <f>CalculateSalary!A6</f>
        <v>4</v>
      </c>
      <c r="D17" s="144">
        <f>CalculateSalary!C6</f>
        <v>0</v>
      </c>
      <c r="E17" s="144">
        <f>CalculateSalary!F6</f>
        <v>0</v>
      </c>
      <c r="F17" s="144">
        <f>CalculateSalary!L6</f>
        <v>4</v>
      </c>
      <c r="G17" s="144">
        <f>CalculateSalary!M6</f>
        <v>0</v>
      </c>
      <c r="H17" s="144">
        <f>CalculateSalary!N6</f>
        <v>0</v>
      </c>
      <c r="I17" s="148">
        <f>CalculateSalary!O6</f>
        <v>4</v>
      </c>
    </row>
    <row r="18" spans="1:9">
      <c r="A18" s="54"/>
      <c r="B18" s="55" t="s">
        <v>56</v>
      </c>
      <c r="C18" s="56">
        <f t="shared" ref="C18:I18" si="0">SUM(C15:C17)</f>
        <v>13</v>
      </c>
      <c r="D18" s="56">
        <f t="shared" si="0"/>
        <v>0</v>
      </c>
      <c r="E18" s="56">
        <f t="shared" si="0"/>
        <v>0</v>
      </c>
      <c r="F18" s="56">
        <f t="shared" si="0"/>
        <v>13</v>
      </c>
      <c r="G18" s="56">
        <f t="shared" si="0"/>
        <v>0</v>
      </c>
      <c r="H18" s="56">
        <f t="shared" si="0"/>
        <v>0</v>
      </c>
      <c r="I18" s="56">
        <f t="shared" si="0"/>
        <v>13</v>
      </c>
    </row>
    <row r="19" spans="1:9">
      <c r="A19" s="57"/>
      <c r="B19" s="53"/>
      <c r="C19" s="58"/>
      <c r="D19" s="59"/>
      <c r="E19" s="59"/>
      <c r="F19" s="59"/>
      <c r="G19" s="59"/>
      <c r="H19" s="59"/>
      <c r="I19" s="59"/>
    </row>
    <row r="20" spans="1:9">
      <c r="A20" s="53"/>
      <c r="B20" s="60" t="s">
        <v>57</v>
      </c>
      <c r="C20" s="53"/>
      <c r="D20" s="61">
        <f>(C18+D18)*100/(I18)</f>
        <v>100</v>
      </c>
      <c r="E20" s="53" t="s">
        <v>58</v>
      </c>
      <c r="F20" s="53"/>
      <c r="G20" s="53"/>
      <c r="H20" s="53"/>
      <c r="I20" s="62"/>
    </row>
    <row r="21" spans="1:9">
      <c r="A21" s="53"/>
      <c r="B21" s="60" t="s">
        <v>59</v>
      </c>
      <c r="C21" s="53"/>
      <c r="D21" s="61">
        <f>C18*100/(I18)</f>
        <v>100</v>
      </c>
      <c r="E21" s="53" t="s">
        <v>58</v>
      </c>
      <c r="F21" s="53"/>
      <c r="G21" s="53"/>
      <c r="H21" s="53"/>
      <c r="I21" s="62"/>
    </row>
    <row r="22" spans="1:9">
      <c r="A22" s="5"/>
      <c r="B22" s="60" t="s">
        <v>60</v>
      </c>
      <c r="C22" s="53"/>
      <c r="D22" s="61">
        <f>F18*100/I18</f>
        <v>100</v>
      </c>
      <c r="E22" s="53" t="s">
        <v>58</v>
      </c>
      <c r="F22" s="5"/>
      <c r="G22" s="5"/>
      <c r="H22" s="5"/>
      <c r="I22" s="5"/>
    </row>
    <row r="23" spans="1:9">
      <c r="A23" s="5"/>
      <c r="B23" s="60" t="s">
        <v>61</v>
      </c>
      <c r="C23" s="5"/>
      <c r="D23" s="61">
        <f>G18*100/I18</f>
        <v>0</v>
      </c>
      <c r="E23" s="53" t="s">
        <v>58</v>
      </c>
      <c r="F23" s="5"/>
      <c r="G23" s="5"/>
      <c r="H23" s="5"/>
      <c r="I23" s="5"/>
    </row>
    <row r="24" spans="1:9">
      <c r="A24" s="5"/>
      <c r="B24" s="60" t="s">
        <v>62</v>
      </c>
      <c r="C24" s="5"/>
      <c r="D24" s="61">
        <f>H18*100/I18</f>
        <v>0</v>
      </c>
      <c r="E24" s="53" t="s">
        <v>58</v>
      </c>
      <c r="F24" s="5"/>
      <c r="G24" s="5"/>
      <c r="H24" s="5"/>
      <c r="I24" s="5"/>
    </row>
  </sheetData>
  <mergeCells count="11">
    <mergeCell ref="B6:C6"/>
    <mergeCell ref="D6:E6"/>
    <mergeCell ref="F6:I6"/>
    <mergeCell ref="B7:I7"/>
    <mergeCell ref="A2:I2"/>
    <mergeCell ref="B4:C4"/>
    <mergeCell ref="D4:E4"/>
    <mergeCell ref="F4:I4"/>
    <mergeCell ref="B5:C5"/>
    <mergeCell ref="D5:E5"/>
    <mergeCell ref="F5:I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F6426-1DA6-4BD4-B1FA-BF5607E0A9BC}">
  <dimension ref="A1:U41"/>
  <sheetViews>
    <sheetView topLeftCell="A6" zoomScaleNormal="100" workbookViewId="0">
      <selection activeCell="D22" sqref="D22"/>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1">
      <c r="A1" s="251" t="s">
        <v>63</v>
      </c>
      <c r="B1" s="252"/>
      <c r="C1" s="265" t="str">
        <f>FunctionList!E11</f>
        <v>FN01</v>
      </c>
      <c r="D1" s="266"/>
      <c r="E1" s="118"/>
      <c r="F1" s="253" t="s">
        <v>25</v>
      </c>
      <c r="G1" s="253"/>
      <c r="H1" s="253"/>
      <c r="I1" s="253"/>
      <c r="J1" s="253"/>
      <c r="K1" s="253"/>
      <c r="L1" s="254" t="str">
        <f>FunctionList!D11</f>
        <v>Đăng nhập</v>
      </c>
      <c r="M1" s="255"/>
      <c r="N1" s="255"/>
      <c r="O1" s="255"/>
      <c r="P1" s="255"/>
      <c r="Q1" s="255"/>
      <c r="R1" s="255"/>
      <c r="S1" s="255"/>
      <c r="T1" s="256"/>
      <c r="U1" s="119"/>
    </row>
    <row r="2" spans="1:21">
      <c r="A2" s="257" t="s">
        <v>64</v>
      </c>
      <c r="B2" s="258"/>
      <c r="C2" s="267" t="s">
        <v>3</v>
      </c>
      <c r="D2" s="268"/>
      <c r="E2" s="118"/>
      <c r="F2" s="259" t="s">
        <v>66</v>
      </c>
      <c r="G2" s="260"/>
      <c r="H2" s="260"/>
      <c r="I2" s="260"/>
      <c r="J2" s="260"/>
      <c r="K2" s="261"/>
      <c r="L2" s="262" t="s">
        <v>3</v>
      </c>
      <c r="M2" s="263"/>
      <c r="N2" s="263"/>
      <c r="O2" s="263"/>
      <c r="P2" s="263"/>
      <c r="Q2" s="263"/>
      <c r="R2" s="263"/>
      <c r="S2" s="263"/>
      <c r="T2" s="264"/>
    </row>
    <row r="3" spans="1:21">
      <c r="A3" s="224" t="s">
        <v>67</v>
      </c>
      <c r="B3" s="225"/>
      <c r="C3" s="226">
        <v>100</v>
      </c>
      <c r="D3" s="227"/>
      <c r="E3" s="65"/>
      <c r="F3" s="228" t="s">
        <v>68</v>
      </c>
      <c r="G3" s="229"/>
      <c r="H3" s="229"/>
      <c r="I3" s="229"/>
      <c r="J3" s="229"/>
      <c r="K3" s="230"/>
      <c r="L3" s="231">
        <f xml:space="preserve"> IF(FunctionList!E6&lt;&gt;"N/A",SUM(C3*FunctionList!E6/1000,- O6),"N/A")</f>
        <v>2</v>
      </c>
      <c r="M3" s="232"/>
      <c r="N3" s="232"/>
      <c r="O3" s="232"/>
      <c r="P3" s="232"/>
      <c r="Q3" s="232"/>
      <c r="R3" s="232"/>
      <c r="S3" s="232"/>
      <c r="T3" s="233"/>
    </row>
    <row r="4" spans="1:21">
      <c r="A4" s="224" t="s">
        <v>69</v>
      </c>
      <c r="B4" s="225"/>
      <c r="C4" s="234"/>
      <c r="D4" s="234"/>
      <c r="E4" s="234"/>
      <c r="F4" s="235"/>
      <c r="G4" s="235"/>
      <c r="H4" s="235"/>
      <c r="I4" s="235"/>
      <c r="J4" s="235"/>
      <c r="K4" s="235"/>
      <c r="L4" s="234"/>
      <c r="M4" s="234"/>
      <c r="N4" s="234"/>
      <c r="O4" s="234"/>
      <c r="P4" s="234"/>
      <c r="Q4" s="234"/>
      <c r="R4" s="234"/>
      <c r="S4" s="234"/>
      <c r="T4" s="234"/>
    </row>
    <row r="5" spans="1:21">
      <c r="A5" s="246" t="s">
        <v>50</v>
      </c>
      <c r="B5" s="247"/>
      <c r="C5" s="248" t="s">
        <v>51</v>
      </c>
      <c r="D5" s="237"/>
      <c r="E5" s="249"/>
      <c r="F5" s="248" t="s">
        <v>52</v>
      </c>
      <c r="G5" s="237"/>
      <c r="H5" s="237"/>
      <c r="I5" s="237"/>
      <c r="J5" s="237"/>
      <c r="K5" s="250"/>
      <c r="L5" s="237" t="s">
        <v>70</v>
      </c>
      <c r="M5" s="237"/>
      <c r="N5" s="237"/>
      <c r="O5" s="236" t="s">
        <v>55</v>
      </c>
      <c r="P5" s="237"/>
      <c r="Q5" s="237"/>
      <c r="R5" s="237"/>
      <c r="S5" s="237"/>
      <c r="T5" s="238"/>
    </row>
    <row r="6" spans="1:21" ht="15" thickBot="1">
      <c r="A6" s="239">
        <f>COUNTIF(F38:HQ38,"P")</f>
        <v>8</v>
      </c>
      <c r="B6" s="240"/>
      <c r="C6" s="241">
        <f>COUNTIF(F38:HQ38,"F")</f>
        <v>0</v>
      </c>
      <c r="D6" s="242"/>
      <c r="E6" s="240"/>
      <c r="F6" s="241">
        <f>SUM(O6,- A6,- C6)</f>
        <v>0</v>
      </c>
      <c r="G6" s="242"/>
      <c r="H6" s="242"/>
      <c r="I6" s="242"/>
      <c r="J6" s="242"/>
      <c r="K6" s="243"/>
      <c r="L6" s="66">
        <f>COUNTIF(E37:HJ37,"N")</f>
        <v>8</v>
      </c>
      <c r="M6" s="66">
        <f>COUNTIF(E37:HJ37,"A")</f>
        <v>0</v>
      </c>
      <c r="N6" s="66">
        <f>COUNTIF(E37:HJ37,"B")</f>
        <v>0</v>
      </c>
      <c r="O6" s="244">
        <f>COUNTA(E8:HM8)</f>
        <v>8</v>
      </c>
      <c r="P6" s="242"/>
      <c r="Q6" s="242"/>
      <c r="R6" s="242"/>
      <c r="S6" s="242"/>
      <c r="T6" s="245"/>
    </row>
    <row r="7" spans="1:21" ht="15" thickBot="1"/>
    <row r="8" spans="1:21" ht="37.200000000000003" thickTop="1" thickBot="1">
      <c r="A8" s="67"/>
      <c r="B8" s="68"/>
      <c r="C8" s="69"/>
      <c r="D8" s="70"/>
      <c r="E8" s="69"/>
      <c r="F8" s="71" t="s">
        <v>71</v>
      </c>
      <c r="G8" s="71" t="s">
        <v>72</v>
      </c>
      <c r="H8" s="71" t="s">
        <v>73</v>
      </c>
      <c r="I8" s="71" t="s">
        <v>74</v>
      </c>
      <c r="J8" s="71" t="s">
        <v>75</v>
      </c>
      <c r="K8" s="71" t="s">
        <v>76</v>
      </c>
      <c r="L8" s="71" t="s">
        <v>77</v>
      </c>
      <c r="M8" s="71" t="s">
        <v>78</v>
      </c>
    </row>
    <row r="9" spans="1:21" ht="15.6">
      <c r="A9" s="72" t="s">
        <v>79</v>
      </c>
      <c r="B9" s="73" t="s">
        <v>80</v>
      </c>
      <c r="C9" s="74"/>
      <c r="D9" s="75"/>
      <c r="E9" s="76"/>
      <c r="F9" s="126"/>
      <c r="G9" s="126"/>
      <c r="H9" s="126"/>
      <c r="I9" s="126"/>
      <c r="J9" s="126"/>
      <c r="K9" s="126"/>
      <c r="L9" s="126"/>
      <c r="M9" s="126"/>
    </row>
    <row r="10" spans="1:21" ht="15.6">
      <c r="A10" s="78"/>
      <c r="B10" s="79"/>
      <c r="C10" s="80"/>
      <c r="D10" s="81"/>
      <c r="E10" s="76"/>
      <c r="F10" s="125"/>
      <c r="G10" s="125"/>
      <c r="H10" s="125"/>
      <c r="I10" s="125"/>
      <c r="J10" s="125"/>
      <c r="K10" s="125"/>
      <c r="L10" s="125"/>
      <c r="M10" s="125"/>
    </row>
    <row r="11" spans="1:21" ht="15.6">
      <c r="A11" s="78"/>
      <c r="B11" s="79"/>
      <c r="C11" s="80"/>
      <c r="D11" s="81" t="s">
        <v>96</v>
      </c>
      <c r="E11" s="76"/>
      <c r="F11" s="125"/>
      <c r="G11" s="125"/>
      <c r="H11" s="125"/>
      <c r="I11" s="125"/>
      <c r="J11" s="125"/>
      <c r="K11" s="125"/>
      <c r="L11" s="125"/>
      <c r="M11" s="125"/>
    </row>
    <row r="12" spans="1:21" ht="15.6">
      <c r="A12" s="78"/>
      <c r="B12" s="79"/>
      <c r="C12" s="80"/>
      <c r="D12" s="81"/>
      <c r="E12" s="83"/>
      <c r="F12" s="125"/>
      <c r="G12" s="125"/>
      <c r="H12" s="125"/>
      <c r="I12" s="125"/>
      <c r="J12" s="125"/>
      <c r="K12" s="125"/>
      <c r="L12" s="125"/>
      <c r="M12" s="125"/>
    </row>
    <row r="13" spans="1:21" ht="15.6">
      <c r="A13" s="78"/>
      <c r="B13" s="79" t="s">
        <v>97</v>
      </c>
      <c r="C13" s="80"/>
      <c r="D13" s="81"/>
      <c r="E13" s="84"/>
      <c r="F13" s="125"/>
      <c r="G13" s="125"/>
      <c r="H13" s="125"/>
      <c r="I13" s="125"/>
      <c r="J13" s="125"/>
      <c r="K13" s="125"/>
      <c r="L13" s="125"/>
      <c r="M13" s="125"/>
    </row>
    <row r="14" spans="1:21">
      <c r="A14" s="78"/>
      <c r="B14" s="79"/>
      <c r="C14" s="80"/>
      <c r="D14" s="81" t="s">
        <v>81</v>
      </c>
      <c r="E14" s="84"/>
      <c r="F14" s="110" t="s">
        <v>101</v>
      </c>
      <c r="G14" s="110" t="s">
        <v>101</v>
      </c>
      <c r="H14" s="110" t="s">
        <v>101</v>
      </c>
      <c r="I14" s="110" t="s">
        <v>101</v>
      </c>
      <c r="J14" s="110"/>
      <c r="K14" s="110"/>
      <c r="L14" s="110"/>
      <c r="M14" s="110"/>
    </row>
    <row r="15" spans="1:21">
      <c r="A15" s="78"/>
      <c r="B15" s="79"/>
      <c r="C15" s="80"/>
      <c r="D15" s="81" t="s">
        <v>108</v>
      </c>
      <c r="E15" s="84"/>
      <c r="F15" s="110"/>
      <c r="G15" s="110"/>
      <c r="H15" s="110"/>
      <c r="I15" s="110"/>
      <c r="J15" s="110" t="s">
        <v>101</v>
      </c>
      <c r="K15" s="110" t="s">
        <v>101</v>
      </c>
      <c r="L15" s="110" t="s">
        <v>101</v>
      </c>
      <c r="M15" s="110" t="s">
        <v>101</v>
      </c>
    </row>
    <row r="16" spans="1:21">
      <c r="A16" s="78"/>
      <c r="B16" s="79" t="s">
        <v>98</v>
      </c>
      <c r="C16" s="80"/>
      <c r="D16" s="81"/>
      <c r="E16" s="84"/>
      <c r="F16" s="110"/>
      <c r="G16" s="110"/>
      <c r="H16" s="110"/>
      <c r="I16" s="110"/>
      <c r="J16" s="110"/>
      <c r="K16" s="110"/>
      <c r="L16" s="110"/>
      <c r="M16" s="110"/>
    </row>
    <row r="17" spans="1:13">
      <c r="A17" s="78"/>
      <c r="B17" s="79"/>
      <c r="C17" s="80"/>
      <c r="D17" s="219" t="s">
        <v>81</v>
      </c>
      <c r="E17" s="219"/>
      <c r="F17" s="110" t="s">
        <v>101</v>
      </c>
      <c r="G17" s="110" t="s">
        <v>101</v>
      </c>
      <c r="H17" s="110"/>
      <c r="I17" s="110"/>
      <c r="J17" s="110" t="s">
        <v>101</v>
      </c>
      <c r="K17" s="110" t="s">
        <v>101</v>
      </c>
      <c r="L17" s="110"/>
      <c r="M17" s="110"/>
    </row>
    <row r="18" spans="1:13">
      <c r="A18" s="78"/>
      <c r="B18" s="79"/>
      <c r="C18" s="80"/>
      <c r="D18" s="81" t="s">
        <v>108</v>
      </c>
      <c r="E18" s="84"/>
      <c r="F18" s="110"/>
      <c r="G18" s="110"/>
      <c r="H18" s="110" t="s">
        <v>101</v>
      </c>
      <c r="I18" s="110" t="s">
        <v>101</v>
      </c>
      <c r="J18" s="110"/>
      <c r="K18" s="110"/>
      <c r="L18" s="110" t="s">
        <v>101</v>
      </c>
      <c r="M18" s="110" t="s">
        <v>101</v>
      </c>
    </row>
    <row r="19" spans="1:13">
      <c r="A19" s="78"/>
      <c r="B19" s="79" t="s">
        <v>99</v>
      </c>
      <c r="C19" s="80"/>
      <c r="D19" s="81"/>
      <c r="E19" s="84"/>
      <c r="F19" s="110"/>
      <c r="G19" s="110"/>
      <c r="H19" s="110"/>
      <c r="I19" s="110"/>
      <c r="J19" s="110"/>
      <c r="K19" s="110"/>
      <c r="L19" s="110"/>
      <c r="M19" s="110"/>
    </row>
    <row r="20" spans="1:13">
      <c r="A20" s="78"/>
      <c r="B20" s="79"/>
      <c r="C20" s="80"/>
      <c r="D20" s="81" t="s">
        <v>253</v>
      </c>
      <c r="E20" s="84"/>
      <c r="F20" s="110" t="s">
        <v>101</v>
      </c>
      <c r="G20" s="110"/>
      <c r="H20" s="110" t="s">
        <v>101</v>
      </c>
      <c r="I20" s="110"/>
      <c r="J20" s="110" t="s">
        <v>101</v>
      </c>
      <c r="K20" s="110"/>
      <c r="L20" s="110" t="s">
        <v>101</v>
      </c>
      <c r="M20" s="110"/>
    </row>
    <row r="21" spans="1:13">
      <c r="A21" s="78"/>
      <c r="B21" s="79"/>
      <c r="C21" s="80"/>
      <c r="D21" s="81" t="s">
        <v>254</v>
      </c>
      <c r="E21" s="84"/>
      <c r="F21" s="110"/>
      <c r="G21" s="110" t="s">
        <v>101</v>
      </c>
      <c r="H21" s="110"/>
      <c r="I21" s="110" t="s">
        <v>101</v>
      </c>
      <c r="J21" s="110"/>
      <c r="K21" s="110" t="s">
        <v>101</v>
      </c>
      <c r="L21" s="110"/>
      <c r="M21" s="110" t="s">
        <v>101</v>
      </c>
    </row>
    <row r="22" spans="1:13">
      <c r="A22" s="78"/>
      <c r="B22" s="79"/>
      <c r="C22" s="80"/>
      <c r="D22" s="81" t="s">
        <v>255</v>
      </c>
      <c r="E22" s="84"/>
      <c r="F22" s="110"/>
      <c r="G22" s="110"/>
      <c r="H22" s="110"/>
      <c r="I22" s="110"/>
      <c r="J22" s="110"/>
      <c r="K22" s="110"/>
      <c r="L22" s="110"/>
      <c r="M22" s="110"/>
    </row>
    <row r="23" spans="1:13">
      <c r="A23" s="78"/>
      <c r="B23" s="79"/>
      <c r="C23" s="80"/>
      <c r="D23" s="81"/>
      <c r="E23" s="84"/>
      <c r="F23" s="110"/>
      <c r="G23" s="110"/>
      <c r="H23" s="110"/>
      <c r="I23" s="110"/>
      <c r="J23" s="110"/>
      <c r="K23" s="110"/>
      <c r="L23" s="110"/>
      <c r="M23" s="110"/>
    </row>
    <row r="24" spans="1:13">
      <c r="A24" s="78"/>
      <c r="B24" s="79"/>
      <c r="C24" s="80"/>
      <c r="D24" s="81"/>
      <c r="E24" s="84"/>
      <c r="F24" s="110"/>
      <c r="G24" s="110"/>
      <c r="H24" s="110"/>
      <c r="I24" s="110"/>
      <c r="J24" s="110"/>
      <c r="K24" s="110"/>
      <c r="L24" s="110"/>
      <c r="M24" s="110"/>
    </row>
    <row r="25" spans="1:13">
      <c r="A25" s="78"/>
      <c r="B25" s="79"/>
      <c r="C25" s="80"/>
      <c r="D25" s="81"/>
      <c r="E25" s="84"/>
      <c r="F25" s="110"/>
      <c r="G25" s="110"/>
      <c r="H25" s="110"/>
      <c r="I25" s="110"/>
      <c r="J25" s="110"/>
      <c r="K25" s="110"/>
      <c r="L25" s="110"/>
      <c r="M25" s="110"/>
    </row>
    <row r="26" spans="1:13" ht="15.6">
      <c r="A26" s="78"/>
      <c r="B26" s="79"/>
      <c r="C26" s="80"/>
      <c r="D26" s="81"/>
      <c r="E26" s="84"/>
      <c r="F26" s="125"/>
      <c r="G26" s="125"/>
      <c r="H26" s="125"/>
      <c r="I26" s="125"/>
      <c r="J26" s="125"/>
      <c r="K26" s="125"/>
      <c r="L26" s="125"/>
      <c r="M26" s="125"/>
    </row>
    <row r="27" spans="1:13" ht="15.6">
      <c r="A27" s="78"/>
      <c r="B27" s="79"/>
      <c r="C27" s="80"/>
      <c r="D27" s="81"/>
      <c r="E27" s="84"/>
      <c r="F27" s="125"/>
      <c r="G27" s="125"/>
      <c r="H27" s="125"/>
      <c r="I27" s="125"/>
      <c r="J27" s="125"/>
      <c r="K27" s="125"/>
      <c r="L27" s="125"/>
      <c r="M27" s="125"/>
    </row>
    <row r="28" spans="1:13" ht="16.2" thickBot="1">
      <c r="A28" s="78"/>
      <c r="B28" s="85"/>
      <c r="C28" s="86"/>
      <c r="D28" s="87"/>
      <c r="E28" s="88"/>
      <c r="F28" s="89"/>
      <c r="G28" s="89"/>
      <c r="H28" s="89"/>
      <c r="I28" s="89"/>
      <c r="J28" s="89"/>
      <c r="K28" s="89"/>
      <c r="L28" s="89"/>
      <c r="M28" s="89"/>
    </row>
    <row r="29" spans="1:13" ht="15" thickTop="1">
      <c r="A29" s="90" t="s">
        <v>82</v>
      </c>
      <c r="B29" s="91" t="s">
        <v>83</v>
      </c>
      <c r="C29" s="92"/>
      <c r="D29" s="93"/>
      <c r="E29" s="94"/>
      <c r="F29" s="127"/>
      <c r="G29" s="127"/>
      <c r="H29" s="127"/>
      <c r="I29" s="127"/>
      <c r="J29" s="127"/>
      <c r="K29" s="127"/>
      <c r="L29" s="127"/>
      <c r="M29" s="127"/>
    </row>
    <row r="30" spans="1:13">
      <c r="A30" s="95"/>
      <c r="B30" s="96"/>
      <c r="C30" s="97"/>
      <c r="D30" s="98" t="s">
        <v>102</v>
      </c>
      <c r="E30" s="99"/>
      <c r="F30" s="110" t="s">
        <v>101</v>
      </c>
      <c r="G30" s="110" t="s">
        <v>101</v>
      </c>
      <c r="H30" s="110" t="s">
        <v>101</v>
      </c>
      <c r="I30" s="110" t="s">
        <v>101</v>
      </c>
      <c r="J30" s="110" t="s">
        <v>101</v>
      </c>
      <c r="K30" s="110" t="s">
        <v>101</v>
      </c>
      <c r="L30" s="110"/>
      <c r="M30" s="110"/>
    </row>
    <row r="31" spans="1:13">
      <c r="A31" s="95"/>
      <c r="B31" s="96"/>
      <c r="C31" s="100"/>
      <c r="D31" s="98" t="s">
        <v>103</v>
      </c>
      <c r="E31" s="101"/>
      <c r="F31" s="110"/>
      <c r="G31" s="110"/>
      <c r="H31" s="110"/>
      <c r="I31" s="110"/>
      <c r="J31" s="110"/>
      <c r="K31" s="110"/>
      <c r="L31" s="110" t="s">
        <v>101</v>
      </c>
      <c r="M31" s="110" t="s">
        <v>101</v>
      </c>
    </row>
    <row r="32" spans="1:13">
      <c r="A32" s="95"/>
      <c r="B32" s="96" t="s">
        <v>84</v>
      </c>
      <c r="C32" s="100"/>
      <c r="D32" s="98"/>
      <c r="E32" s="101"/>
      <c r="F32" s="110"/>
      <c r="G32" s="110"/>
      <c r="H32" s="110"/>
      <c r="I32" s="110"/>
      <c r="J32" s="110"/>
      <c r="K32" s="110"/>
      <c r="L32" s="110"/>
      <c r="M32" s="110"/>
    </row>
    <row r="33" spans="1:13">
      <c r="A33" s="95"/>
      <c r="B33" s="96"/>
      <c r="C33" s="100"/>
      <c r="D33" s="98"/>
      <c r="E33" s="101"/>
      <c r="F33" s="110"/>
      <c r="G33" s="110"/>
      <c r="H33" s="110"/>
      <c r="I33" s="110"/>
      <c r="J33" s="110"/>
      <c r="K33" s="110"/>
      <c r="L33" s="110"/>
      <c r="M33" s="110"/>
    </row>
    <row r="34" spans="1:13">
      <c r="A34" s="95"/>
      <c r="B34" s="96" t="s">
        <v>85</v>
      </c>
      <c r="C34" s="100"/>
      <c r="D34" s="98"/>
      <c r="E34" s="101"/>
      <c r="F34" s="110"/>
      <c r="G34" s="110"/>
      <c r="H34" s="110"/>
      <c r="I34" s="110"/>
      <c r="J34" s="110"/>
      <c r="K34" s="110"/>
      <c r="L34" s="110"/>
      <c r="M34" s="110"/>
    </row>
    <row r="35" spans="1:13">
      <c r="A35" s="95"/>
      <c r="B35" s="96"/>
      <c r="C35" s="100"/>
      <c r="D35" s="98"/>
      <c r="E35" s="101"/>
      <c r="F35" s="110"/>
      <c r="G35" s="110"/>
      <c r="H35" s="110"/>
      <c r="I35" s="110"/>
      <c r="J35" s="110"/>
      <c r="K35" s="110"/>
      <c r="L35" s="110"/>
      <c r="M35" s="110"/>
    </row>
    <row r="36" spans="1:13" ht="15" thickBot="1">
      <c r="A36" s="95"/>
      <c r="B36" s="102"/>
      <c r="C36" s="103"/>
      <c r="D36" s="104"/>
      <c r="E36" s="105"/>
      <c r="F36" s="128"/>
      <c r="G36" s="128"/>
      <c r="H36" s="128"/>
      <c r="I36" s="128"/>
      <c r="J36" s="128"/>
      <c r="K36" s="128"/>
      <c r="L36" s="128"/>
      <c r="M36" s="128"/>
    </row>
    <row r="37" spans="1:13" ht="18" customHeight="1" thickTop="1">
      <c r="A37" s="90" t="s">
        <v>88</v>
      </c>
      <c r="B37" s="220" t="s">
        <v>89</v>
      </c>
      <c r="C37" s="220"/>
      <c r="D37" s="220"/>
      <c r="E37" s="107"/>
      <c r="F37" s="108" t="s">
        <v>53</v>
      </c>
      <c r="G37" s="108" t="s">
        <v>53</v>
      </c>
      <c r="H37" s="108" t="s">
        <v>53</v>
      </c>
      <c r="I37" s="108" t="s">
        <v>53</v>
      </c>
      <c r="J37" s="108" t="s">
        <v>53</v>
      </c>
      <c r="K37" s="108" t="s">
        <v>53</v>
      </c>
      <c r="L37" s="108" t="s">
        <v>53</v>
      </c>
      <c r="M37" s="108" t="s">
        <v>53</v>
      </c>
    </row>
    <row r="38" spans="1:13">
      <c r="A38" s="95"/>
      <c r="B38" s="221" t="s">
        <v>90</v>
      </c>
      <c r="C38" s="221"/>
      <c r="D38" s="221"/>
      <c r="E38" s="109"/>
      <c r="F38" s="110" t="s">
        <v>91</v>
      </c>
      <c r="G38" s="110" t="s">
        <v>91</v>
      </c>
      <c r="H38" s="110" t="s">
        <v>91</v>
      </c>
      <c r="I38" s="110" t="s">
        <v>91</v>
      </c>
      <c r="J38" s="110" t="s">
        <v>91</v>
      </c>
      <c r="K38" s="110" t="s">
        <v>91</v>
      </c>
      <c r="L38" s="110" t="s">
        <v>91</v>
      </c>
      <c r="M38" s="110" t="s">
        <v>91</v>
      </c>
    </row>
    <row r="39" spans="1:13" ht="12.75" customHeight="1">
      <c r="A39" s="95"/>
      <c r="B39" s="222" t="s">
        <v>92</v>
      </c>
      <c r="C39" s="222"/>
      <c r="D39" s="222"/>
      <c r="E39" s="111"/>
      <c r="F39" s="123">
        <v>43467</v>
      </c>
      <c r="G39" s="123">
        <v>43467</v>
      </c>
      <c r="H39" s="123">
        <v>43467</v>
      </c>
      <c r="I39" s="123">
        <v>43467</v>
      </c>
      <c r="J39" s="123">
        <v>43467</v>
      </c>
      <c r="K39" s="123">
        <v>43467</v>
      </c>
      <c r="L39" s="123">
        <v>43467</v>
      </c>
      <c r="M39" s="123">
        <v>43467</v>
      </c>
    </row>
    <row r="40" spans="1:13" ht="14.25" customHeight="1" thickBot="1">
      <c r="A40" s="113"/>
      <c r="B40" s="223" t="s">
        <v>93</v>
      </c>
      <c r="C40" s="223"/>
      <c r="D40" s="223"/>
      <c r="E40" s="114"/>
      <c r="F40" s="124"/>
      <c r="G40" s="124"/>
      <c r="H40" s="124"/>
      <c r="I40" s="124"/>
      <c r="J40" s="124"/>
      <c r="K40" s="124"/>
      <c r="L40" s="124"/>
      <c r="M40" s="124"/>
    </row>
    <row r="41" spans="1:13" ht="15" thickTop="1"/>
  </sheetData>
  <mergeCells count="28">
    <mergeCell ref="A1:B1"/>
    <mergeCell ref="F1:K1"/>
    <mergeCell ref="L1:T1"/>
    <mergeCell ref="A2:B2"/>
    <mergeCell ref="F2:K2"/>
    <mergeCell ref="L2:T2"/>
    <mergeCell ref="C1:D1"/>
    <mergeCell ref="C2:D2"/>
    <mergeCell ref="O5:T5"/>
    <mergeCell ref="A6:B6"/>
    <mergeCell ref="C6:E6"/>
    <mergeCell ref="F6:K6"/>
    <mergeCell ref="O6:T6"/>
    <mergeCell ref="A5:B5"/>
    <mergeCell ref="C5:E5"/>
    <mergeCell ref="F5:K5"/>
    <mergeCell ref="L5:N5"/>
    <mergeCell ref="A3:B3"/>
    <mergeCell ref="C3:D3"/>
    <mergeCell ref="F3:K3"/>
    <mergeCell ref="L3:T3"/>
    <mergeCell ref="A4:B4"/>
    <mergeCell ref="C4:T4"/>
    <mergeCell ref="D17:E17"/>
    <mergeCell ref="B37:D37"/>
    <mergeCell ref="B38:D38"/>
    <mergeCell ref="B39:D39"/>
    <mergeCell ref="B40:D40"/>
  </mergeCells>
  <dataValidations count="3">
    <dataValidation type="list" allowBlank="1" showInputMessage="1" showErrorMessage="1" sqref="F38:M38" xr:uid="{10C9E3CE-725B-4F12-9EDA-833D9294882B}">
      <formula1>"P,F, "</formula1>
    </dataValidation>
    <dataValidation type="list" allowBlank="1" showInputMessage="1" showErrorMessage="1" sqref="F37:M37" xr:uid="{C353BA24-C3AD-40C3-9248-A8B26123B7A8}">
      <formula1>"N,A,B, "</formula1>
    </dataValidation>
    <dataValidation type="list" allowBlank="1" showInputMessage="1" showErrorMessage="1" sqref="F9:M36" xr:uid="{3569AF8E-406C-4DA7-8CE6-669194DE23F9}">
      <formula1>"O, "</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BFB56-8A61-463B-9EE7-3DBD7E01468C}">
  <dimension ref="A1:T36"/>
  <sheetViews>
    <sheetView topLeftCell="A16" workbookViewId="0">
      <selection activeCell="H14" sqref="H14"/>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6640625"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0">
      <c r="A1" s="251" t="s">
        <v>63</v>
      </c>
      <c r="B1" s="271"/>
      <c r="C1" s="273" t="str">
        <f>FunctionList!E12</f>
        <v>FN02</v>
      </c>
      <c r="D1" s="274"/>
      <c r="E1" s="118"/>
      <c r="F1" s="253" t="s">
        <v>25</v>
      </c>
      <c r="G1" s="253"/>
      <c r="H1" s="253"/>
      <c r="I1" s="253"/>
      <c r="J1" s="253"/>
      <c r="K1" s="253"/>
      <c r="L1" s="254" t="str">
        <f>FunctionList!D12</f>
        <v>Thiếp lập CSDL</v>
      </c>
      <c r="M1" s="255"/>
      <c r="N1" s="255"/>
      <c r="O1" s="255"/>
      <c r="P1" s="255"/>
      <c r="Q1" s="255"/>
      <c r="R1" s="255"/>
      <c r="S1" s="255"/>
      <c r="T1" s="272"/>
    </row>
    <row r="2" spans="1:20">
      <c r="A2" s="275" t="s">
        <v>64</v>
      </c>
      <c r="B2" s="276"/>
      <c r="C2" s="277" t="s">
        <v>3</v>
      </c>
      <c r="D2" s="278"/>
      <c r="E2" s="118"/>
      <c r="F2" s="259" t="s">
        <v>66</v>
      </c>
      <c r="G2" s="260"/>
      <c r="H2" s="260"/>
      <c r="I2" s="260"/>
      <c r="J2" s="260"/>
      <c r="K2" s="261"/>
      <c r="L2" s="267" t="s">
        <v>3</v>
      </c>
      <c r="M2" s="279"/>
      <c r="N2" s="279"/>
      <c r="O2" s="279"/>
      <c r="P2" s="279"/>
      <c r="Q2" s="279"/>
      <c r="R2" s="279"/>
      <c r="S2" s="279"/>
      <c r="T2" s="280"/>
    </row>
    <row r="3" spans="1:20">
      <c r="A3" s="269" t="s">
        <v>67</v>
      </c>
      <c r="B3" s="270"/>
      <c r="C3" s="226">
        <v>100</v>
      </c>
      <c r="D3" s="227"/>
      <c r="E3" s="65"/>
      <c r="F3" s="228" t="s">
        <v>68</v>
      </c>
      <c r="G3" s="229"/>
      <c r="H3" s="229"/>
      <c r="I3" s="229"/>
      <c r="J3" s="229"/>
      <c r="K3" s="230"/>
      <c r="L3" s="231">
        <f xml:space="preserve"> IF(FunctionList!E6&lt;&gt;"N/A",SUM(C3*FunctionList!E6/1000,- O6),"N/A")</f>
        <v>5</v>
      </c>
      <c r="M3" s="232"/>
      <c r="N3" s="232"/>
      <c r="O3" s="232"/>
      <c r="P3" s="232"/>
      <c r="Q3" s="232"/>
      <c r="R3" s="232"/>
      <c r="S3" s="232"/>
      <c r="T3" s="233"/>
    </row>
    <row r="4" spans="1:20">
      <c r="A4" s="224" t="s">
        <v>69</v>
      </c>
      <c r="B4" s="225"/>
      <c r="C4" s="234"/>
      <c r="D4" s="234"/>
      <c r="E4" s="234"/>
      <c r="F4" s="235"/>
      <c r="G4" s="235"/>
      <c r="H4" s="235"/>
      <c r="I4" s="235"/>
      <c r="J4" s="235"/>
      <c r="K4" s="235"/>
      <c r="L4" s="234"/>
      <c r="M4" s="234"/>
      <c r="N4" s="234"/>
      <c r="O4" s="234"/>
      <c r="P4" s="234"/>
      <c r="Q4" s="234"/>
      <c r="R4" s="234"/>
      <c r="S4" s="234"/>
      <c r="T4" s="234"/>
    </row>
    <row r="5" spans="1:20">
      <c r="A5" s="246" t="s">
        <v>50</v>
      </c>
      <c r="B5" s="247"/>
      <c r="C5" s="248" t="s">
        <v>51</v>
      </c>
      <c r="D5" s="237"/>
      <c r="E5" s="249"/>
      <c r="F5" s="248" t="s">
        <v>52</v>
      </c>
      <c r="G5" s="237"/>
      <c r="H5" s="237"/>
      <c r="I5" s="237"/>
      <c r="J5" s="237"/>
      <c r="K5" s="250"/>
      <c r="L5" s="237" t="s">
        <v>70</v>
      </c>
      <c r="M5" s="237"/>
      <c r="N5" s="237"/>
      <c r="O5" s="236" t="s">
        <v>55</v>
      </c>
      <c r="P5" s="237"/>
      <c r="Q5" s="237"/>
      <c r="R5" s="237"/>
      <c r="S5" s="237"/>
      <c r="T5" s="238"/>
    </row>
    <row r="6" spans="1:20" ht="15" thickBot="1">
      <c r="A6" s="239">
        <f>COUNTIF($F$33:$HG$33,"P")</f>
        <v>5</v>
      </c>
      <c r="B6" s="240"/>
      <c r="C6" s="241">
        <f>COUNTIF(F33:HG33,"F")</f>
        <v>0</v>
      </c>
      <c r="D6" s="242"/>
      <c r="E6" s="240"/>
      <c r="F6" s="241">
        <f>SUM(O6,- A6,- C6)</f>
        <v>0</v>
      </c>
      <c r="G6" s="242"/>
      <c r="H6" s="242"/>
      <c r="I6" s="242"/>
      <c r="J6" s="242"/>
      <c r="K6" s="243"/>
      <c r="L6" s="66">
        <f>COUNTIF(E32:HG32,"N")</f>
        <v>5</v>
      </c>
      <c r="M6" s="66">
        <f>COUNTIF($E$32:$HG$32,"A")</f>
        <v>0</v>
      </c>
      <c r="N6" s="66">
        <f>COUNTIF($E$32:$HG$32,"B")</f>
        <v>0</v>
      </c>
      <c r="O6" s="244">
        <f>COUNTA(E8:HJ8)</f>
        <v>5</v>
      </c>
      <c r="P6" s="242"/>
      <c r="Q6" s="242"/>
      <c r="R6" s="242"/>
      <c r="S6" s="242"/>
      <c r="T6" s="245"/>
    </row>
    <row r="7" spans="1:20" ht="15" thickBot="1"/>
    <row r="8" spans="1:20" ht="37.200000000000003" thickTop="1" thickBot="1">
      <c r="A8" s="67"/>
      <c r="B8" s="68"/>
      <c r="C8" s="69"/>
      <c r="D8" s="70"/>
      <c r="E8" s="69"/>
      <c r="F8" s="71" t="s">
        <v>71</v>
      </c>
      <c r="G8" s="71" t="s">
        <v>72</v>
      </c>
      <c r="H8" s="71" t="s">
        <v>73</v>
      </c>
      <c r="I8" s="71" t="s">
        <v>74</v>
      </c>
      <c r="J8" s="71" t="s">
        <v>75</v>
      </c>
    </row>
    <row r="9" spans="1:20">
      <c r="A9" s="72" t="s">
        <v>79</v>
      </c>
      <c r="B9" s="73" t="s">
        <v>80</v>
      </c>
      <c r="C9" s="74"/>
      <c r="D9" s="75"/>
      <c r="E9" s="76"/>
      <c r="F9" s="127"/>
      <c r="G9" s="127"/>
      <c r="H9" s="127"/>
      <c r="I9" s="127"/>
      <c r="J9" s="127"/>
    </row>
    <row r="10" spans="1:20">
      <c r="A10" s="78"/>
      <c r="B10" s="79"/>
      <c r="C10" s="80"/>
      <c r="D10" s="81"/>
      <c r="E10" s="76"/>
      <c r="F10" s="110"/>
      <c r="G10" s="110"/>
      <c r="H10" s="110"/>
      <c r="I10" s="110"/>
      <c r="J10" s="110"/>
    </row>
    <row r="11" spans="1:20">
      <c r="A11" s="78"/>
      <c r="B11" s="79"/>
      <c r="C11" s="80"/>
      <c r="D11" s="81"/>
      <c r="E11" s="76"/>
      <c r="F11" s="110"/>
      <c r="G11" s="110"/>
      <c r="H11" s="110"/>
      <c r="I11" s="110"/>
      <c r="J11" s="110"/>
    </row>
    <row r="12" spans="1:20">
      <c r="A12" s="78"/>
      <c r="B12" s="79"/>
      <c r="C12" s="80"/>
      <c r="D12" s="81"/>
      <c r="E12" s="83"/>
      <c r="F12" s="110"/>
      <c r="G12" s="110"/>
      <c r="H12" s="110"/>
      <c r="I12" s="110"/>
      <c r="J12" s="110"/>
    </row>
    <row r="13" spans="1:20">
      <c r="A13" s="78"/>
      <c r="B13" s="79" t="s">
        <v>104</v>
      </c>
      <c r="C13" s="80"/>
      <c r="D13" s="81"/>
      <c r="E13" s="84"/>
      <c r="F13" s="110"/>
      <c r="G13" s="110"/>
      <c r="H13" s="110"/>
      <c r="I13" s="110"/>
      <c r="J13" s="110"/>
    </row>
    <row r="14" spans="1:20">
      <c r="A14" s="78"/>
      <c r="B14" s="79"/>
      <c r="C14" s="80"/>
      <c r="D14" s="81" t="s">
        <v>81</v>
      </c>
      <c r="E14" s="84"/>
      <c r="F14" s="110" t="s">
        <v>101</v>
      </c>
      <c r="G14" s="110"/>
      <c r="H14" s="110"/>
      <c r="I14" s="110"/>
      <c r="J14" s="110"/>
    </row>
    <row r="15" spans="1:20">
      <c r="A15" s="78"/>
      <c r="B15" s="79"/>
      <c r="C15" s="80"/>
      <c r="D15" s="81" t="s">
        <v>107</v>
      </c>
      <c r="E15" s="84"/>
      <c r="F15" s="110"/>
      <c r="G15" s="110" t="s">
        <v>101</v>
      </c>
      <c r="H15" s="110" t="s">
        <v>101</v>
      </c>
      <c r="I15" s="110" t="s">
        <v>101</v>
      </c>
      <c r="J15" s="110" t="s">
        <v>101</v>
      </c>
    </row>
    <row r="16" spans="1:20">
      <c r="A16" s="78"/>
      <c r="B16" s="79" t="s">
        <v>105</v>
      </c>
      <c r="C16" s="80"/>
      <c r="D16" s="81"/>
      <c r="E16" s="84"/>
      <c r="F16" s="110"/>
      <c r="G16" s="110"/>
      <c r="H16" s="110"/>
      <c r="I16" s="110"/>
      <c r="J16" s="110"/>
    </row>
    <row r="17" spans="1:10">
      <c r="A17" s="78"/>
      <c r="B17" s="79"/>
      <c r="C17" s="80"/>
      <c r="D17" s="219" t="s">
        <v>81</v>
      </c>
      <c r="E17" s="219"/>
      <c r="F17" s="110" t="s">
        <v>101</v>
      </c>
      <c r="G17" s="110" t="s">
        <v>101</v>
      </c>
      <c r="H17" s="110" t="s">
        <v>101</v>
      </c>
      <c r="I17" s="110"/>
      <c r="J17" s="110"/>
    </row>
    <row r="18" spans="1:10">
      <c r="A18" s="78"/>
      <c r="B18" s="79"/>
      <c r="C18" s="80"/>
      <c r="D18" s="81" t="s">
        <v>108</v>
      </c>
      <c r="E18" s="84"/>
      <c r="F18" s="110"/>
      <c r="G18" s="110"/>
      <c r="H18" s="110"/>
      <c r="I18" s="110" t="s">
        <v>101</v>
      </c>
      <c r="J18" s="110" t="s">
        <v>101</v>
      </c>
    </row>
    <row r="19" spans="1:10">
      <c r="A19" s="78"/>
      <c r="B19" s="79" t="s">
        <v>106</v>
      </c>
      <c r="C19" s="80"/>
      <c r="D19" s="81"/>
      <c r="E19" s="84"/>
      <c r="F19" s="110"/>
      <c r="G19" s="110"/>
      <c r="H19" s="110"/>
      <c r="I19" s="110"/>
      <c r="J19" s="110"/>
    </row>
    <row r="20" spans="1:10">
      <c r="A20" s="78"/>
      <c r="B20" s="79"/>
      <c r="C20" s="80"/>
      <c r="D20" s="81" t="s">
        <v>81</v>
      </c>
      <c r="E20" s="84"/>
      <c r="F20" s="110" t="s">
        <v>101</v>
      </c>
      <c r="G20" s="110" t="s">
        <v>101</v>
      </c>
      <c r="H20" s="110"/>
      <c r="I20" s="110" t="s">
        <v>101</v>
      </c>
      <c r="J20" s="110"/>
    </row>
    <row r="21" spans="1:10">
      <c r="A21" s="78"/>
      <c r="B21" s="79"/>
      <c r="C21" s="80"/>
      <c r="D21" s="81" t="s">
        <v>108</v>
      </c>
      <c r="E21" s="84"/>
      <c r="F21" s="110"/>
      <c r="G21" s="110"/>
      <c r="H21" s="110" t="s">
        <v>101</v>
      </c>
      <c r="I21" s="110"/>
      <c r="J21" s="110" t="s">
        <v>101</v>
      </c>
    </row>
    <row r="22" spans="1:10" ht="15" thickBot="1">
      <c r="A22" s="78"/>
      <c r="B22" s="85"/>
      <c r="C22" s="86"/>
      <c r="D22" s="87"/>
      <c r="E22" s="88"/>
      <c r="F22" s="129"/>
      <c r="G22" s="129"/>
      <c r="H22" s="129"/>
      <c r="I22" s="129"/>
      <c r="J22" s="129"/>
    </row>
    <row r="23" spans="1:10" ht="15" thickTop="1">
      <c r="A23" s="90" t="s">
        <v>82</v>
      </c>
      <c r="B23" s="91" t="s">
        <v>83</v>
      </c>
      <c r="C23" s="92"/>
      <c r="D23" s="93"/>
      <c r="E23" s="94"/>
      <c r="F23" s="127"/>
      <c r="G23" s="127"/>
      <c r="H23" s="127"/>
      <c r="I23" s="127"/>
      <c r="J23" s="127"/>
    </row>
    <row r="24" spans="1:10">
      <c r="A24" s="95"/>
      <c r="B24" s="96"/>
      <c r="C24" s="97"/>
      <c r="D24" s="98"/>
      <c r="E24" s="99"/>
      <c r="F24" s="110"/>
      <c r="G24" s="110"/>
      <c r="H24" s="110"/>
      <c r="I24" s="110"/>
      <c r="J24" s="110"/>
    </row>
    <row r="25" spans="1:10">
      <c r="A25" s="95"/>
      <c r="B25" s="96"/>
      <c r="C25" s="100"/>
      <c r="D25" s="98"/>
      <c r="E25" s="101"/>
      <c r="F25" s="110"/>
      <c r="G25" s="110"/>
      <c r="H25" s="110"/>
      <c r="I25" s="110"/>
      <c r="J25" s="110"/>
    </row>
    <row r="26" spans="1:10">
      <c r="A26" s="95"/>
      <c r="B26" s="96" t="s">
        <v>84</v>
      </c>
      <c r="C26" s="100"/>
      <c r="D26" s="98"/>
      <c r="E26" s="101"/>
      <c r="F26" s="110"/>
      <c r="G26" s="110"/>
      <c r="H26" s="110"/>
      <c r="I26" s="110"/>
      <c r="J26" s="110"/>
    </row>
    <row r="27" spans="1:10">
      <c r="A27" s="95"/>
      <c r="B27" s="96"/>
      <c r="C27" s="100"/>
      <c r="D27" s="98"/>
      <c r="E27" s="101"/>
      <c r="F27" s="110"/>
      <c r="G27" s="110"/>
      <c r="H27" s="110"/>
      <c r="I27" s="110"/>
      <c r="J27" s="110"/>
    </row>
    <row r="28" spans="1:10">
      <c r="A28" s="95"/>
      <c r="B28" s="96" t="s">
        <v>85</v>
      </c>
      <c r="C28" s="100"/>
      <c r="D28" s="98"/>
      <c r="E28" s="101"/>
      <c r="F28" s="110"/>
      <c r="G28" s="110"/>
      <c r="H28" s="110"/>
      <c r="I28" s="110"/>
      <c r="J28" s="110"/>
    </row>
    <row r="29" spans="1:10">
      <c r="A29" s="95"/>
      <c r="B29" s="96"/>
      <c r="C29" s="100"/>
      <c r="D29" s="98" t="s">
        <v>86</v>
      </c>
      <c r="E29" s="101"/>
      <c r="F29" s="110"/>
      <c r="G29" s="110"/>
      <c r="H29" s="110"/>
      <c r="I29" s="110"/>
      <c r="J29" s="110" t="s">
        <v>101</v>
      </c>
    </row>
    <row r="30" spans="1:10">
      <c r="A30" s="95"/>
      <c r="B30" s="102"/>
      <c r="C30" s="130"/>
      <c r="D30" s="104" t="s">
        <v>110</v>
      </c>
      <c r="E30" s="131"/>
      <c r="F30" s="128"/>
      <c r="G30" s="128" t="s">
        <v>101</v>
      </c>
      <c r="H30" s="128" t="s">
        <v>101</v>
      </c>
      <c r="I30" s="128" t="s">
        <v>101</v>
      </c>
      <c r="J30" s="128"/>
    </row>
    <row r="31" spans="1:10" ht="15" thickBot="1">
      <c r="A31" s="95"/>
      <c r="B31" s="102"/>
      <c r="C31" s="103"/>
      <c r="D31" s="104" t="s">
        <v>109</v>
      </c>
      <c r="E31" s="105"/>
      <c r="F31" s="128" t="s">
        <v>101</v>
      </c>
      <c r="G31" s="128"/>
      <c r="H31" s="128"/>
      <c r="I31" s="128"/>
      <c r="J31" s="128"/>
    </row>
    <row r="32" spans="1:10" ht="15" thickTop="1">
      <c r="A32" s="90" t="s">
        <v>88</v>
      </c>
      <c r="B32" s="220" t="s">
        <v>89</v>
      </c>
      <c r="C32" s="220"/>
      <c r="D32" s="220"/>
      <c r="E32" s="107"/>
      <c r="F32" s="108" t="s">
        <v>53</v>
      </c>
      <c r="G32" s="108" t="s">
        <v>53</v>
      </c>
      <c r="H32" s="108" t="s">
        <v>53</v>
      </c>
      <c r="I32" s="108" t="s">
        <v>53</v>
      </c>
      <c r="J32" s="108" t="s">
        <v>53</v>
      </c>
    </row>
    <row r="33" spans="1:10">
      <c r="A33" s="95"/>
      <c r="B33" s="221" t="s">
        <v>90</v>
      </c>
      <c r="C33" s="221"/>
      <c r="D33" s="221"/>
      <c r="E33" s="109"/>
      <c r="F33" s="110" t="s">
        <v>91</v>
      </c>
      <c r="G33" s="110" t="s">
        <v>91</v>
      </c>
      <c r="H33" s="110" t="s">
        <v>91</v>
      </c>
      <c r="I33" s="110" t="s">
        <v>91</v>
      </c>
      <c r="J33" s="110" t="s">
        <v>91</v>
      </c>
    </row>
    <row r="34" spans="1:10" ht="12" customHeight="1">
      <c r="A34" s="95"/>
      <c r="B34" s="222" t="s">
        <v>92</v>
      </c>
      <c r="C34" s="222"/>
      <c r="D34" s="222"/>
      <c r="E34" s="111"/>
      <c r="F34" s="112">
        <v>43468</v>
      </c>
      <c r="G34" s="112">
        <v>39139</v>
      </c>
      <c r="H34" s="112">
        <v>39140</v>
      </c>
      <c r="I34" s="112">
        <v>39141</v>
      </c>
      <c r="J34" s="112">
        <v>39142</v>
      </c>
    </row>
    <row r="35" spans="1:10" ht="15" thickBot="1">
      <c r="A35" s="113"/>
      <c r="B35" s="223" t="s">
        <v>93</v>
      </c>
      <c r="C35" s="223"/>
      <c r="D35" s="223"/>
      <c r="E35" s="114"/>
      <c r="F35" s="115"/>
      <c r="G35" s="115"/>
      <c r="H35" s="115"/>
      <c r="I35" s="115"/>
      <c r="J35" s="115"/>
    </row>
    <row r="36" spans="1:10" ht="15" thickTop="1"/>
  </sheetData>
  <mergeCells count="28">
    <mergeCell ref="A1:B1"/>
    <mergeCell ref="F1:K1"/>
    <mergeCell ref="L1:T1"/>
    <mergeCell ref="C1:D1"/>
    <mergeCell ref="A2:B2"/>
    <mergeCell ref="C2:D2"/>
    <mergeCell ref="F2:K2"/>
    <mergeCell ref="L2:T2"/>
    <mergeCell ref="F5:K5"/>
    <mergeCell ref="O5:T5"/>
    <mergeCell ref="C4:T4"/>
    <mergeCell ref="L5:N5"/>
    <mergeCell ref="A3:B3"/>
    <mergeCell ref="C3:D3"/>
    <mergeCell ref="F3:K3"/>
    <mergeCell ref="L3:T3"/>
    <mergeCell ref="A4:B4"/>
    <mergeCell ref="B34:D34"/>
    <mergeCell ref="B35:D35"/>
    <mergeCell ref="A5:B5"/>
    <mergeCell ref="C5:E5"/>
    <mergeCell ref="A6:B6"/>
    <mergeCell ref="C6:E6"/>
    <mergeCell ref="F6:K6"/>
    <mergeCell ref="O6:T6"/>
    <mergeCell ref="D17:E17"/>
    <mergeCell ref="B32:D32"/>
    <mergeCell ref="B33:D33"/>
  </mergeCells>
  <dataValidations count="3">
    <dataValidation type="list" allowBlank="1" showInputMessage="1" showErrorMessage="1" sqref="F32:J32" xr:uid="{9F1C8E75-1B1D-45A0-92F5-75BABDDEE764}">
      <formula1>"N,A,B, "</formula1>
    </dataValidation>
    <dataValidation type="list" allowBlank="1" showInputMessage="1" showErrorMessage="1" sqref="F33:J33" xr:uid="{278264A2-2084-438C-8D0D-6D9A5F0DF987}">
      <formula1>"P,F, "</formula1>
    </dataValidation>
    <dataValidation type="list" allowBlank="1" showInputMessage="1" showErrorMessage="1" sqref="F9:J31" xr:uid="{AA043B30-2267-4C65-AA2B-1579A1A12AE0}">
      <formula1>"O, "</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58F1-7BA3-45D5-8150-20CDE03D9739}">
  <dimension ref="A1:U54"/>
  <sheetViews>
    <sheetView topLeftCell="A6" workbookViewId="0">
      <selection activeCell="H44" sqref="H44"/>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1">
      <c r="A1" s="251" t="s">
        <v>63</v>
      </c>
      <c r="B1" s="271"/>
      <c r="C1" s="290" t="str">
        <f>FunctionList!E13</f>
        <v>FN03</v>
      </c>
      <c r="D1" s="278"/>
      <c r="E1" s="118"/>
      <c r="F1" s="253" t="s">
        <v>25</v>
      </c>
      <c r="G1" s="253"/>
      <c r="H1" s="253"/>
      <c r="I1" s="253"/>
      <c r="J1" s="253"/>
      <c r="K1" s="253"/>
      <c r="L1" s="254" t="str">
        <f>FunctionList!D13</f>
        <v>Thêm mới tài khoản</v>
      </c>
      <c r="M1" s="255"/>
      <c r="N1" s="255"/>
      <c r="O1" s="255"/>
      <c r="P1" s="255"/>
      <c r="Q1" s="255"/>
      <c r="R1" s="255"/>
      <c r="S1" s="255"/>
      <c r="T1" s="256"/>
      <c r="U1" s="119"/>
    </row>
    <row r="2" spans="1:21">
      <c r="A2" s="224" t="s">
        <v>64</v>
      </c>
      <c r="B2" s="225"/>
      <c r="C2" s="287" t="s">
        <v>65</v>
      </c>
      <c r="D2" s="288"/>
      <c r="E2" s="289"/>
      <c r="F2" s="281" t="s">
        <v>66</v>
      </c>
      <c r="G2" s="282"/>
      <c r="H2" s="282"/>
      <c r="I2" s="282"/>
      <c r="J2" s="282"/>
      <c r="K2" s="283"/>
      <c r="L2" s="288"/>
      <c r="M2" s="288"/>
      <c r="N2" s="288"/>
      <c r="O2" s="63"/>
      <c r="P2" s="63"/>
      <c r="Q2" s="63"/>
      <c r="R2" s="63"/>
      <c r="S2" s="63"/>
      <c r="T2" s="64"/>
    </row>
    <row r="3" spans="1:21">
      <c r="A3" s="224" t="s">
        <v>67</v>
      </c>
      <c r="B3" s="225"/>
      <c r="C3" s="291">
        <v>100</v>
      </c>
      <c r="D3" s="292"/>
      <c r="E3" s="65"/>
      <c r="F3" s="281" t="s">
        <v>68</v>
      </c>
      <c r="G3" s="282"/>
      <c r="H3" s="282"/>
      <c r="I3" s="282"/>
      <c r="J3" s="282"/>
      <c r="K3" s="283"/>
      <c r="L3" s="284">
        <f xml:space="preserve"> IF(FunctionList!E6&lt;&gt;"N/A",SUM(C3*FunctionList!E6/1000,- O6),"N/A")</f>
        <v>7</v>
      </c>
      <c r="M3" s="285"/>
      <c r="N3" s="285"/>
      <c r="O3" s="285"/>
      <c r="P3" s="285"/>
      <c r="Q3" s="285"/>
      <c r="R3" s="285"/>
      <c r="S3" s="285"/>
      <c r="T3" s="286"/>
    </row>
    <row r="4" spans="1:21">
      <c r="A4" s="224" t="s">
        <v>69</v>
      </c>
      <c r="B4" s="225"/>
      <c r="C4" s="234"/>
      <c r="D4" s="234"/>
      <c r="E4" s="234"/>
      <c r="F4" s="235"/>
      <c r="G4" s="235"/>
      <c r="H4" s="235"/>
      <c r="I4" s="235"/>
      <c r="J4" s="235"/>
      <c r="K4" s="235"/>
      <c r="L4" s="234"/>
      <c r="M4" s="234"/>
      <c r="N4" s="234"/>
      <c r="O4" s="234"/>
      <c r="P4" s="234"/>
      <c r="Q4" s="234"/>
      <c r="R4" s="234"/>
      <c r="S4" s="234"/>
      <c r="T4" s="234"/>
    </row>
    <row r="5" spans="1:21">
      <c r="A5" s="246" t="s">
        <v>50</v>
      </c>
      <c r="B5" s="247"/>
      <c r="C5" s="248" t="s">
        <v>51</v>
      </c>
      <c r="D5" s="237"/>
      <c r="E5" s="249"/>
      <c r="F5" s="248" t="s">
        <v>52</v>
      </c>
      <c r="G5" s="237"/>
      <c r="H5" s="237"/>
      <c r="I5" s="237"/>
      <c r="J5" s="237"/>
      <c r="K5" s="250"/>
      <c r="L5" s="237" t="s">
        <v>70</v>
      </c>
      <c r="M5" s="237"/>
      <c r="N5" s="237"/>
      <c r="O5" s="236" t="s">
        <v>55</v>
      </c>
      <c r="P5" s="237"/>
      <c r="Q5" s="237"/>
      <c r="R5" s="237"/>
      <c r="S5" s="237"/>
      <c r="T5" s="238"/>
    </row>
    <row r="6" spans="1:21" ht="15" thickBot="1">
      <c r="A6" s="239">
        <f>COUNTIF(F51:HE51,"P")</f>
        <v>3</v>
      </c>
      <c r="B6" s="240"/>
      <c r="C6" s="241">
        <f>COUNTIF(F51:HE51,"F")</f>
        <v>0</v>
      </c>
      <c r="D6" s="242"/>
      <c r="E6" s="240"/>
      <c r="F6" s="241">
        <f>SUM(O6,- A6,- C6)</f>
        <v>0</v>
      </c>
      <c r="G6" s="242"/>
      <c r="H6" s="242"/>
      <c r="I6" s="242"/>
      <c r="J6" s="242"/>
      <c r="K6" s="243"/>
      <c r="L6" s="66">
        <f>COUNTIF(E50:HE50,"N")</f>
        <v>3</v>
      </c>
      <c r="M6" s="66">
        <f>COUNTIF(E50:HE50,"A")</f>
        <v>0</v>
      </c>
      <c r="N6" s="66">
        <f>COUNTIF(E50:HE50,"B")</f>
        <v>0</v>
      </c>
      <c r="O6" s="244">
        <f>COUNTA(E8:HH8)</f>
        <v>3</v>
      </c>
      <c r="P6" s="242"/>
      <c r="Q6" s="242"/>
      <c r="R6" s="242"/>
      <c r="S6" s="242"/>
      <c r="T6" s="245"/>
    </row>
    <row r="7" spans="1:21" ht="15" thickBot="1"/>
    <row r="8" spans="1:21" ht="37.200000000000003" thickTop="1" thickBot="1">
      <c r="A8" s="67"/>
      <c r="B8" s="68"/>
      <c r="C8" s="69"/>
      <c r="D8" s="70"/>
      <c r="E8" s="69"/>
      <c r="F8" s="71" t="s">
        <v>71</v>
      </c>
      <c r="G8" s="71" t="s">
        <v>72</v>
      </c>
      <c r="H8" s="71" t="s">
        <v>73</v>
      </c>
    </row>
    <row r="9" spans="1:21">
      <c r="A9" s="72" t="s">
        <v>79</v>
      </c>
      <c r="B9" s="73" t="s">
        <v>80</v>
      </c>
      <c r="C9" s="74"/>
      <c r="D9" s="75"/>
      <c r="E9" s="76"/>
      <c r="F9" s="127"/>
      <c r="G9" s="127"/>
      <c r="H9" s="127"/>
    </row>
    <row r="10" spans="1:21">
      <c r="A10" s="78"/>
      <c r="B10" s="79"/>
      <c r="C10" s="80"/>
      <c r="D10" s="81" t="s">
        <v>111</v>
      </c>
      <c r="E10" s="76"/>
      <c r="F10" s="110"/>
      <c r="G10" s="110"/>
      <c r="H10" s="110"/>
    </row>
    <row r="11" spans="1:21">
      <c r="A11" s="78"/>
      <c r="B11" s="79"/>
      <c r="C11" s="80"/>
      <c r="D11" s="81"/>
      <c r="E11" s="76"/>
      <c r="F11" s="110"/>
      <c r="G11" s="110"/>
      <c r="H11" s="110"/>
    </row>
    <row r="12" spans="1:21">
      <c r="A12" s="78"/>
      <c r="B12" s="79"/>
      <c r="C12" s="80"/>
      <c r="D12" s="81"/>
      <c r="E12" s="83"/>
      <c r="F12" s="110"/>
      <c r="G12" s="110"/>
      <c r="H12" s="110"/>
    </row>
    <row r="13" spans="1:21">
      <c r="A13" s="78"/>
      <c r="B13" s="79" t="s">
        <v>97</v>
      </c>
      <c r="C13" s="80"/>
      <c r="D13" s="81"/>
      <c r="E13" s="84"/>
      <c r="F13" s="110"/>
      <c r="G13" s="110"/>
      <c r="H13" s="110"/>
    </row>
    <row r="14" spans="1:21">
      <c r="A14" s="78"/>
      <c r="B14" s="79"/>
      <c r="C14" s="80"/>
      <c r="D14" s="81" t="s">
        <v>81</v>
      </c>
      <c r="E14" s="84"/>
      <c r="F14" s="110" t="s">
        <v>101</v>
      </c>
      <c r="G14" s="110"/>
      <c r="H14" s="110"/>
    </row>
    <row r="15" spans="1:21">
      <c r="A15" s="78"/>
      <c r="B15" s="79"/>
      <c r="C15" s="80"/>
      <c r="D15" s="81" t="s">
        <v>233</v>
      </c>
      <c r="E15" s="84"/>
      <c r="F15" s="110"/>
      <c r="G15" s="110" t="s">
        <v>101</v>
      </c>
      <c r="H15" s="110"/>
    </row>
    <row r="16" spans="1:21">
      <c r="A16" s="78"/>
      <c r="B16" s="79"/>
      <c r="C16" s="80"/>
      <c r="D16" s="81" t="s">
        <v>112</v>
      </c>
      <c r="E16" s="84"/>
      <c r="F16" s="110"/>
      <c r="G16" s="110"/>
      <c r="H16" s="110" t="s">
        <v>101</v>
      </c>
    </row>
    <row r="17" spans="1:8">
      <c r="A17" s="78"/>
      <c r="B17" s="79" t="s">
        <v>197</v>
      </c>
      <c r="C17" s="80"/>
      <c r="D17" s="81"/>
      <c r="E17" s="84"/>
      <c r="F17" s="110"/>
      <c r="G17" s="110"/>
      <c r="H17" s="110"/>
    </row>
    <row r="18" spans="1:8">
      <c r="A18" s="78"/>
      <c r="B18" s="79"/>
      <c r="C18" s="80"/>
      <c r="D18" s="81" t="s">
        <v>81</v>
      </c>
      <c r="E18" s="84"/>
      <c r="F18" s="110" t="s">
        <v>101</v>
      </c>
      <c r="G18" s="110"/>
      <c r="H18" s="110"/>
    </row>
    <row r="19" spans="1:8">
      <c r="A19" s="78"/>
      <c r="B19" s="79"/>
      <c r="C19" s="80"/>
      <c r="D19" s="81" t="s">
        <v>223</v>
      </c>
      <c r="E19" s="84"/>
      <c r="F19" s="110"/>
      <c r="G19" s="110" t="s">
        <v>101</v>
      </c>
      <c r="H19" s="110" t="s">
        <v>101</v>
      </c>
    </row>
    <row r="20" spans="1:8">
      <c r="A20" s="78"/>
      <c r="B20" s="79" t="s">
        <v>198</v>
      </c>
      <c r="C20" s="80"/>
      <c r="D20" s="81"/>
      <c r="E20" s="84"/>
      <c r="F20" s="110"/>
      <c r="G20" s="110"/>
      <c r="H20" s="110"/>
    </row>
    <row r="21" spans="1:8">
      <c r="A21" s="78"/>
      <c r="B21" s="79"/>
      <c r="C21" s="80"/>
      <c r="D21" s="81" t="s">
        <v>81</v>
      </c>
      <c r="E21" s="84"/>
      <c r="F21" s="110" t="s">
        <v>101</v>
      </c>
      <c r="G21" s="110"/>
      <c r="H21" s="110"/>
    </row>
    <row r="22" spans="1:8">
      <c r="A22" s="78"/>
      <c r="B22" s="79"/>
      <c r="C22" s="80"/>
      <c r="D22" s="81" t="s">
        <v>202</v>
      </c>
      <c r="E22" s="84"/>
      <c r="F22" s="110"/>
      <c r="G22" s="110" t="s">
        <v>101</v>
      </c>
      <c r="H22" s="110" t="s">
        <v>101</v>
      </c>
    </row>
    <row r="23" spans="1:8">
      <c r="A23" s="78"/>
      <c r="B23" s="79" t="s">
        <v>199</v>
      </c>
      <c r="C23" s="80"/>
      <c r="D23" s="81"/>
      <c r="E23" s="84"/>
      <c r="F23" s="110"/>
      <c r="G23" s="110"/>
      <c r="H23" s="110"/>
    </row>
    <row r="24" spans="1:8">
      <c r="A24" s="78"/>
      <c r="B24" s="79"/>
      <c r="C24" s="80"/>
      <c r="D24" s="188" t="s">
        <v>81</v>
      </c>
      <c r="E24" s="84"/>
      <c r="F24" s="110" t="s">
        <v>101</v>
      </c>
      <c r="G24" s="110"/>
      <c r="H24" s="110"/>
    </row>
    <row r="25" spans="1:8">
      <c r="A25" s="78"/>
      <c r="B25" s="79"/>
      <c r="C25" s="80"/>
      <c r="D25" s="81" t="s">
        <v>226</v>
      </c>
      <c r="E25" s="84"/>
      <c r="F25" s="110"/>
      <c r="G25" s="110" t="s">
        <v>101</v>
      </c>
      <c r="H25" s="110" t="s">
        <v>101</v>
      </c>
    </row>
    <row r="26" spans="1:8">
      <c r="A26" s="78"/>
      <c r="B26" s="79" t="s">
        <v>230</v>
      </c>
      <c r="C26" s="80"/>
      <c r="D26" s="81"/>
      <c r="E26" s="84"/>
      <c r="F26" s="110"/>
      <c r="G26" s="110"/>
      <c r="H26" s="110"/>
    </row>
    <row r="27" spans="1:8">
      <c r="A27" s="78"/>
      <c r="B27" s="79"/>
      <c r="C27" s="80"/>
      <c r="D27" s="81" t="s">
        <v>81</v>
      </c>
      <c r="E27" s="84"/>
      <c r="F27" s="110" t="s">
        <v>101</v>
      </c>
      <c r="G27" s="110"/>
      <c r="H27" s="110"/>
    </row>
    <row r="28" spans="1:8">
      <c r="A28" s="78"/>
      <c r="B28" s="79"/>
      <c r="C28" s="80"/>
      <c r="D28" s="81" t="s">
        <v>234</v>
      </c>
      <c r="E28" s="84"/>
      <c r="F28" s="110"/>
      <c r="G28" s="110" t="s">
        <v>101</v>
      </c>
      <c r="H28" s="110" t="s">
        <v>101</v>
      </c>
    </row>
    <row r="29" spans="1:8">
      <c r="A29" s="78"/>
      <c r="B29" s="79" t="s">
        <v>231</v>
      </c>
      <c r="C29" s="80"/>
      <c r="D29" s="81"/>
      <c r="E29" s="84"/>
      <c r="F29" s="110"/>
      <c r="G29" s="110"/>
      <c r="H29" s="110"/>
    </row>
    <row r="30" spans="1:8">
      <c r="A30" s="78"/>
      <c r="B30" s="79"/>
      <c r="C30" s="80"/>
      <c r="D30" s="81" t="s">
        <v>81</v>
      </c>
      <c r="E30" s="84"/>
      <c r="F30" s="110" t="s">
        <v>101</v>
      </c>
      <c r="G30" s="110"/>
      <c r="H30" s="110"/>
    </row>
    <row r="31" spans="1:8">
      <c r="A31" s="78"/>
      <c r="B31" s="79"/>
      <c r="C31" s="80"/>
      <c r="D31" s="81" t="s">
        <v>236</v>
      </c>
      <c r="E31" s="84"/>
      <c r="F31" s="110"/>
      <c r="G31" s="110"/>
      <c r="H31" s="110" t="s">
        <v>101</v>
      </c>
    </row>
    <row r="32" spans="1:8">
      <c r="A32" s="78"/>
      <c r="B32" s="79"/>
      <c r="C32" s="80"/>
      <c r="D32" s="81" t="s">
        <v>235</v>
      </c>
      <c r="E32" s="84"/>
      <c r="F32" s="110"/>
      <c r="G32" s="110" t="s">
        <v>101</v>
      </c>
      <c r="H32" s="110"/>
    </row>
    <row r="33" spans="1:8">
      <c r="A33" s="78"/>
      <c r="B33" s="79" t="s">
        <v>232</v>
      </c>
      <c r="C33" s="80"/>
      <c r="D33" s="81"/>
      <c r="E33" s="84"/>
      <c r="F33" s="110"/>
      <c r="G33" s="110"/>
      <c r="H33" s="110"/>
    </row>
    <row r="34" spans="1:8">
      <c r="A34" s="78"/>
      <c r="B34" s="79"/>
      <c r="C34" s="80"/>
      <c r="D34" s="81" t="s">
        <v>81</v>
      </c>
      <c r="E34" s="84"/>
      <c r="F34" s="110" t="s">
        <v>101</v>
      </c>
      <c r="G34" s="110"/>
      <c r="H34" s="110" t="s">
        <v>101</v>
      </c>
    </row>
    <row r="35" spans="1:8">
      <c r="A35" s="78"/>
      <c r="B35" s="79"/>
      <c r="C35" s="80"/>
      <c r="D35" s="81" t="s">
        <v>237</v>
      </c>
      <c r="E35" s="84"/>
      <c r="F35" s="110"/>
      <c r="G35" s="110" t="s">
        <v>101</v>
      </c>
      <c r="H35" s="110"/>
    </row>
    <row r="36" spans="1:8">
      <c r="A36" s="78"/>
      <c r="B36" s="132"/>
      <c r="C36" s="133"/>
      <c r="D36" s="134" t="s">
        <v>238</v>
      </c>
      <c r="E36" s="84"/>
      <c r="F36" s="128"/>
      <c r="G36" s="128"/>
      <c r="H36" s="128"/>
    </row>
    <row r="37" spans="1:8">
      <c r="A37" s="78"/>
      <c r="B37" s="132"/>
      <c r="C37" s="133"/>
      <c r="D37" s="134" t="s">
        <v>239</v>
      </c>
      <c r="E37" s="84"/>
      <c r="F37" s="128"/>
      <c r="G37" s="128"/>
      <c r="H37" s="128"/>
    </row>
    <row r="38" spans="1:8" ht="15" thickBot="1">
      <c r="A38" s="78"/>
      <c r="B38" s="85"/>
      <c r="C38" s="86"/>
      <c r="D38" s="87" t="s">
        <v>240</v>
      </c>
      <c r="E38" s="88"/>
      <c r="F38" s="129"/>
      <c r="G38" s="129"/>
      <c r="H38" s="129"/>
    </row>
    <row r="39" spans="1:8" ht="15" thickTop="1">
      <c r="A39" s="90" t="s">
        <v>82</v>
      </c>
      <c r="B39" s="91" t="s">
        <v>83</v>
      </c>
      <c r="C39" s="92"/>
      <c r="D39" s="93"/>
      <c r="E39" s="94"/>
      <c r="F39" s="127"/>
      <c r="G39" s="127"/>
      <c r="H39" s="127"/>
    </row>
    <row r="40" spans="1:8">
      <c r="A40" s="95"/>
      <c r="B40" s="96"/>
      <c r="C40" s="97"/>
      <c r="D40" s="98" t="s">
        <v>114</v>
      </c>
      <c r="E40" s="99"/>
      <c r="F40" s="110"/>
      <c r="G40" s="110" t="s">
        <v>101</v>
      </c>
      <c r="H40" s="110"/>
    </row>
    <row r="41" spans="1:8">
      <c r="A41" s="95"/>
      <c r="B41" s="96"/>
      <c r="C41" s="97"/>
      <c r="D41" s="98" t="s">
        <v>113</v>
      </c>
      <c r="E41" s="99"/>
      <c r="F41" s="110"/>
      <c r="G41" s="110"/>
      <c r="H41" s="110" t="s">
        <v>101</v>
      </c>
    </row>
    <row r="42" spans="1:8">
      <c r="A42" s="95"/>
      <c r="B42" s="96"/>
      <c r="C42" s="97"/>
      <c r="D42" s="98" t="s">
        <v>241</v>
      </c>
      <c r="E42" s="99"/>
      <c r="F42" s="110"/>
      <c r="G42" s="110"/>
      <c r="H42" s="110"/>
    </row>
    <row r="43" spans="1:8">
      <c r="A43" s="95"/>
      <c r="B43" s="96"/>
      <c r="C43" s="97"/>
      <c r="D43" s="98" t="s">
        <v>242</v>
      </c>
      <c r="E43" s="99"/>
      <c r="F43" s="110"/>
      <c r="G43" s="110"/>
      <c r="H43" s="110"/>
    </row>
    <row r="44" spans="1:8">
      <c r="A44" s="95"/>
      <c r="B44" s="96"/>
      <c r="C44" s="100"/>
      <c r="D44" s="98" t="s">
        <v>243</v>
      </c>
      <c r="E44" s="101"/>
      <c r="F44" s="110" t="s">
        <v>101</v>
      </c>
      <c r="G44" s="110"/>
      <c r="H44" s="110"/>
    </row>
    <row r="45" spans="1:8">
      <c r="A45" s="95"/>
      <c r="B45" s="96" t="s">
        <v>84</v>
      </c>
      <c r="C45" s="100"/>
      <c r="D45" s="98"/>
      <c r="E45" s="101"/>
      <c r="F45" s="110"/>
      <c r="G45" s="110"/>
      <c r="H45" s="110"/>
    </row>
    <row r="46" spans="1:8">
      <c r="A46" s="95"/>
      <c r="B46" s="96"/>
      <c r="C46" s="100"/>
      <c r="D46" s="98"/>
      <c r="E46" s="101"/>
      <c r="F46" s="110"/>
      <c r="G46" s="110"/>
      <c r="H46" s="110"/>
    </row>
    <row r="47" spans="1:8">
      <c r="A47" s="95"/>
      <c r="B47" s="96" t="s">
        <v>85</v>
      </c>
      <c r="C47" s="100"/>
      <c r="D47" s="98"/>
      <c r="E47" s="101"/>
      <c r="F47" s="110"/>
      <c r="G47" s="110"/>
      <c r="H47" s="110"/>
    </row>
    <row r="48" spans="1:8">
      <c r="A48" s="95"/>
      <c r="B48" s="96"/>
      <c r="C48" s="100"/>
      <c r="D48" s="98" t="s">
        <v>244</v>
      </c>
      <c r="E48" s="101"/>
      <c r="F48" s="110"/>
      <c r="G48" s="110" t="s">
        <v>101</v>
      </c>
      <c r="H48" s="110"/>
    </row>
    <row r="49" spans="1:8" ht="15" thickBot="1">
      <c r="A49" s="95"/>
      <c r="B49" s="102"/>
      <c r="C49" s="103"/>
      <c r="D49" s="104"/>
      <c r="E49" s="105"/>
      <c r="F49" s="128"/>
      <c r="G49" s="128"/>
      <c r="H49" s="128"/>
    </row>
    <row r="50" spans="1:8" ht="15" thickTop="1">
      <c r="A50" s="90" t="s">
        <v>88</v>
      </c>
      <c r="B50" s="220" t="s">
        <v>89</v>
      </c>
      <c r="C50" s="220"/>
      <c r="D50" s="220"/>
      <c r="E50" s="107"/>
      <c r="F50" s="108" t="s">
        <v>53</v>
      </c>
      <c r="G50" s="108" t="s">
        <v>53</v>
      </c>
      <c r="H50" s="108" t="s">
        <v>53</v>
      </c>
    </row>
    <row r="51" spans="1:8">
      <c r="A51" s="95"/>
      <c r="B51" s="221" t="s">
        <v>90</v>
      </c>
      <c r="C51" s="221"/>
      <c r="D51" s="221"/>
      <c r="E51" s="109"/>
      <c r="F51" s="110" t="s">
        <v>91</v>
      </c>
      <c r="G51" s="110" t="s">
        <v>91</v>
      </c>
      <c r="H51" s="110" t="s">
        <v>91</v>
      </c>
    </row>
    <row r="52" spans="1:8" ht="13.5" customHeight="1">
      <c r="A52" s="95"/>
      <c r="B52" s="222" t="s">
        <v>92</v>
      </c>
      <c r="C52" s="222"/>
      <c r="D52" s="222"/>
      <c r="E52" s="111"/>
      <c r="F52" s="112">
        <v>43468</v>
      </c>
      <c r="G52" s="112">
        <v>43468</v>
      </c>
      <c r="H52" s="112">
        <v>43468</v>
      </c>
    </row>
    <row r="53" spans="1:8" ht="15" thickBot="1">
      <c r="A53" s="113"/>
      <c r="B53" s="223" t="s">
        <v>93</v>
      </c>
      <c r="C53" s="223"/>
      <c r="D53" s="223"/>
      <c r="E53" s="114"/>
      <c r="F53" s="115"/>
      <c r="G53" s="115"/>
      <c r="H53" s="115"/>
    </row>
    <row r="54" spans="1:8" ht="15" thickTop="1"/>
  </sheetData>
  <mergeCells count="27">
    <mergeCell ref="F3:K3"/>
    <mergeCell ref="L3:T3"/>
    <mergeCell ref="A4:B4"/>
    <mergeCell ref="C4:T4"/>
    <mergeCell ref="F1:K1"/>
    <mergeCell ref="L1:T1"/>
    <mergeCell ref="A2:B2"/>
    <mergeCell ref="C2:E2"/>
    <mergeCell ref="F2:K2"/>
    <mergeCell ref="L2:N2"/>
    <mergeCell ref="C1:D1"/>
    <mergeCell ref="A1:B1"/>
    <mergeCell ref="A3:B3"/>
    <mergeCell ref="C3:D3"/>
    <mergeCell ref="O5:T5"/>
    <mergeCell ref="B50:D50"/>
    <mergeCell ref="B51:D51"/>
    <mergeCell ref="B52:D52"/>
    <mergeCell ref="B53:D53"/>
    <mergeCell ref="F6:K6"/>
    <mergeCell ref="O6:T6"/>
    <mergeCell ref="F5:K5"/>
    <mergeCell ref="L5:N5"/>
    <mergeCell ref="A5:B5"/>
    <mergeCell ref="C5:E5"/>
    <mergeCell ref="A6:B6"/>
    <mergeCell ref="C6:E6"/>
  </mergeCells>
  <phoneticPr fontId="31" type="noConversion"/>
  <dataValidations count="3">
    <dataValidation type="list" allowBlank="1" showInputMessage="1" showErrorMessage="1" sqref="F50:H50" xr:uid="{FC4D907A-1AC6-49B2-895B-A4823988FC9B}">
      <formula1>"N,A,B, "</formula1>
    </dataValidation>
    <dataValidation type="list" allowBlank="1" showInputMessage="1" showErrorMessage="1" sqref="F51:H51" xr:uid="{B82920AD-35A6-4F88-919C-EAAF51A013B5}">
      <formula1>"P,F, "</formula1>
    </dataValidation>
    <dataValidation type="list" allowBlank="1" showInputMessage="1" showErrorMessage="1" sqref="F9:H49" xr:uid="{7DCDA4F5-2AD0-4504-98FE-46A214AAC55C}">
      <formula1>"O, "</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BD74E-DA6E-481A-9820-E5CDCD5DC59D}">
  <dimension ref="A1:U48"/>
  <sheetViews>
    <sheetView topLeftCell="A11" workbookViewId="0">
      <selection activeCell="A15" sqref="A15:XFD15"/>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1">
      <c r="A1" s="251" t="s">
        <v>63</v>
      </c>
      <c r="B1" s="252"/>
      <c r="C1" s="265" t="str">
        <f>FunctionList!E14</f>
        <v>FN04</v>
      </c>
      <c r="D1" s="266"/>
      <c r="E1" s="118"/>
      <c r="F1" s="253" t="s">
        <v>25</v>
      </c>
      <c r="G1" s="253"/>
      <c r="H1" s="253"/>
      <c r="I1" s="253"/>
      <c r="J1" s="253"/>
      <c r="K1" s="253"/>
      <c r="L1" s="254" t="str">
        <f>FunctionList!D14</f>
        <v>Sửa tài khoản</v>
      </c>
      <c r="M1" s="255"/>
      <c r="N1" s="255"/>
      <c r="O1" s="255"/>
      <c r="P1" s="255"/>
      <c r="Q1" s="255"/>
      <c r="R1" s="255"/>
      <c r="S1" s="255"/>
      <c r="T1" s="256"/>
      <c r="U1" s="119"/>
    </row>
    <row r="2" spans="1:21">
      <c r="A2" s="224" t="s">
        <v>64</v>
      </c>
      <c r="B2" s="225"/>
      <c r="C2" s="287" t="s">
        <v>3</v>
      </c>
      <c r="D2" s="288"/>
      <c r="E2" s="289"/>
      <c r="F2" s="281" t="s">
        <v>66</v>
      </c>
      <c r="G2" s="282"/>
      <c r="H2" s="282"/>
      <c r="I2" s="282"/>
      <c r="J2" s="282"/>
      <c r="K2" s="283"/>
      <c r="L2" s="288" t="s">
        <v>3</v>
      </c>
      <c r="M2" s="288"/>
      <c r="N2" s="288"/>
      <c r="O2" s="63"/>
      <c r="P2" s="63"/>
      <c r="Q2" s="63"/>
      <c r="R2" s="63"/>
      <c r="S2" s="63"/>
      <c r="T2" s="64"/>
    </row>
    <row r="3" spans="1:21">
      <c r="A3" s="224" t="s">
        <v>67</v>
      </c>
      <c r="B3" s="225"/>
      <c r="C3" s="291">
        <v>100</v>
      </c>
      <c r="D3" s="292"/>
      <c r="E3" s="65"/>
      <c r="F3" s="281" t="s">
        <v>68</v>
      </c>
      <c r="G3" s="282"/>
      <c r="H3" s="282"/>
      <c r="I3" s="282"/>
      <c r="J3" s="282"/>
      <c r="K3" s="283"/>
      <c r="L3" s="284">
        <f xml:space="preserve"> IF(FunctionList!E6&lt;&gt;"N/A",SUM(C3*FunctionList!E6/1000,- O6),"N/A")</f>
        <v>1</v>
      </c>
      <c r="M3" s="285"/>
      <c r="N3" s="285"/>
      <c r="O3" s="285"/>
      <c r="P3" s="285"/>
      <c r="Q3" s="285"/>
      <c r="R3" s="285"/>
      <c r="S3" s="285"/>
      <c r="T3" s="286"/>
    </row>
    <row r="4" spans="1:21">
      <c r="A4" s="224" t="s">
        <v>69</v>
      </c>
      <c r="B4" s="225"/>
      <c r="C4" s="234"/>
      <c r="D4" s="234"/>
      <c r="E4" s="234"/>
      <c r="F4" s="235"/>
      <c r="G4" s="235"/>
      <c r="H4" s="235"/>
      <c r="I4" s="235"/>
      <c r="J4" s="235"/>
      <c r="K4" s="235"/>
      <c r="L4" s="234"/>
      <c r="M4" s="234"/>
      <c r="N4" s="234"/>
      <c r="O4" s="234"/>
      <c r="P4" s="234"/>
      <c r="Q4" s="234"/>
      <c r="R4" s="234"/>
      <c r="S4" s="234"/>
      <c r="T4" s="234"/>
    </row>
    <row r="5" spans="1:21">
      <c r="A5" s="246" t="s">
        <v>50</v>
      </c>
      <c r="B5" s="247"/>
      <c r="C5" s="248" t="s">
        <v>51</v>
      </c>
      <c r="D5" s="237"/>
      <c r="E5" s="249"/>
      <c r="F5" s="248" t="s">
        <v>52</v>
      </c>
      <c r="G5" s="237"/>
      <c r="H5" s="237"/>
      <c r="I5" s="237"/>
      <c r="J5" s="237"/>
      <c r="K5" s="250"/>
      <c r="L5" s="237" t="s">
        <v>70</v>
      </c>
      <c r="M5" s="237"/>
      <c r="N5" s="237"/>
      <c r="O5" s="236" t="s">
        <v>55</v>
      </c>
      <c r="P5" s="237"/>
      <c r="Q5" s="237"/>
      <c r="R5" s="237"/>
      <c r="S5" s="237"/>
      <c r="T5" s="238"/>
    </row>
    <row r="6" spans="1:21" ht="15" thickBot="1">
      <c r="A6" s="239">
        <f>COUNTIF(F44:HJ44,"P")</f>
        <v>0</v>
      </c>
      <c r="B6" s="240"/>
      <c r="C6" s="241">
        <f>COUNTIF(F44:HJ44,"F")</f>
        <v>0</v>
      </c>
      <c r="D6" s="242"/>
      <c r="E6" s="240"/>
      <c r="F6" s="241">
        <f>SUM(O6,- A6,- C6)</f>
        <v>9</v>
      </c>
      <c r="G6" s="242"/>
      <c r="H6" s="242"/>
      <c r="I6" s="242"/>
      <c r="J6" s="242"/>
      <c r="K6" s="243"/>
      <c r="L6" s="66">
        <f>COUNTIF(E43:HJ43,"N")</f>
        <v>0</v>
      </c>
      <c r="M6" s="66">
        <f>COUNTIF(E43:HJ43,"A")</f>
        <v>0</v>
      </c>
      <c r="N6" s="66">
        <f>COUNTIF(E43:HJ43,"B")</f>
        <v>0</v>
      </c>
      <c r="O6" s="244">
        <f>COUNTA(E8:HM8)</f>
        <v>9</v>
      </c>
      <c r="P6" s="242"/>
      <c r="Q6" s="242"/>
      <c r="R6" s="242"/>
      <c r="S6" s="242"/>
      <c r="T6" s="245"/>
    </row>
    <row r="7" spans="1:21" ht="15" thickBot="1"/>
    <row r="8" spans="1:21" ht="37.200000000000003" thickTop="1" thickBot="1">
      <c r="A8" s="67"/>
      <c r="B8" s="68"/>
      <c r="C8" s="69"/>
      <c r="D8" s="70"/>
      <c r="E8" s="69"/>
      <c r="F8" s="71" t="s">
        <v>71</v>
      </c>
      <c r="G8" s="71" t="s">
        <v>72</v>
      </c>
      <c r="H8" s="71" t="s">
        <v>73</v>
      </c>
      <c r="I8" s="71" t="s">
        <v>74</v>
      </c>
      <c r="J8" s="71" t="s">
        <v>75</v>
      </c>
      <c r="K8" s="71" t="s">
        <v>76</v>
      </c>
      <c r="L8" s="71" t="s">
        <v>77</v>
      </c>
      <c r="M8" s="71" t="s">
        <v>78</v>
      </c>
      <c r="N8" s="71" t="s">
        <v>208</v>
      </c>
    </row>
    <row r="9" spans="1:21" ht="15.6">
      <c r="A9" s="72" t="s">
        <v>79</v>
      </c>
      <c r="B9" s="73" t="s">
        <v>80</v>
      </c>
      <c r="C9" s="74"/>
      <c r="D9" s="75"/>
      <c r="E9" s="76"/>
      <c r="F9" s="77"/>
      <c r="G9" s="77"/>
      <c r="H9" s="77"/>
      <c r="I9" s="77"/>
      <c r="J9" s="77"/>
      <c r="K9" s="77"/>
      <c r="L9" s="77"/>
      <c r="M9" s="77"/>
      <c r="N9" s="77"/>
    </row>
    <row r="10" spans="1:21">
      <c r="A10" s="78"/>
      <c r="B10" s="79"/>
      <c r="C10" s="80"/>
      <c r="D10" s="81" t="s">
        <v>115</v>
      </c>
      <c r="E10" s="76"/>
      <c r="F10" s="110"/>
      <c r="G10" s="110"/>
      <c r="H10" s="110"/>
      <c r="I10" s="110"/>
      <c r="J10" s="110"/>
      <c r="K10" s="110"/>
      <c r="L10" s="110"/>
      <c r="M10" s="110"/>
      <c r="N10" s="110"/>
    </row>
    <row r="11" spans="1:21">
      <c r="A11" s="78"/>
      <c r="B11" s="79"/>
      <c r="C11" s="80"/>
      <c r="D11" s="81"/>
      <c r="E11" s="76"/>
      <c r="F11" s="110"/>
      <c r="G11" s="110"/>
      <c r="H11" s="110"/>
      <c r="I11" s="110"/>
      <c r="J11" s="110"/>
      <c r="K11" s="110"/>
      <c r="L11" s="110"/>
      <c r="M11" s="110"/>
      <c r="N11" s="110"/>
    </row>
    <row r="12" spans="1:21">
      <c r="A12" s="78"/>
      <c r="B12" s="79"/>
      <c r="C12" s="80"/>
      <c r="D12" s="81"/>
      <c r="E12" s="83"/>
      <c r="F12" s="110"/>
      <c r="G12" s="110"/>
      <c r="H12" s="110"/>
      <c r="I12" s="110"/>
      <c r="J12" s="110"/>
      <c r="K12" s="110"/>
      <c r="L12" s="110"/>
      <c r="M12" s="110"/>
      <c r="N12" s="110"/>
    </row>
    <row r="13" spans="1:21">
      <c r="A13" s="78"/>
      <c r="B13" s="79" t="s">
        <v>196</v>
      </c>
      <c r="C13" s="80"/>
      <c r="D13" s="81"/>
      <c r="E13" s="84"/>
      <c r="F13" s="110"/>
      <c r="G13" s="110"/>
      <c r="H13" s="110"/>
      <c r="I13" s="110"/>
      <c r="J13" s="110"/>
      <c r="K13" s="110"/>
      <c r="L13" s="110"/>
      <c r="M13" s="110"/>
      <c r="N13" s="110"/>
    </row>
    <row r="14" spans="1:21">
      <c r="A14" s="78"/>
      <c r="B14" s="79"/>
      <c r="C14" s="80"/>
      <c r="D14" s="81" t="s">
        <v>81</v>
      </c>
      <c r="E14" s="84"/>
      <c r="F14" s="110" t="s">
        <v>101</v>
      </c>
      <c r="G14" s="110" t="s">
        <v>101</v>
      </c>
      <c r="H14" s="110" t="s">
        <v>101</v>
      </c>
      <c r="I14" s="110"/>
      <c r="J14" s="110"/>
      <c r="K14" s="110"/>
      <c r="L14" s="110"/>
      <c r="M14" s="110"/>
      <c r="N14" s="110"/>
    </row>
    <row r="15" spans="1:21">
      <c r="A15" s="78"/>
      <c r="B15" s="79"/>
      <c r="C15" s="80"/>
      <c r="D15" s="81" t="s">
        <v>112</v>
      </c>
      <c r="E15" s="84"/>
      <c r="F15" s="110"/>
      <c r="G15" s="110"/>
      <c r="H15" s="110"/>
      <c r="I15" s="110" t="s">
        <v>101</v>
      </c>
      <c r="J15" s="110" t="s">
        <v>101</v>
      </c>
      <c r="K15" s="110"/>
      <c r="L15" s="110"/>
      <c r="M15" s="110"/>
      <c r="N15" s="110"/>
    </row>
    <row r="16" spans="1:21">
      <c r="A16" s="78"/>
      <c r="B16" s="79"/>
      <c r="C16" s="80"/>
      <c r="D16" s="81" t="s">
        <v>207</v>
      </c>
      <c r="E16" s="84"/>
      <c r="F16" s="110"/>
      <c r="G16" s="110"/>
      <c r="H16" s="110"/>
      <c r="I16" s="110"/>
      <c r="J16" s="110"/>
      <c r="K16" s="110" t="s">
        <v>101</v>
      </c>
      <c r="L16" s="110" t="s">
        <v>101</v>
      </c>
      <c r="M16" s="110" t="s">
        <v>101</v>
      </c>
      <c r="N16" s="110" t="s">
        <v>101</v>
      </c>
    </row>
    <row r="17" spans="1:14">
      <c r="A17" s="78"/>
      <c r="B17" s="79" t="s">
        <v>98</v>
      </c>
      <c r="C17" s="80"/>
      <c r="D17" s="81"/>
      <c r="E17" s="84"/>
      <c r="F17" s="110"/>
      <c r="G17" s="110"/>
      <c r="H17" s="110"/>
      <c r="I17" s="110"/>
      <c r="J17" s="110"/>
      <c r="K17" s="110"/>
      <c r="L17" s="110"/>
      <c r="M17" s="110"/>
      <c r="N17" s="110"/>
    </row>
    <row r="18" spans="1:14">
      <c r="A18" s="78"/>
      <c r="B18" s="79"/>
      <c r="C18" s="80"/>
      <c r="D18" s="219" t="s">
        <v>81</v>
      </c>
      <c r="E18" s="219"/>
      <c r="F18" s="110" t="s">
        <v>101</v>
      </c>
      <c r="G18" s="110"/>
      <c r="H18" s="110"/>
      <c r="I18" s="110" t="s">
        <v>101</v>
      </c>
      <c r="J18" s="110"/>
      <c r="K18" s="110" t="s">
        <v>101</v>
      </c>
      <c r="L18" s="110"/>
      <c r="M18" s="110"/>
      <c r="N18" s="110"/>
    </row>
    <row r="19" spans="1:14">
      <c r="A19" s="78"/>
      <c r="B19" s="79"/>
      <c r="C19" s="80"/>
      <c r="D19" s="81" t="s">
        <v>112</v>
      </c>
      <c r="E19" s="84"/>
      <c r="F19" s="110"/>
      <c r="G19" s="110" t="s">
        <v>101</v>
      </c>
      <c r="H19" s="110"/>
      <c r="J19" s="110" t="s">
        <v>101</v>
      </c>
      <c r="K19" s="110"/>
      <c r="L19" s="110" t="s">
        <v>101</v>
      </c>
      <c r="M19" s="110"/>
      <c r="N19" s="110"/>
    </row>
    <row r="20" spans="1:14">
      <c r="A20" s="78"/>
      <c r="B20" s="79"/>
      <c r="C20" s="80"/>
      <c r="D20" s="81" t="s">
        <v>116</v>
      </c>
      <c r="E20" s="84"/>
      <c r="F20" s="110"/>
      <c r="G20" s="110"/>
      <c r="H20" s="110" t="s">
        <v>101</v>
      </c>
      <c r="I20" s="110"/>
      <c r="J20" s="110"/>
      <c r="K20" s="110"/>
      <c r="L20" s="110"/>
      <c r="M20" s="110" t="s">
        <v>101</v>
      </c>
      <c r="N20" s="110" t="s">
        <v>101</v>
      </c>
    </row>
    <row r="21" spans="1:14">
      <c r="A21" s="78"/>
      <c r="B21" s="79" t="s">
        <v>197</v>
      </c>
      <c r="C21" s="80"/>
      <c r="D21" s="81"/>
      <c r="E21" s="84"/>
      <c r="F21" s="110"/>
      <c r="G21" s="110"/>
      <c r="H21" s="110"/>
      <c r="I21" s="110"/>
      <c r="J21" s="110"/>
      <c r="K21" s="110"/>
      <c r="L21" s="110"/>
      <c r="M21" s="110"/>
      <c r="N21" s="110"/>
    </row>
    <row r="22" spans="1:14">
      <c r="A22" s="78"/>
      <c r="B22" s="79"/>
      <c r="C22" s="80"/>
      <c r="D22" s="219" t="s">
        <v>81</v>
      </c>
      <c r="E22" s="219"/>
      <c r="F22" s="110" t="s">
        <v>101</v>
      </c>
      <c r="G22" s="110" t="s">
        <v>101</v>
      </c>
      <c r="H22" s="110" t="s">
        <v>101</v>
      </c>
      <c r="I22" s="110" t="s">
        <v>101</v>
      </c>
      <c r="J22" s="110" t="s">
        <v>101</v>
      </c>
      <c r="K22" s="110" t="s">
        <v>101</v>
      </c>
      <c r="L22" s="110" t="s">
        <v>101</v>
      </c>
      <c r="M22" s="110" t="s">
        <v>101</v>
      </c>
      <c r="N22" s="110"/>
    </row>
    <row r="23" spans="1:14">
      <c r="A23" s="78"/>
      <c r="B23" s="79"/>
      <c r="C23" s="80"/>
      <c r="D23" s="81" t="s">
        <v>201</v>
      </c>
      <c r="E23" s="84"/>
      <c r="F23" s="110"/>
      <c r="I23" s="110"/>
      <c r="J23" s="110"/>
      <c r="K23" s="110"/>
      <c r="L23" s="110"/>
      <c r="M23" s="110"/>
      <c r="N23" s="110" t="s">
        <v>101</v>
      </c>
    </row>
    <row r="24" spans="1:14">
      <c r="A24" s="78"/>
      <c r="B24" s="79" t="s">
        <v>198</v>
      </c>
      <c r="C24" s="80"/>
      <c r="D24" s="81"/>
      <c r="E24" s="84"/>
      <c r="F24" s="110"/>
      <c r="G24" s="110"/>
      <c r="H24" s="110"/>
      <c r="I24" s="110"/>
      <c r="J24" s="110"/>
      <c r="K24" s="110"/>
      <c r="L24" s="110"/>
      <c r="M24" s="110"/>
      <c r="N24" s="110"/>
    </row>
    <row r="25" spans="1:14">
      <c r="A25" s="78"/>
      <c r="B25" s="79"/>
      <c r="C25" s="80"/>
      <c r="D25" s="219" t="s">
        <v>81</v>
      </c>
      <c r="E25" s="219"/>
      <c r="F25" s="110" t="s">
        <v>101</v>
      </c>
      <c r="G25" s="110" t="s">
        <v>101</v>
      </c>
      <c r="H25" s="110" t="s">
        <v>101</v>
      </c>
      <c r="I25" s="110" t="s">
        <v>101</v>
      </c>
      <c r="J25" s="110" t="s">
        <v>101</v>
      </c>
      <c r="K25" s="110" t="s">
        <v>101</v>
      </c>
      <c r="L25" s="110" t="s">
        <v>101</v>
      </c>
      <c r="M25" s="110" t="s">
        <v>101</v>
      </c>
      <c r="N25" s="110"/>
    </row>
    <row r="26" spans="1:14">
      <c r="A26" s="138"/>
      <c r="B26" s="132"/>
      <c r="C26" s="133"/>
      <c r="D26" s="134" t="s">
        <v>202</v>
      </c>
      <c r="E26" s="84"/>
      <c r="F26" s="110"/>
      <c r="G26" s="110"/>
      <c r="I26" s="110"/>
      <c r="J26" s="110"/>
      <c r="K26" s="110"/>
      <c r="L26" s="110"/>
      <c r="M26" s="110"/>
      <c r="N26" s="110" t="s">
        <v>101</v>
      </c>
    </row>
    <row r="27" spans="1:14">
      <c r="A27" s="78"/>
      <c r="B27" s="79" t="s">
        <v>199</v>
      </c>
      <c r="C27" s="80"/>
      <c r="D27" s="81"/>
      <c r="E27" s="84"/>
      <c r="F27" s="128"/>
      <c r="G27" s="128"/>
      <c r="H27" s="128"/>
      <c r="I27" s="128"/>
      <c r="J27" s="128"/>
      <c r="K27" s="128"/>
      <c r="L27" s="128"/>
      <c r="M27" s="128"/>
      <c r="N27" s="128"/>
    </row>
    <row r="28" spans="1:14">
      <c r="A28" s="78"/>
      <c r="B28" s="136"/>
      <c r="C28" s="137"/>
      <c r="D28" s="219" t="s">
        <v>81</v>
      </c>
      <c r="E28" s="219"/>
      <c r="F28" s="128" t="s">
        <v>101</v>
      </c>
      <c r="G28" s="128" t="s">
        <v>101</v>
      </c>
      <c r="H28" s="128" t="s">
        <v>101</v>
      </c>
      <c r="I28" s="128" t="s">
        <v>101</v>
      </c>
      <c r="J28" s="128" t="s">
        <v>101</v>
      </c>
      <c r="K28" s="128" t="s">
        <v>101</v>
      </c>
      <c r="L28" s="128" t="s">
        <v>101</v>
      </c>
      <c r="M28" s="128" t="s">
        <v>101</v>
      </c>
      <c r="N28" s="128"/>
    </row>
    <row r="29" spans="1:14">
      <c r="A29" s="78"/>
      <c r="B29" s="132"/>
      <c r="C29" s="133"/>
      <c r="D29" s="219" t="s">
        <v>226</v>
      </c>
      <c r="E29" s="219"/>
      <c r="F29" s="128"/>
      <c r="G29" s="128"/>
      <c r="H29" s="128"/>
      <c r="I29" s="128"/>
      <c r="J29" s="128"/>
      <c r="K29" s="128"/>
      <c r="L29" s="128"/>
      <c r="M29" s="128"/>
      <c r="N29" s="128" t="s">
        <v>101</v>
      </c>
    </row>
    <row r="30" spans="1:14">
      <c r="A30" s="78"/>
      <c r="B30" s="132" t="s">
        <v>200</v>
      </c>
      <c r="C30" s="133"/>
      <c r="D30" s="134"/>
      <c r="E30" s="84"/>
      <c r="F30" s="128"/>
      <c r="G30" s="128"/>
      <c r="H30" s="128"/>
      <c r="I30" s="128"/>
      <c r="J30" s="128"/>
      <c r="K30" s="128"/>
      <c r="L30" s="128"/>
      <c r="M30" s="128"/>
      <c r="N30" s="128"/>
    </row>
    <row r="31" spans="1:14">
      <c r="A31" s="78"/>
      <c r="B31" s="132"/>
      <c r="C31" s="133"/>
      <c r="D31" s="134" t="s">
        <v>81</v>
      </c>
      <c r="E31" s="84"/>
      <c r="F31" s="128" t="s">
        <v>101</v>
      </c>
      <c r="G31" s="128" t="s">
        <v>101</v>
      </c>
      <c r="H31" s="128" t="s">
        <v>101</v>
      </c>
      <c r="I31" s="128" t="s">
        <v>101</v>
      </c>
      <c r="J31" s="128" t="s">
        <v>101</v>
      </c>
      <c r="K31" s="128" t="s">
        <v>101</v>
      </c>
      <c r="L31" s="128" t="s">
        <v>101</v>
      </c>
      <c r="M31" s="128" t="s">
        <v>101</v>
      </c>
      <c r="N31" s="128"/>
    </row>
    <row r="32" spans="1:14" ht="15" thickBot="1">
      <c r="A32" s="78"/>
      <c r="B32" s="85"/>
      <c r="C32" s="86"/>
      <c r="D32" s="87" t="s">
        <v>227</v>
      </c>
      <c r="E32" s="88"/>
      <c r="F32" s="129"/>
      <c r="G32" s="129"/>
      <c r="H32" s="129"/>
      <c r="I32" s="129"/>
      <c r="J32" s="129"/>
      <c r="K32" s="129"/>
      <c r="L32" s="129"/>
      <c r="M32" s="129"/>
      <c r="N32" s="129" t="s">
        <v>101</v>
      </c>
    </row>
    <row r="33" spans="1:14" ht="15" thickTop="1">
      <c r="A33" s="90" t="s">
        <v>82</v>
      </c>
      <c r="B33" s="91" t="s">
        <v>83</v>
      </c>
      <c r="C33" s="92"/>
      <c r="D33" s="93"/>
      <c r="E33" s="94"/>
      <c r="F33" s="127"/>
      <c r="G33" s="127"/>
      <c r="H33" s="127"/>
      <c r="I33" s="127"/>
      <c r="J33" s="127"/>
      <c r="K33" s="127"/>
      <c r="L33" s="127"/>
      <c r="M33" s="127"/>
      <c r="N33" s="127"/>
    </row>
    <row r="34" spans="1:14">
      <c r="A34" s="95"/>
      <c r="B34" s="96"/>
      <c r="C34" s="97"/>
      <c r="D34" s="98"/>
      <c r="E34" s="99"/>
      <c r="F34" s="110"/>
      <c r="G34" s="110"/>
      <c r="H34" s="110"/>
      <c r="I34" s="110"/>
      <c r="J34" s="110"/>
      <c r="K34" s="110"/>
      <c r="L34" s="110"/>
      <c r="M34" s="110"/>
      <c r="N34" s="110"/>
    </row>
    <row r="35" spans="1:14">
      <c r="A35" s="95"/>
      <c r="B35" s="96" t="s">
        <v>84</v>
      </c>
      <c r="C35" s="100"/>
      <c r="D35" s="98"/>
      <c r="E35" s="101"/>
      <c r="F35" s="110"/>
      <c r="G35" s="110"/>
      <c r="H35" s="110"/>
      <c r="I35" s="110"/>
      <c r="J35" s="110"/>
      <c r="K35" s="110"/>
      <c r="L35" s="110"/>
      <c r="M35" s="110"/>
      <c r="N35" s="110"/>
    </row>
    <row r="36" spans="1:14">
      <c r="A36" s="95"/>
      <c r="B36" s="96"/>
      <c r="C36" s="100"/>
      <c r="D36" s="98"/>
      <c r="E36" s="101"/>
      <c r="F36" s="110"/>
      <c r="G36" s="110"/>
      <c r="H36" s="110"/>
      <c r="I36" s="110"/>
      <c r="J36" s="110"/>
      <c r="K36" s="110"/>
      <c r="L36" s="110"/>
      <c r="M36" s="110"/>
      <c r="N36" s="110"/>
    </row>
    <row r="37" spans="1:14">
      <c r="A37" s="95"/>
      <c r="B37" s="96" t="s">
        <v>85</v>
      </c>
      <c r="C37" s="100"/>
      <c r="D37" s="98"/>
      <c r="E37" s="101"/>
      <c r="F37" s="110"/>
      <c r="G37" s="110"/>
      <c r="H37" s="110"/>
      <c r="I37" s="110"/>
      <c r="J37" s="110"/>
      <c r="K37" s="110"/>
      <c r="L37" s="110"/>
      <c r="M37" s="110"/>
      <c r="N37" s="110"/>
    </row>
    <row r="38" spans="1:14">
      <c r="A38" s="95"/>
      <c r="B38" s="96"/>
      <c r="C38" s="100"/>
      <c r="D38" s="98" t="s">
        <v>117</v>
      </c>
      <c r="E38" s="101"/>
      <c r="F38" s="110"/>
      <c r="G38" s="110"/>
      <c r="H38" s="110"/>
      <c r="I38" s="110"/>
      <c r="J38" s="110"/>
      <c r="K38" s="110"/>
      <c r="L38" s="110"/>
      <c r="M38" s="110" t="s">
        <v>101</v>
      </c>
      <c r="N38" s="110" t="s">
        <v>101</v>
      </c>
    </row>
    <row r="39" spans="1:14">
      <c r="A39" s="95"/>
      <c r="B39" s="102"/>
      <c r="C39" s="130"/>
      <c r="D39" s="104" t="s">
        <v>206</v>
      </c>
      <c r="E39" s="131"/>
      <c r="F39" s="128"/>
      <c r="G39" s="128"/>
      <c r="H39" s="128"/>
      <c r="I39" s="128" t="s">
        <v>101</v>
      </c>
      <c r="J39" s="128" t="s">
        <v>101</v>
      </c>
      <c r="K39" s="128"/>
      <c r="L39" s="128"/>
      <c r="M39" s="128"/>
      <c r="N39" s="128"/>
    </row>
    <row r="40" spans="1:14">
      <c r="A40" s="95"/>
      <c r="B40" s="102"/>
      <c r="C40" s="130"/>
      <c r="D40" s="104" t="s">
        <v>205</v>
      </c>
      <c r="E40" s="131"/>
      <c r="F40" s="128"/>
      <c r="G40" s="128"/>
      <c r="H40" s="128"/>
      <c r="I40" s="128"/>
      <c r="J40" s="128" t="s">
        <v>101</v>
      </c>
      <c r="K40" s="128"/>
      <c r="L40" s="128" t="s">
        <v>101</v>
      </c>
      <c r="M40" s="128"/>
      <c r="N40" s="128"/>
    </row>
    <row r="41" spans="1:14">
      <c r="A41" s="95"/>
      <c r="B41" s="102"/>
      <c r="C41" s="130"/>
      <c r="D41" s="104" t="s">
        <v>204</v>
      </c>
      <c r="E41" s="131"/>
      <c r="F41" s="128" t="s">
        <v>101</v>
      </c>
      <c r="G41" s="128"/>
      <c r="H41" s="128"/>
      <c r="I41" s="128" t="s">
        <v>101</v>
      </c>
      <c r="J41" s="128"/>
      <c r="K41" s="128" t="s">
        <v>101</v>
      </c>
      <c r="L41" s="128"/>
      <c r="M41" s="128"/>
      <c r="N41" s="128"/>
    </row>
    <row r="42" spans="1:14">
      <c r="A42" s="95"/>
      <c r="B42" s="102"/>
      <c r="C42" s="130"/>
      <c r="D42" s="104" t="s">
        <v>203</v>
      </c>
      <c r="E42" s="131"/>
      <c r="F42" s="128" t="s">
        <v>101</v>
      </c>
      <c r="G42" s="128" t="s">
        <v>101</v>
      </c>
      <c r="H42" s="128" t="s">
        <v>101</v>
      </c>
      <c r="I42" s="128"/>
      <c r="J42" s="128"/>
      <c r="K42" s="128"/>
      <c r="L42" s="128"/>
      <c r="M42" s="128"/>
      <c r="N42" s="128"/>
    </row>
    <row r="43" spans="1:14" ht="16.2" thickBot="1">
      <c r="A43" s="95"/>
      <c r="B43" s="102"/>
      <c r="C43" s="103"/>
      <c r="D43" s="104"/>
      <c r="E43" s="105"/>
      <c r="F43" s="106"/>
      <c r="G43" s="106"/>
      <c r="H43" s="106"/>
      <c r="I43" s="106"/>
      <c r="J43" s="106"/>
      <c r="K43" s="106"/>
      <c r="L43" s="106"/>
      <c r="M43" s="106"/>
      <c r="N43" s="106"/>
    </row>
    <row r="44" spans="1:14" ht="15" thickTop="1">
      <c r="A44" s="90" t="s">
        <v>88</v>
      </c>
      <c r="B44" s="302" t="s">
        <v>89</v>
      </c>
      <c r="C44" s="303"/>
      <c r="D44" s="304"/>
      <c r="E44" s="191"/>
      <c r="F44" s="108" t="s">
        <v>53</v>
      </c>
      <c r="G44" s="108" t="s">
        <v>53</v>
      </c>
      <c r="H44" s="108" t="s">
        <v>53</v>
      </c>
      <c r="I44" s="108" t="s">
        <v>53</v>
      </c>
      <c r="J44" s="108" t="s">
        <v>53</v>
      </c>
      <c r="K44" s="108" t="s">
        <v>53</v>
      </c>
      <c r="L44" s="108" t="s">
        <v>53</v>
      </c>
      <c r="M44" s="108" t="s">
        <v>53</v>
      </c>
      <c r="N44" s="108" t="s">
        <v>53</v>
      </c>
    </row>
    <row r="45" spans="1:14" ht="11.25" customHeight="1">
      <c r="A45" s="95"/>
      <c r="B45" s="299" t="s">
        <v>90</v>
      </c>
      <c r="C45" s="300"/>
      <c r="D45" s="301"/>
      <c r="E45" s="109"/>
      <c r="F45" s="110" t="s">
        <v>91</v>
      </c>
      <c r="G45" s="110" t="s">
        <v>91</v>
      </c>
      <c r="H45" s="110" t="s">
        <v>91</v>
      </c>
      <c r="I45" s="110" t="s">
        <v>91</v>
      </c>
      <c r="J45" s="110" t="s">
        <v>91</v>
      </c>
      <c r="K45" s="110" t="s">
        <v>91</v>
      </c>
      <c r="L45" s="110" t="s">
        <v>91</v>
      </c>
      <c r="M45" s="110" t="s">
        <v>91</v>
      </c>
      <c r="N45" s="110" t="s">
        <v>91</v>
      </c>
    </row>
    <row r="46" spans="1:14" ht="52.2">
      <c r="A46" s="95"/>
      <c r="B46" s="296" t="s">
        <v>92</v>
      </c>
      <c r="C46" s="297"/>
      <c r="D46" s="298"/>
      <c r="E46" s="111"/>
      <c r="F46" s="112">
        <v>43468</v>
      </c>
      <c r="G46" s="112">
        <v>43468</v>
      </c>
      <c r="H46" s="112">
        <v>43468</v>
      </c>
      <c r="I46" s="112">
        <v>43468</v>
      </c>
      <c r="J46" s="112">
        <v>43468</v>
      </c>
      <c r="K46" s="112">
        <v>43468</v>
      </c>
      <c r="L46" s="112">
        <v>43468</v>
      </c>
      <c r="M46" s="112">
        <v>43468</v>
      </c>
      <c r="N46" s="112">
        <v>43469</v>
      </c>
    </row>
    <row r="47" spans="1:14" ht="15" thickBot="1">
      <c r="A47" s="113"/>
      <c r="B47" s="293" t="s">
        <v>93</v>
      </c>
      <c r="C47" s="294"/>
      <c r="D47" s="295"/>
      <c r="E47" s="114"/>
      <c r="F47" s="115"/>
      <c r="G47" s="115"/>
      <c r="H47" s="115"/>
      <c r="I47" s="115"/>
      <c r="J47" s="115"/>
      <c r="K47" s="115"/>
      <c r="L47" s="115"/>
      <c r="M47" s="115"/>
      <c r="N47" s="115"/>
    </row>
    <row r="48" spans="1:14" ht="15" thickTop="1"/>
  </sheetData>
  <mergeCells count="32">
    <mergeCell ref="F2:K2"/>
    <mergeCell ref="L2:N2"/>
    <mergeCell ref="O5:T5"/>
    <mergeCell ref="A6:B6"/>
    <mergeCell ref="C6:E6"/>
    <mergeCell ref="F6:K6"/>
    <mergeCell ref="O6:T6"/>
    <mergeCell ref="C1:D1"/>
    <mergeCell ref="A5:B5"/>
    <mergeCell ref="C5:E5"/>
    <mergeCell ref="F5:K5"/>
    <mergeCell ref="L5:N5"/>
    <mergeCell ref="A3:B3"/>
    <mergeCell ref="C3:D3"/>
    <mergeCell ref="F3:K3"/>
    <mergeCell ref="L3:T3"/>
    <mergeCell ref="A4:B4"/>
    <mergeCell ref="C4:T4"/>
    <mergeCell ref="A1:B1"/>
    <mergeCell ref="F1:K1"/>
    <mergeCell ref="L1:T1"/>
    <mergeCell ref="A2:B2"/>
    <mergeCell ref="C2:E2"/>
    <mergeCell ref="B47:D47"/>
    <mergeCell ref="B46:D46"/>
    <mergeCell ref="B45:D45"/>
    <mergeCell ref="B44:D44"/>
    <mergeCell ref="D18:E18"/>
    <mergeCell ref="D22:E22"/>
    <mergeCell ref="D25:E25"/>
    <mergeCell ref="D28:E28"/>
    <mergeCell ref="D29:E29"/>
  </mergeCells>
  <phoneticPr fontId="31" type="noConversion"/>
  <dataValidations count="3">
    <dataValidation type="list" allowBlank="1" showInputMessage="1" showErrorMessage="1" sqref="F44:N44" xr:uid="{650CFE48-2C1B-465A-B1D2-5DF563DD04A2}">
      <formula1>"N,A,B, "</formula1>
    </dataValidation>
    <dataValidation type="list" allowBlank="1" showInputMessage="1" showErrorMessage="1" sqref="F45:N45" xr:uid="{EEC722EC-2D68-4998-AD63-541EDC21E519}">
      <formula1>"P,F, "</formula1>
    </dataValidation>
    <dataValidation type="list" allowBlank="1" showInputMessage="1" showErrorMessage="1" sqref="F23 I23:N23 H25 F24:N24 F27:N43 F25:G26 I25:N26 I18 F20:N22 F18:H19 J18:N19 F9:N17" xr:uid="{57FAFF30-0C68-4201-8714-4C6761AD9A84}">
      <formula1>"O, "</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CAD73-D34B-4D85-86C5-332CCC7B5A31}">
  <dimension ref="A1:T46"/>
  <sheetViews>
    <sheetView topLeftCell="A26" workbookViewId="0">
      <selection sqref="A1:B1"/>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0">
      <c r="A1" s="251" t="s">
        <v>63</v>
      </c>
      <c r="B1" s="252"/>
      <c r="C1" s="290" t="str">
        <f>FunctionList!E16</f>
        <v>FN06</v>
      </c>
      <c r="D1" s="278"/>
      <c r="E1" s="118"/>
      <c r="F1" s="253" t="s">
        <v>25</v>
      </c>
      <c r="G1" s="253"/>
      <c r="H1" s="253"/>
      <c r="I1" s="253"/>
      <c r="J1" s="253"/>
      <c r="K1" s="253"/>
      <c r="L1" s="254" t="str">
        <f>FunctionList!D16</f>
        <v>Kích hoạt tài khoản</v>
      </c>
      <c r="M1" s="255"/>
      <c r="N1" s="255"/>
      <c r="O1" s="255"/>
      <c r="P1" s="255"/>
      <c r="Q1" s="255"/>
      <c r="R1" s="255"/>
      <c r="S1" s="255"/>
      <c r="T1" s="272"/>
    </row>
    <row r="2" spans="1:20">
      <c r="A2" s="224" t="s">
        <v>64</v>
      </c>
      <c r="B2" s="225"/>
      <c r="C2" s="287" t="s">
        <v>3</v>
      </c>
      <c r="D2" s="288"/>
      <c r="E2" s="289"/>
      <c r="F2" s="281" t="s">
        <v>66</v>
      </c>
      <c r="G2" s="282"/>
      <c r="H2" s="282"/>
      <c r="I2" s="282"/>
      <c r="J2" s="282"/>
      <c r="K2" s="283"/>
      <c r="L2" s="288"/>
      <c r="M2" s="288"/>
      <c r="N2" s="288"/>
      <c r="O2" s="63"/>
      <c r="P2" s="63"/>
      <c r="Q2" s="63"/>
      <c r="R2" s="63"/>
      <c r="S2" s="63"/>
      <c r="T2" s="64"/>
    </row>
    <row r="3" spans="1:20">
      <c r="A3" s="224" t="s">
        <v>67</v>
      </c>
      <c r="B3" s="225"/>
      <c r="C3" s="291">
        <v>100</v>
      </c>
      <c r="D3" s="292"/>
      <c r="E3" s="65"/>
      <c r="F3" s="281" t="s">
        <v>68</v>
      </c>
      <c r="G3" s="282"/>
      <c r="H3" s="282"/>
      <c r="I3" s="282"/>
      <c r="J3" s="282"/>
      <c r="K3" s="283"/>
      <c r="L3" s="284">
        <f xml:space="preserve"> IF(FunctionList!E6&lt;&gt;"N/A",SUM(C3*FunctionList!E6/1000,- O6),"N/A")</f>
        <v>5</v>
      </c>
      <c r="M3" s="285"/>
      <c r="N3" s="285"/>
      <c r="O3" s="285"/>
      <c r="P3" s="285"/>
      <c r="Q3" s="285"/>
      <c r="R3" s="285"/>
      <c r="S3" s="285"/>
      <c r="T3" s="286"/>
    </row>
    <row r="4" spans="1:20">
      <c r="A4" s="224" t="s">
        <v>69</v>
      </c>
      <c r="B4" s="225"/>
      <c r="C4" s="234"/>
      <c r="D4" s="234"/>
      <c r="E4" s="234"/>
      <c r="F4" s="235"/>
      <c r="G4" s="235"/>
      <c r="H4" s="235"/>
      <c r="I4" s="235"/>
      <c r="J4" s="235"/>
      <c r="K4" s="235"/>
      <c r="L4" s="234"/>
      <c r="M4" s="234"/>
      <c r="N4" s="234"/>
      <c r="O4" s="234"/>
      <c r="P4" s="234"/>
      <c r="Q4" s="234"/>
      <c r="R4" s="234"/>
      <c r="S4" s="234"/>
      <c r="T4" s="234"/>
    </row>
    <row r="5" spans="1:20">
      <c r="A5" s="246" t="s">
        <v>50</v>
      </c>
      <c r="B5" s="247"/>
      <c r="C5" s="248" t="s">
        <v>51</v>
      </c>
      <c r="D5" s="237"/>
      <c r="E5" s="249"/>
      <c r="F5" s="248" t="s">
        <v>52</v>
      </c>
      <c r="G5" s="237"/>
      <c r="H5" s="237"/>
      <c r="I5" s="237"/>
      <c r="J5" s="237"/>
      <c r="K5" s="250"/>
      <c r="L5" s="237" t="s">
        <v>70</v>
      </c>
      <c r="M5" s="237"/>
      <c r="N5" s="237"/>
      <c r="O5" s="236" t="s">
        <v>55</v>
      </c>
      <c r="P5" s="237"/>
      <c r="Q5" s="237"/>
      <c r="R5" s="237"/>
      <c r="S5" s="237"/>
      <c r="T5" s="238"/>
    </row>
    <row r="6" spans="1:20" ht="15" thickBot="1">
      <c r="A6" s="239">
        <f>COUNTIF(F43:HF43,"P")</f>
        <v>5</v>
      </c>
      <c r="B6" s="240"/>
      <c r="C6" s="241">
        <f>COUNTIF(F43:HF43,"F")</f>
        <v>0</v>
      </c>
      <c r="D6" s="242"/>
      <c r="E6" s="240"/>
      <c r="F6" s="241">
        <f>SUM(O6,- A6,- C6)</f>
        <v>0</v>
      </c>
      <c r="G6" s="242"/>
      <c r="H6" s="242"/>
      <c r="I6" s="242"/>
      <c r="J6" s="242"/>
      <c r="K6" s="243"/>
      <c r="L6" s="66">
        <f>COUNTIF(E42:HF42,"N")</f>
        <v>5</v>
      </c>
      <c r="M6" s="66">
        <f>COUNTIF(E42:HF42,"A")</f>
        <v>0</v>
      </c>
      <c r="N6" s="66">
        <f>COUNTIF(E42:HF42,"B")</f>
        <v>0</v>
      </c>
      <c r="O6" s="244">
        <f>COUNTA(E8:HI8)</f>
        <v>5</v>
      </c>
      <c r="P6" s="242"/>
      <c r="Q6" s="242"/>
      <c r="R6" s="242"/>
      <c r="S6" s="242"/>
      <c r="T6" s="245"/>
    </row>
    <row r="7" spans="1:20" ht="15" thickBot="1"/>
    <row r="8" spans="1:20" ht="37.200000000000003" thickTop="1" thickBot="1">
      <c r="A8" s="67"/>
      <c r="B8" s="68"/>
      <c r="C8" s="69"/>
      <c r="D8" s="70"/>
      <c r="E8" s="69"/>
      <c r="F8" s="71" t="s">
        <v>71</v>
      </c>
      <c r="G8" s="71" t="s">
        <v>72</v>
      </c>
      <c r="H8" s="71" t="s">
        <v>73</v>
      </c>
      <c r="I8" s="71" t="s">
        <v>74</v>
      </c>
      <c r="J8" s="71" t="s">
        <v>75</v>
      </c>
    </row>
    <row r="9" spans="1:20">
      <c r="A9" s="72" t="s">
        <v>79</v>
      </c>
      <c r="B9" s="73" t="s">
        <v>80</v>
      </c>
      <c r="C9" s="74"/>
      <c r="D9" s="75"/>
      <c r="E9" s="76"/>
      <c r="F9" s="127"/>
      <c r="G9" s="127"/>
      <c r="H9" s="127"/>
      <c r="I9" s="127"/>
      <c r="J9" s="127"/>
    </row>
    <row r="10" spans="1:20">
      <c r="A10" s="78"/>
      <c r="B10" s="79"/>
      <c r="C10" s="80"/>
      <c r="D10" s="81" t="s">
        <v>111</v>
      </c>
      <c r="E10" s="76"/>
      <c r="F10" s="110"/>
      <c r="G10" s="110"/>
      <c r="H10" s="110"/>
      <c r="I10" s="110"/>
      <c r="J10" s="110"/>
    </row>
    <row r="11" spans="1:20">
      <c r="A11" s="78"/>
      <c r="B11" s="79"/>
      <c r="C11" s="80"/>
      <c r="D11" s="81"/>
      <c r="E11" s="76"/>
      <c r="F11" s="110"/>
      <c r="G11" s="110"/>
      <c r="H11" s="110"/>
      <c r="I11" s="110"/>
      <c r="J11" s="110"/>
    </row>
    <row r="12" spans="1:20">
      <c r="A12" s="78"/>
      <c r="B12" s="79"/>
      <c r="C12" s="80"/>
      <c r="D12" s="81"/>
      <c r="E12" s="83"/>
      <c r="F12" s="110"/>
      <c r="G12" s="110"/>
      <c r="H12" s="110"/>
      <c r="I12" s="110"/>
      <c r="J12" s="110"/>
    </row>
    <row r="13" spans="1:20">
      <c r="A13" s="78"/>
      <c r="B13" s="79" t="s">
        <v>196</v>
      </c>
      <c r="C13" s="80"/>
      <c r="D13" s="81"/>
      <c r="E13" s="84"/>
      <c r="F13" s="127"/>
      <c r="G13" s="127"/>
      <c r="H13" s="127"/>
      <c r="I13" s="127"/>
      <c r="J13" s="127"/>
    </row>
    <row r="14" spans="1:20">
      <c r="A14" s="78"/>
      <c r="B14" s="79"/>
      <c r="C14" s="80"/>
      <c r="D14" s="81" t="s">
        <v>207</v>
      </c>
      <c r="E14" s="84"/>
      <c r="F14" s="110" t="s">
        <v>101</v>
      </c>
      <c r="G14" s="110" t="s">
        <v>101</v>
      </c>
      <c r="H14" s="110" t="s">
        <v>101</v>
      </c>
      <c r="I14" s="110"/>
      <c r="J14" s="110"/>
    </row>
    <row r="15" spans="1:20">
      <c r="A15" s="78"/>
      <c r="B15" s="79"/>
      <c r="C15" s="80"/>
      <c r="D15" s="81" t="s">
        <v>222</v>
      </c>
      <c r="E15" s="84"/>
      <c r="F15" s="110"/>
      <c r="G15" s="110"/>
      <c r="H15" s="110"/>
      <c r="I15" s="110" t="s">
        <v>101</v>
      </c>
      <c r="J15" s="110" t="s">
        <v>101</v>
      </c>
    </row>
    <row r="16" spans="1:20">
      <c r="A16" s="78"/>
      <c r="B16" s="79" t="s">
        <v>98</v>
      </c>
      <c r="C16" s="80"/>
      <c r="D16" s="81"/>
      <c r="E16" s="84"/>
      <c r="F16" s="110"/>
      <c r="G16" s="110"/>
      <c r="H16" s="110"/>
      <c r="I16" s="110"/>
      <c r="J16" s="110"/>
    </row>
    <row r="17" spans="1:10">
      <c r="A17" s="78"/>
      <c r="B17" s="79"/>
      <c r="C17" s="80"/>
      <c r="D17" s="219" t="s">
        <v>116</v>
      </c>
      <c r="E17" s="219"/>
      <c r="F17" s="127" t="s">
        <v>101</v>
      </c>
      <c r="G17" s="127"/>
      <c r="H17" s="127"/>
      <c r="I17" s="127" t="s">
        <v>101</v>
      </c>
      <c r="J17" s="127"/>
    </row>
    <row r="18" spans="1:10">
      <c r="A18" s="78"/>
      <c r="B18" s="79"/>
      <c r="C18" s="80"/>
      <c r="D18" s="81" t="s">
        <v>225</v>
      </c>
      <c r="E18" s="84"/>
      <c r="F18" s="110"/>
      <c r="G18" s="110" t="s">
        <v>101</v>
      </c>
      <c r="H18" s="110" t="s">
        <v>101</v>
      </c>
      <c r="I18" s="110"/>
      <c r="J18" s="110" t="s">
        <v>101</v>
      </c>
    </row>
    <row r="19" spans="1:10">
      <c r="A19" s="78"/>
      <c r="B19" s="79" t="s">
        <v>221</v>
      </c>
      <c r="C19" s="80"/>
      <c r="D19" s="81"/>
      <c r="E19" s="84"/>
      <c r="F19" s="110"/>
      <c r="G19" s="110"/>
      <c r="H19" s="110"/>
      <c r="I19" s="110"/>
      <c r="J19" s="110"/>
    </row>
    <row r="20" spans="1:10">
      <c r="A20" s="78"/>
      <c r="B20" s="79"/>
      <c r="C20" s="80"/>
      <c r="D20" s="81" t="s">
        <v>201</v>
      </c>
      <c r="E20" s="84"/>
      <c r="F20" s="110" t="s">
        <v>101</v>
      </c>
      <c r="G20" s="110"/>
      <c r="H20" s="110"/>
      <c r="I20" s="110"/>
      <c r="J20" s="110"/>
    </row>
    <row r="21" spans="1:10">
      <c r="A21" s="78"/>
      <c r="B21" s="79"/>
      <c r="C21" s="80"/>
      <c r="D21" s="81" t="s">
        <v>223</v>
      </c>
      <c r="E21" s="84"/>
      <c r="F21" s="127"/>
      <c r="G21" s="127" t="s">
        <v>101</v>
      </c>
      <c r="H21" s="127" t="s">
        <v>101</v>
      </c>
      <c r="I21" s="127" t="s">
        <v>101</v>
      </c>
      <c r="J21" s="127" t="s">
        <v>101</v>
      </c>
    </row>
    <row r="22" spans="1:10">
      <c r="A22" s="78"/>
      <c r="B22" s="79" t="s">
        <v>198</v>
      </c>
      <c r="C22" s="80"/>
      <c r="D22" s="81"/>
      <c r="E22" s="84"/>
      <c r="F22" s="110"/>
      <c r="G22" s="110"/>
      <c r="H22" s="110"/>
      <c r="I22" s="110"/>
      <c r="J22" s="110"/>
    </row>
    <row r="23" spans="1:10">
      <c r="A23" s="78"/>
      <c r="B23" s="79"/>
      <c r="C23" s="80"/>
      <c r="D23" s="81" t="s">
        <v>202</v>
      </c>
      <c r="E23" s="84"/>
      <c r="F23" s="110" t="s">
        <v>101</v>
      </c>
      <c r="G23" s="110"/>
      <c r="H23" s="110" t="s">
        <v>101</v>
      </c>
      <c r="I23" s="110" t="s">
        <v>101</v>
      </c>
      <c r="J23" s="110" t="s">
        <v>101</v>
      </c>
    </row>
    <row r="24" spans="1:10">
      <c r="A24" s="78"/>
      <c r="B24" s="79"/>
      <c r="C24" s="80"/>
      <c r="D24" s="81" t="s">
        <v>224</v>
      </c>
      <c r="E24" s="84"/>
      <c r="F24" s="110"/>
      <c r="G24" s="110" t="s">
        <v>101</v>
      </c>
      <c r="H24" s="110"/>
      <c r="I24" s="110"/>
      <c r="J24" s="110"/>
    </row>
    <row r="25" spans="1:10">
      <c r="A25" s="78"/>
      <c r="B25" s="79" t="s">
        <v>199</v>
      </c>
      <c r="C25" s="80"/>
      <c r="D25" s="81"/>
      <c r="E25" s="84"/>
      <c r="F25" s="127"/>
      <c r="G25" s="127"/>
      <c r="H25" s="127"/>
      <c r="I25" s="127"/>
      <c r="J25" s="127"/>
    </row>
    <row r="26" spans="1:10">
      <c r="A26" s="78"/>
      <c r="B26" s="79"/>
      <c r="C26" s="80"/>
      <c r="D26" s="81" t="s">
        <v>226</v>
      </c>
      <c r="E26" s="84"/>
      <c r="F26" s="110" t="s">
        <v>101</v>
      </c>
      <c r="G26" s="110"/>
      <c r="H26" s="110"/>
      <c r="I26" s="110"/>
      <c r="J26" s="110"/>
    </row>
    <row r="27" spans="1:10">
      <c r="A27" s="78"/>
      <c r="B27" s="79"/>
      <c r="C27" s="80"/>
      <c r="D27" s="81" t="s">
        <v>228</v>
      </c>
      <c r="E27" s="84"/>
      <c r="F27" s="110"/>
      <c r="G27" s="110" t="s">
        <v>101</v>
      </c>
      <c r="H27" s="110" t="s">
        <v>101</v>
      </c>
      <c r="I27" s="110" t="s">
        <v>101</v>
      </c>
      <c r="J27" s="110" t="s">
        <v>101</v>
      </c>
    </row>
    <row r="28" spans="1:10">
      <c r="A28" s="78"/>
      <c r="B28" s="79" t="s">
        <v>200</v>
      </c>
      <c r="C28" s="80"/>
      <c r="D28" s="81"/>
      <c r="E28" s="84"/>
      <c r="F28" s="110"/>
      <c r="G28" s="110"/>
      <c r="H28" s="110"/>
      <c r="I28" s="110"/>
      <c r="J28" s="110"/>
    </row>
    <row r="29" spans="1:10">
      <c r="A29" s="78"/>
      <c r="B29" s="79"/>
      <c r="C29" s="80"/>
      <c r="D29" s="81" t="s">
        <v>227</v>
      </c>
      <c r="E29" s="84"/>
      <c r="F29" s="127" t="s">
        <v>101</v>
      </c>
      <c r="G29" s="127"/>
      <c r="H29" s="127"/>
      <c r="I29" s="127"/>
      <c r="J29" s="127"/>
    </row>
    <row r="30" spans="1:10">
      <c r="A30" s="78"/>
      <c r="B30" s="79"/>
      <c r="C30" s="80"/>
      <c r="D30" s="81" t="s">
        <v>229</v>
      </c>
      <c r="E30" s="84"/>
      <c r="F30" s="110"/>
      <c r="G30" s="110" t="s">
        <v>101</v>
      </c>
      <c r="H30" s="110" t="s">
        <v>101</v>
      </c>
      <c r="I30" s="110" t="s">
        <v>101</v>
      </c>
      <c r="J30" s="110" t="s">
        <v>101</v>
      </c>
    </row>
    <row r="31" spans="1:10">
      <c r="A31" s="78"/>
      <c r="B31" s="132"/>
      <c r="C31" s="133"/>
      <c r="D31" s="134"/>
      <c r="E31" s="84"/>
      <c r="F31" s="110"/>
      <c r="G31" s="110"/>
      <c r="H31" s="110"/>
      <c r="I31" s="110"/>
      <c r="J31" s="110"/>
    </row>
    <row r="32" spans="1:10" ht="15" thickBot="1">
      <c r="A32" s="78"/>
      <c r="B32" s="85"/>
      <c r="C32" s="86"/>
      <c r="D32" s="87"/>
      <c r="E32" s="88"/>
      <c r="F32" s="110"/>
      <c r="G32" s="110"/>
      <c r="H32" s="110"/>
      <c r="I32" s="110"/>
      <c r="J32" s="110"/>
    </row>
    <row r="33" spans="1:10" ht="15" thickTop="1">
      <c r="A33" s="90" t="s">
        <v>82</v>
      </c>
      <c r="B33" s="91" t="s">
        <v>83</v>
      </c>
      <c r="C33" s="92"/>
      <c r="D33" s="93"/>
      <c r="E33" s="94"/>
      <c r="F33" s="127"/>
      <c r="G33" s="127"/>
      <c r="H33" s="127"/>
      <c r="I33" s="127"/>
      <c r="J33" s="127"/>
    </row>
    <row r="34" spans="1:10">
      <c r="A34" s="95"/>
      <c r="B34" s="96"/>
      <c r="C34" s="100"/>
      <c r="D34" s="98"/>
      <c r="E34" s="101"/>
      <c r="F34" s="110"/>
      <c r="G34" s="110"/>
      <c r="H34" s="110"/>
      <c r="I34" s="110"/>
      <c r="J34" s="110"/>
    </row>
    <row r="35" spans="1:10">
      <c r="A35" s="95"/>
      <c r="B35" s="96" t="s">
        <v>84</v>
      </c>
      <c r="C35" s="100"/>
      <c r="D35" s="98"/>
      <c r="E35" s="101"/>
      <c r="F35" s="110"/>
      <c r="G35" s="110"/>
      <c r="H35" s="110"/>
      <c r="I35" s="110"/>
      <c r="J35" s="110"/>
    </row>
    <row r="36" spans="1:10">
      <c r="A36" s="95"/>
      <c r="B36" s="96"/>
      <c r="C36" s="100"/>
      <c r="D36" s="98"/>
      <c r="E36" s="101"/>
      <c r="F36" s="110"/>
      <c r="G36" s="110"/>
      <c r="H36" s="110"/>
      <c r="I36" s="110"/>
      <c r="J36" s="110"/>
    </row>
    <row r="37" spans="1:10">
      <c r="A37" s="95"/>
      <c r="B37" s="96" t="s">
        <v>85</v>
      </c>
      <c r="C37" s="100"/>
      <c r="D37" s="98"/>
      <c r="E37" s="101"/>
      <c r="F37" s="127"/>
      <c r="G37" s="127"/>
      <c r="H37" s="127"/>
      <c r="I37" s="127"/>
      <c r="J37" s="127"/>
    </row>
    <row r="38" spans="1:10">
      <c r="A38" s="95"/>
      <c r="B38" s="96"/>
      <c r="C38" s="100"/>
      <c r="D38" s="98" t="s">
        <v>117</v>
      </c>
      <c r="E38" s="101"/>
      <c r="F38" s="110" t="s">
        <v>101</v>
      </c>
      <c r="G38" s="110"/>
      <c r="H38" s="110" t="s">
        <v>101</v>
      </c>
      <c r="I38" s="110" t="s">
        <v>101</v>
      </c>
      <c r="J38" s="110" t="s">
        <v>101</v>
      </c>
    </row>
    <row r="39" spans="1:10">
      <c r="A39" s="95"/>
      <c r="B39" s="96"/>
      <c r="C39" s="100"/>
      <c r="D39" s="98" t="s">
        <v>206</v>
      </c>
      <c r="E39" s="101"/>
      <c r="F39" s="110"/>
      <c r="G39" s="110" t="s">
        <v>101</v>
      </c>
      <c r="H39" s="110"/>
      <c r="I39" s="110"/>
      <c r="J39" s="110"/>
    </row>
    <row r="40" spans="1:10">
      <c r="A40" s="95"/>
      <c r="B40" s="96"/>
      <c r="C40" s="100"/>
      <c r="D40" s="98"/>
      <c r="E40" s="101"/>
      <c r="F40" s="110"/>
      <c r="G40" s="110"/>
      <c r="H40" s="110"/>
      <c r="I40" s="110"/>
      <c r="J40" s="110"/>
    </row>
    <row r="41" spans="1:10" ht="15" thickBot="1">
      <c r="A41" s="95"/>
      <c r="B41" s="102"/>
      <c r="C41" s="103"/>
      <c r="D41" s="104"/>
      <c r="E41" s="105"/>
      <c r="F41" s="128"/>
      <c r="G41" s="128"/>
      <c r="H41" s="128"/>
      <c r="I41" s="128"/>
      <c r="J41" s="128"/>
    </row>
    <row r="42" spans="1:10" ht="15" thickTop="1">
      <c r="A42" s="90" t="s">
        <v>88</v>
      </c>
      <c r="B42" s="220" t="s">
        <v>89</v>
      </c>
      <c r="C42" s="220"/>
      <c r="D42" s="220"/>
      <c r="E42" s="107"/>
      <c r="F42" s="108" t="s">
        <v>53</v>
      </c>
      <c r="G42" s="108" t="s">
        <v>53</v>
      </c>
      <c r="H42" s="108" t="s">
        <v>53</v>
      </c>
      <c r="I42" s="108" t="s">
        <v>53</v>
      </c>
      <c r="J42" s="108" t="s">
        <v>53</v>
      </c>
    </row>
    <row r="43" spans="1:10">
      <c r="A43" s="95"/>
      <c r="B43" s="221" t="s">
        <v>90</v>
      </c>
      <c r="C43" s="221"/>
      <c r="D43" s="221"/>
      <c r="E43" s="109"/>
      <c r="F43" s="110" t="s">
        <v>91</v>
      </c>
      <c r="G43" s="110" t="s">
        <v>91</v>
      </c>
      <c r="H43" s="110" t="s">
        <v>91</v>
      </c>
      <c r="I43" s="110" t="s">
        <v>91</v>
      </c>
      <c r="J43" s="110" t="s">
        <v>91</v>
      </c>
    </row>
    <row r="44" spans="1:10" ht="13.5" customHeight="1">
      <c r="A44" s="95"/>
      <c r="B44" s="222" t="s">
        <v>92</v>
      </c>
      <c r="C44" s="222"/>
      <c r="D44" s="222"/>
      <c r="E44" s="111"/>
      <c r="F44" s="112">
        <v>43468</v>
      </c>
      <c r="G44" s="112">
        <v>43468</v>
      </c>
      <c r="H44" s="112">
        <v>43468</v>
      </c>
      <c r="I44" s="112">
        <v>43468</v>
      </c>
      <c r="J44" s="112">
        <v>43469</v>
      </c>
    </row>
    <row r="45" spans="1:10" ht="15" thickBot="1">
      <c r="A45" s="113"/>
      <c r="B45" s="223" t="s">
        <v>93</v>
      </c>
      <c r="C45" s="223"/>
      <c r="D45" s="223"/>
      <c r="E45" s="114"/>
      <c r="F45" s="115"/>
      <c r="G45" s="115"/>
      <c r="H45" s="115"/>
      <c r="I45" s="115"/>
      <c r="J45" s="115"/>
    </row>
    <row r="46" spans="1:10" ht="15" thickTop="1"/>
  </sheetData>
  <mergeCells count="28">
    <mergeCell ref="F2:K2"/>
    <mergeCell ref="L2:N2"/>
    <mergeCell ref="O5:T5"/>
    <mergeCell ref="A6:B6"/>
    <mergeCell ref="C6:E6"/>
    <mergeCell ref="F6:K6"/>
    <mergeCell ref="O6:T6"/>
    <mergeCell ref="C1:D1"/>
    <mergeCell ref="A5:B5"/>
    <mergeCell ref="C5:E5"/>
    <mergeCell ref="F5:K5"/>
    <mergeCell ref="L5:N5"/>
    <mergeCell ref="A3:B3"/>
    <mergeCell ref="C3:D3"/>
    <mergeCell ref="F3:K3"/>
    <mergeCell ref="L3:T3"/>
    <mergeCell ref="A4:B4"/>
    <mergeCell ref="C4:T4"/>
    <mergeCell ref="A1:B1"/>
    <mergeCell ref="F1:K1"/>
    <mergeCell ref="L1:T1"/>
    <mergeCell ref="A2:B2"/>
    <mergeCell ref="C2:E2"/>
    <mergeCell ref="D17:E17"/>
    <mergeCell ref="B42:D42"/>
    <mergeCell ref="B43:D43"/>
    <mergeCell ref="B44:D44"/>
    <mergeCell ref="B45:D45"/>
  </mergeCells>
  <phoneticPr fontId="31" type="noConversion"/>
  <dataValidations count="3">
    <dataValidation type="list" allowBlank="1" showInputMessage="1" showErrorMessage="1" sqref="F42:J42" xr:uid="{E70BBC86-ACFD-41B2-84EE-F2441B3D323A}">
      <formula1>"N,A,B, "</formula1>
    </dataValidation>
    <dataValidation type="list" allowBlank="1" showInputMessage="1" showErrorMessage="1" sqref="F43:J43" xr:uid="{DFD0A3F7-2DF3-42BC-8C4A-E878062EA422}">
      <formula1>"P,F, "</formula1>
    </dataValidation>
    <dataValidation type="list" allowBlank="1" showInputMessage="1" showErrorMessage="1" sqref="F9:J41" xr:uid="{DA53B823-0AE4-4407-81F9-56CC2A32C2CC}">
      <formula1>"O, "</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A0618-F9C5-4250-A118-CAE0C33E7A43}">
  <dimension ref="A1:R32"/>
  <sheetViews>
    <sheetView topLeftCell="A11" workbookViewId="0">
      <selection activeCell="P25" sqref="P25"/>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5.33203125" customWidth="1"/>
    <col min="10" max="10" width="4.88671875" customWidth="1"/>
    <col min="11" max="11" width="4.44140625" customWidth="1"/>
    <col min="12" max="12" width="4.6640625" customWidth="1"/>
    <col min="13" max="13" width="4.5546875" customWidth="1"/>
    <col min="14" max="14" width="4.109375" customWidth="1"/>
    <col min="15" max="16" width="3.88671875" customWidth="1"/>
    <col min="17" max="17" width="3.33203125" customWidth="1"/>
    <col min="18" max="18" width="3.88671875" customWidth="1"/>
  </cols>
  <sheetData>
    <row r="1" spans="1:18">
      <c r="A1" s="251" t="s">
        <v>63</v>
      </c>
      <c r="B1" s="252"/>
      <c r="C1" s="273" t="str">
        <f>FunctionList!E15</f>
        <v>FN05</v>
      </c>
      <c r="D1" s="274"/>
      <c r="E1" s="118"/>
      <c r="F1" s="253" t="s">
        <v>25</v>
      </c>
      <c r="G1" s="253"/>
      <c r="H1" s="253"/>
      <c r="I1" s="253"/>
      <c r="J1" s="254" t="str">
        <f>FunctionList!D15</f>
        <v>Tìm kiếm tài khoản</v>
      </c>
      <c r="K1" s="255"/>
      <c r="L1" s="255"/>
      <c r="M1" s="255"/>
      <c r="N1" s="255"/>
      <c r="O1" s="255"/>
      <c r="P1" s="255"/>
      <c r="Q1" s="255"/>
      <c r="R1" s="272"/>
    </row>
    <row r="2" spans="1:18">
      <c r="A2" s="224" t="s">
        <v>64</v>
      </c>
      <c r="B2" s="225"/>
      <c r="C2" s="305" t="s">
        <v>3</v>
      </c>
      <c r="D2" s="306"/>
      <c r="E2" s="307"/>
      <c r="F2" s="281" t="s">
        <v>66</v>
      </c>
      <c r="G2" s="282"/>
      <c r="H2" s="282"/>
      <c r="I2" s="283"/>
      <c r="J2" s="288" t="s">
        <v>3</v>
      </c>
      <c r="K2" s="288"/>
      <c r="L2" s="288"/>
      <c r="M2" s="63"/>
      <c r="N2" s="63"/>
      <c r="O2" s="63"/>
      <c r="P2" s="63"/>
      <c r="Q2" s="63"/>
      <c r="R2" s="64"/>
    </row>
    <row r="3" spans="1:18">
      <c r="A3" s="224" t="s">
        <v>67</v>
      </c>
      <c r="B3" s="225"/>
      <c r="C3" s="226">
        <v>100</v>
      </c>
      <c r="D3" s="227"/>
      <c r="E3" s="117"/>
      <c r="F3" s="281" t="s">
        <v>68</v>
      </c>
      <c r="G3" s="282"/>
      <c r="H3" s="282"/>
      <c r="I3" s="283"/>
      <c r="J3" s="284">
        <f xml:space="preserve"> IF(FunctionList!E6&lt;&gt;"N/A",SUM(C3*FunctionList!E6/1000,- M6),"N/A")</f>
        <v>8</v>
      </c>
      <c r="K3" s="285"/>
      <c r="L3" s="285"/>
      <c r="M3" s="285"/>
      <c r="N3" s="285"/>
      <c r="O3" s="285"/>
      <c r="P3" s="285"/>
      <c r="Q3" s="285"/>
      <c r="R3" s="286"/>
    </row>
    <row r="4" spans="1:18">
      <c r="A4" s="224" t="s">
        <v>69</v>
      </c>
      <c r="B4" s="225"/>
      <c r="C4" s="234"/>
      <c r="D4" s="234"/>
      <c r="E4" s="234"/>
      <c r="F4" s="235"/>
      <c r="G4" s="235"/>
      <c r="H4" s="235"/>
      <c r="I4" s="235"/>
      <c r="J4" s="234"/>
      <c r="K4" s="234"/>
      <c r="L4" s="234"/>
      <c r="M4" s="234"/>
      <c r="N4" s="234"/>
      <c r="O4" s="234"/>
      <c r="P4" s="234"/>
      <c r="Q4" s="234"/>
      <c r="R4" s="234"/>
    </row>
    <row r="5" spans="1:18">
      <c r="A5" s="246" t="s">
        <v>50</v>
      </c>
      <c r="B5" s="247"/>
      <c r="C5" s="248" t="s">
        <v>51</v>
      </c>
      <c r="D5" s="237"/>
      <c r="E5" s="249"/>
      <c r="F5" s="248" t="s">
        <v>52</v>
      </c>
      <c r="G5" s="237"/>
      <c r="H5" s="237"/>
      <c r="I5" s="250"/>
      <c r="J5" s="237" t="s">
        <v>70</v>
      </c>
      <c r="K5" s="237"/>
      <c r="L5" s="237"/>
      <c r="M5" s="236" t="s">
        <v>55</v>
      </c>
      <c r="N5" s="237"/>
      <c r="O5" s="237"/>
      <c r="P5" s="237"/>
      <c r="Q5" s="237"/>
      <c r="R5" s="238"/>
    </row>
    <row r="6" spans="1:18" ht="15" thickBot="1">
      <c r="A6" s="239">
        <f>COUNTIF(F29:HD29,"P")</f>
        <v>2</v>
      </c>
      <c r="B6" s="240"/>
      <c r="C6" s="241">
        <f>COUNTIF(F29:HD29,"F")</f>
        <v>0</v>
      </c>
      <c r="D6" s="242"/>
      <c r="E6" s="240"/>
      <c r="F6" s="241">
        <f>SUM(M6,- A6,- C6)</f>
        <v>0</v>
      </c>
      <c r="G6" s="242"/>
      <c r="H6" s="242"/>
      <c r="I6" s="243"/>
      <c r="J6" s="66">
        <f>COUNTIF(E28:HD28,"N")</f>
        <v>2</v>
      </c>
      <c r="K6" s="66">
        <f>COUNTIF(E28:HD28,"A")</f>
        <v>0</v>
      </c>
      <c r="L6" s="66">
        <f>COUNTIF(E28:HD28,"B")</f>
        <v>0</v>
      </c>
      <c r="M6" s="244">
        <f>COUNTA(E8:HG8)</f>
        <v>2</v>
      </c>
      <c r="N6" s="242"/>
      <c r="O6" s="242"/>
      <c r="P6" s="242"/>
      <c r="Q6" s="242"/>
      <c r="R6" s="245"/>
    </row>
    <row r="7" spans="1:18" ht="15" thickBot="1"/>
    <row r="8" spans="1:18" ht="37.200000000000003" thickTop="1" thickBot="1">
      <c r="A8" s="67"/>
      <c r="B8" s="68"/>
      <c r="C8" s="69"/>
      <c r="D8" s="70"/>
      <c r="E8" s="69"/>
      <c r="F8" s="71" t="s">
        <v>71</v>
      </c>
      <c r="G8" s="71" t="s">
        <v>72</v>
      </c>
    </row>
    <row r="9" spans="1:18">
      <c r="A9" s="72" t="s">
        <v>79</v>
      </c>
      <c r="B9" s="73" t="s">
        <v>80</v>
      </c>
      <c r="C9" s="74"/>
      <c r="D9" s="75"/>
      <c r="E9" s="76"/>
      <c r="F9" s="127"/>
      <c r="G9" s="127"/>
    </row>
    <row r="10" spans="1:18">
      <c r="A10" s="78"/>
      <c r="B10" s="79"/>
      <c r="C10" s="80"/>
      <c r="D10" s="81" t="s">
        <v>111</v>
      </c>
      <c r="E10" s="76"/>
      <c r="F10" s="110"/>
      <c r="G10" s="110"/>
    </row>
    <row r="11" spans="1:18">
      <c r="A11" s="78"/>
      <c r="B11" s="79"/>
      <c r="C11" s="80"/>
      <c r="D11" s="81"/>
      <c r="E11" s="76"/>
      <c r="F11" s="110"/>
      <c r="G11" s="110"/>
    </row>
    <row r="12" spans="1:18">
      <c r="A12" s="78"/>
      <c r="B12" s="79"/>
      <c r="C12" s="80"/>
      <c r="D12" s="81"/>
      <c r="E12" s="83"/>
      <c r="F12" s="110"/>
      <c r="G12" s="110"/>
    </row>
    <row r="13" spans="1:18">
      <c r="A13" s="78"/>
      <c r="B13" s="79" t="s">
        <v>196</v>
      </c>
      <c r="C13" s="80"/>
      <c r="D13" s="81"/>
      <c r="E13" s="84"/>
      <c r="F13" s="110"/>
      <c r="G13" s="110"/>
    </row>
    <row r="14" spans="1:18">
      <c r="A14" s="78"/>
      <c r="B14" s="79"/>
      <c r="C14" s="80"/>
      <c r="D14" s="81" t="s">
        <v>207</v>
      </c>
      <c r="E14" s="84"/>
      <c r="F14" s="110" t="s">
        <v>101</v>
      </c>
      <c r="G14" s="110" t="s">
        <v>101</v>
      </c>
    </row>
    <row r="15" spans="1:18">
      <c r="A15" s="78"/>
      <c r="B15" s="79" t="s">
        <v>245</v>
      </c>
      <c r="C15" s="80"/>
      <c r="D15" s="81"/>
      <c r="E15" s="84"/>
      <c r="F15" s="110"/>
      <c r="G15" s="110"/>
    </row>
    <row r="16" spans="1:18">
      <c r="A16" s="78"/>
      <c r="B16" s="79"/>
      <c r="C16" s="80"/>
      <c r="D16" s="81" t="s">
        <v>247</v>
      </c>
      <c r="E16" s="84"/>
      <c r="F16" s="110" t="s">
        <v>101</v>
      </c>
      <c r="G16" s="110"/>
    </row>
    <row r="17" spans="1:7">
      <c r="A17" s="78"/>
      <c r="B17" s="79"/>
      <c r="C17" s="80"/>
      <c r="D17" s="81" t="s">
        <v>246</v>
      </c>
      <c r="E17" s="84"/>
      <c r="F17" s="110"/>
      <c r="G17" s="110" t="s">
        <v>101</v>
      </c>
    </row>
    <row r="18" spans="1:7" ht="15" thickBot="1">
      <c r="A18" s="78"/>
      <c r="B18" s="85"/>
      <c r="C18" s="86"/>
      <c r="D18" s="87"/>
      <c r="E18" s="88"/>
      <c r="F18" s="129"/>
      <c r="G18" s="129"/>
    </row>
    <row r="19" spans="1:7" ht="15" thickTop="1">
      <c r="A19" s="90" t="s">
        <v>82</v>
      </c>
      <c r="B19" s="91" t="s">
        <v>83</v>
      </c>
      <c r="C19" s="92"/>
      <c r="D19" s="93"/>
      <c r="E19" s="94"/>
      <c r="F19" s="127"/>
      <c r="G19" s="127"/>
    </row>
    <row r="20" spans="1:7">
      <c r="A20" s="95"/>
      <c r="B20" s="91"/>
      <c r="C20" s="92"/>
      <c r="D20" s="93" t="s">
        <v>248</v>
      </c>
      <c r="E20" s="94"/>
      <c r="F20" s="127" t="s">
        <v>101</v>
      </c>
      <c r="G20" s="127"/>
    </row>
    <row r="21" spans="1:7">
      <c r="A21" s="95"/>
      <c r="B21" s="96"/>
      <c r="C21" s="97"/>
      <c r="D21" s="98" t="s">
        <v>249</v>
      </c>
      <c r="E21" s="99"/>
      <c r="F21" s="110"/>
      <c r="G21" s="110" t="s">
        <v>101</v>
      </c>
    </row>
    <row r="22" spans="1:7">
      <c r="A22" s="95"/>
      <c r="B22" s="96" t="s">
        <v>84</v>
      </c>
      <c r="C22" s="100"/>
      <c r="D22" s="98"/>
      <c r="E22" s="101"/>
      <c r="F22" s="110"/>
      <c r="G22" s="110"/>
    </row>
    <row r="23" spans="1:7">
      <c r="A23" s="95"/>
      <c r="B23" s="96"/>
      <c r="C23" s="100"/>
      <c r="D23" s="98"/>
      <c r="E23" s="101"/>
      <c r="F23" s="110"/>
      <c r="G23" s="110"/>
    </row>
    <row r="24" spans="1:7">
      <c r="A24" s="95"/>
      <c r="B24" s="96" t="s">
        <v>85</v>
      </c>
      <c r="C24" s="100"/>
      <c r="D24" s="98"/>
      <c r="E24" s="101"/>
      <c r="F24" s="110"/>
      <c r="G24" s="110"/>
    </row>
    <row r="25" spans="1:7">
      <c r="A25" s="95"/>
      <c r="B25" s="96"/>
      <c r="C25" s="100"/>
      <c r="D25" s="98"/>
      <c r="E25" s="101"/>
      <c r="F25" s="110"/>
      <c r="G25" s="110"/>
    </row>
    <row r="26" spans="1:7">
      <c r="A26" s="95"/>
      <c r="B26" s="96"/>
      <c r="C26" s="100"/>
      <c r="D26" s="98"/>
      <c r="E26" s="101"/>
      <c r="F26" s="110"/>
      <c r="G26" s="110"/>
    </row>
    <row r="27" spans="1:7" ht="15" thickBot="1">
      <c r="A27" s="95"/>
      <c r="B27" s="102"/>
      <c r="C27" s="103"/>
      <c r="D27" s="104"/>
      <c r="E27" s="105"/>
      <c r="F27" s="128"/>
      <c r="G27" s="128"/>
    </row>
    <row r="28" spans="1:7" ht="15" thickTop="1">
      <c r="A28" s="90" t="s">
        <v>88</v>
      </c>
      <c r="B28" s="220" t="s">
        <v>89</v>
      </c>
      <c r="C28" s="220"/>
      <c r="D28" s="220"/>
      <c r="E28" s="107"/>
      <c r="F28" s="108" t="s">
        <v>53</v>
      </c>
      <c r="G28" s="108" t="s">
        <v>53</v>
      </c>
    </row>
    <row r="29" spans="1:7">
      <c r="A29" s="95"/>
      <c r="B29" s="221" t="s">
        <v>90</v>
      </c>
      <c r="C29" s="221"/>
      <c r="D29" s="221"/>
      <c r="E29" s="109"/>
      <c r="F29" s="110" t="s">
        <v>91</v>
      </c>
      <c r="G29" s="110" t="s">
        <v>91</v>
      </c>
    </row>
    <row r="30" spans="1:7" ht="13.5" customHeight="1">
      <c r="A30" s="95"/>
      <c r="B30" s="222" t="s">
        <v>92</v>
      </c>
      <c r="C30" s="222"/>
      <c r="D30" s="222"/>
      <c r="E30" s="111"/>
      <c r="F30" s="112">
        <v>43468</v>
      </c>
      <c r="G30" s="112">
        <v>43468</v>
      </c>
    </row>
    <row r="31" spans="1:7" ht="15" thickBot="1">
      <c r="A31" s="113"/>
      <c r="B31" s="223" t="s">
        <v>93</v>
      </c>
      <c r="C31" s="223"/>
      <c r="D31" s="223"/>
      <c r="E31" s="114"/>
      <c r="F31" s="115"/>
      <c r="G31" s="115"/>
    </row>
    <row r="32" spans="1:7" ht="15" thickTop="1"/>
  </sheetData>
  <mergeCells count="27">
    <mergeCell ref="F6:I6"/>
    <mergeCell ref="M6:R6"/>
    <mergeCell ref="F1:I1"/>
    <mergeCell ref="J1:R1"/>
    <mergeCell ref="A2:B2"/>
    <mergeCell ref="C2:E2"/>
    <mergeCell ref="F2:I2"/>
    <mergeCell ref="J2:L2"/>
    <mergeCell ref="F5:I5"/>
    <mergeCell ref="J5:L5"/>
    <mergeCell ref="A3:B3"/>
    <mergeCell ref="C3:D3"/>
    <mergeCell ref="F3:I3"/>
    <mergeCell ref="J3:R3"/>
    <mergeCell ref="A4:B4"/>
    <mergeCell ref="C4:R4"/>
    <mergeCell ref="M5:R5"/>
    <mergeCell ref="B28:D28"/>
    <mergeCell ref="B29:D29"/>
    <mergeCell ref="B30:D30"/>
    <mergeCell ref="B31:D31"/>
    <mergeCell ref="C1:D1"/>
    <mergeCell ref="A5:B5"/>
    <mergeCell ref="C5:E5"/>
    <mergeCell ref="A1:B1"/>
    <mergeCell ref="A6:B6"/>
    <mergeCell ref="C6:E6"/>
  </mergeCells>
  <dataValidations count="3">
    <dataValidation type="list" allowBlank="1" showInputMessage="1" showErrorMessage="1" sqref="F28:G28" xr:uid="{E516B88F-32AA-4A5A-9BBC-7EC121A05672}">
      <formula1>"N,A,B, "</formula1>
    </dataValidation>
    <dataValidation type="list" allowBlank="1" showInputMessage="1" showErrorMessage="1" sqref="F29:G29" xr:uid="{D6F07967-C5E3-42F7-9655-D72C1E12492A}">
      <formula1>"P,F, "</formula1>
    </dataValidation>
    <dataValidation type="list" allowBlank="1" showInputMessage="1" showErrorMessage="1" sqref="F9:G27" xr:uid="{2405318A-5466-41A3-B461-3DCB488557E1}">
      <formula1>"O, "</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vt:lpstr>
      <vt:lpstr>FunctionList</vt:lpstr>
      <vt:lpstr>TestReport</vt:lpstr>
      <vt:lpstr>Login</vt:lpstr>
      <vt:lpstr>DatabaseSetup</vt:lpstr>
      <vt:lpstr>FindAccount</vt:lpstr>
      <vt:lpstr>AddNewAccount</vt:lpstr>
      <vt:lpstr>EditAccount</vt:lpstr>
      <vt:lpstr>ActivateAccount</vt:lpstr>
      <vt:lpstr>AddNewMerchandise</vt:lpstr>
      <vt:lpstr>AlterAward&amp;Punishment</vt:lpstr>
      <vt:lpstr>CalculateSalary</vt:lpstr>
      <vt:lpstr>FindMerchandise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PHANTHELINH</dc:creator>
  <cp:lastModifiedBy>Percy Bui</cp:lastModifiedBy>
  <dcterms:created xsi:type="dcterms:W3CDTF">2019-01-02T09:03:55Z</dcterms:created>
  <dcterms:modified xsi:type="dcterms:W3CDTF">2019-12-24T06:15:01Z</dcterms:modified>
</cp:coreProperties>
</file>