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C:\Users\giangdv\Desktop\BaseJava\"/>
    </mc:Choice>
  </mc:AlternateContent>
  <xr:revisionPtr revIDLastSave="0" documentId="13_ncr:1_{54EA6846-2B9E-4A94-98E8-E4D871DFF37A}" xr6:coauthVersionLast="46" xr6:coauthVersionMax="46" xr10:uidLastSave="{00000000-0000-0000-0000-000000000000}"/>
  <bookViews>
    <workbookView xWindow="28680" yWindow="-120" windowWidth="28110" windowHeight="16440" activeTab="1" xr2:uid="{7C76AFBE-6A15-4AD6-BF42-D2BDD764FB77}"/>
  </bookViews>
  <sheets>
    <sheet name="Sheet1" sheetId="1" r:id="rId1"/>
    <sheet name="notification" sheetId="2" r:id="rId2"/>
    <sheet name="message" sheetId="3" r:id="rId3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3" l="1"/>
  <c r="A29" i="3"/>
  <c r="A28" i="3"/>
  <c r="A27" i="3"/>
  <c r="A26" i="3"/>
  <c r="A25" i="3"/>
  <c r="A24" i="3"/>
  <c r="A23" i="3"/>
  <c r="A22" i="3"/>
  <c r="A21" i="3"/>
  <c r="A20" i="3"/>
  <c r="P19" i="3"/>
  <c r="A19" i="3"/>
  <c r="P18" i="3"/>
  <c r="A18" i="3"/>
  <c r="P17" i="3"/>
  <c r="A17" i="3"/>
  <c r="P16" i="3"/>
  <c r="A16" i="3"/>
  <c r="P15" i="3"/>
  <c r="A15" i="3"/>
  <c r="P14" i="3"/>
  <c r="A14" i="3"/>
  <c r="P13" i="3"/>
  <c r="A13" i="3"/>
  <c r="P12" i="3"/>
  <c r="A12" i="3"/>
  <c r="P10" i="3"/>
  <c r="A10" i="3"/>
  <c r="P9" i="3"/>
  <c r="A9" i="3"/>
  <c r="P8" i="3"/>
  <c r="A8" i="3"/>
  <c r="P7" i="3"/>
  <c r="A7" i="3"/>
  <c r="P6" i="3"/>
  <c r="A6" i="3"/>
  <c r="P5" i="3"/>
  <c r="A5" i="3"/>
  <c r="P4" i="3"/>
  <c r="A4" i="3"/>
  <c r="P2" i="3"/>
  <c r="L2" i="3"/>
  <c r="P1" i="3" s="1"/>
  <c r="Q1" i="3" s="1"/>
  <c r="P23" i="2"/>
  <c r="P22" i="2"/>
  <c r="A22" i="2"/>
  <c r="P21" i="2"/>
  <c r="A21" i="2"/>
  <c r="P20" i="2"/>
  <c r="A20" i="2"/>
  <c r="P19" i="2"/>
  <c r="A19" i="2"/>
  <c r="P18" i="2"/>
  <c r="A18" i="2"/>
  <c r="P17" i="2"/>
  <c r="A17" i="2"/>
  <c r="P16" i="2"/>
  <c r="A16" i="2"/>
  <c r="P15" i="2"/>
  <c r="A15" i="2"/>
  <c r="P14" i="2"/>
  <c r="A14" i="2"/>
  <c r="P13" i="2"/>
  <c r="A13" i="2"/>
  <c r="P12" i="2"/>
  <c r="A12" i="2"/>
  <c r="P11" i="2"/>
  <c r="A11" i="2"/>
  <c r="P10" i="2"/>
  <c r="A10" i="2"/>
  <c r="P9" i="2"/>
  <c r="A9" i="2"/>
  <c r="P7" i="2"/>
  <c r="P6" i="2"/>
  <c r="A6" i="2"/>
  <c r="P5" i="2"/>
  <c r="A5" i="2"/>
  <c r="P4" i="2"/>
  <c r="A4" i="2"/>
  <c r="P2" i="2"/>
  <c r="L2" i="2"/>
  <c r="P1" i="2"/>
  <c r="Q1" i="2" l="1"/>
</calcChain>
</file>

<file path=xl/sharedStrings.xml><?xml version="1.0" encoding="utf-8"?>
<sst xmlns="http://schemas.openxmlformats.org/spreadsheetml/2006/main" count="220" uniqueCount="110">
  <si>
    <t>định nghĩa table</t>
  </si>
  <si>
    <t>tên logic</t>
  </si>
  <si>
    <t>tên vật lý</t>
  </si>
  <si>
    <t>Liên kết system chính</t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</si>
  <si>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</si>
  <si>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</si>
  <si>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お知らせ/notification</t>
  </si>
  <si>
    <t>cu_information</t>
    <phoneticPr fontId="5"/>
  </si>
  <si>
    <t>có hoặc không</t>
  </si>
  <si>
    <t>なし</t>
  </si>
  <si>
    <t>tên trigger</t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</si>
  <si>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</si>
  <si>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</si>
  <si>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#</t>
    <phoneticPr fontId="5"/>
  </si>
  <si>
    <t>PK</t>
    <phoneticPr fontId="5"/>
  </si>
  <si>
    <t>FK</t>
    <phoneticPr fontId="5"/>
  </si>
  <si>
    <t>bắt buộc</t>
  </si>
  <si>
    <t>kiểu data</t>
  </si>
  <si>
    <t>số chữ số</t>
  </si>
  <si>
    <t>giá trị khởi tạo</t>
  </si>
  <si>
    <t>nội dung</t>
  </si>
  <si>
    <t>更新内容</t>
    <rPh sb="0" eb="2">
      <t>コウシン</t>
    </rPh>
    <rPh sb="2" eb="4">
      <t>ナイヨウ</t>
    </rPh>
    <phoneticPr fontId="5"/>
  </si>
  <si>
    <t>変更日</t>
    <rPh sb="0" eb="3">
      <t>ヘンコウビ</t>
    </rPh>
    <phoneticPr fontId="5"/>
  </si>
  <si>
    <t>変更者</t>
    <rPh sb="0" eb="2">
      <t>ヘンコウ</t>
    </rPh>
    <rPh sb="2" eb="3">
      <t>シャ</t>
    </rPh>
    <phoneticPr fontId="5"/>
  </si>
  <si>
    <t>備考</t>
    <rPh sb="0" eb="2">
      <t>ビコウ</t>
    </rPh>
    <phoneticPr fontId="5"/>
  </si>
  <si>
    <t>(</t>
    <phoneticPr fontId="5"/>
  </si>
  <si>
    <t>○</t>
  </si>
  <si>
    <t>お知らせID/ID notification</t>
  </si>
  <si>
    <t>information_id</t>
    <phoneticPr fontId="5"/>
  </si>
  <si>
    <t>INT</t>
  </si>
  <si>
    <t>件名/Tiêu đề</t>
  </si>
  <si>
    <t>subject</t>
    <phoneticPr fontId="5"/>
  </si>
  <si>
    <t>TEXT</t>
  </si>
  <si>
    <t>本文/nội dung</t>
  </si>
  <si>
    <t>body</t>
    <phoneticPr fontId="5"/>
  </si>
  <si>
    <t>登録単位/đơn vị đăng kí</t>
  </si>
  <si>
    <t>data_type</t>
    <phoneticPr fontId="5"/>
  </si>
  <si>
    <r>
      <t xml:space="preserve"> 1: 全て  2: 顧客単位　3: 顧客支店単位  4: 顧客担当者単位 </t>
    </r>
    <r>
      <rPr>
        <sz val="11"/>
        <color rgb="FFFF0000"/>
        <rFont val="游ゴシック"/>
        <family val="2"/>
        <scheme val="minor"/>
      </rPr>
      <t>5: 非ログインユーザ</t>
    </r>
  </si>
  <si>
    <t>変更</t>
    <rPh sb="0" eb="2">
      <t>ヘンコウ</t>
    </rPh>
    <phoneticPr fontId="5"/>
  </si>
  <si>
    <t>thêm ３：顧客支店単位、４：顧客担当者単位
tuy nhiên、đăng kí trên màn hình hệ thống core thì cho data_type=１ro２ro３</t>
  </si>
  <si>
    <t>非ログインユーザー向け表示フラグ/flag hiển thị cho user chưa login</t>
  </si>
  <si>
    <t>not_login</t>
  </si>
  <si>
    <t>BOOL</t>
  </si>
  <si>
    <t>TRUE： 非ログイン時にも表示する(hiển thị cả khi chưa login)
FALSE： 非ログイン時には表示しない(không hiển thị khi chưa login)</t>
  </si>
  <si>
    <t>追加</t>
  </si>
  <si>
    <t>TH đơn vị đăng kí 1~4 thì luôn hiển thị trước khi login
TH đơn vị đăng kí là 5 thì chỉ hiển thị trước khi login</t>
  </si>
  <si>
    <t>, not_login BOOL DEFAULT FALSE</t>
  </si>
  <si>
    <t>画像URL/URL ảnh</t>
  </si>
  <si>
    <t>image_url</t>
    <phoneticPr fontId="5"/>
  </si>
  <si>
    <t>VARCHAR</t>
  </si>
  <si>
    <t>画像サムネイルURL/URL thumbnail ảnh</t>
  </si>
  <si>
    <t>thumbnail_url</t>
    <phoneticPr fontId="5"/>
  </si>
  <si>
    <t>外部URL/URL bên ngoài</t>
  </si>
  <si>
    <t>ad_url</t>
    <phoneticPr fontId="5"/>
  </si>
  <si>
    <t>追加</t>
    <rPh sb="0" eb="2">
      <t>ツイカ</t>
    </rPh>
    <phoneticPr fontId="5"/>
  </si>
  <si>
    <t>掲載開始日時/ngày giờ bắt đầu đăng</t>
  </si>
  <si>
    <t>start_date</t>
    <phoneticPr fontId="5"/>
  </si>
  <si>
    <t>掲載終了日時/ngày giờ kết thúc đăng</t>
  </si>
  <si>
    <t>end_date</t>
    <phoneticPr fontId="5"/>
  </si>
  <si>
    <t>表示位置ヘッダー/header vị trí hiển thị</t>
  </si>
  <si>
    <t>display_header</t>
    <phoneticPr fontId="5"/>
  </si>
  <si>
    <t>TRUE: là đối tượng
FALSE：không phải đối tượng</t>
  </si>
  <si>
    <t>表示位置広告エリア/vùng quảng cáo vị trí hiển thị</t>
  </si>
  <si>
    <t>display_advertisement</t>
    <phoneticPr fontId="5"/>
  </si>
  <si>
    <t>登録日/ngày đăng kí</t>
  </si>
  <si>
    <t>create_date</t>
    <phoneticPr fontId="5"/>
  </si>
  <si>
    <t>TIMESTAMP</t>
    <phoneticPr fontId="5"/>
  </si>
  <si>
    <t>current timestamp</t>
    <phoneticPr fontId="5"/>
  </si>
  <si>
    <t>登録者ID/ID người đăng kí</t>
  </si>
  <si>
    <t>create_user_id</t>
    <phoneticPr fontId="5"/>
  </si>
  <si>
    <t>TH là system chính, thì vì không phải là natural key nên cần chú ý</t>
  </si>
  <si>
    <t>登録システム/system đăng kí</t>
  </si>
  <si>
    <t>create_system_type</t>
    <phoneticPr fontId="5"/>
  </si>
  <si>
    <t>phân loại system
1: system chính
2: system cho khách hàng</t>
  </si>
  <si>
    <t>更新日/ngày update</t>
  </si>
  <si>
    <t>update_date</t>
    <phoneticPr fontId="5"/>
  </si>
  <si>
    <t>CURRENT_TIMESTAMP ON UPDATE CURRENT_TIMESTAMP</t>
    <phoneticPr fontId="5"/>
  </si>
  <si>
    <t>更新者ID/ID người update</t>
  </si>
  <si>
    <t>update_user_id</t>
    <phoneticPr fontId="5"/>
  </si>
  <si>
    <t>更新システム/system update</t>
  </si>
  <si>
    <t>update_system_type</t>
    <phoneticPr fontId="5"/>
  </si>
  <si>
    <t>状態/trạng thái</t>
  </si>
  <si>
    <t>status</t>
    <phoneticPr fontId="5"/>
  </si>
  <si>
    <t>TRUE: có hiệu lực
FALSE：vô hiệu lực</t>
  </si>
  <si>
    <t>メッセージ/message</t>
  </si>
  <si>
    <t>cu_message</t>
    <phoneticPr fontId="5"/>
  </si>
  <si>
    <t>メッセージID/ID message</t>
  </si>
  <si>
    <t>message_id</t>
    <phoneticPr fontId="5"/>
  </si>
  <si>
    <t>BIGINT</t>
  </si>
  <si>
    <t>工事ID/ID công trình</t>
  </si>
  <si>
    <t>project_id</t>
    <phoneticPr fontId="5"/>
  </si>
  <si>
    <t>TH liên kết từ hệ thống core (null), thì sẽ thiết lập ở trigger</t>
  </si>
  <si>
    <t>bỏ bắt buộc</t>
  </si>
  <si>
    <t>連携ID/ID liên kết</t>
  </si>
  <si>
    <t>core_id</t>
    <phoneticPr fontId="5"/>
  </si>
  <si>
    <t xml:space="preserve"> request_id hệ thống core</t>
  </si>
  <si>
    <t>顧客会社ID/ID công ty KH</t>
  </si>
  <si>
    <t>customer_id</t>
    <phoneticPr fontId="5"/>
  </si>
  <si>
    <t>ファイルID/ID file</t>
  </si>
  <si>
    <t>file_id</t>
    <phoneticPr fontId="5"/>
  </si>
  <si>
    <t>INT</t>
    <phoneticPr fontId="5"/>
  </si>
  <si>
    <t>編集フラグ/flag edit</t>
  </si>
  <si>
    <t>edit</t>
    <phoneticPr fontId="5"/>
  </si>
  <si>
    <t>TRUE: đã edit
FALSE: chưa edit</t>
  </si>
  <si>
    <t>thay đổi giá trị khởi tạo</t>
  </si>
  <si>
    <t>Landmark既読フラグ/flag đã đọc Landmark</t>
  </si>
  <si>
    <t>already_read</t>
    <phoneticPr fontId="5"/>
  </si>
  <si>
    <t>boolean</t>
  </si>
  <si>
    <t>INT</t>
    <phoneticPr fontId="4"/>
  </si>
  <si>
    <t>boolean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</si>
</sst>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0" xfId="1"/>
    <xf numFmtId="0" fontId="3" fillId="2" borderId="0" xfId="1" applyFont="1" applyFill="1" applyAlignment="1">
      <alignment horizontal="left"/>
    </xf>
    <xf numFmtId="0" fontId="2" fillId="0" borderId="1" xfId="1" applyBorder="1"/>
    <xf numFmtId="0" fontId="2" fillId="0" borderId="1" xfId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176" fontId="2" fillId="0" borderId="0" xfId="1" applyNumberForma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2" fillId="3" borderId="1" xfId="1" applyFill="1" applyBorder="1" applyAlignment="1">
      <alignment horizontal="left" vertical="center"/>
    </xf>
  </cellXfs>
  <cellStyles count="2">
    <cellStyle name="Normal" xfId="0" builtinId="0"/>
    <cellStyle name="Normal 2" xfId="1" xr:uid="{7B78105E-1513-42A1-84BD-8E19A48D0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4992-39A4-45ED-95B2-FE558329DA62}">
  <dimension ref="A1"/>
  <sheetViews>
    <sheetView workbookViewId="0">
      <selection activeCell="E25" sqref="E25"/>
    </sheetView>
  </sheetViews>
  <sheetFormatPr defaultRowHeight="18.75"/>
  <sheetData/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88BD-DF73-4315-B194-AA6A8CEC24BC}">
  <dimension ref="A1:Q30"/>
  <sheetViews>
    <sheetView tabSelected="1" workbookViewId="0">
      <selection activeCell="J10" sqref="J10"/>
    </sheetView>
  </sheetViews>
  <sheetFormatPr defaultRowHeight="18.75"/>
  <cols>
    <col min="1" max="1" bestFit="true" customWidth="true" style="15" width="2.875"/>
    <col min="2" max="3" bestFit="true" customWidth="true" style="16" width="4.25"/>
    <col min="4" max="4" bestFit="true" customWidth="true" style="16" width="5.375"/>
    <col min="5" max="6" customWidth="true" style="15" width="22.375"/>
    <col min="7" max="7" customWidth="true" style="15" width="13.125"/>
    <col min="8" max="8" style="15" width="9.0"/>
    <col min="9" max="9" customWidth="true" style="15" width="16.625"/>
    <col min="10" max="10" customWidth="true" style="15" width="46.125"/>
    <col min="11" max="11" style="15" width="9.0"/>
    <col min="12" max="12" bestFit="true" customWidth="true" style="17" width="9.25"/>
    <col min="13" max="13" style="15" width="9.0"/>
    <col min="14" max="14" customWidth="true" style="4" width="49.875"/>
    <col min="15" max="15" style="4" width="9.0"/>
    <col min="16" max="16" customWidth="true" style="4" width="91.75"/>
    <col min="17" max="16384" style="4" width="9.0"/>
  </cols>
  <sheetData>
    <row r="1" spans="1:17">
      <c r="A1" s="18" t="s">
        <v>0</v>
      </c>
      <c r="B1" s="18"/>
      <c r="C1" s="18"/>
      <c r="D1" s="18"/>
      <c r="E1" s="1" t="s">
        <v>1</v>
      </c>
      <c r="F1" s="1" t="s">
        <v>2</v>
      </c>
      <c r="G1" s="18" t="s">
        <v>3</v>
      </c>
      <c r="H1" s="18"/>
      <c r="I1" s="18"/>
      <c r="J1" s="18"/>
      <c r="K1" s="1" t="s">
        <v>4</v>
      </c>
      <c r="L1" s="2">
        <v>44262</v>
      </c>
      <c r="M1" s="1" t="s">
        <v>5</v>
      </c>
      <c r="N1" s="3"/>
      <c r="P1" s="5" t="str">
        <f>CONCATENATE("-- テーブル定義： ", E2, " 更新日：",TEXT(L2,"YY/MM/DD"))</f>
        <v>-- テーブル定義： お知らせ/notification 更新日：22/05/16</v>
      </c>
      <c r="Q1" s="4" t="str">
        <f>_xlfn.TEXTJOIN(CHAR(10),TRUE,P:P)</f>
        <v xml:space="preserve">-- テーブル定義： お知らせ/notification 更新日：22/05/16
 CREATE TABLE cu_information
(
information_id INT AUTO_INCREMENT PRIMARY KEY
, subject TEXT
, body TEXT
, data_type INT DEFAULT 1
, not_login BOOL DEFAULT FALSE
, image_url VARCHAR(4096)
, thumbnail_url VARCHAR(4096)
, ad_url VARCHAR(4096)
, start_date TIMESTAMP
, end_date TIMESTAMP
, display_header boolean
, display_advertisement boolean
, create_date TIMESTAMP DEFAULT current timestamp
, create_user_id INT
, create_system_type INT
, update_date TIMESTAMP DEFAULT CURRENT_TIMESTAMP ON UPDATE CURRENT_TIMESTAMP
, update_user_id INT
, update_system_type INT
, status BOOL DEFAULT TRUE
);
</v>
      </c>
    </row>
    <row r="2" spans="1:17">
      <c r="A2" s="18"/>
      <c r="B2" s="18"/>
      <c r="C2" s="18"/>
      <c r="D2" s="18"/>
      <c r="E2" s="6" t="s">
        <v>6</v>
      </c>
      <c r="F2" s="6" t="s">
        <v>7</v>
      </c>
      <c r="G2" s="1" t="s">
        <v>8</v>
      </c>
      <c r="H2" s="7" t="s">
        <v>9</v>
      </c>
      <c r="I2" s="1" t="s">
        <v>10</v>
      </c>
      <c r="J2" s="7"/>
      <c r="K2" s="1" t="s">
        <v>11</v>
      </c>
      <c r="L2" s="2">
        <f>MAX(L4:L43)</f>
        <v>44697</v>
      </c>
      <c r="M2" s="1" t="s">
        <v>12</v>
      </c>
      <c r="N2" s="6"/>
      <c r="P2" s="4" t="str">
        <f>CONCATENATE( " CREATE TABLE ",F2 )</f>
        <v xml:space="preserve"> CREATE TABLE cu_information</v>
      </c>
    </row>
    <row r="3" spans="1:17">
      <c r="A3" s="1" t="s">
        <v>13</v>
      </c>
      <c r="B3" s="1" t="s">
        <v>14</v>
      </c>
      <c r="C3" s="1" t="s">
        <v>15</v>
      </c>
      <c r="D3" s="1" t="s">
        <v>16</v>
      </c>
      <c r="E3" s="1" t="s">
        <v>1</v>
      </c>
      <c r="F3" s="1" t="s">
        <v>2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8" t="s">
        <v>22</v>
      </c>
      <c r="M3" s="1" t="s">
        <v>23</v>
      </c>
      <c r="N3" s="1" t="s">
        <v>24</v>
      </c>
      <c r="P3" s="4" t="s">
        <v>25</v>
      </c>
    </row>
    <row r="4" spans="1:17">
      <c r="A4" s="3">
        <f>ROW()-3</f>
        <v>1</v>
      </c>
      <c r="B4" s="7" t="s">
        <v>26</v>
      </c>
      <c r="C4" s="7"/>
      <c r="D4" s="7"/>
      <c r="E4" s="9" t="s">
        <v>27</v>
      </c>
      <c r="F4" s="9" t="s">
        <v>28</v>
      </c>
      <c r="G4" s="3" t="s">
        <v>29</v>
      </c>
      <c r="H4" s="3"/>
      <c r="I4" s="3"/>
      <c r="J4" s="9"/>
      <c r="K4" s="3"/>
      <c r="L4" s="2"/>
      <c r="M4" s="3"/>
      <c r="N4" s="9"/>
      <c r="P4" s="4" t="str">
        <f>CONCATENATE(F4," ",G4, " AUTO_INCREMENT PRIMARY KEY")</f>
        <v>information_id INT AUTO_INCREMENT PRIMARY KEY</v>
      </c>
    </row>
    <row r="5" spans="1:17">
      <c r="A5" s="3">
        <f t="shared" ref="A5:A22" si="0">ROW()-3</f>
        <v>2</v>
      </c>
      <c r="B5" s="7"/>
      <c r="C5" s="7"/>
      <c r="D5" s="7" t="s">
        <v>26</v>
      </c>
      <c r="E5" s="9" t="s">
        <v>30</v>
      </c>
      <c r="F5" s="9" t="s">
        <v>31</v>
      </c>
      <c r="G5" s="3" t="s">
        <v>32</v>
      </c>
      <c r="H5" s="3"/>
      <c r="I5" s="3"/>
      <c r="J5" s="9"/>
      <c r="K5" s="3"/>
      <c r="L5" s="2"/>
      <c r="M5" s="3"/>
      <c r="N5" s="9"/>
      <c r="P5" s="4" t="str">
        <f>CONCATENATE(", ", F5," ", G5, IF( ISBLANK(H5),"", CONCATENATE( "(",H5,")")), IF(ISBLANK(I5),"",CONCATENATE(" DEFAULT ",I5)))</f>
        <v>, subject TEXT</v>
      </c>
    </row>
    <row r="6" spans="1:17">
      <c r="A6" s="3">
        <f t="shared" si="0"/>
        <v>3</v>
      </c>
      <c r="B6" s="7"/>
      <c r="C6" s="7"/>
      <c r="D6" s="7" t="s">
        <v>26</v>
      </c>
      <c r="E6" s="9" t="s">
        <v>33</v>
      </c>
      <c r="F6" s="9" t="s">
        <v>34</v>
      </c>
      <c r="G6" s="3" t="s">
        <v>32</v>
      </c>
      <c r="H6" s="3"/>
      <c r="I6" s="3"/>
      <c r="J6" s="9"/>
      <c r="K6" s="3"/>
      <c r="L6" s="2"/>
      <c r="M6" s="3"/>
      <c r="N6" s="9"/>
      <c r="P6" s="4" t="str">
        <f t="shared" ref="P6:P22" si="1">CONCATENATE(", ", F6," ", G6, IF( ISBLANK(H6),"", CONCATENATE( "(",H6,")")), IF(ISBLANK(I6),"",CONCATENATE(" DEFAULT ",I6)))</f>
        <v>, body TEXT</v>
      </c>
    </row>
    <row r="7" spans="1:17" ht="56.25">
      <c r="A7" s="3">
        <v>4</v>
      </c>
      <c r="B7" s="7"/>
      <c r="C7" s="7"/>
      <c r="D7" s="7"/>
      <c r="E7" s="9" t="s">
        <v>35</v>
      </c>
      <c r="F7" s="9" t="s">
        <v>36</v>
      </c>
      <c r="G7" s="3" t="s">
        <v>29</v>
      </c>
      <c r="H7" s="3"/>
      <c r="I7" s="3">
        <v>1</v>
      </c>
      <c r="J7" s="10" t="s">
        <v>37</v>
      </c>
      <c r="K7" s="3" t="s">
        <v>38</v>
      </c>
      <c r="L7" s="2">
        <v>44678</v>
      </c>
      <c r="M7" s="3"/>
      <c r="N7" s="10" t="s">
        <v>39</v>
      </c>
      <c r="P7" s="4" t="str">
        <f t="shared" si="1"/>
        <v>, data_type INT DEFAULT 1</v>
      </c>
    </row>
    <row r="8" spans="1:17" ht="75">
      <c r="A8" s="3">
        <v>5</v>
      </c>
      <c r="B8" s="7"/>
      <c r="C8" s="7"/>
      <c r="D8" s="7"/>
      <c r="E8" s="11" t="s">
        <v>40</v>
      </c>
      <c r="F8" s="11" t="s">
        <v>41</v>
      </c>
      <c r="G8" s="12" t="s">
        <v>42</v>
      </c>
      <c r="H8" s="12"/>
      <c r="I8" s="12" t="b">
        <v>0</v>
      </c>
      <c r="J8" s="13" t="s">
        <v>43</v>
      </c>
      <c r="K8" s="12" t="s">
        <v>44</v>
      </c>
      <c r="L8" s="14">
        <v>44697</v>
      </c>
      <c r="M8" s="12"/>
      <c r="N8" s="13" t="s">
        <v>45</v>
      </c>
      <c r="P8" s="4" t="s">
        <v>46</v>
      </c>
    </row>
    <row r="9" spans="1:17">
      <c r="A9" s="3">
        <f t="shared" si="0"/>
        <v>6</v>
      </c>
      <c r="B9" s="7"/>
      <c r="C9" s="7"/>
      <c r="D9" s="7"/>
      <c r="E9" s="9" t="s">
        <v>47</v>
      </c>
      <c r="F9" s="9" t="s">
        <v>48</v>
      </c>
      <c r="G9" s="3" t="s">
        <v>49</v>
      </c>
      <c r="H9" s="3">
        <v>4096</v>
      </c>
      <c r="I9" s="3"/>
      <c r="J9" s="9"/>
      <c r="K9" s="3"/>
      <c r="L9" s="2"/>
      <c r="M9" s="3"/>
      <c r="N9" s="9"/>
      <c r="P9" s="4" t="str">
        <f t="shared" si="1"/>
        <v>, image_url VARCHAR(4096)</v>
      </c>
    </row>
    <row r="10" spans="1:17">
      <c r="A10" s="3">
        <f t="shared" si="0"/>
        <v>7</v>
      </c>
      <c r="B10" s="7"/>
      <c r="C10" s="7"/>
      <c r="D10" s="7"/>
      <c r="E10" s="9" t="s">
        <v>50</v>
      </c>
      <c r="F10" s="9" t="s">
        <v>51</v>
      </c>
      <c r="G10" s="3" t="s">
        <v>49</v>
      </c>
      <c r="H10" s="3">
        <v>4096</v>
      </c>
      <c r="I10" s="3"/>
      <c r="J10" s="9"/>
      <c r="K10" s="3"/>
      <c r="L10" s="2"/>
      <c r="M10" s="3"/>
      <c r="N10" s="9"/>
      <c r="P10" s="4" t="str">
        <f t="shared" si="1"/>
        <v>, thumbnail_url VARCHAR(4096)</v>
      </c>
    </row>
    <row r="11" spans="1:17">
      <c r="A11" s="3">
        <f t="shared" si="0"/>
        <v>8</v>
      </c>
      <c r="B11" s="7"/>
      <c r="C11" s="7"/>
      <c r="D11" s="7"/>
      <c r="E11" s="9" t="s">
        <v>52</v>
      </c>
      <c r="F11" s="9" t="s">
        <v>53</v>
      </c>
      <c r="G11" s="3" t="s">
        <v>49</v>
      </c>
      <c r="H11" s="3">
        <v>4096</v>
      </c>
      <c r="I11" s="3"/>
      <c r="J11" s="9"/>
      <c r="K11" s="3" t="s">
        <v>54</v>
      </c>
      <c r="L11" s="2">
        <v>44280</v>
      </c>
      <c r="M11" s="3"/>
      <c r="N11" s="9"/>
      <c r="P11" s="4" t="str">
        <f t="shared" si="1"/>
        <v>, ad_url VARCHAR(4096)</v>
      </c>
    </row>
    <row r="12" spans="1:17">
      <c r="A12" s="3">
        <f t="shared" si="0"/>
        <v>9</v>
      </c>
      <c r="B12" s="7"/>
      <c r="C12" s="7"/>
      <c r="D12" s="7" t="s">
        <v>26</v>
      </c>
      <c r="E12" s="9" t="s">
        <v>55</v>
      </c>
      <c r="F12" s="9" t="s">
        <v>56</v>
      </c>
      <c r="G12" s="3" t="s">
        <v>66</v>
      </c>
      <c r="H12" s="3"/>
      <c r="I12" s="3"/>
      <c r="J12" s="9"/>
      <c r="K12" s="3"/>
      <c r="L12" s="2"/>
      <c r="M12" s="3"/>
      <c r="N12" s="9"/>
      <c r="P12" s="4" t="str">
        <f t="shared" si="1"/>
        <v>, start_date TIMESTAMP</v>
      </c>
    </row>
    <row r="13" spans="1:17">
      <c r="A13" s="3">
        <f t="shared" si="0"/>
        <v>10</v>
      </c>
      <c r="B13" s="7"/>
      <c r="C13" s="7"/>
      <c r="D13" s="7" t="s">
        <v>26</v>
      </c>
      <c r="E13" s="9" t="s">
        <v>57</v>
      </c>
      <c r="F13" s="9" t="s">
        <v>58</v>
      </c>
      <c r="G13" s="3" t="s">
        <v>66</v>
      </c>
      <c r="H13" s="3"/>
      <c r="I13" s="3"/>
      <c r="J13" s="9"/>
      <c r="K13" s="3"/>
      <c r="L13" s="2"/>
      <c r="M13" s="3"/>
      <c r="N13" s="9"/>
      <c r="P13" s="4" t="str">
        <f t="shared" si="1"/>
        <v>, end_date TIMESTAMP</v>
      </c>
    </row>
    <row r="14" spans="1:17" ht="37.5">
      <c r="A14" s="3">
        <f t="shared" si="0"/>
        <v>11</v>
      </c>
      <c r="B14" s="7"/>
      <c r="C14" s="7"/>
      <c r="D14" s="7" t="s">
        <v>26</v>
      </c>
      <c r="E14" s="9" t="s">
        <v>59</v>
      </c>
      <c r="F14" s="9" t="s">
        <v>60</v>
      </c>
      <c r="G14" s="19" t="s">
        <v>109</v>
      </c>
      <c r="H14" s="3"/>
      <c r="I14" s="3"/>
      <c r="J14" s="10" t="s">
        <v>61</v>
      </c>
      <c r="K14" s="3" t="s">
        <v>54</v>
      </c>
      <c r="L14" s="2">
        <v>44262</v>
      </c>
      <c r="M14" s="3"/>
      <c r="N14" s="9"/>
      <c r="P14" s="4" t="str">
        <f t="shared" si="1"/>
        <v>, display_header boolean</v>
      </c>
    </row>
    <row r="15" spans="1:17" ht="37.5">
      <c r="A15" s="3">
        <f t="shared" si="0"/>
        <v>12</v>
      </c>
      <c r="B15" s="7"/>
      <c r="C15" s="7"/>
      <c r="D15" s="7" t="s">
        <v>26</v>
      </c>
      <c r="E15" s="9" t="s">
        <v>62</v>
      </c>
      <c r="F15" s="9" t="s">
        <v>63</v>
      </c>
      <c r="G15" s="19" t="s">
        <v>109</v>
      </c>
      <c r="H15" s="3"/>
      <c r="I15" s="3"/>
      <c r="J15" s="10" t="s">
        <v>61</v>
      </c>
      <c r="K15" s="3" t="s">
        <v>54</v>
      </c>
      <c r="L15" s="2">
        <v>44262</v>
      </c>
      <c r="M15" s="3"/>
      <c r="N15" s="9"/>
      <c r="P15" s="4" t="str">
        <f t="shared" si="1"/>
        <v>, display_advertisement boolean</v>
      </c>
    </row>
    <row r="16" spans="1:17">
      <c r="A16" s="3">
        <f t="shared" si="0"/>
        <v>13</v>
      </c>
      <c r="B16" s="7"/>
      <c r="C16" s="7"/>
      <c r="D16" s="7"/>
      <c r="E16" s="9" t="s">
        <v>64</v>
      </c>
      <c r="F16" s="20" t="s">
        <v>65</v>
      </c>
      <c r="G16" s="3" t="s">
        <v>66</v>
      </c>
      <c r="H16" s="3"/>
      <c r="I16" s="7" t="s">
        <v>67</v>
      </c>
      <c r="J16" s="10"/>
      <c r="K16" s="7" t="s">
        <v>38</v>
      </c>
      <c r="L16" s="2">
        <v>44505</v>
      </c>
      <c r="M16" s="3"/>
      <c r="N16" s="10"/>
      <c r="P16" s="4" t="str">
        <f t="shared" si="1"/>
        <v>, create_date TIMESTAMP DEFAULT current timestamp</v>
      </c>
    </row>
    <row r="17" spans="1:16" ht="37.5">
      <c r="A17" s="3">
        <f t="shared" si="0"/>
        <v>14</v>
      </c>
      <c r="B17" s="7"/>
      <c r="C17" s="7"/>
      <c r="D17" s="7"/>
      <c r="E17" s="9" t="s">
        <v>68</v>
      </c>
      <c r="F17" s="20" t="s">
        <v>69</v>
      </c>
      <c r="G17" s="3" t="s">
        <v>29</v>
      </c>
      <c r="H17" s="3"/>
      <c r="I17" s="7"/>
      <c r="J17" s="10"/>
      <c r="K17" s="3" t="s">
        <v>54</v>
      </c>
      <c r="L17" s="2">
        <v>44262</v>
      </c>
      <c r="M17" s="3"/>
      <c r="N17" s="10" t="s">
        <v>70</v>
      </c>
      <c r="P17" s="4" t="str">
        <f t="shared" si="1"/>
        <v>, create_user_id INT</v>
      </c>
    </row>
    <row r="18" spans="1:16" ht="56.25">
      <c r="A18" s="3">
        <f t="shared" si="0"/>
        <v>15</v>
      </c>
      <c r="B18" s="7"/>
      <c r="C18" s="7"/>
      <c r="D18" s="7"/>
      <c r="E18" s="9" t="s">
        <v>71</v>
      </c>
      <c r="F18" s="20" t="s">
        <v>72</v>
      </c>
      <c r="G18" s="3" t="s">
        <v>29</v>
      </c>
      <c r="H18" s="3"/>
      <c r="I18" s="7"/>
      <c r="J18" s="10" t="s">
        <v>73</v>
      </c>
      <c r="K18" s="3" t="s">
        <v>54</v>
      </c>
      <c r="L18" s="2">
        <v>44262</v>
      </c>
      <c r="M18" s="3"/>
      <c r="N18" s="10"/>
      <c r="P18" s="4" t="str">
        <f t="shared" si="1"/>
        <v>, create_system_type INT</v>
      </c>
    </row>
    <row r="19" spans="1:16" ht="93.75">
      <c r="A19" s="3">
        <f t="shared" si="0"/>
        <v>16</v>
      </c>
      <c r="B19" s="7"/>
      <c r="C19" s="7"/>
      <c r="D19" s="7"/>
      <c r="E19" s="9" t="s">
        <v>74</v>
      </c>
      <c r="F19" s="20" t="s">
        <v>75</v>
      </c>
      <c r="G19" s="3" t="s">
        <v>66</v>
      </c>
      <c r="H19" s="3"/>
      <c r="I19" s="10" t="s">
        <v>76</v>
      </c>
      <c r="J19" s="10"/>
      <c r="K19" s="7" t="s">
        <v>38</v>
      </c>
      <c r="L19" s="2">
        <v>44505</v>
      </c>
      <c r="M19" s="3"/>
      <c r="N19" s="10"/>
      <c r="P19" s="4" t="str">
        <f t="shared" si="1"/>
        <v>, update_date TIMESTAMP DEFAULT CURRENT_TIMESTAMP ON UPDATE CURRENT_TIMESTAMP</v>
      </c>
    </row>
    <row r="20" spans="1:16" ht="37.5">
      <c r="A20" s="3">
        <f t="shared" si="0"/>
        <v>17</v>
      </c>
      <c r="B20" s="7"/>
      <c r="C20" s="7"/>
      <c r="D20" s="7"/>
      <c r="E20" s="9" t="s">
        <v>77</v>
      </c>
      <c r="F20" s="20" t="s">
        <v>78</v>
      </c>
      <c r="G20" s="3" t="s">
        <v>29</v>
      </c>
      <c r="H20" s="3"/>
      <c r="I20" s="7"/>
      <c r="J20" s="10"/>
      <c r="K20" s="3" t="s">
        <v>54</v>
      </c>
      <c r="L20" s="2">
        <v>44262</v>
      </c>
      <c r="M20" s="3"/>
      <c r="N20" s="10" t="s">
        <v>70</v>
      </c>
      <c r="P20" s="4" t="str">
        <f t="shared" si="1"/>
        <v>, update_user_id INT</v>
      </c>
    </row>
    <row r="21" spans="1:16" ht="56.25">
      <c r="A21" s="3">
        <f t="shared" si="0"/>
        <v>18</v>
      </c>
      <c r="B21" s="7"/>
      <c r="C21" s="7"/>
      <c r="D21" s="7"/>
      <c r="E21" s="9" t="s">
        <v>79</v>
      </c>
      <c r="F21" s="20" t="s">
        <v>80</v>
      </c>
      <c r="G21" s="3" t="s">
        <v>29</v>
      </c>
      <c r="H21" s="3"/>
      <c r="I21" s="7"/>
      <c r="J21" s="10" t="s">
        <v>73</v>
      </c>
      <c r="K21" s="3" t="s">
        <v>54</v>
      </c>
      <c r="L21" s="2">
        <v>44262</v>
      </c>
      <c r="M21" s="3"/>
      <c r="N21" s="10"/>
      <c r="P21" s="4" t="str">
        <f t="shared" si="1"/>
        <v>, update_system_type INT</v>
      </c>
    </row>
    <row r="22" spans="1:16" ht="37.5">
      <c r="A22" s="3">
        <f t="shared" si="0"/>
        <v>19</v>
      </c>
      <c r="B22" s="7"/>
      <c r="C22" s="7"/>
      <c r="D22" s="7"/>
      <c r="E22" s="9" t="s">
        <v>81</v>
      </c>
      <c r="F22" s="20" t="s">
        <v>82</v>
      </c>
      <c r="G22" s="3" t="s">
        <v>42</v>
      </c>
      <c r="H22" s="3"/>
      <c r="I22" s="3" t="b">
        <v>1</v>
      </c>
      <c r="J22" s="10" t="s">
        <v>83</v>
      </c>
      <c r="K22" s="3" t="s">
        <v>38</v>
      </c>
      <c r="L22" s="2">
        <v>44265</v>
      </c>
      <c r="M22" s="3"/>
      <c r="N22" s="9"/>
      <c r="P22" s="4" t="str">
        <f t="shared" si="1"/>
        <v>, status BOOL DEFAULT TRUE</v>
      </c>
    </row>
    <row r="23" spans="1:16">
      <c r="A23" s="3"/>
      <c r="B23" s="7"/>
      <c r="C23" s="7"/>
      <c r="D23" s="7"/>
      <c r="E23" s="9"/>
      <c r="F23" s="9"/>
      <c r="G23" s="3"/>
      <c r="H23" s="3"/>
      <c r="I23" s="3"/>
      <c r="J23" s="9"/>
      <c r="K23" s="3"/>
      <c r="L23" s="2"/>
      <c r="M23" s="3"/>
      <c r="N23" s="9"/>
      <c r="P23" s="4" t="str">
        <f>CONCATENATE(");",CHAR(10))</f>
        <v xml:space="preserve">);
</v>
      </c>
    </row>
    <row r="24" spans="1:16">
      <c r="A24" s="3"/>
      <c r="B24" s="7"/>
      <c r="C24" s="7"/>
      <c r="D24" s="7"/>
      <c r="E24" s="9"/>
      <c r="F24" s="9"/>
      <c r="G24" s="3"/>
      <c r="H24" s="3"/>
      <c r="I24" s="3"/>
      <c r="J24" s="9"/>
      <c r="K24" s="3"/>
      <c r="L24" s="2"/>
      <c r="M24" s="3"/>
      <c r="N24" s="9"/>
    </row>
    <row r="25" spans="1:16">
      <c r="A25" s="3"/>
      <c r="B25" s="7"/>
      <c r="C25" s="7"/>
      <c r="D25" s="7"/>
      <c r="E25" s="9"/>
      <c r="F25" s="9"/>
      <c r="G25" s="3"/>
      <c r="H25" s="3"/>
      <c r="I25" s="3"/>
      <c r="J25" s="9"/>
      <c r="K25" s="3"/>
      <c r="L25" s="2"/>
      <c r="M25" s="3"/>
      <c r="N25" s="9"/>
    </row>
    <row r="26" spans="1:16">
      <c r="A26" s="3"/>
      <c r="B26" s="7"/>
      <c r="C26" s="7"/>
      <c r="D26" s="7"/>
      <c r="E26" s="9"/>
      <c r="F26" s="9"/>
      <c r="G26" s="3"/>
      <c r="H26" s="3"/>
      <c r="I26" s="3"/>
      <c r="J26" s="9"/>
      <c r="K26" s="3"/>
      <c r="L26" s="2"/>
      <c r="M26" s="3"/>
      <c r="N26" s="9"/>
    </row>
    <row r="27" spans="1:16">
      <c r="A27" s="3"/>
      <c r="B27" s="7"/>
      <c r="C27" s="7"/>
      <c r="D27" s="7"/>
      <c r="E27" s="9"/>
      <c r="F27" s="9"/>
      <c r="G27" s="3"/>
      <c r="H27" s="3"/>
      <c r="I27" s="3"/>
      <c r="J27" s="9"/>
      <c r="K27" s="3"/>
      <c r="L27" s="2"/>
      <c r="M27" s="3"/>
      <c r="N27" s="9"/>
    </row>
    <row r="28" spans="1:16">
      <c r="A28" s="3"/>
      <c r="B28" s="7"/>
      <c r="C28" s="7"/>
      <c r="D28" s="7"/>
      <c r="E28" s="9"/>
      <c r="F28" s="9"/>
      <c r="G28" s="3"/>
      <c r="H28" s="3"/>
      <c r="I28" s="3"/>
      <c r="J28" s="9"/>
      <c r="K28" s="3"/>
      <c r="L28" s="2"/>
      <c r="M28" s="3"/>
      <c r="N28" s="9"/>
    </row>
    <row r="29" spans="1:16">
      <c r="A29" s="3"/>
      <c r="B29" s="7"/>
      <c r="C29" s="7"/>
      <c r="D29" s="7"/>
      <c r="E29" s="9"/>
      <c r="F29" s="9"/>
      <c r="G29" s="3"/>
      <c r="H29" s="3"/>
      <c r="I29" s="3"/>
      <c r="J29" s="9"/>
      <c r="K29" s="3"/>
      <c r="L29" s="2"/>
      <c r="M29" s="3"/>
      <c r="N29" s="9"/>
    </row>
    <row r="30" spans="1:16">
      <c r="A30" s="3"/>
      <c r="B30" s="7"/>
      <c r="C30" s="7"/>
      <c r="D30" s="7"/>
      <c r="E30" s="9"/>
      <c r="F30" s="9"/>
      <c r="G30" s="3"/>
      <c r="H30" s="3"/>
      <c r="I30" s="3"/>
      <c r="J30" s="9"/>
      <c r="K30" s="3"/>
      <c r="L30" s="2"/>
      <c r="M30" s="3"/>
      <c r="N30" s="9"/>
    </row>
  </sheetData>
  <mergeCells count="2">
    <mergeCell ref="A1:D2"/>
    <mergeCell ref="G1:J1"/>
  </mergeCells>
  <phoneticPr fontId="4"/>
  <dataValidations count="2">
    <dataValidation type="list" allowBlank="1" showInputMessage="1" showErrorMessage="1" sqref="H2" xr:uid="{4BE501AA-7ACE-44D3-AE82-1DE1C12A70C8}">
      <formula1>"あり,なし"</formula1>
    </dataValidation>
    <dataValidation type="list" allowBlank="1" showInputMessage="1" showErrorMessage="1" sqref="B4:D30" xr:uid="{B94ACFE9-C339-49A2-8293-DD806879E2E3}">
      <formula1>"○"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7B9B-443E-4AF7-96B7-FAF5AD18D07C}">
  <dimension ref="A1:Q30"/>
  <sheetViews>
    <sheetView workbookViewId="0">
      <selection activeCell="F15" sqref="F15"/>
    </sheetView>
  </sheetViews>
  <sheetFormatPr defaultRowHeight="18.75"/>
  <cols>
    <col min="1" max="1" bestFit="true" customWidth="true" style="15" width="2.875"/>
    <col min="2" max="3" bestFit="true" customWidth="true" style="16" width="4.25"/>
    <col min="4" max="4" bestFit="true" customWidth="true" style="16" width="5.375"/>
    <col min="5" max="6" customWidth="true" style="15" width="22.375"/>
    <col min="7" max="7" customWidth="true" style="15" width="13.125"/>
    <col min="8" max="8" style="15" width="9.0"/>
    <col min="9" max="9" customWidth="true" style="15" width="16.625"/>
    <col min="10" max="10" customWidth="true" style="15" width="46.125"/>
    <col min="11" max="11" style="15" width="9.0"/>
    <col min="12" max="12" bestFit="true" customWidth="true" style="17" width="9.25"/>
    <col min="13" max="13" style="15" width="9.0"/>
    <col min="14" max="14" customWidth="true" style="4" width="49.875"/>
    <col min="15" max="15" style="4" width="9.0"/>
    <col min="16" max="16" customWidth="true" style="4" width="91.75"/>
    <col min="17" max="16384" style="4" width="9.0"/>
  </cols>
  <sheetData>
    <row r="1" spans="1:17">
      <c r="A1" s="18" t="s">
        <v>0</v>
      </c>
      <c r="B1" s="18"/>
      <c r="C1" s="18"/>
      <c r="D1" s="18"/>
      <c r="E1" s="1" t="s">
        <v>1</v>
      </c>
      <c r="F1" s="1" t="s">
        <v>2</v>
      </c>
      <c r="G1" s="18" t="s">
        <v>3</v>
      </c>
      <c r="H1" s="18"/>
      <c r="I1" s="18"/>
      <c r="J1" s="18"/>
      <c r="K1" s="1" t="s">
        <v>4</v>
      </c>
      <c r="L1" s="2">
        <v>44262</v>
      </c>
      <c r="M1" s="1" t="s">
        <v>5</v>
      </c>
      <c r="N1" s="6"/>
      <c r="P1" s="5" t="str">
        <f>CONCATENATE("-- テーブル定義： ", E2, " 更新日：",TEXT(L2,"YY/MM/DD"))</f>
        <v>-- テーブル定義： メッセージ/message 更新日：21/12/23</v>
      </c>
      <c r="Q1" s="4" t="str">
        <f>_xlfn.TEXTJOIN(CHAR(10),TRUE,P:P)</f>
        <v xml:space="preserve">-- テーブル定義： メッセージ/message 更新日：21/12/23
 CREATE TABLE cu_message
(
message_id BIGINT AUTO_INCREMENT PRIMARY KEY
, project_id INT
, core_id INT
, customer_id INT
, body TEXT
, file_id INT
, edit boolean DEFAULT FALSE
, create_date TIMESTAMP DEFAULT current timestamp
, create_user_id INT
, create_system_type INT
, update_date TIMESTAMP DEFAULT CURRENT_TIMESTAMP ON UPDATE CURRENT_TIMESTAMP
, update_user_id INT
, update_system_type INT
, status BOOL DEFAULT TRUE
);
</v>
      </c>
    </row>
    <row r="2" spans="1:17">
      <c r="A2" s="18"/>
      <c r="B2" s="18"/>
      <c r="C2" s="18"/>
      <c r="D2" s="18"/>
      <c r="E2" s="6" t="s">
        <v>84</v>
      </c>
      <c r="F2" s="6" t="s">
        <v>85</v>
      </c>
      <c r="G2" s="1" t="s">
        <v>8</v>
      </c>
      <c r="H2" s="7" t="s">
        <v>9</v>
      </c>
      <c r="I2" s="1" t="s">
        <v>10</v>
      </c>
      <c r="J2" s="7"/>
      <c r="K2" s="1" t="s">
        <v>11</v>
      </c>
      <c r="L2" s="2">
        <f>MAX(L4:L43)</f>
        <v>44553</v>
      </c>
      <c r="M2" s="1" t="s">
        <v>12</v>
      </c>
      <c r="N2" s="6"/>
      <c r="P2" s="4" t="str">
        <f>CONCATENATE( " CREATE TABLE ",F2 )</f>
        <v xml:space="preserve"> CREATE TABLE cu_message</v>
      </c>
    </row>
    <row r="3" spans="1:17">
      <c r="A3" s="1" t="s">
        <v>13</v>
      </c>
      <c r="B3" s="1" t="s">
        <v>14</v>
      </c>
      <c r="C3" s="1" t="s">
        <v>15</v>
      </c>
      <c r="D3" s="1" t="s">
        <v>16</v>
      </c>
      <c r="E3" s="1" t="s">
        <v>1</v>
      </c>
      <c r="F3" s="1" t="s">
        <v>2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8" t="s">
        <v>22</v>
      </c>
      <c r="M3" s="1" t="s">
        <v>23</v>
      </c>
      <c r="N3" s="1" t="s">
        <v>24</v>
      </c>
      <c r="P3" s="4" t="s">
        <v>25</v>
      </c>
    </row>
    <row r="4" spans="1:17">
      <c r="A4" s="3">
        <f>ROW()-3</f>
        <v>1</v>
      </c>
      <c r="B4" s="7" t="s">
        <v>26</v>
      </c>
      <c r="C4" s="7"/>
      <c r="D4" s="7"/>
      <c r="E4" s="9" t="s">
        <v>86</v>
      </c>
      <c r="F4" s="9" t="s">
        <v>87</v>
      </c>
      <c r="G4" s="3" t="s">
        <v>88</v>
      </c>
      <c r="H4" s="3"/>
      <c r="I4" s="3"/>
      <c r="J4" s="9"/>
      <c r="K4" s="7" t="s">
        <v>38</v>
      </c>
      <c r="L4" s="2">
        <v>44316</v>
      </c>
      <c r="M4" s="7"/>
      <c r="N4" s="9"/>
      <c r="P4" s="4" t="str">
        <f>CONCATENATE(F4," ",G4, " AUTO_INCREMENT PRIMARY KEY")</f>
        <v>message_id BIGINT AUTO_INCREMENT PRIMARY KEY</v>
      </c>
    </row>
    <row r="5" spans="1:17" ht="37.5">
      <c r="A5" s="3">
        <f t="shared" ref="A5:A30" si="0">ROW()-3</f>
        <v>2</v>
      </c>
      <c r="B5" s="7"/>
      <c r="C5" s="7" t="s">
        <v>26</v>
      </c>
      <c r="D5" s="7"/>
      <c r="E5" s="9" t="s">
        <v>89</v>
      </c>
      <c r="F5" s="9" t="s">
        <v>90</v>
      </c>
      <c r="G5" s="3" t="s">
        <v>29</v>
      </c>
      <c r="H5" s="3"/>
      <c r="I5" s="3"/>
      <c r="J5" s="10" t="s">
        <v>91</v>
      </c>
      <c r="K5" s="7" t="s">
        <v>38</v>
      </c>
      <c r="L5" s="2">
        <v>44329</v>
      </c>
      <c r="M5" s="7"/>
      <c r="N5" s="9" t="s">
        <v>92</v>
      </c>
      <c r="P5" s="4" t="str">
        <f>CONCATENATE(", ", F5," ", G5, IF( ISBLANK(H5),"", CONCATENATE( "(",H5,")")), IF(ISBLANK(I5),"",CONCATENATE(" DEFAULT ",I5)))</f>
        <v>, project_id INT</v>
      </c>
    </row>
    <row r="6" spans="1:17">
      <c r="A6" s="3">
        <f t="shared" si="0"/>
        <v>3</v>
      </c>
      <c r="B6" s="7"/>
      <c r="C6" s="7" t="s">
        <v>26</v>
      </c>
      <c r="D6" s="7"/>
      <c r="E6" s="9" t="s">
        <v>93</v>
      </c>
      <c r="F6" s="9" t="s">
        <v>94</v>
      </c>
      <c r="G6" s="3" t="s">
        <v>29</v>
      </c>
      <c r="H6" s="3"/>
      <c r="I6" s="3"/>
      <c r="J6" s="9" t="s">
        <v>95</v>
      </c>
      <c r="K6" s="7" t="s">
        <v>54</v>
      </c>
      <c r="L6" s="2">
        <v>44329</v>
      </c>
      <c r="M6" s="7"/>
      <c r="N6" s="9"/>
      <c r="P6" s="4" t="str">
        <f t="shared" ref="P6:P18" si="1">CONCATENATE(", ", F6," ", G6, IF( ISBLANK(H6),"", CONCATENATE( "(",H6,")")), IF(ISBLANK(I6),"",CONCATENATE(" DEFAULT ",I6)))</f>
        <v>, core_id INT</v>
      </c>
    </row>
    <row r="7" spans="1:17" ht="37.5">
      <c r="A7" s="3">
        <f t="shared" si="0"/>
        <v>4</v>
      </c>
      <c r="B7" s="7"/>
      <c r="C7" s="7" t="s">
        <v>26</v>
      </c>
      <c r="D7" s="7"/>
      <c r="E7" s="9" t="s">
        <v>96</v>
      </c>
      <c r="F7" s="9" t="s">
        <v>97</v>
      </c>
      <c r="G7" s="3" t="s">
        <v>29</v>
      </c>
      <c r="H7" s="3"/>
      <c r="I7" s="3"/>
      <c r="J7" s="10" t="s">
        <v>91</v>
      </c>
      <c r="K7" s="7" t="s">
        <v>54</v>
      </c>
      <c r="L7" s="2">
        <v>44329</v>
      </c>
      <c r="M7" s="7"/>
      <c r="N7" s="9"/>
      <c r="P7" s="4" t="str">
        <f t="shared" si="1"/>
        <v>, customer_id INT</v>
      </c>
    </row>
    <row r="8" spans="1:17">
      <c r="A8" s="3">
        <f t="shared" si="0"/>
        <v>5</v>
      </c>
      <c r="B8" s="7"/>
      <c r="C8" s="7"/>
      <c r="D8" s="7" t="s">
        <v>26</v>
      </c>
      <c r="E8" s="9" t="s">
        <v>33</v>
      </c>
      <c r="F8" s="9" t="s">
        <v>34</v>
      </c>
      <c r="G8" s="3" t="s">
        <v>32</v>
      </c>
      <c r="H8" s="3"/>
      <c r="I8" s="3"/>
      <c r="J8" s="9"/>
      <c r="K8" s="3"/>
      <c r="L8" s="2"/>
      <c r="M8" s="3"/>
      <c r="N8" s="9"/>
      <c r="P8" s="4" t="str">
        <f t="shared" si="1"/>
        <v>, body TEXT</v>
      </c>
    </row>
    <row r="9" spans="1:17">
      <c r="A9" s="3">
        <f t="shared" si="0"/>
        <v>6</v>
      </c>
      <c r="B9" s="7"/>
      <c r="C9" s="7" t="s">
        <v>26</v>
      </c>
      <c r="D9" s="7"/>
      <c r="E9" s="9" t="s">
        <v>98</v>
      </c>
      <c r="F9" s="9" t="s">
        <v>99</v>
      </c>
      <c r="G9" s="3" t="s">
        <v>100</v>
      </c>
      <c r="H9" s="3"/>
      <c r="I9" s="3"/>
      <c r="J9" s="9"/>
      <c r="K9" s="3"/>
      <c r="L9" s="2"/>
      <c r="M9" s="3"/>
      <c r="N9" s="9"/>
      <c r="P9" s="4" t="str">
        <f t="shared" si="1"/>
        <v>, file_id INT</v>
      </c>
    </row>
    <row r="10" spans="1:17" ht="37.5">
      <c r="A10" s="3">
        <f t="shared" si="0"/>
        <v>7</v>
      </c>
      <c r="B10" s="7"/>
      <c r="C10" s="7"/>
      <c r="D10" s="7" t="s">
        <v>26</v>
      </c>
      <c r="E10" s="9" t="s">
        <v>101</v>
      </c>
      <c r="F10" s="9" t="s">
        <v>102</v>
      </c>
      <c r="G10" s="3" t="s">
        <v>107</v>
      </c>
      <c r="H10" s="3"/>
      <c r="I10" s="7" t="b">
        <v>0</v>
      </c>
      <c r="J10" s="10" t="s">
        <v>103</v>
      </c>
      <c r="K10" s="7" t="s">
        <v>38</v>
      </c>
      <c r="L10" s="2">
        <v>44553</v>
      </c>
      <c r="M10" s="7"/>
      <c r="N10" s="9" t="s">
        <v>104</v>
      </c>
      <c r="P10" s="4" t="str">
        <f t="shared" si="1"/>
        <v>, edit boolean DEFAULT FALSE</v>
      </c>
    </row>
    <row r="11" spans="1:17">
      <c r="A11" s="3"/>
      <c r="B11" s="7"/>
      <c r="C11" s="7"/>
      <c r="D11" s="7"/>
      <c r="E11" s="9" t="s">
        <v>105</v>
      </c>
      <c r="F11" s="9" t="s">
        <v>106</v>
      </c>
      <c r="G11" s="3" t="s">
        <v>107</v>
      </c>
      <c r="H11" s="3"/>
      <c r="I11" s="7" t="b">
        <v>0</v>
      </c>
      <c r="J11" s="10"/>
      <c r="K11" s="3" t="s">
        <v>54</v>
      </c>
      <c r="L11" s="2">
        <v>44280</v>
      </c>
      <c r="M11" s="3"/>
      <c r="N11" s="9"/>
    </row>
    <row r="12" spans="1:17">
      <c r="A12" s="3">
        <f t="shared" si="0"/>
        <v>9</v>
      </c>
      <c r="B12" s="7"/>
      <c r="C12" s="7"/>
      <c r="D12" s="7"/>
      <c r="E12" s="9" t="s">
        <v>64</v>
      </c>
      <c r="F12" s="20" t="s">
        <v>65</v>
      </c>
      <c r="G12" s="3" t="s">
        <v>66</v>
      </c>
      <c r="H12" s="3"/>
      <c r="I12" s="7" t="s">
        <v>67</v>
      </c>
      <c r="J12" s="10"/>
      <c r="K12" s="7" t="s">
        <v>38</v>
      </c>
      <c r="L12" s="2">
        <v>44505</v>
      </c>
      <c r="M12" s="3"/>
      <c r="N12" s="10"/>
      <c r="P12" s="4" t="str">
        <f t="shared" si="1"/>
        <v>, create_date TIMESTAMP DEFAULT current timestamp</v>
      </c>
    </row>
    <row r="13" spans="1:17" ht="37.5">
      <c r="A13" s="3">
        <f t="shared" si="0"/>
        <v>10</v>
      </c>
      <c r="B13" s="7"/>
      <c r="C13" s="7"/>
      <c r="D13" s="7"/>
      <c r="E13" s="9" t="s">
        <v>68</v>
      </c>
      <c r="F13" s="20" t="s">
        <v>69</v>
      </c>
      <c r="G13" s="3" t="s">
        <v>29</v>
      </c>
      <c r="H13" s="3"/>
      <c r="I13" s="7"/>
      <c r="J13" s="10"/>
      <c r="K13" s="3"/>
      <c r="L13" s="2"/>
      <c r="M13" s="3"/>
      <c r="N13" s="10" t="s">
        <v>70</v>
      </c>
      <c r="P13" s="4" t="str">
        <f t="shared" si="1"/>
        <v>, create_user_id INT</v>
      </c>
    </row>
    <row r="14" spans="1:17" ht="56.25">
      <c r="A14" s="3">
        <f t="shared" si="0"/>
        <v>11</v>
      </c>
      <c r="B14" s="7"/>
      <c r="C14" s="7"/>
      <c r="D14" s="7"/>
      <c r="E14" s="9" t="s">
        <v>71</v>
      </c>
      <c r="F14" s="20" t="s">
        <v>72</v>
      </c>
      <c r="G14" s="19" t="s">
        <v>108</v>
      </c>
      <c r="H14" s="3"/>
      <c r="I14" s="7"/>
      <c r="J14" s="10" t="s">
        <v>73</v>
      </c>
      <c r="K14" s="3"/>
      <c r="L14" s="2"/>
      <c r="M14" s="3"/>
      <c r="N14" s="10"/>
      <c r="P14" s="4" t="str">
        <f t="shared" si="1"/>
        <v>, create_system_type INT</v>
      </c>
    </row>
    <row r="15" spans="1:17" ht="93.75">
      <c r="A15" s="3">
        <f t="shared" si="0"/>
        <v>12</v>
      </c>
      <c r="B15" s="7"/>
      <c r="C15" s="7"/>
      <c r="D15" s="7"/>
      <c r="E15" s="9" t="s">
        <v>74</v>
      </c>
      <c r="F15" s="20" t="s">
        <v>75</v>
      </c>
      <c r="G15" s="3" t="s">
        <v>66</v>
      </c>
      <c r="H15" s="3"/>
      <c r="I15" s="10" t="s">
        <v>76</v>
      </c>
      <c r="J15" s="10"/>
      <c r="K15" s="7" t="s">
        <v>38</v>
      </c>
      <c r="L15" s="2">
        <v>44505</v>
      </c>
      <c r="M15" s="3"/>
      <c r="N15" s="10"/>
      <c r="P15" s="4" t="str">
        <f t="shared" si="1"/>
        <v>, update_date TIMESTAMP DEFAULT CURRENT_TIMESTAMP ON UPDATE CURRENT_TIMESTAMP</v>
      </c>
    </row>
    <row r="16" spans="1:17" ht="37.5">
      <c r="A16" s="3">
        <f t="shared" si="0"/>
        <v>13</v>
      </c>
      <c r="B16" s="7"/>
      <c r="C16" s="7"/>
      <c r="D16" s="7"/>
      <c r="E16" s="9" t="s">
        <v>77</v>
      </c>
      <c r="F16" s="20" t="s">
        <v>78</v>
      </c>
      <c r="G16" s="3" t="s">
        <v>29</v>
      </c>
      <c r="H16" s="3"/>
      <c r="I16" s="7"/>
      <c r="J16" s="10"/>
      <c r="K16" s="3"/>
      <c r="L16" s="2"/>
      <c r="M16" s="3"/>
      <c r="N16" s="10" t="s">
        <v>70</v>
      </c>
      <c r="P16" s="4" t="str">
        <f t="shared" si="1"/>
        <v>, update_user_id INT</v>
      </c>
    </row>
    <row r="17" spans="1:16" ht="56.25">
      <c r="A17" s="3">
        <f t="shared" si="0"/>
        <v>14</v>
      </c>
      <c r="B17" s="7"/>
      <c r="C17" s="7"/>
      <c r="D17" s="7"/>
      <c r="E17" s="9" t="s">
        <v>79</v>
      </c>
      <c r="F17" s="20" t="s">
        <v>80</v>
      </c>
      <c r="G17" s="3" t="s">
        <v>29</v>
      </c>
      <c r="H17" s="3"/>
      <c r="I17" s="7"/>
      <c r="J17" s="10" t="s">
        <v>73</v>
      </c>
      <c r="K17" s="3"/>
      <c r="L17" s="2"/>
      <c r="M17" s="3"/>
      <c r="N17" s="10"/>
      <c r="P17" s="4" t="str">
        <f t="shared" si="1"/>
        <v>, update_system_type INT</v>
      </c>
    </row>
    <row r="18" spans="1:16" ht="37.5">
      <c r="A18" s="3">
        <f t="shared" si="0"/>
        <v>15</v>
      </c>
      <c r="B18" s="7"/>
      <c r="C18" s="7"/>
      <c r="D18" s="7"/>
      <c r="E18" s="9" t="s">
        <v>81</v>
      </c>
      <c r="F18" s="20" t="s">
        <v>82</v>
      </c>
      <c r="G18" s="3" t="s">
        <v>42</v>
      </c>
      <c r="H18" s="3"/>
      <c r="I18" s="3" t="b">
        <v>1</v>
      </c>
      <c r="J18" s="10" t="s">
        <v>83</v>
      </c>
      <c r="K18" s="3" t="s">
        <v>38</v>
      </c>
      <c r="L18" s="2">
        <v>44265</v>
      </c>
      <c r="M18" s="3"/>
      <c r="N18" s="9"/>
      <c r="P18" s="4" t="str">
        <f t="shared" si="1"/>
        <v>, status BOOL DEFAULT TRUE</v>
      </c>
    </row>
    <row r="19" spans="1:16">
      <c r="A19" s="3">
        <f t="shared" si="0"/>
        <v>16</v>
      </c>
      <c r="B19" s="7"/>
      <c r="C19" s="7"/>
      <c r="D19" s="7"/>
      <c r="E19" s="9"/>
      <c r="F19" s="9"/>
      <c r="G19" s="3"/>
      <c r="H19" s="3"/>
      <c r="I19" s="3"/>
      <c r="J19" s="9"/>
      <c r="K19" s="3"/>
      <c r="L19" s="2"/>
      <c r="M19" s="3"/>
      <c r="N19" s="9"/>
      <c r="P19" s="4" t="str">
        <f>CONCATENATE(");",CHAR(10))</f>
        <v xml:space="preserve">);
</v>
      </c>
    </row>
    <row r="20" spans="1:16">
      <c r="A20" s="3">
        <f t="shared" si="0"/>
        <v>17</v>
      </c>
      <c r="B20" s="7"/>
      <c r="C20" s="7"/>
      <c r="D20" s="7"/>
      <c r="E20" s="9"/>
      <c r="F20" s="9"/>
      <c r="G20" s="3"/>
      <c r="H20" s="3"/>
      <c r="I20" s="3"/>
      <c r="J20" s="9"/>
      <c r="K20" s="3"/>
      <c r="L20" s="2"/>
      <c r="M20" s="3"/>
      <c r="N20" s="9"/>
    </row>
    <row r="21" spans="1:16">
      <c r="A21" s="3">
        <f t="shared" si="0"/>
        <v>18</v>
      </c>
      <c r="B21" s="7"/>
      <c r="C21" s="7"/>
      <c r="D21" s="7"/>
      <c r="E21" s="9"/>
      <c r="F21" s="9"/>
      <c r="G21" s="3"/>
      <c r="H21" s="3"/>
      <c r="I21" s="3"/>
      <c r="J21" s="9"/>
      <c r="K21" s="3"/>
      <c r="L21" s="2"/>
      <c r="M21" s="3"/>
      <c r="N21" s="9"/>
    </row>
    <row r="22" spans="1:16">
      <c r="A22" s="3">
        <f t="shared" si="0"/>
        <v>19</v>
      </c>
      <c r="B22" s="7"/>
      <c r="C22" s="7"/>
      <c r="D22" s="7"/>
      <c r="E22" s="9"/>
      <c r="F22" s="9"/>
      <c r="G22" s="3"/>
      <c r="H22" s="3"/>
      <c r="I22" s="3"/>
      <c r="J22" s="9"/>
      <c r="K22" s="3"/>
      <c r="L22" s="2"/>
      <c r="M22" s="3"/>
      <c r="N22" s="9"/>
    </row>
    <row r="23" spans="1:16">
      <c r="A23" s="3">
        <f t="shared" si="0"/>
        <v>20</v>
      </c>
      <c r="B23" s="7"/>
      <c r="C23" s="7"/>
      <c r="D23" s="7"/>
      <c r="E23" s="9"/>
      <c r="F23" s="9"/>
      <c r="G23" s="3"/>
      <c r="H23" s="3"/>
      <c r="I23" s="3"/>
      <c r="J23" s="9"/>
      <c r="K23" s="3"/>
      <c r="L23" s="2"/>
      <c r="M23" s="3"/>
      <c r="N23" s="9"/>
    </row>
    <row r="24" spans="1:16">
      <c r="A24" s="3">
        <f t="shared" si="0"/>
        <v>21</v>
      </c>
      <c r="B24" s="7"/>
      <c r="C24" s="7"/>
      <c r="D24" s="7"/>
      <c r="E24" s="9"/>
      <c r="F24" s="9"/>
      <c r="G24" s="3"/>
      <c r="H24" s="3"/>
      <c r="I24" s="3"/>
      <c r="J24" s="9"/>
      <c r="K24" s="3"/>
      <c r="L24" s="2"/>
      <c r="M24" s="3"/>
      <c r="N24" s="9"/>
    </row>
    <row r="25" spans="1:16">
      <c r="A25" s="3">
        <f t="shared" si="0"/>
        <v>22</v>
      </c>
      <c r="B25" s="7"/>
      <c r="C25" s="7"/>
      <c r="D25" s="7"/>
      <c r="E25" s="9"/>
      <c r="F25" s="9"/>
      <c r="G25" s="3"/>
      <c r="H25" s="3"/>
      <c r="I25" s="3"/>
      <c r="J25" s="9"/>
      <c r="K25" s="3"/>
      <c r="L25" s="2"/>
      <c r="M25" s="3"/>
      <c r="N25" s="9"/>
    </row>
    <row r="26" spans="1:16">
      <c r="A26" s="3">
        <f t="shared" si="0"/>
        <v>23</v>
      </c>
      <c r="B26" s="7"/>
      <c r="C26" s="7"/>
      <c r="D26" s="7"/>
      <c r="E26" s="9"/>
      <c r="F26" s="9"/>
      <c r="G26" s="3"/>
      <c r="H26" s="3"/>
      <c r="I26" s="3"/>
      <c r="J26" s="9"/>
      <c r="K26" s="3"/>
      <c r="L26" s="2"/>
      <c r="M26" s="3"/>
      <c r="N26" s="9"/>
    </row>
    <row r="27" spans="1:16">
      <c r="A27" s="3">
        <f t="shared" si="0"/>
        <v>24</v>
      </c>
      <c r="B27" s="7"/>
      <c r="C27" s="7"/>
      <c r="D27" s="7"/>
      <c r="E27" s="9"/>
      <c r="F27" s="9"/>
      <c r="G27" s="3"/>
      <c r="H27" s="3"/>
      <c r="I27" s="3"/>
      <c r="J27" s="9"/>
      <c r="K27" s="3"/>
      <c r="L27" s="2"/>
      <c r="M27" s="3"/>
      <c r="N27" s="9"/>
    </row>
    <row r="28" spans="1:16">
      <c r="A28" s="3">
        <f t="shared" si="0"/>
        <v>25</v>
      </c>
      <c r="B28" s="7"/>
      <c r="C28" s="7"/>
      <c r="D28" s="7"/>
      <c r="E28" s="9"/>
      <c r="F28" s="9"/>
      <c r="G28" s="3"/>
      <c r="H28" s="3"/>
      <c r="I28" s="3"/>
      <c r="J28" s="9"/>
      <c r="K28" s="3"/>
      <c r="L28" s="2"/>
      <c r="M28" s="3"/>
      <c r="N28" s="9"/>
    </row>
    <row r="29" spans="1:16">
      <c r="A29" s="3">
        <f t="shared" si="0"/>
        <v>26</v>
      </c>
      <c r="B29" s="7"/>
      <c r="C29" s="7"/>
      <c r="D29" s="7"/>
      <c r="E29" s="9"/>
      <c r="F29" s="9"/>
      <c r="G29" s="3"/>
      <c r="H29" s="3"/>
      <c r="I29" s="3"/>
      <c r="J29" s="9"/>
      <c r="K29" s="3"/>
      <c r="L29" s="2"/>
      <c r="M29" s="3"/>
      <c r="N29" s="9"/>
    </row>
    <row r="30" spans="1:16">
      <c r="A30" s="3">
        <f t="shared" si="0"/>
        <v>27</v>
      </c>
      <c r="B30" s="7"/>
      <c r="C30" s="7"/>
      <c r="D30" s="7"/>
      <c r="E30" s="9"/>
      <c r="F30" s="9"/>
      <c r="G30" s="3"/>
      <c r="H30" s="3"/>
      <c r="I30" s="3"/>
      <c r="J30" s="9"/>
      <c r="K30" s="3"/>
      <c r="L30" s="2"/>
      <c r="M30" s="3"/>
      <c r="N30" s="9"/>
    </row>
  </sheetData>
  <mergeCells count="2">
    <mergeCell ref="A1:D2"/>
    <mergeCell ref="G1:J1"/>
  </mergeCells>
  <phoneticPr fontId="4"/>
  <dataValidations count="2">
    <dataValidation type="list" allowBlank="1" showInputMessage="1" showErrorMessage="1" sqref="H2" xr:uid="{DA11A069-F7EB-41E4-A08F-61BB1E32BE54}">
      <formula1>"あり,なし"</formula1>
    </dataValidation>
    <dataValidation type="list" allowBlank="1" showInputMessage="1" showErrorMessage="1" sqref="B4:D30" xr:uid="{FB1D4E58-90D1-43B4-BECA-C1283A63BAE7}">
      <formula1>"○"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notification</vt:lpstr>
      <vt:lpstr>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2023-02-02T01:12:05Z</dcterms:created>
  <dc:creator>giangdv</dc:creator>
  <cp:lastModifiedBy>giangdv</cp:lastModifiedBy>
  <dcterms:modified xsi:type="dcterms:W3CDTF">2023-02-02T01:45:17Z</dcterms:modified>
</cp:coreProperties>
</file>