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yt\Downloads\"/>
    </mc:Choice>
  </mc:AlternateContent>
  <xr:revisionPtr revIDLastSave="0" documentId="13_ncr:1_{2D69CE7A-F2D2-45B9-AD2B-989E580BA84E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名稱簡寫" sheetId="1" r:id="rId1"/>
    <sheet name="表格說明" sheetId="2" r:id="rId2"/>
    <sheet name="SYS_PARAM_CFG" sheetId="3" r:id="rId3"/>
    <sheet name="table" sheetId="4" r:id="rId4"/>
    <sheet name="CODE_MAP" sheetId="5" r:id="rId5"/>
    <sheet name="MAIL_CATEGORY" sheetId="6" r:id="rId6"/>
  </sheets>
  <definedNames>
    <definedName name="_xlnm._FilterDatabase" localSheetId="1" hidden="1">表格說明!$A$1:$C$47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g1I3hSGz7fYQ4vaYpRdeG79q+RVg=="/>
    </ext>
  </extLst>
</workbook>
</file>

<file path=xl/calcChain.xml><?xml version="1.0" encoding="utf-8"?>
<calcChain xmlns="http://schemas.openxmlformats.org/spreadsheetml/2006/main">
  <c r="H11" i="6" l="1"/>
  <c r="H10" i="6"/>
  <c r="H9" i="6"/>
  <c r="H8" i="6"/>
  <c r="H7" i="6"/>
  <c r="H6" i="6"/>
  <c r="H5" i="6"/>
  <c r="H4" i="6"/>
  <c r="H3" i="6"/>
  <c r="H2" i="6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44" i="4"/>
  <c r="J44" i="4" a="1"/>
  <c r="J44" i="4" s="1"/>
  <c r="L43" i="4"/>
  <c r="J43" i="4" a="1"/>
  <c r="J43" i="4" s="1"/>
  <c r="L42" i="4"/>
  <c r="J42" i="4" a="1"/>
  <c r="J42" i="4" s="1"/>
  <c r="L41" i="4"/>
  <c r="J41" i="4" a="1"/>
  <c r="J41" i="4" s="1"/>
  <c r="L40" i="4"/>
  <c r="J40" i="4" a="1"/>
  <c r="J40" i="4" s="1"/>
  <c r="L39" i="4"/>
  <c r="J39" i="4" a="1"/>
  <c r="J39" i="4" s="1"/>
  <c r="L38" i="4"/>
  <c r="J38" i="4" a="1"/>
  <c r="J38" i="4" s="1"/>
  <c r="L37" i="4"/>
  <c r="J37" i="4" a="1"/>
  <c r="J37" i="4" s="1"/>
  <c r="L36" i="4"/>
  <c r="J36" i="4" a="1"/>
  <c r="J36" i="4" s="1"/>
  <c r="L35" i="4"/>
  <c r="J35" i="4" a="1"/>
  <c r="J35" i="4" s="1"/>
  <c r="L34" i="4"/>
  <c r="J34" i="4" a="1"/>
  <c r="J34" i="4" s="1"/>
  <c r="L33" i="4"/>
  <c r="J33" i="4" a="1"/>
  <c r="J33" i="4" s="1"/>
  <c r="L32" i="4"/>
  <c r="J32" i="4" a="1"/>
  <c r="J32" i="4" s="1"/>
  <c r="L31" i="4"/>
  <c r="J31" i="4" a="1"/>
  <c r="J31" i="4" s="1"/>
  <c r="L30" i="4"/>
  <c r="J30" i="4" a="1"/>
  <c r="J30" i="4" s="1"/>
  <c r="L29" i="4"/>
  <c r="J29" i="4" a="1"/>
  <c r="J29" i="4" s="1"/>
  <c r="L28" i="4"/>
  <c r="J28" i="4" a="1"/>
  <c r="J28" i="4" s="1"/>
  <c r="L27" i="4"/>
  <c r="J27" i="4" a="1"/>
  <c r="J27" i="4" s="1"/>
  <c r="L26" i="4"/>
  <c r="J26" i="4" a="1"/>
  <c r="J26" i="4" s="1"/>
  <c r="L25" i="4"/>
  <c r="J25" i="4" a="1"/>
  <c r="J25" i="4" s="1"/>
  <c r="L24" i="4"/>
  <c r="J24" i="4" a="1"/>
  <c r="J24" i="4" s="1"/>
  <c r="L23" i="4"/>
  <c r="J23" i="4" a="1"/>
  <c r="J23" i="4" s="1"/>
  <c r="L22" i="4"/>
  <c r="J22" i="4" a="1"/>
  <c r="J22" i="4" s="1"/>
  <c r="L21" i="4"/>
  <c r="J21" i="4" a="1"/>
  <c r="J21" i="4" s="1"/>
  <c r="L20" i="4"/>
  <c r="J20" i="4" a="1"/>
  <c r="J20" i="4" s="1"/>
  <c r="L19" i="4"/>
  <c r="J19" i="4" a="1"/>
  <c r="J19" i="4" s="1"/>
  <c r="L18" i="4"/>
  <c r="J18" i="4" a="1"/>
  <c r="J18" i="4" s="1"/>
  <c r="L17" i="4"/>
  <c r="J17" i="4" a="1"/>
  <c r="J17" i="4" s="1"/>
  <c r="L16" i="4"/>
  <c r="J16" i="4" a="1"/>
  <c r="J16" i="4" s="1"/>
  <c r="L15" i="4"/>
  <c r="J15" i="4" a="1"/>
  <c r="J15" i="4" s="1"/>
  <c r="L14" i="4"/>
  <c r="J14" i="4" a="1"/>
  <c r="J14" i="4" s="1"/>
  <c r="L13" i="4"/>
  <c r="J13" i="4" a="1"/>
  <c r="J13" i="4" s="1"/>
  <c r="L12" i="4"/>
  <c r="J12" i="4" a="1"/>
  <c r="J12" i="4" s="1"/>
  <c r="L11" i="4"/>
  <c r="J11" i="4" a="1"/>
  <c r="J11" i="4" s="1"/>
  <c r="L10" i="4"/>
  <c r="J10" i="4" a="1"/>
  <c r="J10" i="4" s="1"/>
  <c r="L9" i="4"/>
  <c r="J9" i="4" a="1"/>
  <c r="J9" i="4" s="1"/>
  <c r="L8" i="4"/>
  <c r="J8" i="4" a="1"/>
  <c r="J8" i="4" s="1"/>
  <c r="L7" i="4"/>
  <c r="J7" i="4" a="1"/>
  <c r="J7" i="4" s="1"/>
  <c r="L6" i="4"/>
  <c r="J6" i="4" a="1"/>
  <c r="J6" i="4" s="1"/>
  <c r="L5" i="4"/>
  <c r="J5" i="4" a="1"/>
  <c r="J5" i="4" s="1"/>
  <c r="L4" i="4"/>
  <c r="J4" i="4" a="1"/>
  <c r="J4" i="4" s="1"/>
  <c r="L3" i="4"/>
  <c r="J3" i="4" a="1"/>
  <c r="J3" i="4" s="1"/>
  <c r="L2" i="4"/>
  <c r="J2" i="4" a="1"/>
  <c r="J2" i="4" s="1"/>
  <c r="L11" i="3"/>
  <c r="L10" i="3"/>
  <c r="L9" i="3"/>
  <c r="L8" i="3"/>
  <c r="L7" i="3"/>
  <c r="L6" i="3"/>
  <c r="L5" i="3"/>
  <c r="L4" i="3"/>
  <c r="L3" i="3"/>
  <c r="L2" i="3"/>
  <c r="K2" i="4" l="1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sharedStrings.xml><?xml version="1.0" encoding="utf-8"?>
<sst xmlns="http://schemas.openxmlformats.org/spreadsheetml/2006/main" count="1060" uniqueCount="550">
  <si>
    <t>簡稱</t>
  </si>
  <si>
    <t>名詞</t>
  </si>
  <si>
    <t>說明</t>
  </si>
  <si>
    <t>GK</t>
  </si>
  <si>
    <t>GPG Key</t>
  </si>
  <si>
    <t>GPG 金鑰</t>
  </si>
  <si>
    <t>NO</t>
  </si>
  <si>
    <t>Number</t>
  </si>
  <si>
    <t>編號</t>
  </si>
  <si>
    <t>NM</t>
  </si>
  <si>
    <t>Name</t>
  </si>
  <si>
    <t>SCR</t>
  </si>
  <si>
    <t>Score</t>
  </si>
  <si>
    <t>GRD</t>
  </si>
  <si>
    <t>Grading</t>
  </si>
  <si>
    <t>QST</t>
  </si>
  <si>
    <t>Question</t>
  </si>
  <si>
    <t>ACT</t>
  </si>
  <si>
    <t>Account</t>
  </si>
  <si>
    <t>SYS</t>
  </si>
  <si>
    <t>System</t>
  </si>
  <si>
    <t>IMG</t>
  </si>
  <si>
    <t>Image</t>
  </si>
  <si>
    <t>CFG</t>
  </si>
  <si>
    <t>Config</t>
  </si>
  <si>
    <t>ORG</t>
  </si>
  <si>
    <t>ORGANIZATION</t>
  </si>
  <si>
    <t>BR</t>
  </si>
  <si>
    <t>BRANCH</t>
  </si>
  <si>
    <t>CAT</t>
  </si>
  <si>
    <t xml:space="preserve">CATEGORY </t>
  </si>
  <si>
    <t>DL</t>
  </si>
  <si>
    <t>DOWNLOAD</t>
  </si>
  <si>
    <t>DEPT</t>
  </si>
  <si>
    <t>Department</t>
  </si>
  <si>
    <t>Table</t>
  </si>
  <si>
    <t>名稱</t>
  </si>
  <si>
    <t>備註</t>
  </si>
  <si>
    <t>ACTION_LOG</t>
  </si>
  <si>
    <t>操作紀錄</t>
  </si>
  <si>
    <t>ACTIVITY_DATA</t>
  </si>
  <si>
    <t>活動資料</t>
  </si>
  <si>
    <t>ACTIVITY_DATA_LOG</t>
  </si>
  <si>
    <t>活動修改紀錄</t>
  </si>
  <si>
    <t>ACTIVITY_INVITE_RECORD</t>
  </si>
  <si>
    <t>活動邀請的帳號</t>
  </si>
  <si>
    <t>ACTIVITY_MAIL_NOTICE</t>
  </si>
  <si>
    <t>活動通知</t>
  </si>
  <si>
    <t>ACTIVITY_MAIL_NOTICE_CFG</t>
  </si>
  <si>
    <t>活動通知的設定</t>
  </si>
  <si>
    <t>A</t>
  </si>
  <si>
    <t>AGENCY_INFO</t>
  </si>
  <si>
    <t>機關資料</t>
  </si>
  <si>
    <t>APPLICATION_DATA_RECORD</t>
  </si>
  <si>
    <t>個人的資料申請的紀錄</t>
  </si>
  <si>
    <t>BANKING_ORG</t>
  </si>
  <si>
    <t>銀行資料</t>
  </si>
  <si>
    <t>CODE_MAP</t>
  </si>
  <si>
    <t>代碼表</t>
  </si>
  <si>
    <t>DOWNLOAD_AUTHORITY</t>
  </si>
  <si>
    <t>下載權限</t>
  </si>
  <si>
    <t>DOWNLOAD_DETAIL</t>
  </si>
  <si>
    <t>下載細項(明細)</t>
  </si>
  <si>
    <t>FUNC_MAIN</t>
  </si>
  <si>
    <t>系統功能</t>
  </si>
  <si>
    <t>LIMITED_TIME_TOKEN</t>
  </si>
  <si>
    <t>登入驗證</t>
  </si>
  <si>
    <t>MAIL_ATTCH</t>
  </si>
  <si>
    <t>mail附件</t>
  </si>
  <si>
    <t>MAIL_ATTCH_RELATED</t>
  </si>
  <si>
    <t>mail模板中的附件</t>
  </si>
  <si>
    <t>MAIL_DATA</t>
  </si>
  <si>
    <t>mail發送紀錄</t>
  </si>
  <si>
    <t>MAIL_DTM_SCHEDULE</t>
  </si>
  <si>
    <t>mail排程</t>
  </si>
  <si>
    <t>MAIL_TEMPLATE</t>
  </si>
  <si>
    <t>mail模板</t>
  </si>
  <si>
    <t>PARTICIPATE_INTENTION</t>
  </si>
  <si>
    <t>參與意願資料</t>
  </si>
  <si>
    <t>PERSONAL_DATA_QUERY_LOG</t>
  </si>
  <si>
    <t>個資查詢紀錄</t>
  </si>
  <si>
    <t>QST_GROUP</t>
  </si>
  <si>
    <t>題群資料</t>
  </si>
  <si>
    <t>QUESTION_ACTIVITY_MAIL_NOTICE</t>
  </si>
  <si>
    <t>問卷調查信件關聯表</t>
  </si>
  <si>
    <t>WA</t>
  </si>
  <si>
    <t>QUESTION_DATA</t>
  </si>
  <si>
    <t>問卷發送後內文紀錄</t>
  </si>
  <si>
    <t>QUESTION_OPTION</t>
  </si>
  <si>
    <t>問卷選項</t>
  </si>
  <si>
    <t>QUESTION_OPTION_DETAIL</t>
  </si>
  <si>
    <t>問卷選項明細</t>
  </si>
  <si>
    <t>QUESTION_REPLY_RECORD</t>
  </si>
  <si>
    <t>問卷回覆紀錄</t>
  </si>
  <si>
    <t>QUESTION_REPLY_RECORD_DETAIL</t>
  </si>
  <si>
    <t>問卷回覆紀錄明細</t>
  </si>
  <si>
    <t>QUESTION_SURVEY_DATA</t>
  </si>
  <si>
    <t>問卷調查</t>
  </si>
  <si>
    <t>QUESTION_TEMPLATE</t>
  </si>
  <si>
    <t>問卷發送前樣式</t>
  </si>
  <si>
    <t>ROLE_FUNC</t>
  </si>
  <si>
    <t>系統角色權限</t>
  </si>
  <si>
    <t>ROLE_MAIN</t>
  </si>
  <si>
    <t>系統角色</t>
  </si>
  <si>
    <t>SCHOOL_INFO_MAIN</t>
  </si>
  <si>
    <t>學校資料</t>
  </si>
  <si>
    <t>SCR_MAIN</t>
  </si>
  <si>
    <t>閱卷角色</t>
  </si>
  <si>
    <t>SUBJECT_CFG</t>
  </si>
  <si>
    <t>科目資料</t>
  </si>
  <si>
    <t>SYS_PARAM_CFG</t>
  </si>
  <si>
    <t>系統設定</t>
  </si>
  <si>
    <t>SYSTEM_LOG</t>
  </si>
  <si>
    <t>系統紀錄</t>
  </si>
  <si>
    <t>USER_ACTIVITY_DATA</t>
  </si>
  <si>
    <t>人參加活動的相關資料</t>
  </si>
  <si>
    <t>USER_DYNAMIC_FIELD</t>
  </si>
  <si>
    <t>人員資料動態欄位</t>
  </si>
  <si>
    <t>USER_DYNAMIC_FIELD_DATA</t>
  </si>
  <si>
    <t>人員資料動態欄位內容</t>
  </si>
  <si>
    <t>USER_GRD_GROUP</t>
  </si>
  <si>
    <t>組別資料</t>
  </si>
  <si>
    <t>USER_LOGIN_DATA</t>
  </si>
  <si>
    <t>帳號登入資料</t>
  </si>
  <si>
    <t>USER_MAIN</t>
  </si>
  <si>
    <t>人員(帳號)資料</t>
  </si>
  <si>
    <t>USER_QST</t>
  </si>
  <si>
    <t>人員對應的題群</t>
  </si>
  <si>
    <t>USER_REPLY_RECORD</t>
  </si>
  <si>
    <t>委員回復問卷紀錄</t>
  </si>
  <si>
    <t>USER_ROLE</t>
  </si>
  <si>
    <t>人員在系統的角色</t>
  </si>
  <si>
    <t>SPC_ID</t>
  </si>
  <si>
    <t>GROUP_KEY</t>
  </si>
  <si>
    <t>PARAM_KEY</t>
  </si>
  <si>
    <t>PARAM_VALUE</t>
  </si>
  <si>
    <t>DESCRIPTION</t>
  </si>
  <si>
    <t>IS_ENABLE</t>
  </si>
  <si>
    <t>e279ebd4-2067-48c5-943a-b866dfe0ad04</t>
  </si>
  <si>
    <t>EMAIL</t>
  </si>
  <si>
    <t>SMTP_SERVER</t>
  </si>
  <si>
    <t>smtp.gmail.com</t>
  </si>
  <si>
    <t>SMTP 伺服器</t>
  </si>
  <si>
    <t>Y</t>
  </si>
  <si>
    <t>170f7d72-eee5-4dcf-9e61-2e30792a8942</t>
  </si>
  <si>
    <t>SMTP_PORT</t>
  </si>
  <si>
    <t>SMTP PORT</t>
  </si>
  <si>
    <t>ea2e4945-d22a-4c98-bd7c-e11193262364</t>
  </si>
  <si>
    <t>SMTP_FROM</t>
  </si>
  <si>
    <t>SMTP FROM</t>
  </si>
  <si>
    <t>41ec4b70-e3f6-43f0-be17-1387a32e3d33</t>
  </si>
  <si>
    <t>SMTP_SSL</t>
  </si>
  <si>
    <t>SMTP USE SSL</t>
  </si>
  <si>
    <t>F2E4823E-1D99-4A1D-9EA0-815CCA3747F7</t>
  </si>
  <si>
    <t>SysSetting</t>
  </si>
  <si>
    <t>FILE_PATH</t>
  </si>
  <si>
    <t>C:\CEEC_Person\</t>
  </si>
  <si>
    <t>檔案根路徑</t>
  </si>
  <si>
    <t>874418FD-E85E-48CB-9B75-7E31EB45D19E</t>
  </si>
  <si>
    <t>FRONT_URL</t>
  </si>
  <si>
    <t>http://192.168.0.130:801/Web/#/</t>
  </si>
  <si>
    <t>前台首頁網址</t>
  </si>
  <si>
    <t>表格名稱</t>
  </si>
  <si>
    <t>欄位名稱</t>
  </si>
  <si>
    <t>欄位型態</t>
  </si>
  <si>
    <t>PK</t>
  </si>
  <si>
    <t>NULL</t>
  </si>
  <si>
    <t>欄位說明</t>
  </si>
  <si>
    <t>UM_ID</t>
  </si>
  <si>
    <t>VARCHAR(36)</t>
  </si>
  <si>
    <t>PK, GUID</t>
  </si>
  <si>
    <t>USER_NAME</t>
  </si>
  <si>
    <t>NVARCHAR(10)</t>
  </si>
  <si>
    <t>姓名</t>
  </si>
  <si>
    <t>USER_ACT</t>
  </si>
  <si>
    <t>VARCHAR(20)</t>
  </si>
  <si>
    <r>
      <rPr>
        <sz val="10"/>
        <color theme="1"/>
        <rFont val="微軟正黑體"/>
      </rPr>
      <t>編碼</t>
    </r>
    <r>
      <rPr>
        <sz val="10"/>
        <color theme="1"/>
        <rFont val="Arial"/>
        <family val="2"/>
      </rPr>
      <t>/</t>
    </r>
    <r>
      <rPr>
        <sz val="10"/>
        <color theme="1"/>
        <rFont val="微軟正黑體"/>
      </rPr>
      <t>帳號</t>
    </r>
  </si>
  <si>
    <t>USER_PD</t>
  </si>
  <si>
    <t>VARCHAR(100)</t>
  </si>
  <si>
    <t>密碼</t>
  </si>
  <si>
    <t>NVARCHAR(30)</t>
  </si>
  <si>
    <t>VARCHAR(10)</t>
  </si>
  <si>
    <t>NVARCHAR(20)</t>
  </si>
  <si>
    <t>DATETIME</t>
  </si>
  <si>
    <t>INT</t>
  </si>
  <si>
    <t>CREATE_USER</t>
  </si>
  <si>
    <t>建立者</t>
  </si>
  <si>
    <t>CREATE_DTM</t>
  </si>
  <si>
    <t>建立時間</t>
  </si>
  <si>
    <t>MODIFY_USER</t>
  </si>
  <si>
    <t>修改者</t>
  </si>
  <si>
    <t>MODIFY_DTM</t>
  </si>
  <si>
    <t>修改時間</t>
  </si>
  <si>
    <t>CLIENT_IP</t>
  </si>
  <si>
    <t>使用者 IP</t>
  </si>
  <si>
    <t>SERVER_IP</t>
  </si>
  <si>
    <t>主機 IP</t>
  </si>
  <si>
    <t>VARCHAR(5)</t>
  </si>
  <si>
    <t>GROUP_NAME</t>
  </si>
  <si>
    <t>TEST_TYPE</t>
  </si>
  <si>
    <t>NVARCHAR(4000)</t>
  </si>
  <si>
    <t>VARCHAR(30)</t>
  </si>
  <si>
    <t>VARCHAR(50)</t>
  </si>
  <si>
    <t>GUID</t>
  </si>
  <si>
    <t>UR_ID</t>
  </si>
  <si>
    <t>RM_ID</t>
  </si>
  <si>
    <t>ROLE_NM</t>
  </si>
  <si>
    <t>角色名稱</t>
  </si>
  <si>
    <t>ROLE_TYPE</t>
  </si>
  <si>
    <t>角色類別</t>
  </si>
  <si>
    <t>CM_ID</t>
  </si>
  <si>
    <t>CODE_KEY</t>
  </si>
  <si>
    <t>CODE_VALUE</t>
  </si>
  <si>
    <t>IS_PRESET</t>
  </si>
  <si>
    <t>CODE_ORDER</t>
  </si>
  <si>
    <t>QUESTION_TYPE</t>
  </si>
  <si>
    <t>ACTIVITY_TYPE</t>
  </si>
  <si>
    <t>ACTIVITY_NM</t>
  </si>
  <si>
    <t>活動名稱</t>
  </si>
  <si>
    <t>ACTIVITY_ADD</t>
  </si>
  <si>
    <t>活動地點</t>
  </si>
  <si>
    <t>MEETING_MEMO</t>
  </si>
  <si>
    <t>開會通知備註</t>
  </si>
  <si>
    <t>ACTIVITY_LIAISON</t>
  </si>
  <si>
    <t>ACTIVITY_TEL</t>
  </si>
  <si>
    <t>考試別</t>
  </si>
  <si>
    <t>YEAR</t>
  </si>
  <si>
    <t>ACTIVITY_STATUS</t>
  </si>
  <si>
    <t>APPLICATION_TYPE</t>
  </si>
  <si>
    <t>APPLICATION_STATUS</t>
  </si>
  <si>
    <t>SL_ID</t>
  </si>
  <si>
    <t>LOG_LEVEL</t>
  </si>
  <si>
    <t>LOG層級</t>
  </si>
  <si>
    <t>MESSAGE</t>
  </si>
  <si>
    <t>訊息</t>
  </si>
  <si>
    <t>AL_ID</t>
  </si>
  <si>
    <t>CLASS_NAME</t>
  </si>
  <si>
    <t>CLASS名稱</t>
  </si>
  <si>
    <t>METHOD_NAME</t>
  </si>
  <si>
    <t>METHOD名稱</t>
  </si>
  <si>
    <t>START_DTM</t>
  </si>
  <si>
    <t>開始時間</t>
  </si>
  <si>
    <t>DURING_TIME</t>
  </si>
  <si>
    <t>執行經過時間(毫秒)</t>
  </si>
  <si>
    <t>END_DTM</t>
  </si>
  <si>
    <t>結束時間</t>
  </si>
  <si>
    <t>MAIL_CATEGORY</t>
  </si>
  <si>
    <t>MC_ID</t>
  </si>
  <si>
    <t>MAIL_CAT_NM</t>
  </si>
  <si>
    <t>MAIL_TYPE</t>
  </si>
  <si>
    <t>D62DBB98-B0DB-45FC-A126-F5CC504E0E06</t>
  </si>
  <si>
    <t>MAIL_VALUE_CATEGORY</t>
  </si>
  <si>
    <t>ACTIVITY_VALUE</t>
  </si>
  <si>
    <t>活動</t>
  </si>
  <si>
    <t>信件模板變數分類</t>
  </si>
  <si>
    <t>50E67748-1259-4B45-97B2-7C7D1203E658</t>
  </si>
  <si>
    <t>PERSONNEL_VALUE</t>
  </si>
  <si>
    <t>人員</t>
  </si>
  <si>
    <t>5BDD84DB-AB74-46DF-9E76-C8D00D4A3E05</t>
  </si>
  <si>
    <t>URL_VALUE</t>
  </si>
  <si>
    <t>網址</t>
  </si>
  <si>
    <t>D3301DE6-FF3E-4B1D-B78E-95F847C76DB2</t>
  </si>
  <si>
    <t>活動別</t>
  </si>
  <si>
    <t>活動項目</t>
  </si>
  <si>
    <t>35C9970B-60D7-491D-BE71-955163427053</t>
  </si>
  <si>
    <t>題群</t>
  </si>
  <si>
    <t>196612DB-0F3D-4F68-8CE9-621D0AE150D4</t>
  </si>
  <si>
    <t>學年度</t>
  </si>
  <si>
    <t>8BC92353-73C1-4A9B-AFE1-B5D8876D86CA</t>
  </si>
  <si>
    <t>AAB21BD2-6021-4768-8A5F-C4395B0C75A9</t>
  </si>
  <si>
    <t>F4333E94-F131-4943-A589-A62A83AA78C8</t>
  </si>
  <si>
    <t>ACTIVITY_DTM</t>
  </si>
  <si>
    <t>活動期間(起迄)</t>
  </si>
  <si>
    <t>7BAF846C-B37A-4E4B-9171-FEF1AD1A135E</t>
  </si>
  <si>
    <t>INTENTION_DTM</t>
  </si>
  <si>
    <t>意願調査期間(起迄)</t>
  </si>
  <si>
    <t>476192DB-D072-4BF2-910E-C0184758B816</t>
  </si>
  <si>
    <t>HIRE_DTM</t>
  </si>
  <si>
    <t>聘任期間(起迄)</t>
  </si>
  <si>
    <t>97CE98E8-8D2D-48C0-93C4-E9E334DC5AC7</t>
  </si>
  <si>
    <t>SCR_DTM</t>
  </si>
  <si>
    <t>閱卷期間(起迄)</t>
  </si>
  <si>
    <t>2DB48EE7-0ABE-45CE-AC10-778A8BA4779A</t>
  </si>
  <si>
    <t>A327F0FC-38E1-482D-A3A9-2B4E34BDC9F3</t>
  </si>
  <si>
    <t>MEETING_DTM</t>
  </si>
  <si>
    <t>會議期間(起迄)</t>
  </si>
  <si>
    <t>2E608E15-8562-4184-A3F0-E0ABF16E2B13</t>
  </si>
  <si>
    <t>聯絡人</t>
  </si>
  <si>
    <t>人員項目</t>
  </si>
  <si>
    <t>0C1C7F71-869E-4993-893B-78F63DFA97EA</t>
  </si>
  <si>
    <t>聯絡人電話</t>
  </si>
  <si>
    <t>F25A6C8B-E684-481D-A6E5-F745F3F1BD63</t>
  </si>
  <si>
    <t>ROLETYPE_B1_USER</t>
  </si>
  <si>
    <t>召集人</t>
  </si>
  <si>
    <t>0CDAF5A1-A849-45C6-971A-25F6C572E15A</t>
  </si>
  <si>
    <t>ROLETYPE_B2_USER</t>
  </si>
  <si>
    <t>副召</t>
  </si>
  <si>
    <t>5F54934C-8F79-40EF-97C7-35ECB343F1E9</t>
  </si>
  <si>
    <t>ROLETYPE_B3_USER</t>
  </si>
  <si>
    <t>副召兼協同</t>
  </si>
  <si>
    <t>13686CF5-B0BC-480A-9F7A-A31F2F3CF9DF</t>
  </si>
  <si>
    <t>ROLETYPE_B4_USER</t>
  </si>
  <si>
    <t>協同</t>
  </si>
  <si>
    <t>E903A400-6687-499C-A88F-A3B1C7B6BFFD</t>
  </si>
  <si>
    <t>ROLETYPE_B5_USER</t>
  </si>
  <si>
    <t>委員</t>
  </si>
  <si>
    <t>7FC3B47D-46F3-4AE7-8E93-3195A8C0AF90</t>
  </si>
  <si>
    <t>INTENTION_URL</t>
  </si>
  <si>
    <t>意願調查網址</t>
  </si>
  <si>
    <t>網址項目</t>
  </si>
  <si>
    <t>065940B1-31FA-45EF-8DD3-BC9B75358476</t>
  </si>
  <si>
    <t>QUESTION_URL</t>
  </si>
  <si>
    <t>問卷調查網址</t>
  </si>
  <si>
    <t>6C411492-6994-437C-8DBC-D6C7C11D0C6B</t>
  </si>
  <si>
    <t>CANCEL_URL</t>
  </si>
  <si>
    <t>取消報名網址</t>
  </si>
  <si>
    <t>3A9A4298-592A-434F-A25C-7A14D092DE4E</t>
  </si>
  <si>
    <t>FORGET_PD_URL</t>
  </si>
  <si>
    <t>忘記密碼網址</t>
  </si>
  <si>
    <t>DDBBEC37-83F1-415B-9126-59070C2CC715</t>
  </si>
  <si>
    <t>INFORMATION_URL</t>
  </si>
  <si>
    <t>資訊申請</t>
  </si>
  <si>
    <t>5D47B9DA-DE3F-42E2-8722-67B1B45C5F0A</t>
  </si>
  <si>
    <t>DOWNLOAD_URL</t>
  </si>
  <si>
    <t>下載專區</t>
  </si>
  <si>
    <t>69DA11A5-893F-4787-A6CE-03D8F140F087</t>
  </si>
  <si>
    <t>MAIL_TEMPLATE_CATEGORY</t>
  </si>
  <si>
    <t>MAIL_TEMPLATE_CATEGORY_1</t>
  </si>
  <si>
    <t>邀請函</t>
  </si>
  <si>
    <t>信件模板分類</t>
  </si>
  <si>
    <t>714146D7-23DE-4376-8FF7-F4B78575F0F4</t>
  </si>
  <si>
    <t>MAIL_TEMPLATE_CATEGORY_2</t>
  </si>
  <si>
    <t>工作細則</t>
  </si>
  <si>
    <t>AA6BB535-81BE-45FB-BC97-3EB6C8268163</t>
  </si>
  <si>
    <t>MAIL_TEMPLATE_CATEGORY_3</t>
  </si>
  <si>
    <t>開會通知</t>
  </si>
  <si>
    <t>F361FE46-8ED7-4FA1-8D9C-E94A72E77A5A</t>
  </si>
  <si>
    <t>MAIL_TEMPLATE_CATEGORY_4</t>
  </si>
  <si>
    <t>滿意度問卷</t>
  </si>
  <si>
    <t>08B42942-B47E-4C32-B83E-286136D9AF64</t>
  </si>
  <si>
    <t>MAIL_SEND_DAY_VALUE</t>
  </si>
  <si>
    <t>SEND_DAY_1</t>
  </si>
  <si>
    <t>寄送三天後</t>
  </si>
  <si>
    <t>再發送頻率</t>
  </si>
  <si>
    <t>DC47B680-4DB1-41A4-9EAF-4B9906CDCCD3</t>
  </si>
  <si>
    <t>SEND_DAY_2</t>
  </si>
  <si>
    <t>寄送一周後</t>
  </si>
  <si>
    <t>68E987EB-8428-44D5-8DCD-652997D17A87</t>
  </si>
  <si>
    <t>SEND_DAY_3</t>
  </si>
  <si>
    <t>截止前一天</t>
  </si>
  <si>
    <t>0ABC674C-B513-4549-A112-F455F3973F3F</t>
  </si>
  <si>
    <t>SEND_DAY_4</t>
  </si>
  <si>
    <t>其他</t>
  </si>
  <si>
    <t>b20029cf-d402-4f45-acd5-298c47188c80</t>
  </si>
  <si>
    <t>AUDIT_STATUS</t>
  </si>
  <si>
    <t>待審核</t>
  </si>
  <si>
    <t>WAIT_AUDIT</t>
  </si>
  <si>
    <t>025e8eab-0f62-4247-b34a-f3a51cb5db99</t>
  </si>
  <si>
    <t>AA</t>
  </si>
  <si>
    <t>系統審核</t>
  </si>
  <si>
    <t>AUTO_AUDIT</t>
  </si>
  <si>
    <t>109ab204-6b9d-4f5d-9d70-52e5d5ad18ed</t>
  </si>
  <si>
    <t>MA</t>
  </si>
  <si>
    <t>手動審核</t>
  </si>
  <si>
    <t>MANUAL_AUDIT</t>
  </si>
  <si>
    <t>aeeffb3f-79e2-4c1e-8c72-034aa9062844</t>
  </si>
  <si>
    <t>RP</t>
  </si>
  <si>
    <t>退回申請</t>
  </si>
  <si>
    <t>REFUSE_PARTICIPATE</t>
  </si>
  <si>
    <t>64875c0e-0413-490a-889e-121e81ce40be</t>
  </si>
  <si>
    <t>NP</t>
  </si>
  <si>
    <t>不克參與</t>
  </si>
  <si>
    <t>NO_PARTICIPATE</t>
  </si>
  <si>
    <t>EA8E92A7-8FF1-4B77-839A-4728CDDF0A3B</t>
  </si>
  <si>
    <t>QUESTION_TEMPLATE_CATEGORY</t>
  </si>
  <si>
    <t>QUESTION_TEMPLATE_CATEGORY_1</t>
  </si>
  <si>
    <t>問卷模板分類</t>
  </si>
  <si>
    <t>ACD0D85A-7A3F-4704-AB03-1A2938B24300</t>
  </si>
  <si>
    <t xml:space="preserve">PERSONAL_DATA_NOTIFICATION </t>
  </si>
  <si>
    <t>個資聲明</t>
  </si>
  <si>
    <t>5BAC2F02-1133-405C-A340-AB4A3328EC87</t>
  </si>
  <si>
    <t>B1</t>
  </si>
  <si>
    <t>角色</t>
  </si>
  <si>
    <t>02F3835E-BF80-47AD-BF50-D05593DB56EC</t>
  </si>
  <si>
    <t>B2</t>
  </si>
  <si>
    <t>31309DF1-0C6D-42CF-B592-84BC440FE643</t>
  </si>
  <si>
    <t>B3</t>
  </si>
  <si>
    <t>FBB601C0-7142-4ED5-8B68-0306458D0A67</t>
  </si>
  <si>
    <t>B4</t>
  </si>
  <si>
    <t>829E0882-A6E7-4865-9093-433AD56C994A</t>
  </si>
  <si>
    <t>B5</t>
  </si>
  <si>
    <t>BE90607F-6148-4D45-AA67-9983335F897C</t>
  </si>
  <si>
    <t>待處理</t>
  </si>
  <si>
    <t>申請核可狀況</t>
  </si>
  <si>
    <t>E589F940-1040-48AB-9AF9-49123D1F9790</t>
  </si>
  <si>
    <t>P</t>
  </si>
  <si>
    <t>處理中</t>
  </si>
  <si>
    <t>0542F039-1A41-44D1-857C-912725823222</t>
  </si>
  <si>
    <t>B6091C10-8457-4032-8FA1-71C56B170391</t>
  </si>
  <si>
    <t>VS</t>
  </si>
  <si>
    <t>已寄送</t>
  </si>
  <si>
    <t>896214D4-669D-42F7-97E6-A587678DEA25</t>
  </si>
  <si>
    <t>I</t>
  </si>
  <si>
    <t>信件類型</t>
  </si>
  <si>
    <t>CCFD9F17-B3C5-402B-937D-26834EA96590</t>
  </si>
  <si>
    <t>W</t>
  </si>
  <si>
    <t>28FEC71C-9703-459F-A1C3-5DE65B7AC9F4</t>
  </si>
  <si>
    <t>M</t>
  </si>
  <si>
    <t>863A463E-47ED-40C7-AF8B-0B5F41889FA8</t>
  </si>
  <si>
    <t>Q</t>
  </si>
  <si>
    <t>問卷</t>
  </si>
  <si>
    <t>debcaf08-c5ec-4ac2-8666-c72f6e029da0</t>
  </si>
  <si>
    <t>學測</t>
  </si>
  <si>
    <t>b01734c9-07e7-48fb-93ce-7c9f2e854e9e</t>
  </si>
  <si>
    <t>B</t>
  </si>
  <si>
    <t>分科</t>
  </si>
  <si>
    <t>821d94e6-552b-42f8-b60b-c7a8518d3057</t>
  </si>
  <si>
    <t>正式閱卷</t>
  </si>
  <si>
    <t>活動類型</t>
  </si>
  <si>
    <t>8eebff36-9706-442c-9377-4955ee7ebe29</t>
  </si>
  <si>
    <t>相關會議</t>
  </si>
  <si>
    <t>5C690D6A-9E34-4C8F-9705-1D5CC38C918E</t>
  </si>
  <si>
    <t>Appointment</t>
  </si>
  <si>
    <t>聘書</t>
  </si>
  <si>
    <t>資訊申請類型</t>
  </si>
  <si>
    <t>89DC05CC-9587-4371-B963-B0C07B124B1B</t>
  </si>
  <si>
    <t>閱卷證明</t>
  </si>
  <si>
    <t>D8095462-1A20-45A7-BB43-414B5B531270</t>
  </si>
  <si>
    <t>Meeting</t>
  </si>
  <si>
    <t>會議參加證明</t>
  </si>
  <si>
    <t>2F6DC1F6-E5E3-4E06-A478-FA40BF2A46FE</t>
  </si>
  <si>
    <t>NS</t>
  </si>
  <si>
    <t>尚未開始</t>
  </si>
  <si>
    <t>活動狀態</t>
  </si>
  <si>
    <t>5E7AC3DC-2F1D-4746-B61A-B7E916F64A30</t>
  </si>
  <si>
    <t>E</t>
  </si>
  <si>
    <t>結束</t>
  </si>
  <si>
    <t>3EC3E9C6-C7AE-4DB6-8F79-8B76FEC2CDAE</t>
  </si>
  <si>
    <t>IP</t>
  </si>
  <si>
    <t>進行中</t>
  </si>
  <si>
    <t>6AEA37C0-5690-4A92-BAAA-F626FDEC2394</t>
  </si>
  <si>
    <t>radio</t>
  </si>
  <si>
    <t>單選</t>
  </si>
  <si>
    <t>問題選項類型</t>
  </si>
  <si>
    <t>AF5DFEAD-C14F-4060-B8DE-B75B5D4D910B</t>
  </si>
  <si>
    <t>checkbox</t>
  </si>
  <si>
    <t>水平複選</t>
  </si>
  <si>
    <t>1C286B96-2F9F-4116-9F96-361479D9C1CE</t>
  </si>
  <si>
    <t>select</t>
  </si>
  <si>
    <t>下拉選單</t>
  </si>
  <si>
    <t>26D436CA-3C21-4252-AA61-605DFDFB178A</t>
  </si>
  <si>
    <t>number</t>
  </si>
  <si>
    <t>純數值</t>
  </si>
  <si>
    <t>496FB3B9-F171-4715-84D9-4B0E513DCC8C</t>
  </si>
  <si>
    <t>text</t>
  </si>
  <si>
    <t>純文字</t>
  </si>
  <si>
    <t>TICKET_MAIN</t>
  </si>
  <si>
    <t>TICKET_MAIN</t>
    <phoneticPr fontId="19" type="noConversion"/>
  </si>
  <si>
    <t>ROLE_TICKET</t>
  </si>
  <si>
    <t>ROLE_TICKET</t>
    <phoneticPr fontId="19" type="noConversion"/>
  </si>
  <si>
    <t>TM_ID</t>
    <phoneticPr fontId="19" type="noConversion"/>
  </si>
  <si>
    <t>RT_ID</t>
    <phoneticPr fontId="19" type="noConversion"/>
  </si>
  <si>
    <t>TYPE</t>
    <phoneticPr fontId="19" type="noConversion"/>
  </si>
  <si>
    <r>
      <t>TICKET</t>
    </r>
    <r>
      <rPr>
        <sz val="10"/>
        <color theme="1"/>
        <rFont val="MingLiU"/>
        <family val="2"/>
        <charset val="136"/>
      </rPr>
      <t>類型</t>
    </r>
    <phoneticPr fontId="19" type="noConversion"/>
  </si>
  <si>
    <t>SUMMARY</t>
    <phoneticPr fontId="19" type="noConversion"/>
  </si>
  <si>
    <t>摘要</t>
    <phoneticPr fontId="19" type="noConversion"/>
  </si>
  <si>
    <t>DESCRIPTION</t>
    <phoneticPr fontId="19" type="noConversion"/>
  </si>
  <si>
    <t>描述</t>
    <phoneticPr fontId="19" type="noConversion"/>
  </si>
  <si>
    <t>[Column("SL_ID", TypeName = "VARCHAR(36)")]</t>
  </si>
  <si>
    <t>public string SlId { get; set; }</t>
  </si>
  <si>
    <t>modelBuilder.Entity&lt;SystemLog&gt;().Property(m =&gt; m.SlId).HasComment("PK, GUID");</t>
  </si>
  <si>
    <t>[Column("LOG_LEVEL", TypeName = "VARCHAR(10)")]</t>
  </si>
  <si>
    <t>public string LogLevel { get; set; }</t>
  </si>
  <si>
    <t>modelBuilder.Entity&lt;SystemLog&gt;().Property(m =&gt; m.LogLevel).HasComment("LOG層級");</t>
  </si>
  <si>
    <t>[Column("MESSAGE", TypeName = "NVARCHAR(4000)")]</t>
  </si>
  <si>
    <t>public string Message { get; set; }</t>
  </si>
  <si>
    <t>modelBuilder.Entity&lt;SystemLog&gt;().Property(m =&gt; m.Message).HasComment("訊息");</t>
  </si>
  <si>
    <t>[Column("CREATE_USER", TypeName = "NVARCHAR(20)")]</t>
  </si>
  <si>
    <t>public string CreateUser { get; set; }</t>
  </si>
  <si>
    <t>modelBuilder.Entity&lt;SystemLog&gt;().Property(m =&gt; m.CreateUser).HasComment("建立者");</t>
  </si>
  <si>
    <t>[Column("CREATE_DTM", TypeName = "DATETIME")]</t>
  </si>
  <si>
    <t>public DateTime CreateDtm { get; set; }</t>
  </si>
  <si>
    <t>modelBuilder.Entity&lt;SystemLog&gt;().Property(m =&gt; m.CreateDtm).HasComment("建立時間");</t>
  </si>
  <si>
    <t>[Column("CLIENT_IP", TypeName = "VARCHAR(20)")]</t>
  </si>
  <si>
    <t>public string ClientIp { get; set; }</t>
  </si>
  <si>
    <t>modelBuilder.Entity&lt;SystemLog&gt;().Property(m =&gt; m.ClientIp).HasComment("使用者 IP");</t>
  </si>
  <si>
    <t>[Column("SERVER_IP", TypeName = "VARCHAR(20)")]</t>
  </si>
  <si>
    <t>public string ServerIp { get; set; }</t>
  </si>
  <si>
    <t>modelBuilder.Entity&lt;SystemLog&gt;().Property(m =&gt; m.ServerIp).HasComment("主機 IP");</t>
  </si>
  <si>
    <t>[Column("AL_ID", TypeName = "VARCHAR(36)")]</t>
  </si>
  <si>
    <t>public string AlId { get; set; }</t>
  </si>
  <si>
    <t>modelBuilder.Entity&lt;ActionLog&gt;().Property(m =&gt; m.AlId).HasComment("PK, GUID");</t>
  </si>
  <si>
    <t>[Column("CLASS_NAME", TypeName = "VARCHAR(100)")]</t>
  </si>
  <si>
    <t>public string ClassName { get; set; }</t>
  </si>
  <si>
    <t>modelBuilder.Entity&lt;ActionLog&gt;().Property(m =&gt; m.ClassName).HasComment("CLASS名稱");</t>
  </si>
  <si>
    <t>[Column("METHOD_NAME", TypeName = "VARCHAR(100)")]</t>
  </si>
  <si>
    <t>public string MethodName { get; set; }</t>
  </si>
  <si>
    <t>modelBuilder.Entity&lt;ActionLog&gt;().Property(m =&gt; m.MethodName).HasComment("METHOD名稱");</t>
  </si>
  <si>
    <t>[Column("START_DTM", TypeName = "DATETIME")]</t>
  </si>
  <si>
    <t>public DateTime StartDtm { get; set; }</t>
  </si>
  <si>
    <t>modelBuilder.Entity&lt;ActionLog&gt;().Property(m =&gt; m.StartDtm).HasComment("開始時間");</t>
  </si>
  <si>
    <t>[Column("DURING_TIME", TypeName = "INT")]</t>
  </si>
  <si>
    <t>public int DuringTime { get; set; }</t>
  </si>
  <si>
    <t>modelBuilder.Entity&lt;ActionLog&gt;().Property(m =&gt; m.DuringTime).HasComment("執行經過時間(毫秒)");</t>
  </si>
  <si>
    <t>[Column("END_DTM", TypeName = "DATETIME")]</t>
  </si>
  <si>
    <t>public DateTime EndDtm { get; set; }</t>
  </si>
  <si>
    <t>modelBuilder.Entity&lt;ActionLog&gt;().Property(m =&gt; m.EndDtm).HasComment("結束時間");</t>
  </si>
  <si>
    <t>modelBuilder.Entity&lt;ActionLog&gt;().Property(m =&gt; m.CreateUser).HasComment("建立者");</t>
  </si>
  <si>
    <t>modelBuilder.Entity&lt;ActionLog&gt;().Property(m =&gt; m.CreateDtm).HasComment("建立時間");</t>
  </si>
  <si>
    <t>modelBuilder.Entity&lt;ActionLog&gt;().Property(m =&gt; m.ClientIp).HasComment("使用者 IP");</t>
  </si>
  <si>
    <t>modelBuilder.Entity&lt;ActionLog&gt;().Property(m =&gt; m.ServerIp).HasComment("主機 IP");</t>
  </si>
  <si>
    <t>[Column("UM_ID", TypeName = "VARCHAR(36)")]</t>
  </si>
  <si>
    <t>ULD_ID</t>
  </si>
  <si>
    <t>[Column("ULD_ID", TypeName = "VARCHAR(36)")]</t>
  </si>
  <si>
    <t>public string UldId { get; set; }</t>
  </si>
  <si>
    <t>modelBuilder.Entity&lt;UserLoginData&gt;().Property(m =&gt; m.UldId).HasComment("PK, GUID");</t>
  </si>
  <si>
    <t>public string UmId { get; set; }</t>
  </si>
  <si>
    <t>modelBuilder.Entity&lt;UserLoginData&gt;().Property(m =&gt; m.UmId).HasComment("GUID");</t>
  </si>
  <si>
    <t>LOGIN_DTM</t>
  </si>
  <si>
    <t>登入時間</t>
  </si>
  <si>
    <t>[Column("LOGIN_DTM", TypeName = "DATETIME")]</t>
  </si>
  <si>
    <t>public DateTime? LoginDtm { get; set; }</t>
  </si>
  <si>
    <t>modelBuilder.Entity&lt;UserLoginData&gt;().Property(m =&gt; m.LoginDtm).HasComment("登入時間");</t>
  </si>
  <si>
    <t>LAST_ACTION_DTM</t>
  </si>
  <si>
    <t>最後操作時間</t>
  </si>
  <si>
    <t>[Column("LAST_ACTION_DTM", TypeName = "DATETIME")]</t>
  </si>
  <si>
    <t>public DateTime? LastActionDtm { get; set; }</t>
  </si>
  <si>
    <t>modelBuilder.Entity&lt;UserLoginData&gt;().Property(m =&gt; m.LastActionDtm).HasComment("最後操作時間");</t>
  </si>
  <si>
    <t>IS_LOGIN</t>
  </si>
  <si>
    <t>VARCHAR(1)</t>
  </si>
  <si>
    <t>是否登入中</t>
  </si>
  <si>
    <t>[Column("IS_LOGIN", TypeName = "VARCHAR(1)")]</t>
  </si>
  <si>
    <t>public string IsLogin { get; set; }</t>
  </si>
  <si>
    <t>modelBuilder.Entity&lt;UserLoginData&gt;().Property(m =&gt; m.IsLogin).HasComment("是否登入中");</t>
  </si>
  <si>
    <t>TOKEN</t>
  </si>
  <si>
    <t>VARCHAR(1000)</t>
  </si>
  <si>
    <t>驗證 TOKEN</t>
  </si>
  <si>
    <t>[Column("TOKEN", TypeName = "VARCHAR(1000)")]</t>
  </si>
  <si>
    <t>public string Token { get; set; }</t>
  </si>
  <si>
    <t>modelBuilder.Entity&lt;UserLoginData&gt;().Property(m =&gt; m.Token).HasComment("驗證 TOKEN");</t>
  </si>
  <si>
    <t>modelBuilder.Entity&lt;UserLoginData&gt;().Property(m =&gt; m.CreateUser).HasComment("建立者");</t>
  </si>
  <si>
    <t>modelBuilder.Entity&lt;UserLoginData&gt;().Property(m =&gt; m.CreateDtm).HasComment("建立時間");</t>
  </si>
  <si>
    <t>[Column("MODIFY_USER", TypeName = "NVARCHAR(20)")]</t>
  </si>
  <si>
    <t>public string ModifyUser { get; set; }</t>
  </si>
  <si>
    <t>modelBuilder.Entity&lt;UserLoginData&gt;().Property(m =&gt; m.ModifyUser).HasComment("修改者");</t>
  </si>
  <si>
    <t>[Column("MODIFY_DTM", TypeName = "DATETIME")]</t>
  </si>
  <si>
    <t>public DateTime ModifyDtm { get; set; }</t>
  </si>
  <si>
    <t>modelBuilder.Entity&lt;UserLoginData&gt;().Property(m =&gt; m.ModifyDtm).HasComment("修改時間");</t>
  </si>
  <si>
    <t>modelBuilder.Entity&lt;UserLoginData&gt;().Property(m =&gt; m.ClientIp).HasComment("使用者 IP");</t>
  </si>
  <si>
    <t>modelBuilder.Entity&lt;UserLoginData&gt;().Property(m =&gt; m.ServerIp).HasComment("主機 IP");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</si>
</sst>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1">
    <font>
      <sz val="12"/>
      <color theme="1"/>
      <name val="Arial"/>
    </font>
    <font>
      <b/>
      <sz val="12"/>
      <color theme="1"/>
      <name val="Arial"/>
      <family val="2"/>
    </font>
    <font>
      <sz val="12"/>
      <color rgb="FF202124"/>
      <name val="Arial"/>
      <family val="2"/>
    </font>
    <font>
      <sz val="12"/>
      <color rgb="FF000000"/>
      <name val="Roboto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微軟正黑體"/>
    </font>
    <font>
      <sz val="12"/>
      <color theme="1"/>
      <name val="微軟正黑體"/>
    </font>
    <font>
      <sz val="12"/>
      <color theme="1"/>
      <name val="Arial"/>
      <family val="2"/>
    </font>
    <font>
      <sz val="11"/>
      <color rgb="FF222222"/>
      <name val="&quot;Google Sans&quot;"/>
    </font>
    <font>
      <sz val="12"/>
      <color rgb="FF000000"/>
      <name val="新細明體"/>
    </font>
    <font>
      <u/>
      <sz val="12"/>
      <color rgb="FF0000FF"/>
      <name val="Arial"/>
      <family val="2"/>
    </font>
    <font>
      <u/>
      <sz val="12"/>
      <color rgb="FF000000"/>
      <name val="新細明體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color theme="1"/>
      <name val="微軟正黑體"/>
    </font>
    <font>
      <sz val="9"/>
      <name val="MingLiU"/>
      <family val="3"/>
      <charset val="136"/>
    </font>
    <font>
      <sz val="10"/>
      <color theme="1"/>
      <name val="MingLiU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10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wrapText="1"/>
    </xf>
    <xf numFmtId="0" fontId="15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4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6" fillId="6" borderId="0" xfId="0" applyFont="1" applyFill="1" applyAlignment="1">
      <alignment wrapText="1"/>
    </xf>
    <xf numFmtId="0" fontId="17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0" fillId="5" borderId="0" xfId="0" applyFont="1" applyFill="1" applyAlignment="1">
      <alignment wrapText="1"/>
    </xf>
    <xf numFmtId="0" fontId="16" fillId="7" borderId="1" xfId="0" applyFont="1" applyFill="1" applyBorder="1" applyAlignment="1">
      <alignment horizontal="right" wrapText="1"/>
    </xf>
    <xf numFmtId="0" fontId="16" fillId="7" borderId="1" xfId="0" applyFont="1" applyFill="1" applyBorder="1" applyAlignment="1">
      <alignment wrapText="1"/>
    </xf>
    <xf numFmtId="0" fontId="15" fillId="7" borderId="1" xfId="0" applyFont="1" applyFill="1" applyBorder="1" applyAlignment="1">
      <alignment wrapText="1"/>
    </xf>
    <xf numFmtId="0" fontId="15" fillId="8" borderId="1" xfId="0" applyFont="1" applyFill="1" applyBorder="1" applyAlignment="1">
      <alignment vertical="center" wrapText="1"/>
    </xf>
    <xf numFmtId="0" fontId="15" fillId="8" borderId="1" xfId="0" applyFont="1" applyFill="1" applyBorder="1" applyAlignment="1">
      <alignment vertical="center"/>
    </xf>
    <xf numFmtId="0" fontId="16" fillId="9" borderId="1" xfId="0" applyFont="1" applyFill="1" applyBorder="1" applyAlignment="1">
      <alignment horizontal="right" wrapText="1"/>
    </xf>
    <xf numFmtId="0" fontId="16" fillId="9" borderId="1" xfId="0" applyFont="1" applyFill="1" applyBorder="1" applyAlignment="1">
      <alignment wrapText="1"/>
    </xf>
    <xf numFmtId="0" fontId="15" fillId="9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/>
    </xf>
    <xf numFmtId="0" fontId="16" fillId="7" borderId="1" xfId="0" applyFont="1" applyFill="1" applyBorder="1" applyAlignment="1">
      <alignment horizontal="left" wrapText="1"/>
    </xf>
    <xf numFmtId="0" fontId="16" fillId="5" borderId="0" xfId="0" applyFont="1" applyFill="1" applyAlignment="1">
      <alignment horizontal="left" wrapText="1"/>
    </xf>
  </cellXfs>
  <cellStyles count="1">
    <cellStyle name="一般" xfId="0" builtinId="0"/>
  </cellStyles>
  <dxfs count="8">
    <dxf>
      <fill>
        <patternFill patternType="solid">
          <fgColor rgb="FF3C78D8"/>
          <bgColor rgb="FF3C78D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CCCCC"/>
          <bgColor rgb="FFCCCCCC"/>
        </patternFill>
      </fill>
    </dxf>
    <dxf>
      <font>
        <strike/>
      </font>
      <fill>
        <patternFill patternType="solid">
          <fgColor rgb="FFDC2323"/>
          <bgColor rgb="FFDC2323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30:801/Web/" TargetMode="External"/><Relationship Id="rId1" Type="http://schemas.openxmlformats.org/officeDocument/2006/relationships/hyperlink" Target="http://smtp.gmail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workbookViewId="0"/>
  </sheetViews>
  <sheetFormatPr defaultColWidth="11.23046875" defaultRowHeight="15" customHeight="1"/>
  <cols>
    <col min="1" max="1" width="6.765625" customWidth="1"/>
    <col min="2" max="2" width="13.4609375" customWidth="1"/>
    <col min="3" max="3" width="9.691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/>
    </row>
    <row r="5" spans="1:3">
      <c r="A5" s="3" t="s">
        <v>11</v>
      </c>
      <c r="B5" s="3" t="s">
        <v>12</v>
      </c>
      <c r="C5" s="3"/>
    </row>
    <row r="6" spans="1:3">
      <c r="A6" s="4" t="s">
        <v>13</v>
      </c>
      <c r="B6" s="4" t="s">
        <v>14</v>
      </c>
    </row>
    <row r="7" spans="1:3">
      <c r="A7" s="4" t="s">
        <v>15</v>
      </c>
      <c r="B7" s="4" t="s">
        <v>16</v>
      </c>
    </row>
    <row r="8" spans="1:3">
      <c r="A8" s="4" t="s">
        <v>17</v>
      </c>
      <c r="B8" s="4" t="s">
        <v>18</v>
      </c>
    </row>
    <row r="9" spans="1:3">
      <c r="A9" s="4" t="s">
        <v>19</v>
      </c>
      <c r="B9" s="4" t="s">
        <v>20</v>
      </c>
    </row>
    <row r="10" spans="1:3">
      <c r="A10" s="4" t="s">
        <v>21</v>
      </c>
      <c r="B10" s="4" t="s">
        <v>22</v>
      </c>
    </row>
    <row r="11" spans="1:3">
      <c r="A11" s="4" t="s">
        <v>23</v>
      </c>
      <c r="B11" s="4" t="s">
        <v>24</v>
      </c>
    </row>
    <row r="12" spans="1:3">
      <c r="A12" s="3" t="s">
        <v>25</v>
      </c>
      <c r="B12" s="4" t="s">
        <v>26</v>
      </c>
    </row>
    <row r="13" spans="1:3">
      <c r="A13" s="4" t="s">
        <v>27</v>
      </c>
      <c r="B13" s="4" t="s">
        <v>28</v>
      </c>
    </row>
    <row r="14" spans="1:3">
      <c r="A14" s="5" t="s">
        <v>29</v>
      </c>
      <c r="B14" s="5" t="s">
        <v>30</v>
      </c>
    </row>
    <row r="15" spans="1:3">
      <c r="A15" s="5" t="s">
        <v>31</v>
      </c>
      <c r="B15" s="4" t="s">
        <v>32</v>
      </c>
    </row>
    <row r="16" spans="1:3">
      <c r="A16" s="4" t="s">
        <v>33</v>
      </c>
      <c r="B16" s="4" t="s">
        <v>34</v>
      </c>
    </row>
    <row r="17" spans="1:2">
      <c r="A17" s="4"/>
      <c r="B17" s="4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7"/>
  <sheetViews>
    <sheetView workbookViewId="0"/>
  </sheetViews>
  <sheetFormatPr defaultColWidth="11.23046875" defaultRowHeight="15" customHeight="1"/>
  <cols>
    <col min="1" max="1" width="33.69140625" customWidth="1"/>
    <col min="2" max="26" width="30" customWidth="1"/>
  </cols>
  <sheetData>
    <row r="1" spans="1:3">
      <c r="A1" s="2" t="s">
        <v>35</v>
      </c>
      <c r="B1" s="6" t="s">
        <v>36</v>
      </c>
      <c r="C1" s="6" t="s">
        <v>37</v>
      </c>
    </row>
    <row r="2" spans="1:3">
      <c r="A2" s="7" t="s">
        <v>38</v>
      </c>
      <c r="B2" s="8" t="s">
        <v>39</v>
      </c>
    </row>
    <row r="3" spans="1:3">
      <c r="A3" s="7" t="s">
        <v>40</v>
      </c>
      <c r="B3" s="5" t="s">
        <v>41</v>
      </c>
    </row>
    <row r="4" spans="1:3">
      <c r="A4" s="7" t="s">
        <v>42</v>
      </c>
      <c r="B4" s="5" t="s">
        <v>43</v>
      </c>
    </row>
    <row r="5" spans="1:3">
      <c r="A5" s="7" t="s">
        <v>44</v>
      </c>
      <c r="B5" s="5" t="s">
        <v>45</v>
      </c>
    </row>
    <row r="6" spans="1:3">
      <c r="A6" s="4" t="s">
        <v>46</v>
      </c>
      <c r="B6" s="5" t="s">
        <v>47</v>
      </c>
    </row>
    <row r="7" spans="1:3">
      <c r="A7" s="4" t="s">
        <v>48</v>
      </c>
      <c r="B7" s="5" t="s">
        <v>49</v>
      </c>
      <c r="C7" s="5" t="s">
        <v>50</v>
      </c>
    </row>
    <row r="8" spans="1:3">
      <c r="A8" s="4" t="s">
        <v>51</v>
      </c>
      <c r="B8" s="4" t="s">
        <v>52</v>
      </c>
      <c r="C8" s="5"/>
    </row>
    <row r="9" spans="1:3">
      <c r="A9" s="7" t="s">
        <v>53</v>
      </c>
      <c r="B9" s="5" t="s">
        <v>54</v>
      </c>
    </row>
    <row r="10" spans="1:3">
      <c r="A10" s="7" t="s">
        <v>55</v>
      </c>
      <c r="B10" s="5" t="s">
        <v>56</v>
      </c>
    </row>
    <row r="11" spans="1:3">
      <c r="A11" s="7" t="s">
        <v>57</v>
      </c>
      <c r="B11" s="5" t="s">
        <v>58</v>
      </c>
    </row>
    <row r="12" spans="1:3">
      <c r="A12" s="7" t="s">
        <v>59</v>
      </c>
      <c r="B12" s="5" t="s">
        <v>60</v>
      </c>
    </row>
    <row r="13" spans="1:3">
      <c r="A13" s="7" t="s">
        <v>61</v>
      </c>
      <c r="B13" s="5" t="s">
        <v>62</v>
      </c>
    </row>
    <row r="14" spans="1:3">
      <c r="A14" s="7" t="s">
        <v>63</v>
      </c>
      <c r="B14" s="5" t="s">
        <v>64</v>
      </c>
    </row>
    <row r="15" spans="1:3">
      <c r="A15" s="7" t="s">
        <v>65</v>
      </c>
      <c r="B15" s="5" t="s">
        <v>66</v>
      </c>
    </row>
    <row r="16" spans="1:3">
      <c r="A16" s="7" t="s">
        <v>67</v>
      </c>
      <c r="B16" s="5" t="s">
        <v>68</v>
      </c>
    </row>
    <row r="17" spans="1:3">
      <c r="A17" s="7" t="s">
        <v>69</v>
      </c>
      <c r="B17" s="5" t="s">
        <v>70</v>
      </c>
    </row>
    <row r="18" spans="1:3">
      <c r="A18" s="7" t="s">
        <v>71</v>
      </c>
      <c r="B18" s="5" t="s">
        <v>72</v>
      </c>
    </row>
    <row r="19" spans="1:3">
      <c r="A19" s="7" t="s">
        <v>73</v>
      </c>
      <c r="B19" s="5" t="s">
        <v>74</v>
      </c>
    </row>
    <row r="20" spans="1:3">
      <c r="A20" s="7" t="s">
        <v>75</v>
      </c>
      <c r="B20" s="5" t="s">
        <v>76</v>
      </c>
    </row>
    <row r="21" spans="1:3">
      <c r="A21" s="7" t="s">
        <v>77</v>
      </c>
      <c r="B21" s="5" t="s">
        <v>78</v>
      </c>
    </row>
    <row r="22" spans="1:3">
      <c r="A22" s="7" t="s">
        <v>79</v>
      </c>
      <c r="B22" s="5" t="s">
        <v>80</v>
      </c>
    </row>
    <row r="23" spans="1:3">
      <c r="A23" s="7" t="s">
        <v>81</v>
      </c>
      <c r="B23" s="5" t="s">
        <v>82</v>
      </c>
    </row>
    <row r="24" spans="1:3">
      <c r="A24" s="7" t="s">
        <v>83</v>
      </c>
      <c r="B24" s="5" t="s">
        <v>84</v>
      </c>
      <c r="C24" s="5" t="s">
        <v>85</v>
      </c>
    </row>
    <row r="25" spans="1:3">
      <c r="A25" s="7" t="s">
        <v>86</v>
      </c>
      <c r="B25" s="5" t="s">
        <v>87</v>
      </c>
    </row>
    <row r="26" spans="1:3">
      <c r="A26" s="7" t="s">
        <v>88</v>
      </c>
      <c r="B26" s="5" t="s">
        <v>89</v>
      </c>
      <c r="C26" s="5" t="s">
        <v>50</v>
      </c>
    </row>
    <row r="27" spans="1:3">
      <c r="A27" s="7" t="s">
        <v>90</v>
      </c>
      <c r="B27" s="5" t="s">
        <v>91</v>
      </c>
    </row>
    <row r="28" spans="1:3">
      <c r="A28" s="9" t="s">
        <v>92</v>
      </c>
      <c r="B28" s="10" t="s">
        <v>93</v>
      </c>
    </row>
    <row r="29" spans="1:3">
      <c r="A29" s="10" t="s">
        <v>94</v>
      </c>
      <c r="B29" s="10" t="s">
        <v>95</v>
      </c>
    </row>
    <row r="30" spans="1:3">
      <c r="A30" s="7" t="s">
        <v>96</v>
      </c>
      <c r="B30" s="5" t="s">
        <v>97</v>
      </c>
      <c r="C30" s="5" t="s">
        <v>85</v>
      </c>
    </row>
    <row r="31" spans="1:3">
      <c r="A31" s="7" t="s">
        <v>98</v>
      </c>
      <c r="B31" s="5" t="s">
        <v>99</v>
      </c>
    </row>
    <row r="32" spans="1:3">
      <c r="A32" s="7" t="s">
        <v>100</v>
      </c>
      <c r="B32" s="5" t="s">
        <v>101</v>
      </c>
    </row>
    <row r="33" spans="1:2">
      <c r="A33" s="7" t="s">
        <v>102</v>
      </c>
      <c r="B33" s="5" t="s">
        <v>103</v>
      </c>
    </row>
    <row r="34" spans="1:2">
      <c r="A34" s="7" t="s">
        <v>104</v>
      </c>
      <c r="B34" s="5" t="s">
        <v>105</v>
      </c>
    </row>
    <row r="35" spans="1:2">
      <c r="A35" s="7" t="s">
        <v>106</v>
      </c>
      <c r="B35" s="5" t="s">
        <v>107</v>
      </c>
    </row>
    <row r="36" spans="1:2">
      <c r="A36" s="7" t="s">
        <v>108</v>
      </c>
      <c r="B36" s="5" t="s">
        <v>109</v>
      </c>
    </row>
    <row r="37" spans="1:2">
      <c r="A37" s="7" t="s">
        <v>110</v>
      </c>
      <c r="B37" s="5" t="s">
        <v>111</v>
      </c>
    </row>
    <row r="38" spans="1:2">
      <c r="A38" s="7" t="s">
        <v>112</v>
      </c>
      <c r="B38" s="8" t="s">
        <v>113</v>
      </c>
    </row>
    <row r="39" spans="1:2">
      <c r="A39" s="7" t="s">
        <v>114</v>
      </c>
      <c r="B39" s="5" t="s">
        <v>115</v>
      </c>
    </row>
    <row r="40" spans="1:2">
      <c r="A40" s="7" t="s">
        <v>116</v>
      </c>
      <c r="B40" s="5" t="s">
        <v>117</v>
      </c>
    </row>
    <row r="41" spans="1:2">
      <c r="A41" s="7" t="s">
        <v>118</v>
      </c>
      <c r="B41" s="5" t="s">
        <v>119</v>
      </c>
    </row>
    <row r="42" spans="1:2">
      <c r="A42" s="7" t="s">
        <v>120</v>
      </c>
      <c r="B42" s="5" t="s">
        <v>121</v>
      </c>
    </row>
    <row r="43" spans="1:2">
      <c r="A43" s="7" t="s">
        <v>122</v>
      </c>
      <c r="B43" s="5" t="s">
        <v>123</v>
      </c>
    </row>
    <row r="44" spans="1:2">
      <c r="A44" s="7" t="s">
        <v>124</v>
      </c>
      <c r="B44" s="5" t="s">
        <v>125</v>
      </c>
    </row>
    <row r="45" spans="1:2">
      <c r="A45" s="7" t="s">
        <v>126</v>
      </c>
      <c r="B45" s="5" t="s">
        <v>127</v>
      </c>
    </row>
    <row r="46" spans="1:2">
      <c r="A46" s="7" t="s">
        <v>128</v>
      </c>
      <c r="B46" s="5" t="s">
        <v>129</v>
      </c>
    </row>
    <row r="47" spans="1:2">
      <c r="A47" s="7" t="s">
        <v>130</v>
      </c>
      <c r="B47" s="5" t="s">
        <v>131</v>
      </c>
    </row>
  </sheetData>
  <autoFilter ref="A1:C47" xr:uid="{00000000-0009-0000-0000-000001000000}"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workbookViewId="0"/>
  </sheetViews>
  <sheetFormatPr defaultColWidth="11.23046875" defaultRowHeight="15" customHeight="1"/>
  <cols>
    <col min="1" max="1" width="31.23046875" customWidth="1"/>
    <col min="2" max="2" width="18.765625" customWidth="1"/>
    <col min="3" max="3" width="20.69140625" customWidth="1"/>
    <col min="4" max="4" width="25.84375" customWidth="1"/>
    <col min="5" max="5" width="17.69140625" customWidth="1"/>
    <col min="6" max="6" width="13.53515625" customWidth="1"/>
  </cols>
  <sheetData>
    <row r="1" spans="1:26">
      <c r="A1" s="2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11"/>
      <c r="H1" s="11"/>
      <c r="I1" s="11"/>
      <c r="J1" s="11"/>
      <c r="K1" s="11"/>
      <c r="L1" s="12" t="s">
        <v>110</v>
      </c>
      <c r="M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5" t="s">
        <v>138</v>
      </c>
      <c r="B2" s="13" t="s">
        <v>139</v>
      </c>
      <c r="C2" s="13" t="s">
        <v>140</v>
      </c>
      <c r="D2" s="14" t="s">
        <v>141</v>
      </c>
      <c r="E2" s="13" t="s">
        <v>142</v>
      </c>
      <c r="F2" s="13" t="s">
        <v>143</v>
      </c>
      <c r="L2" s="15" t="str">
        <f t="shared" ref="L2:L11" si="0">"INSERT INTO "&amp; $L$1 &amp;"("&amp;
IF($A$1="","","["&amp;$A$1&amp;"]")&amp;
IF($B$1="","",", ["&amp;$B$1&amp;"]")&amp;
IF($C$1="","",", ["&amp;$C$1&amp;"]")&amp;
IF($D$1="","",", ["&amp;$D$1&amp;"]")&amp;
IF($E$1="","",", ["&amp;$E$1&amp;"]")&amp;
IF($F$1="","",", ["&amp;$F$1&amp;"]")&amp;
IF($G$1="","",", ["&amp;$G$1&amp;"]")&amp;
IF($H$1="","",", ["&amp;$H$1&amp;"]")&amp;
IF($I$1="","",", ["&amp;$I$1&amp;"]")&amp;
IF($J$1="","",", ["&amp;$J$1&amp;"]")&amp;
IF($K$1="","",", ["&amp;$K$1&amp;"]")&amp;
") VALUES ("&amp;
IF($A$1="","",IF(A2="","NULL",IF(A2="NEWID()", A2, "'"&amp;A2&amp;"'")))&amp;
IF($B$1="","",IF(B2="",", NULL",", '"&amp;B2&amp;"'"))&amp;
IF($C$1="","",IF(C2="",", NULL",", '"&amp;C2&amp;"'"))&amp;
IF($D$1="","",IF(D2="",", NULL",", '"&amp;D2&amp;"'"))&amp;
IF($E$1="","",IF(E2="",", NULL",", '"&amp;E2&amp;"'"))&amp;
IF($F$1="","",IF(F2="",", NULL",", '"&amp;F2&amp;"'"))&amp;
IF($G$1="","",IF(G2="",", NULL",", '"&amp;G2&amp;"'"))&amp;
IF($H$1="","",IF(H2="",", NULL",", '"&amp;H2&amp;"'"))&amp;
IF($I$1="","",IF(I2="",", NULL",", '"&amp;I2&amp;"'"))&amp;
IF($J$1="","",IF(J2="",", NULL",", '"&amp;J2&amp;"'"))&amp;
IF($K$1="","",IF(K2="",", NULL",", '"&amp;K2&amp;"'"))&amp;
");"</f>
        <v>INSERT INTO SYS_PARAM_CFG([SPC_ID], [GROUP_KEY], [PARAM_KEY], [PARAM_VALUE], [DESCRIPTION], [IS_ENABLE]) VALUES ('e279ebd4-2067-48c5-943a-b866dfe0ad04', 'EMAIL', 'SMTP_SERVER', 'smtp.gmail.com', 'SMTP 伺服器', 'Y');</v>
      </c>
    </row>
    <row r="3" spans="1:26">
      <c r="A3" s="5" t="s">
        <v>144</v>
      </c>
      <c r="B3" s="13" t="s">
        <v>139</v>
      </c>
      <c r="C3" s="13" t="s">
        <v>145</v>
      </c>
      <c r="D3" s="5">
        <v>587</v>
      </c>
      <c r="E3" s="13" t="s">
        <v>146</v>
      </c>
      <c r="F3" s="13" t="s">
        <v>143</v>
      </c>
      <c r="L3" s="15" t="str">
        <f t="shared" si="0"/>
        <v>INSERT INTO SYS_PARAM_CFG([SPC_ID], [GROUP_KEY], [PARAM_KEY], [PARAM_VALUE], [DESCRIPTION], [IS_ENABLE]) VALUES ('170f7d72-eee5-4dcf-9e61-2e30792a8942', 'EMAIL', 'SMTP_PORT', '587', 'SMTP PORT', 'Y');</v>
      </c>
    </row>
    <row r="4" spans="1:26">
      <c r="A4" s="5" t="s">
        <v>147</v>
      </c>
      <c r="B4" s="13" t="s">
        <v>139</v>
      </c>
      <c r="C4" s="13" t="s">
        <v>148</v>
      </c>
      <c r="E4" s="13" t="s">
        <v>149</v>
      </c>
      <c r="F4" s="16"/>
      <c r="L4" s="15" t="str">
        <f t="shared" si="0"/>
        <v>INSERT INTO SYS_PARAM_CFG([SPC_ID], [GROUP_KEY], [PARAM_KEY], [PARAM_VALUE], [DESCRIPTION], [IS_ENABLE]) VALUES ('ea2e4945-d22a-4c98-bd7c-e11193262364', 'EMAIL', 'SMTP_FROM', NULL, 'SMTP FROM', NULL);</v>
      </c>
    </row>
    <row r="5" spans="1:26">
      <c r="A5" s="5" t="s">
        <v>150</v>
      </c>
      <c r="B5" s="13" t="s">
        <v>139</v>
      </c>
      <c r="C5" s="13" t="s">
        <v>151</v>
      </c>
      <c r="D5" s="5" t="s">
        <v>143</v>
      </c>
      <c r="E5" s="13" t="s">
        <v>152</v>
      </c>
      <c r="F5" s="13" t="s">
        <v>143</v>
      </c>
      <c r="L5" s="15" t="str">
        <f t="shared" si="0"/>
        <v>INSERT INTO SYS_PARAM_CFG([SPC_ID], [GROUP_KEY], [PARAM_KEY], [PARAM_VALUE], [DESCRIPTION], [IS_ENABLE]) VALUES ('41ec4b70-e3f6-43f0-be17-1387a32e3d33', 'EMAIL', 'SMTP_SSL', 'Y', 'SMTP USE SSL', 'Y');</v>
      </c>
    </row>
    <row r="6" spans="1:26">
      <c r="A6" s="13" t="s">
        <v>153</v>
      </c>
      <c r="B6" s="13" t="s">
        <v>154</v>
      </c>
      <c r="C6" s="13" t="s">
        <v>155</v>
      </c>
      <c r="D6" s="17" t="s">
        <v>156</v>
      </c>
      <c r="E6" s="13" t="s">
        <v>157</v>
      </c>
      <c r="F6" s="13" t="s">
        <v>143</v>
      </c>
      <c r="L6" s="15" t="str">
        <f t="shared" si="0"/>
        <v>INSERT INTO SYS_PARAM_CFG([SPC_ID], [GROUP_KEY], [PARAM_KEY], [PARAM_VALUE], [DESCRIPTION], [IS_ENABLE]) VALUES ('F2E4823E-1D99-4A1D-9EA0-815CCA3747F7', 'SysSetting', 'FILE_PATH', 'C:\CEEC_Person\', '檔案根路徑', 'Y');</v>
      </c>
    </row>
    <row r="7" spans="1:26">
      <c r="A7" s="13" t="s">
        <v>158</v>
      </c>
      <c r="B7" s="13" t="s">
        <v>154</v>
      </c>
      <c r="C7" s="13" t="s">
        <v>159</v>
      </c>
      <c r="D7" s="18" t="s">
        <v>160</v>
      </c>
      <c r="E7" s="5" t="s">
        <v>161</v>
      </c>
      <c r="F7" s="13" t="s">
        <v>143</v>
      </c>
      <c r="L7" s="15" t="str">
        <f t="shared" si="0"/>
        <v>INSERT INTO SYS_PARAM_CFG([SPC_ID], [GROUP_KEY], [PARAM_KEY], [PARAM_VALUE], [DESCRIPTION], [IS_ENABLE]) VALUES ('874418FD-E85E-48CB-9B75-7E31EB45D19E', 'SysSetting', 'FRONT_URL', 'http://192.168.0.130:801/Web/#/', '前台首頁網址', 'Y');</v>
      </c>
    </row>
    <row r="8" spans="1:26">
      <c r="L8" s="15" t="str">
        <f t="shared" si="0"/>
        <v>INSERT INTO SYS_PARAM_CFG([SPC_ID], [GROUP_KEY], [PARAM_KEY], [PARAM_VALUE], [DESCRIPTION], [IS_ENABLE]) VALUES (NULL, NULL, NULL, NULL, NULL, NULL);</v>
      </c>
    </row>
    <row r="9" spans="1:26">
      <c r="L9" s="15" t="str">
        <f t="shared" si="0"/>
        <v>INSERT INTO SYS_PARAM_CFG([SPC_ID], [GROUP_KEY], [PARAM_KEY], [PARAM_VALUE], [DESCRIPTION], [IS_ENABLE]) VALUES (NULL, NULL, NULL, NULL, NULL, NULL);</v>
      </c>
    </row>
    <row r="10" spans="1:26">
      <c r="L10" s="15" t="str">
        <f t="shared" si="0"/>
        <v>INSERT INTO SYS_PARAM_CFG([SPC_ID], [GROUP_KEY], [PARAM_KEY], [PARAM_VALUE], [DESCRIPTION], [IS_ENABLE]) VALUES (NULL, NULL, NULL, NULL, NULL, NULL);</v>
      </c>
    </row>
    <row r="11" spans="1:26">
      <c r="L11" s="15" t="str">
        <f t="shared" si="0"/>
        <v>INSERT INTO SYS_PARAM_CFG([SPC_ID], [GROUP_KEY], [PARAM_KEY], [PARAM_VALUE], [DESCRIPTION], [IS_ENABLE]) VALUES (NULL, NULL, NULL, NULL, NULL, NULL);</v>
      </c>
    </row>
  </sheetData>
  <phoneticPr fontId="19" type="noConversion"/>
  <hyperlinks>
    <hyperlink ref="D2" r:id="rId1" xr:uid="{00000000-0004-0000-0200-000000000000}"/>
    <hyperlink ref="D7" r:id="rId2" location="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0"/>
  <sheetViews>
    <sheetView tabSelected="1" topLeftCell="H56" workbookViewId="0">
      <selection activeCell="I62" sqref="I62:J73"/>
    </sheetView>
  </sheetViews>
  <sheetFormatPr defaultColWidth="11.23046875" defaultRowHeight="15" customHeight="1"/>
  <cols>
    <col min="1" max="1" width="6.84375" customWidth="1"/>
    <col min="2" max="2" width="27.4609375" customWidth="1"/>
    <col min="3" max="3" width="28" customWidth="1"/>
    <col min="4" max="4" width="15" customWidth="1"/>
    <col min="5" max="5" width="3.07421875" customWidth="1"/>
    <col min="6" max="6" width="5" customWidth="1"/>
    <col min="7" max="7" width="41.69140625" customWidth="1"/>
    <col min="8" max="8" width="7.23046875" customWidth="1"/>
    <col min="9" max="9" width="54.69140625" customWidth="1"/>
    <col min="10" max="10" width="41.84375" customWidth="1"/>
    <col min="11" max="11" width="43.07421875" customWidth="1"/>
    <col min="12" max="12" width="63.07421875" customWidth="1"/>
    <col min="13" max="26" width="23.4609375" customWidth="1"/>
  </cols>
  <sheetData>
    <row r="1" spans="1:26" ht="15.5">
      <c r="A1" s="19" t="s">
        <v>162</v>
      </c>
      <c r="B1" s="19" t="s">
        <v>162</v>
      </c>
      <c r="C1" s="19" t="s">
        <v>163</v>
      </c>
      <c r="D1" s="19" t="s">
        <v>164</v>
      </c>
      <c r="E1" s="19" t="s">
        <v>165</v>
      </c>
      <c r="F1" s="19" t="s">
        <v>166</v>
      </c>
      <c r="G1" s="19" t="s">
        <v>167</v>
      </c>
      <c r="K1" s="20"/>
      <c r="L1" s="21" t="s">
        <v>37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2">
        <v>1</v>
      </c>
      <c r="B2" s="23" t="s">
        <v>124</v>
      </c>
      <c r="C2" s="23" t="s">
        <v>168</v>
      </c>
      <c r="D2" s="23" t="s">
        <v>169</v>
      </c>
      <c r="E2" s="23" t="s">
        <v>143</v>
      </c>
      <c r="F2" s="23"/>
      <c r="G2" s="23" t="s">
        <v>170</v>
      </c>
      <c r="H2" s="23"/>
      <c r="I2" s="23" t="s">
        <v>511</v>
      </c>
      <c r="J2" s="23" t="e">
        <f t="array" aca="1" ref="J2" ca="1">"public " &amp; _xludf.IFS(D2="DATETIME", "DateTime", LEFT(D2, 4)="NVAR", "string", LEFT(D2, 3)="VAR", "string", D2="INT", "int", LEFT(D2, 3)="DEC", "decimal") &amp; IF(AND(F2="Y", LEFT(D2, 4)&lt;&gt;"NVAR", LEFT(D2, 3)&lt;&gt;"VAR"), "?", "") &amp; " " &amp; PROPER(LEFT(C2)) &amp; MID(SUBSTITUTE(PROPER(C2),"_",""),2,LEN(C2)) &amp; " { get; set; }"</f>
        <v>#NAME?</v>
      </c>
      <c r="K2" s="20" t="e">
        <f ca="1">I2&amp;CHAR(10)&amp;J2</f>
        <v>#NAME?</v>
      </c>
      <c r="L2" s="20" t="str">
        <f t="shared" ref="L2:L44" si="0">"modelBuilder.Entity&lt;" &amp; PROPER(LEFT($B2)) &amp; MID(SUBSTITUTE(PROPER($B2),"_",""),2,LEN($B2)) &amp; "&gt;().Property(m =&gt; m." &amp; PROPER(LEFT($C2)) &amp; MID(SUBSTITUTE(PROPER($C2),"_",""),2,LEN($C2)) &amp; ").HasComment(""" &amp; $G2 &amp; """);"</f>
        <v>modelBuilder.Entity&lt;UserMain&gt;().Property(m =&gt; m.UmId).HasComment("PK, GUID");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5">
      <c r="A3" s="23">
        <v>1</v>
      </c>
      <c r="B3" s="23" t="s">
        <v>124</v>
      </c>
      <c r="C3" s="23" t="s">
        <v>171</v>
      </c>
      <c r="D3" s="23" t="s">
        <v>172</v>
      </c>
      <c r="E3" s="23"/>
      <c r="F3" s="23" t="s">
        <v>143</v>
      </c>
      <c r="G3" s="23" t="s">
        <v>173</v>
      </c>
      <c r="H3" s="23"/>
      <c r="I3" s="23" t="str">
        <f>#N/A</f>
        <v>[Column("USER_NAME", TypeName = "NVARCHAR(10)")]</v>
      </c>
      <c r="J3" s="23" t="e">
        <f t="array" aca="1" ref="J3" ca="1">"public " &amp; _xludf.IFS(D3="DATETIME", "DateTime", LEFT(D3, 4)="NVAR", "string", LEFT(D3, 3)="VAR", "string", D3="INT", "int", LEFT(D3, 3)="DEC", "decimal") &amp; IF(AND(F3="Y", LEFT(D3, 4)&lt;&gt;"NVAR", LEFT(D3, 3)&lt;&gt;"VAR"), "?", "") &amp; " " &amp; PROPER(LEFT(C3)) &amp; MID(SUBSTITUTE(PROPER(C3),"_",""),2,LEN(C3)) &amp; " { get; set; }"</f>
        <v>#NAME?</v>
      </c>
      <c r="K3" s="20"/>
      <c r="L3" s="20" t="str">
        <f t="shared" si="0"/>
        <v>modelBuilder.Entity&lt;UserMain&gt;().Property(m =&gt; m.UserName).HasComment("姓名");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5">
      <c r="A4" s="24">
        <v>1</v>
      </c>
      <c r="B4" s="23" t="s">
        <v>124</v>
      </c>
      <c r="C4" s="23" t="s">
        <v>174</v>
      </c>
      <c r="D4" s="23" t="s">
        <v>175</v>
      </c>
      <c r="E4" s="23"/>
      <c r="F4" s="23"/>
      <c r="G4" s="23" t="s">
        <v>176</v>
      </c>
      <c r="H4" s="23"/>
      <c r="I4" s="23" t="str">
        <f>#N/A</f>
        <v>[Column("USER_ACT", TypeName = "VARCHAR(20)")]</v>
      </c>
      <c r="J4" s="23" t="e">
        <f t="array" aca="1" ref="J4" ca="1">"public " &amp; _xludf.IFS(D4="DATETIME", "DateTime", LEFT(D4, 4)="NVAR", "string", LEFT(D4, 3)="VAR", "string", D4="INT", "int", LEFT(D4, 3)="DEC", "decimal") &amp; IF(AND(F4="Y", LEFT(D4, 4)&lt;&gt;"NVAR", LEFT(D4, 3)&lt;&gt;"VAR"), "?", "") &amp; " " &amp; PROPER(LEFT(C4)) &amp; MID(SUBSTITUTE(PROPER(C4),"_",""),2,LEN(C4)) &amp; " { get; set; }"</f>
        <v>#NAME?</v>
      </c>
      <c r="K4" s="20"/>
      <c r="L4" s="20" t="str">
        <f t="shared" si="0"/>
        <v>modelBuilder.Entity&lt;UserMain&gt;().Property(m =&gt; m.UserAct).HasComment("編碼/帳號");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5">
      <c r="A5" s="23">
        <v>1</v>
      </c>
      <c r="B5" s="23" t="s">
        <v>124</v>
      </c>
      <c r="C5" s="23" t="s">
        <v>177</v>
      </c>
      <c r="D5" s="23" t="s">
        <v>178</v>
      </c>
      <c r="E5" s="23"/>
      <c r="F5" s="23" t="s">
        <v>143</v>
      </c>
      <c r="G5" s="23" t="s">
        <v>179</v>
      </c>
      <c r="H5" s="23"/>
      <c r="I5" s="23" t="str">
        <f>#N/A</f>
        <v>[Column("USER_PD", TypeName = "VARCHAR(100)")]</v>
      </c>
      <c r="J5" s="23" t="e">
        <f t="array" aca="1" ref="J5" ca="1">"public " &amp; _xludf.IFS(D5="DATETIME", "DateTime", LEFT(D5, 4)="NVAR", "string", LEFT(D5, 3)="VAR", "string", D5="INT", "int", LEFT(D5, 3)="DEC", "decimal") &amp; IF(AND(F5="Y", LEFT(D5, 4)&lt;&gt;"NVAR", LEFT(D5, 3)&lt;&gt;"VAR"), "?", "") &amp; " " &amp; PROPER(LEFT(C5)) &amp; MID(SUBSTITUTE(PROPER(C5),"_",""),2,LEN(C5)) &amp; " { get; set; }"</f>
        <v>#NAME?</v>
      </c>
      <c r="K5" s="20"/>
      <c r="L5" s="20" t="str">
        <f t="shared" si="0"/>
        <v>modelBuilder.Entity&lt;UserMain&gt;().Property(m =&gt; m.UserPd).HasComment("密碼");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5">
      <c r="A6" s="23">
        <v>1</v>
      </c>
      <c r="B6" s="23" t="s">
        <v>124</v>
      </c>
      <c r="C6" s="23" t="s">
        <v>185</v>
      </c>
      <c r="D6" s="23" t="s">
        <v>182</v>
      </c>
      <c r="E6" s="23"/>
      <c r="F6" s="23" t="s">
        <v>143</v>
      </c>
      <c r="G6" s="23" t="s">
        <v>186</v>
      </c>
      <c r="H6" s="23"/>
      <c r="I6" s="23" t="str">
        <f>#N/A</f>
        <v>[Column("CREATE_USER", TypeName = "NVARCHAR(20)")]</v>
      </c>
      <c r="J6" s="23" t="e">
        <f t="array" aca="1" ref="J6" ca="1">"public " &amp; _xludf.IFS(D6="DATETIME", "DateTime", LEFT(D6, 4)="NVAR", "string", LEFT(D6, 3)="VAR", "string", D6="INT", "int", LEFT(D6, 3)="DEC", "decimal") &amp; IF(AND(F6="Y", LEFT(D6, 4)&lt;&gt;"NVAR", LEFT(D6, 3)&lt;&gt;"VAR"), "?", "") &amp; " " &amp; PROPER(LEFT(C6)) &amp; MID(SUBSTITUTE(PROPER(C6),"_",""),2,LEN(C6)) &amp; " { get; set; }"</f>
        <v>#NAME?</v>
      </c>
      <c r="K6" s="20"/>
      <c r="L6" s="20" t="str">
        <f t="shared" si="0"/>
        <v>modelBuilder.Entity&lt;UserMain&gt;().Property(m =&gt; m.CreateUser).HasComment("建立者");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5">
      <c r="A7" s="23">
        <v>1</v>
      </c>
      <c r="B7" s="23" t="s">
        <v>124</v>
      </c>
      <c r="C7" s="23" t="s">
        <v>187</v>
      </c>
      <c r="D7" s="23" t="s">
        <v>183</v>
      </c>
      <c r="E7" s="23"/>
      <c r="F7" s="23"/>
      <c r="G7" s="23" t="s">
        <v>188</v>
      </c>
      <c r="H7" s="23"/>
      <c r="I7" s="23" t="str">
        <f>#N/A</f>
        <v>[Column("CREATE_DTM", TypeName = "DATETIME")]</v>
      </c>
      <c r="J7" s="23" t="e">
        <f t="array" aca="1" ref="J7" ca="1">"public " &amp; _xludf.IFS(D7="DATETIME", "DateTime", LEFT(D7, 4)="NVAR", "string", LEFT(D7, 3)="VAR", "string", D7="INT", "int", LEFT(D7, 3)="DEC", "decimal") &amp; IF(AND(F7="Y", LEFT(D7, 4)&lt;&gt;"NVAR", LEFT(D7, 3)&lt;&gt;"VAR"), "?", "") &amp; " " &amp; PROPER(LEFT(C7)) &amp; MID(SUBSTITUTE(PROPER(C7),"_",""),2,LEN(C7)) &amp; " { get; set; }"</f>
        <v>#NAME?</v>
      </c>
      <c r="K7" s="20"/>
      <c r="L7" s="20" t="str">
        <f t="shared" si="0"/>
        <v>modelBuilder.Entity&lt;UserMain&gt;().Property(m =&gt; m.CreateDtm).HasComment("建立時間");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5">
      <c r="A8" s="23">
        <v>1</v>
      </c>
      <c r="B8" s="23" t="s">
        <v>124</v>
      </c>
      <c r="C8" s="23" t="s">
        <v>189</v>
      </c>
      <c r="D8" s="23" t="s">
        <v>182</v>
      </c>
      <c r="E8" s="23"/>
      <c r="F8" s="23" t="s">
        <v>143</v>
      </c>
      <c r="G8" s="23" t="s">
        <v>190</v>
      </c>
      <c r="H8" s="23"/>
      <c r="I8" s="23" t="str">
        <f>#N/A</f>
        <v>[Column("MODIFY_USER", TypeName = "NVARCHAR(20)")]</v>
      </c>
      <c r="J8" s="23" t="e">
        <f t="array" aca="1" ref="J8" ca="1">"public " &amp; _xludf.IFS(D8="DATETIME", "DateTime", LEFT(D8, 4)="NVAR", "string", LEFT(D8, 3)="VAR", "string", D8="INT", "int", LEFT(D8, 3)="DEC", "decimal") &amp; IF(AND(F8="Y", LEFT(D8, 4)&lt;&gt;"NVAR", LEFT(D8, 3)&lt;&gt;"VAR"), "?", "") &amp; " " &amp; PROPER(LEFT(C8)) &amp; MID(SUBSTITUTE(PROPER(C8),"_",""),2,LEN(C8)) &amp; " { get; set; }"</f>
        <v>#NAME?</v>
      </c>
      <c r="K8" s="20"/>
      <c r="L8" s="20" t="str">
        <f t="shared" si="0"/>
        <v>modelBuilder.Entity&lt;UserMain&gt;().Property(m =&gt; m.ModifyUser).HasComment("修改者");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5">
      <c r="A9" s="23">
        <v>1</v>
      </c>
      <c r="B9" s="23" t="s">
        <v>124</v>
      </c>
      <c r="C9" s="23" t="s">
        <v>191</v>
      </c>
      <c r="D9" s="23" t="s">
        <v>183</v>
      </c>
      <c r="E9" s="23"/>
      <c r="F9" s="23"/>
      <c r="G9" s="23" t="s">
        <v>192</v>
      </c>
      <c r="H9" s="23"/>
      <c r="I9" s="23" t="str">
        <f>#N/A</f>
        <v>[Column("MODIFY_DTM", TypeName = "DATETIME")]</v>
      </c>
      <c r="J9" s="23" t="e">
        <f t="array" aca="1" ref="J9" ca="1">"public " &amp; _xludf.IFS(D9="DATETIME", "DateTime", LEFT(D9, 4)="NVAR", "string", LEFT(D9, 3)="VAR", "string", D9="INT", "int", LEFT(D9, 3)="DEC", "decimal") &amp; IF(AND(F9="Y", LEFT(D9, 4)&lt;&gt;"NVAR", LEFT(D9, 3)&lt;&gt;"VAR"), "?", "") &amp; " " &amp; PROPER(LEFT(C9)) &amp; MID(SUBSTITUTE(PROPER(C9),"_",""),2,LEN(C9)) &amp; " { get; set; }"</f>
        <v>#NAME?</v>
      </c>
      <c r="K9" s="20"/>
      <c r="L9" s="20" t="str">
        <f t="shared" si="0"/>
        <v>modelBuilder.Entity&lt;UserMain&gt;().Property(m =&gt; m.ModifyDtm).HasComment("修改時間");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5">
      <c r="A10" s="23">
        <v>1</v>
      </c>
      <c r="B10" s="23" t="s">
        <v>124</v>
      </c>
      <c r="C10" s="23" t="s">
        <v>193</v>
      </c>
      <c r="D10" s="23" t="s">
        <v>175</v>
      </c>
      <c r="E10" s="23"/>
      <c r="F10" s="23" t="s">
        <v>143</v>
      </c>
      <c r="G10" s="23" t="s">
        <v>194</v>
      </c>
      <c r="H10" s="23"/>
      <c r="I10" s="23" t="str">
        <f>#N/A</f>
        <v>[Column("CLIENT_IP", TypeName = "VARCHAR(20)")]</v>
      </c>
      <c r="J10" s="23" t="e">
        <f t="array" aca="1" ref="J10" ca="1">"public " &amp; _xludf.IFS(D10="DATETIME", "DateTime", LEFT(D10, 4)="NVAR", "string", LEFT(D10, 3)="VAR", "string", D10="INT", "int", LEFT(D10, 3)="DEC", "decimal") &amp; IF(AND(F10="Y", LEFT(D10, 4)&lt;&gt;"NVAR", LEFT(D10, 3)&lt;&gt;"VAR"), "?", "") &amp; " " &amp; PROPER(LEFT(C10)) &amp; MID(SUBSTITUTE(PROPER(C10),"_",""),2,LEN(C10)) &amp; " { get; set; }"</f>
        <v>#NAME?</v>
      </c>
      <c r="K10" s="20"/>
      <c r="L10" s="20" t="str">
        <f t="shared" si="0"/>
        <v>modelBuilder.Entity&lt;UserMain&gt;().Property(m =&gt; m.ClientIp).HasComment("使用者 IP");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5">
      <c r="A11" s="23">
        <v>1</v>
      </c>
      <c r="B11" s="23" t="s">
        <v>124</v>
      </c>
      <c r="C11" s="23" t="s">
        <v>195</v>
      </c>
      <c r="D11" s="23" t="s">
        <v>175</v>
      </c>
      <c r="E11" s="23"/>
      <c r="F11" s="23" t="s">
        <v>143</v>
      </c>
      <c r="G11" s="23" t="s">
        <v>196</v>
      </c>
      <c r="H11" s="23"/>
      <c r="I11" s="23" t="str">
        <f>#N/A</f>
        <v>[Column("SERVER_IP", TypeName = "VARCHAR(20)")]</v>
      </c>
      <c r="J11" s="23" t="e">
        <f t="array" aca="1" ref="J11" ca="1">"public " &amp; _xludf.IFS(D11="DATETIME", "DateTime", LEFT(D11, 4)="NVAR", "string", LEFT(D11, 3)="VAR", "string", D11="INT", "int", LEFT(D11, 3)="DEC", "decimal") &amp; IF(AND(F11="Y", LEFT(D11, 4)&lt;&gt;"NVAR", LEFT(D11, 3)&lt;&gt;"VAR"), "?", "") &amp; " " &amp; PROPER(LEFT(C11)) &amp; MID(SUBSTITUTE(PROPER(C11),"_",""),2,LEN(C11)) &amp; " { get; set; }"</f>
        <v>#NAME?</v>
      </c>
      <c r="K11" s="20"/>
      <c r="L11" s="20" t="str">
        <f t="shared" si="0"/>
        <v>modelBuilder.Entity&lt;UserMain&gt;().Property(m =&gt; m.ServerIp).HasComment("主機 IP");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5">
      <c r="A12" s="23">
        <v>2</v>
      </c>
      <c r="B12" s="23" t="s">
        <v>457</v>
      </c>
      <c r="C12" s="23" t="s">
        <v>460</v>
      </c>
      <c r="D12" s="23" t="s">
        <v>169</v>
      </c>
      <c r="E12" s="23" t="s">
        <v>143</v>
      </c>
      <c r="F12" s="23"/>
      <c r="G12" s="23" t="s">
        <v>170</v>
      </c>
      <c r="H12" s="23"/>
      <c r="I12" s="23" t="str">
        <f>#N/A</f>
        <v>[Column("TM_ID", TypeName = "VARCHAR(36)")]</v>
      </c>
      <c r="J12" s="23" t="e">
        <f t="array" aca="1" ref="J12" ca="1">"public " &amp; _xludf.IFS(D12="DATETIME", "DateTime", LEFT(D12, 4)="NVAR", "string", LEFT(D12, 3)="VAR", "string", D12="INT", "int", LEFT(D12, 3)="DEC", "decimal") &amp; IF(AND(F12="Y", LEFT(D12, 4)&lt;&gt;"NVAR", LEFT(D12, 3)&lt;&gt;"VAR"), "?", "") &amp; " " &amp; PROPER(LEFT(C12)) &amp; MID(SUBSTITUTE(PROPER(C12),"_",""),2,LEN(C12)) &amp; " { get; set; }"</f>
        <v>#NAME?</v>
      </c>
      <c r="K12" s="20"/>
      <c r="L12" s="20" t="str">
        <f t="shared" si="0"/>
        <v>modelBuilder.Entity&lt;TicketMain&gt;().Property(m =&gt; m.TmId).HasComment("PK, GUID");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5">
      <c r="A13" s="23">
        <v>2</v>
      </c>
      <c r="B13" s="23" t="s">
        <v>456</v>
      </c>
      <c r="C13" s="23" t="s">
        <v>462</v>
      </c>
      <c r="D13" s="23" t="s">
        <v>180</v>
      </c>
      <c r="E13" s="23"/>
      <c r="F13" s="23"/>
      <c r="G13" s="23" t="s">
        <v>463</v>
      </c>
      <c r="H13" s="23"/>
      <c r="I13" s="23" t="str">
        <f>#N/A</f>
        <v>[Column("TYPE", TypeName = "NVARCHAR(30)")]</v>
      </c>
      <c r="J13" s="23" t="e">
        <f t="array" aca="1" ref="J13" ca="1">"public " &amp; _xludf.IFS(D13="DATETIME", "DateTime", LEFT(D13, 4)="NVAR", "string", LEFT(D13, 3)="VAR", "string", D13="INT", "int", LEFT(D13, 3)="DEC", "decimal") &amp; IF(AND(F13="Y", LEFT(D13, 4)&lt;&gt;"NVAR", LEFT(D13, 3)&lt;&gt;"VAR"), "?", "") &amp; " " &amp; PROPER(LEFT(C13)) &amp; MID(SUBSTITUTE(PROPER(C13),"_",""),2,LEN(C13)) &amp; " { get; set; }"</f>
        <v>#NAME?</v>
      </c>
      <c r="K13" s="20"/>
      <c r="L13" s="20" t="str">
        <f t="shared" si="0"/>
        <v>modelBuilder.Entity&lt;TicketMain&gt;().Property(m =&gt; m.Type).HasComment("TICKET類型");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5">
      <c r="A14" s="23">
        <v>2</v>
      </c>
      <c r="B14" s="23" t="s">
        <v>456</v>
      </c>
      <c r="C14" s="23" t="s">
        <v>464</v>
      </c>
      <c r="D14" s="23" t="s">
        <v>201</v>
      </c>
      <c r="E14" s="23"/>
      <c r="F14" s="23"/>
      <c r="G14" s="29" t="s">
        <v>465</v>
      </c>
      <c r="H14" s="23"/>
      <c r="I14" s="23" t="str">
        <f>#N/A</f>
        <v>[Column("SUMMARY", TypeName = "VARCHAR(30)")]</v>
      </c>
      <c r="J14" s="23" t="e">
        <f t="array" aca="1" ref="J14" ca="1">"public " &amp; _xludf.IFS(D14="DATETIME", "DateTime", LEFT(D14, 4)="NVAR", "string", LEFT(D14, 3)="VAR", "string", D14="INT", "int", LEFT(D14, 3)="DEC", "decimal") &amp; IF(AND(F14="Y", LEFT(D14, 4)&lt;&gt;"NVAR", LEFT(D14, 3)&lt;&gt;"VAR"), "?", "") &amp; " " &amp; PROPER(LEFT(C14)) &amp; MID(SUBSTITUTE(PROPER(C14),"_",""),2,LEN(C14)) &amp; " { get; set; }"</f>
        <v>#NAME?</v>
      </c>
      <c r="K14" s="20"/>
      <c r="L14" s="20" t="str">
        <f t="shared" si="0"/>
        <v>modelBuilder.Entity&lt;TicketMain&gt;().Property(m =&gt; m.Summary).HasComment("摘要");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5">
      <c r="A15" s="23">
        <v>2</v>
      </c>
      <c r="B15" s="23" t="s">
        <v>456</v>
      </c>
      <c r="C15" s="23" t="s">
        <v>466</v>
      </c>
      <c r="D15" s="23" t="s">
        <v>202</v>
      </c>
      <c r="E15" s="23"/>
      <c r="F15" s="23"/>
      <c r="G15" s="29" t="s">
        <v>467</v>
      </c>
      <c r="H15" s="23"/>
      <c r="I15" s="23" t="str">
        <f>#N/A</f>
        <v>[Column("DESCRIPTION", TypeName = "VARCHAR(50)")]</v>
      </c>
      <c r="J15" s="23" t="e">
        <f t="array" aca="1" ref="J15" ca="1">"public " &amp; _xludf.IFS(D15="DATETIME", "DateTime", LEFT(D15, 4)="NVAR", "string", LEFT(D15, 3)="VAR", "string", D15="INT", "int", LEFT(D15, 3)="DEC", "decimal") &amp; IF(AND(F15="Y", LEFT(D15, 4)&lt;&gt;"NVAR", LEFT(D15, 3)&lt;&gt;"VAR"), "?", "") &amp; " " &amp; PROPER(LEFT(C15)) &amp; MID(SUBSTITUTE(PROPER(C15),"_",""),2,LEN(C15)) &amp; " { get; set; }"</f>
        <v>#NAME?</v>
      </c>
      <c r="K15" s="20"/>
      <c r="L15" s="20" t="str">
        <f t="shared" si="0"/>
        <v>modelBuilder.Entity&lt;TicketMain&gt;().Property(m =&gt; m.Description).HasComment("描述");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5">
      <c r="A16" s="23">
        <v>2</v>
      </c>
      <c r="B16" s="23" t="s">
        <v>456</v>
      </c>
      <c r="C16" s="23" t="s">
        <v>185</v>
      </c>
      <c r="D16" s="23" t="s">
        <v>182</v>
      </c>
      <c r="E16" s="23"/>
      <c r="F16" s="23" t="s">
        <v>143</v>
      </c>
      <c r="G16" s="23" t="s">
        <v>186</v>
      </c>
      <c r="H16" s="23"/>
      <c r="I16" s="23" t="str">
        <f>#N/A</f>
        <v>[Column("CREATE_USER", TypeName = "NVARCHAR(20)")]</v>
      </c>
      <c r="J16" s="23" t="e">
        <f t="array" aca="1" ref="J16" ca="1">"public " &amp; _xludf.IFS(D16="DATETIME", "DateTime", LEFT(D16, 4)="NVAR", "string", LEFT(D16, 3)="VAR", "string", D16="INT", "int", LEFT(D16, 3)="DEC", "decimal") &amp; IF(AND(F16="Y", LEFT(D16, 4)&lt;&gt;"NVAR", LEFT(D16, 3)&lt;&gt;"VAR"), "?", "") &amp; " " &amp; PROPER(LEFT(C16)) &amp; MID(SUBSTITUTE(PROPER(C16),"_",""),2,LEN(C16)) &amp; " { get; set; }"</f>
        <v>#NAME?</v>
      </c>
      <c r="K16" s="20"/>
      <c r="L16" s="20" t="str">
        <f t="shared" si="0"/>
        <v>modelBuilder.Entity&lt;TicketMain&gt;().Property(m =&gt; m.CreateUser).HasComment("建立者");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5">
      <c r="A17" s="23">
        <v>2</v>
      </c>
      <c r="B17" s="23" t="s">
        <v>456</v>
      </c>
      <c r="C17" s="23" t="s">
        <v>187</v>
      </c>
      <c r="D17" s="23" t="s">
        <v>183</v>
      </c>
      <c r="E17" s="23"/>
      <c r="F17" s="23"/>
      <c r="G17" s="23" t="s">
        <v>188</v>
      </c>
      <c r="H17" s="23"/>
      <c r="I17" s="23" t="str">
        <f>#N/A</f>
        <v>[Column("CREATE_DTM", TypeName = "DATETIME")]</v>
      </c>
      <c r="J17" s="23" t="e">
        <f t="array" aca="1" ref="J17" ca="1">"public " &amp; _xludf.IFS(D17="DATETIME", "DateTime", LEFT(D17, 4)="NVAR", "string", LEFT(D17, 3)="VAR", "string", D17="INT", "int", LEFT(D17, 3)="DEC", "decimal") &amp; IF(AND(F17="Y", LEFT(D17, 4)&lt;&gt;"NVAR", LEFT(D17, 3)&lt;&gt;"VAR"), "?", "") &amp; " " &amp; PROPER(LEFT(C17)) &amp; MID(SUBSTITUTE(PROPER(C17),"_",""),2,LEN(C17)) &amp; " { get; set; }"</f>
        <v>#NAME?</v>
      </c>
      <c r="K17" s="20"/>
      <c r="L17" s="20" t="str">
        <f t="shared" si="0"/>
        <v>modelBuilder.Entity&lt;TicketMain&gt;().Property(m =&gt; m.CreateDtm).HasComment("建立時間");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5">
      <c r="A18" s="23">
        <v>2</v>
      </c>
      <c r="B18" s="23" t="s">
        <v>456</v>
      </c>
      <c r="C18" s="23" t="s">
        <v>189</v>
      </c>
      <c r="D18" s="23" t="s">
        <v>182</v>
      </c>
      <c r="E18" s="23"/>
      <c r="F18" s="23" t="s">
        <v>143</v>
      </c>
      <c r="G18" s="23" t="s">
        <v>190</v>
      </c>
      <c r="H18" s="23"/>
      <c r="I18" s="23" t="str">
        <f>#N/A</f>
        <v>[Column("MODIFY_USER", TypeName = "NVARCHAR(20)")]</v>
      </c>
      <c r="J18" s="23" t="e">
        <f t="array" aca="1" ref="J18" ca="1">"public " &amp; _xludf.IFS(D18="DATETIME", "DateTime", LEFT(D18, 4)="NVAR", "string", LEFT(D18, 3)="VAR", "string", D18="INT", "int", LEFT(D18, 3)="DEC", "decimal") &amp; IF(AND(F18="Y", LEFT(D18, 4)&lt;&gt;"NVAR", LEFT(D18, 3)&lt;&gt;"VAR"), "?", "") &amp; " " &amp; PROPER(LEFT(C18)) &amp; MID(SUBSTITUTE(PROPER(C18),"_",""),2,LEN(C18)) &amp; " { get; set; }"</f>
        <v>#NAME?</v>
      </c>
      <c r="K18" s="20"/>
      <c r="L18" s="20" t="str">
        <f t="shared" si="0"/>
        <v>modelBuilder.Entity&lt;TicketMain&gt;().Property(m =&gt; m.ModifyUser).HasComment("修改者");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5">
      <c r="A19" s="23">
        <v>2</v>
      </c>
      <c r="B19" s="23" t="s">
        <v>456</v>
      </c>
      <c r="C19" s="23" t="s">
        <v>191</v>
      </c>
      <c r="D19" s="23" t="s">
        <v>183</v>
      </c>
      <c r="E19" s="23"/>
      <c r="F19" s="23"/>
      <c r="G19" s="23" t="s">
        <v>192</v>
      </c>
      <c r="H19" s="23"/>
      <c r="I19" s="23" t="str">
        <f>#N/A</f>
        <v>[Column("MODIFY_DTM", TypeName = "DATETIME")]</v>
      </c>
      <c r="J19" s="23" t="e">
        <f t="array" aca="1" ref="J19" ca="1">"public " &amp; _xludf.IFS(D19="DATETIME", "DateTime", LEFT(D19, 4)="NVAR", "string", LEFT(D19, 3)="VAR", "string", D19="INT", "int", LEFT(D19, 3)="DEC", "decimal") &amp; IF(AND(F19="Y", LEFT(D19, 4)&lt;&gt;"NVAR", LEFT(D19, 3)&lt;&gt;"VAR"), "?", "") &amp; " " &amp; PROPER(LEFT(C19)) &amp; MID(SUBSTITUTE(PROPER(C19),"_",""),2,LEN(C19)) &amp; " { get; set; }"</f>
        <v>#NAME?</v>
      </c>
      <c r="K19" s="20"/>
      <c r="L19" s="20" t="str">
        <f t="shared" si="0"/>
        <v>modelBuilder.Entity&lt;TicketMain&gt;().Property(m =&gt; m.ModifyDtm).HasComment("修改時間");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5">
      <c r="A20" s="23">
        <v>2</v>
      </c>
      <c r="B20" s="23" t="s">
        <v>456</v>
      </c>
      <c r="C20" s="23" t="s">
        <v>193</v>
      </c>
      <c r="D20" s="23" t="s">
        <v>175</v>
      </c>
      <c r="E20" s="23"/>
      <c r="F20" s="23" t="s">
        <v>143</v>
      </c>
      <c r="G20" s="23" t="s">
        <v>194</v>
      </c>
      <c r="H20" s="23"/>
      <c r="I20" s="23" t="str">
        <f>#N/A</f>
        <v>[Column("CLIENT_IP", TypeName = "VARCHAR(20)")]</v>
      </c>
      <c r="J20" s="23" t="e">
        <f t="array" aca="1" ref="J20" ca="1">"public " &amp; _xludf.IFS(D20="DATETIME", "DateTime", LEFT(D20, 4)="NVAR", "string", LEFT(D20, 3)="VAR", "string", D20="INT", "int", LEFT(D20, 3)="DEC", "decimal") &amp; IF(AND(F20="Y", LEFT(D20, 4)&lt;&gt;"NVAR", LEFT(D20, 3)&lt;&gt;"VAR"), "?", "") &amp; " " &amp; PROPER(LEFT(C20)) &amp; MID(SUBSTITUTE(PROPER(C20),"_",""),2,LEN(C20)) &amp; " { get; set; }"</f>
        <v>#NAME?</v>
      </c>
      <c r="K20" s="20"/>
      <c r="L20" s="20" t="str">
        <f t="shared" si="0"/>
        <v>modelBuilder.Entity&lt;TicketMain&gt;().Property(m =&gt; m.ClientIp).HasComment("使用者 IP");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5">
      <c r="A21" s="23">
        <v>2</v>
      </c>
      <c r="B21" s="23" t="s">
        <v>457</v>
      </c>
      <c r="C21" s="23" t="s">
        <v>195</v>
      </c>
      <c r="D21" s="23" t="s">
        <v>175</v>
      </c>
      <c r="E21" s="23"/>
      <c r="F21" s="23" t="s">
        <v>143</v>
      </c>
      <c r="G21" s="23" t="s">
        <v>196</v>
      </c>
      <c r="H21" s="23"/>
      <c r="I21" s="23" t="str">
        <f>#N/A</f>
        <v>[Column("SERVER_IP", TypeName = "VARCHAR(20)")]</v>
      </c>
      <c r="J21" s="23" t="e">
        <f t="array" aca="1" ref="J21" ca="1">"public " &amp; _xludf.IFS(D21="DATETIME", "DateTime", LEFT(D21, 4)="NVAR", "string", LEFT(D21, 3)="VAR", "string", D21="INT", "int", LEFT(D21, 3)="DEC", "decimal") &amp; IF(AND(F21="Y", LEFT(D21, 4)&lt;&gt;"NVAR", LEFT(D21, 3)&lt;&gt;"VAR"), "?", "") &amp; " " &amp; PROPER(LEFT(C21)) &amp; MID(SUBSTITUTE(PROPER(C21),"_",""),2,LEN(C21)) &amp; " { get; set; }"</f>
        <v>#NAME?</v>
      </c>
      <c r="K21" s="20"/>
      <c r="L21" s="20" t="str">
        <f t="shared" si="0"/>
        <v>modelBuilder.Entity&lt;TicketMain&gt;().Property(m =&gt; m.ServerIp).HasComment("主機 IP");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5">
      <c r="A22" s="25">
        <v>3</v>
      </c>
      <c r="B22" s="25" t="s">
        <v>130</v>
      </c>
      <c r="C22" s="25" t="s">
        <v>204</v>
      </c>
      <c r="D22" s="25" t="s">
        <v>169</v>
      </c>
      <c r="E22" s="25" t="s">
        <v>143</v>
      </c>
      <c r="F22" s="25"/>
      <c r="G22" s="25" t="s">
        <v>170</v>
      </c>
      <c r="H22" s="25"/>
      <c r="I22" s="25" t="str">
        <f>#N/A</f>
        <v>[Column("UR_ID", TypeName = "VARCHAR(36)")]</v>
      </c>
      <c r="J22" s="25" t="e">
        <f t="array" aca="1" ref="J22" ca="1">"public " &amp; _xludf.IFS(D22="DATETIME", "DateTime", LEFT(D22, 4)="NVAR", "string", LEFT(D22, 3)="VAR", "string", D22="INT", "int", LEFT(D22, 3)="DEC", "decimal") &amp; IF(AND(F22="Y", LEFT(D22, 4)&lt;&gt;"NVAR", LEFT(D22, 3)&lt;&gt;"VAR"), "?", "") &amp; " " &amp; PROPER(LEFT(C22)) &amp; MID(SUBSTITUTE(PROPER(C22),"_",""),2,LEN(C22)) &amp; " { get; set; }"</f>
        <v>#NAME?</v>
      </c>
      <c r="K22" s="20"/>
      <c r="L22" s="20" t="str">
        <f t="shared" si="0"/>
        <v>modelBuilder.Entity&lt;UserRole&gt;().Property(m =&gt; m.UrId).HasComment("PK, GUID");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5">
      <c r="A23" s="25">
        <v>3</v>
      </c>
      <c r="B23" s="25" t="s">
        <v>130</v>
      </c>
      <c r="C23" s="25" t="s">
        <v>168</v>
      </c>
      <c r="D23" s="25" t="s">
        <v>169</v>
      </c>
      <c r="E23" s="25"/>
      <c r="F23" s="25"/>
      <c r="G23" s="25" t="s">
        <v>203</v>
      </c>
      <c r="H23" s="25"/>
      <c r="I23" s="25" t="str">
        <f>#N/A</f>
        <v>[Column("UM_ID", TypeName = "VARCHAR(36)")]</v>
      </c>
      <c r="J23" s="25" t="e">
        <f t="array" aca="1" ref="J23" ca="1">"public " &amp; _xludf.IFS(D23="DATETIME", "DateTime", LEFT(D23, 4)="NVAR", "string", LEFT(D23, 3)="VAR", "string", D23="INT", "int", LEFT(D23, 3)="DEC", "decimal") &amp; IF(AND(F23="Y", LEFT(D23, 4)&lt;&gt;"NVAR", LEFT(D23, 3)&lt;&gt;"VAR"), "?", "") &amp; " " &amp; PROPER(LEFT(C23)) &amp; MID(SUBSTITUTE(PROPER(C23),"_",""),2,LEN(C23)) &amp; " { get; set; }"</f>
        <v>#NAME?</v>
      </c>
      <c r="K23" s="20"/>
      <c r="L23" s="20" t="str">
        <f t="shared" si="0"/>
        <v>modelBuilder.Entity&lt;UserRole&gt;().Property(m =&gt; m.UmId).HasComment("GUID");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5">
      <c r="A24" s="25">
        <v>3</v>
      </c>
      <c r="B24" s="25" t="s">
        <v>130</v>
      </c>
      <c r="C24" s="25" t="s">
        <v>205</v>
      </c>
      <c r="D24" s="25" t="s">
        <v>169</v>
      </c>
      <c r="E24" s="25"/>
      <c r="F24" s="25"/>
      <c r="G24" s="25" t="s">
        <v>203</v>
      </c>
      <c r="H24" s="25"/>
      <c r="I24" s="25" t="str">
        <f>#N/A</f>
        <v>[Column("RM_ID", TypeName = "VARCHAR(36)")]</v>
      </c>
      <c r="J24" s="25" t="e">
        <f t="array" aca="1" ref="J24" ca="1">"public " &amp; _xludf.IFS(D24="DATETIME", "DateTime", LEFT(D24, 4)="NVAR", "string", LEFT(D24, 3)="VAR", "string", D24="INT", "int", LEFT(D24, 3)="DEC", "decimal") &amp; IF(AND(F24="Y", LEFT(D24, 4)&lt;&gt;"NVAR", LEFT(D24, 3)&lt;&gt;"VAR"), "?", "") &amp; " " &amp; PROPER(LEFT(C24)) &amp; MID(SUBSTITUTE(PROPER(C24),"_",""),2,LEN(C24)) &amp; " { get; set; }"</f>
        <v>#NAME?</v>
      </c>
      <c r="K24" s="20"/>
      <c r="L24" s="20" t="str">
        <f t="shared" si="0"/>
        <v>modelBuilder.Entity&lt;UserRole&gt;().Property(m =&gt; m.RmId).HasComment("GUID");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5">
      <c r="A25" s="25">
        <v>3</v>
      </c>
      <c r="B25" s="25" t="s">
        <v>130</v>
      </c>
      <c r="C25" s="25" t="s">
        <v>185</v>
      </c>
      <c r="D25" s="25" t="s">
        <v>182</v>
      </c>
      <c r="E25" s="25"/>
      <c r="F25" s="25" t="s">
        <v>143</v>
      </c>
      <c r="G25" s="25" t="s">
        <v>186</v>
      </c>
      <c r="H25" s="25"/>
      <c r="I25" s="25" t="str">
        <f>#N/A</f>
        <v>[Column("CREATE_USER", TypeName = "NVARCHAR(20)")]</v>
      </c>
      <c r="J25" s="25" t="e">
        <f t="array" aca="1" ref="J25" ca="1">"public " &amp; _xludf.IFS(D25="DATETIME", "DateTime", LEFT(D25, 4)="NVAR", "string", LEFT(D25, 3)="VAR", "string", D25="INT", "int", LEFT(D25, 3)="DEC", "decimal") &amp; IF(AND(F25="Y", LEFT(D25, 4)&lt;&gt;"NVAR", LEFT(D25, 3)&lt;&gt;"VAR"), "?", "") &amp; " " &amp; PROPER(LEFT(C25)) &amp; MID(SUBSTITUTE(PROPER(C25),"_",""),2,LEN(C25)) &amp; " { get; set; }"</f>
        <v>#NAME?</v>
      </c>
      <c r="K25" s="20"/>
      <c r="L25" s="20" t="str">
        <f t="shared" si="0"/>
        <v>modelBuilder.Entity&lt;UserRole&gt;().Property(m =&gt; m.CreateUser).HasComment("建立者");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5">
      <c r="A26" s="25">
        <v>3</v>
      </c>
      <c r="B26" s="25" t="s">
        <v>130</v>
      </c>
      <c r="C26" s="25" t="s">
        <v>187</v>
      </c>
      <c r="D26" s="25" t="s">
        <v>183</v>
      </c>
      <c r="E26" s="25"/>
      <c r="F26" s="25"/>
      <c r="G26" s="25" t="s">
        <v>188</v>
      </c>
      <c r="H26" s="25"/>
      <c r="I26" s="25" t="str">
        <f>#N/A</f>
        <v>[Column("CREATE_DTM", TypeName = "DATETIME")]</v>
      </c>
      <c r="J26" s="25" t="e">
        <f t="array" aca="1" ref="J26" ca="1">"public " &amp; _xludf.IFS(D26="DATETIME", "DateTime", LEFT(D26, 4)="NVAR", "string", LEFT(D26, 3)="VAR", "string", D26="INT", "int", LEFT(D26, 3)="DEC", "decimal") &amp; IF(AND(F26="Y", LEFT(D26, 4)&lt;&gt;"NVAR", LEFT(D26, 3)&lt;&gt;"VAR"), "?", "") &amp; " " &amp; PROPER(LEFT(C26)) &amp; MID(SUBSTITUTE(PROPER(C26),"_",""),2,LEN(C26)) &amp; " { get; set; }"</f>
        <v>#NAME?</v>
      </c>
      <c r="K26" s="20"/>
      <c r="L26" s="20" t="str">
        <f t="shared" si="0"/>
        <v>modelBuilder.Entity&lt;UserRole&gt;().Property(m =&gt; m.CreateDtm).HasComment("建立時間");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5">
      <c r="A27" s="25">
        <v>3</v>
      </c>
      <c r="B27" s="25" t="s">
        <v>130</v>
      </c>
      <c r="C27" s="25" t="s">
        <v>193</v>
      </c>
      <c r="D27" s="25" t="s">
        <v>175</v>
      </c>
      <c r="E27" s="25"/>
      <c r="F27" s="25" t="s">
        <v>143</v>
      </c>
      <c r="G27" s="25" t="s">
        <v>194</v>
      </c>
      <c r="H27" s="25"/>
      <c r="I27" s="25" t="str">
        <f>#N/A</f>
        <v>[Column("CLIENT_IP", TypeName = "VARCHAR(20)")]</v>
      </c>
      <c r="J27" s="25" t="e">
        <f t="array" aca="1" ref="J27" ca="1">"public " &amp; _xludf.IFS(D27="DATETIME", "DateTime", LEFT(D27, 4)="NVAR", "string", LEFT(D27, 3)="VAR", "string", D27="INT", "int", LEFT(D27, 3)="DEC", "decimal") &amp; IF(AND(F27="Y", LEFT(D27, 4)&lt;&gt;"NVAR", LEFT(D27, 3)&lt;&gt;"VAR"), "?", "") &amp; " " &amp; PROPER(LEFT(C27)) &amp; MID(SUBSTITUTE(PROPER(C27),"_",""),2,LEN(C27)) &amp; " { get; set; }"</f>
        <v>#NAME?</v>
      </c>
      <c r="K27" s="20"/>
      <c r="L27" s="20" t="str">
        <f t="shared" si="0"/>
        <v>modelBuilder.Entity&lt;UserRole&gt;().Property(m =&gt; m.ClientIp).HasComment("使用者 IP");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5">
      <c r="A28" s="25">
        <v>3</v>
      </c>
      <c r="B28" s="25" t="s">
        <v>130</v>
      </c>
      <c r="C28" s="25" t="s">
        <v>195</v>
      </c>
      <c r="D28" s="25" t="s">
        <v>175</v>
      </c>
      <c r="E28" s="25"/>
      <c r="F28" s="25" t="s">
        <v>143</v>
      </c>
      <c r="G28" s="25" t="s">
        <v>196</v>
      </c>
      <c r="H28" s="25"/>
      <c r="I28" s="25" t="str">
        <f>#N/A</f>
        <v>[Column("SERVER_IP", TypeName = "VARCHAR(20)")]</v>
      </c>
      <c r="J28" s="25" t="e">
        <f t="array" aca="1" ref="J28" ca="1">"public " &amp; _xludf.IFS(D28="DATETIME", "DateTime", LEFT(D28, 4)="NVAR", "string", LEFT(D28, 3)="VAR", "string", D28="INT", "int", LEFT(D28, 3)="DEC", "decimal") &amp; IF(AND(F28="Y", LEFT(D28, 4)&lt;&gt;"NVAR", LEFT(D28, 3)&lt;&gt;"VAR"), "?", "") &amp; " " &amp; PROPER(LEFT(C28)) &amp; MID(SUBSTITUTE(PROPER(C28),"_",""),2,LEN(C28)) &amp; " { get; set; }"</f>
        <v>#NAME?</v>
      </c>
      <c r="K28" s="20"/>
      <c r="L28" s="20" t="str">
        <f t="shared" si="0"/>
        <v>modelBuilder.Entity&lt;UserRole&gt;().Property(m =&gt; m.ServerIp).HasComment("主機 IP");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5">
      <c r="A29" s="23">
        <v>4</v>
      </c>
      <c r="B29" s="23" t="s">
        <v>102</v>
      </c>
      <c r="C29" s="23" t="s">
        <v>205</v>
      </c>
      <c r="D29" s="23" t="s">
        <v>169</v>
      </c>
      <c r="E29" s="23" t="s">
        <v>143</v>
      </c>
      <c r="F29" s="23"/>
      <c r="G29" s="23" t="s">
        <v>170</v>
      </c>
      <c r="H29" s="23"/>
      <c r="I29" s="23" t="str">
        <f>#N/A</f>
        <v>[Column("RM_ID", TypeName = "VARCHAR(36)")]</v>
      </c>
      <c r="J29" s="23" t="e">
        <f t="array" aca="1" ref="J29" ca="1">"public " &amp; _xludf.IFS(D29="DATETIME", "DateTime", LEFT(D29, 4)="NVAR", "string", LEFT(D29, 3)="VAR", "string", D29="INT", "int", LEFT(D29, 3)="DEC", "decimal") &amp; IF(AND(F29="Y", LEFT(D29, 4)&lt;&gt;"NVAR", LEFT(D29, 3)&lt;&gt;"VAR"), "?", "") &amp; " " &amp; PROPER(LEFT(C29)) &amp; MID(SUBSTITUTE(PROPER(C29),"_",""),2,LEN(C29)) &amp; " { get; set; }"</f>
        <v>#NAME?</v>
      </c>
      <c r="K29" s="20"/>
      <c r="L29" s="20" t="str">
        <f t="shared" si="0"/>
        <v>modelBuilder.Entity&lt;RoleMain&gt;().Property(m =&gt; m.RmId).HasComment("PK, GUID");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5">
      <c r="A30" s="23">
        <v>4</v>
      </c>
      <c r="B30" s="23" t="s">
        <v>102</v>
      </c>
      <c r="C30" s="23" t="s">
        <v>206</v>
      </c>
      <c r="D30" s="23" t="s">
        <v>182</v>
      </c>
      <c r="E30" s="23"/>
      <c r="F30" s="23"/>
      <c r="G30" s="23" t="s">
        <v>207</v>
      </c>
      <c r="H30" s="23"/>
      <c r="I30" s="23" t="str">
        <f>#N/A</f>
        <v>[Column("ROLE_NM", TypeName = "NVARCHAR(20)")]</v>
      </c>
      <c r="J30" s="23" t="e">
        <f t="array" aca="1" ref="J30" ca="1">"public " &amp; _xludf.IFS(D30="DATETIME", "DateTime", LEFT(D30, 4)="NVAR", "string", LEFT(D30, 3)="VAR", "string", D30="INT", "int", LEFT(D30, 3)="DEC", "decimal") &amp; IF(AND(F30="Y", LEFT(D30, 4)&lt;&gt;"NVAR", LEFT(D30, 3)&lt;&gt;"VAR"), "?", "") &amp; " " &amp; PROPER(LEFT(C30)) &amp; MID(SUBSTITUTE(PROPER(C30),"_",""),2,LEN(C30)) &amp; " { get; set; }"</f>
        <v>#NAME?</v>
      </c>
      <c r="K30" s="20"/>
      <c r="L30" s="20" t="str">
        <f t="shared" si="0"/>
        <v>modelBuilder.Entity&lt;RoleMain&gt;().Property(m =&gt; m.RoleNm).HasComment("角色名稱");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5">
      <c r="A31" s="23">
        <v>4</v>
      </c>
      <c r="B31" s="23" t="s">
        <v>102</v>
      </c>
      <c r="C31" s="23" t="s">
        <v>208</v>
      </c>
      <c r="D31" s="23" t="s">
        <v>197</v>
      </c>
      <c r="E31" s="23"/>
      <c r="F31" s="23"/>
      <c r="G31" s="23" t="s">
        <v>209</v>
      </c>
      <c r="H31" s="23"/>
      <c r="I31" s="23" t="str">
        <f>#N/A</f>
        <v>[Column("ROLE_TYPE", TypeName = "VARCHAR(5)")]</v>
      </c>
      <c r="J31" s="23" t="e">
        <f t="array" aca="1" ref="J31" ca="1">"public " &amp; _xludf.IFS(D31="DATETIME", "DateTime", LEFT(D31, 4)="NVAR", "string", LEFT(D31, 3)="VAR", "string", D31="INT", "int", LEFT(D31, 3)="DEC", "decimal") &amp; IF(AND(F31="Y", LEFT(D31, 4)&lt;&gt;"NVAR", LEFT(D31, 3)&lt;&gt;"VAR"), "?", "") &amp; " " &amp; PROPER(LEFT(C31)) &amp; MID(SUBSTITUTE(PROPER(C31),"_",""),2,LEN(C31)) &amp; " { get; set; }"</f>
        <v>#NAME?</v>
      </c>
      <c r="K31" s="20"/>
      <c r="L31" s="20" t="str">
        <f t="shared" si="0"/>
        <v>modelBuilder.Entity&lt;RoleMain&gt;().Property(m =&gt; m.RoleType).HasComment("角色類別");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5">
      <c r="A32" s="23">
        <v>4</v>
      </c>
      <c r="B32" s="23" t="s">
        <v>102</v>
      </c>
      <c r="C32" s="23" t="s">
        <v>185</v>
      </c>
      <c r="D32" s="23" t="s">
        <v>182</v>
      </c>
      <c r="E32" s="23"/>
      <c r="F32" s="23" t="s">
        <v>143</v>
      </c>
      <c r="G32" s="23" t="s">
        <v>186</v>
      </c>
      <c r="H32" s="23"/>
      <c r="I32" s="23" t="str">
        <f>#N/A</f>
        <v>[Column("CREATE_USER", TypeName = "NVARCHAR(20)")]</v>
      </c>
      <c r="J32" s="23" t="e">
        <f t="array" aca="1" ref="J32" ca="1">"public " &amp; _xludf.IFS(D32="DATETIME", "DateTime", LEFT(D32, 4)="NVAR", "string", LEFT(D32, 3)="VAR", "string", D32="INT", "int", LEFT(D32, 3)="DEC", "decimal") &amp; IF(AND(F32="Y", LEFT(D32, 4)&lt;&gt;"NVAR", LEFT(D32, 3)&lt;&gt;"VAR"), "?", "") &amp; " " &amp; PROPER(LEFT(C32)) &amp; MID(SUBSTITUTE(PROPER(C32),"_",""),2,LEN(C32)) &amp; " { get; set; }"</f>
        <v>#NAME?</v>
      </c>
      <c r="K32" s="20"/>
      <c r="L32" s="20" t="str">
        <f t="shared" si="0"/>
        <v>modelBuilder.Entity&lt;RoleMain&gt;().Property(m =&gt; m.CreateUser).HasComment("建立者");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5">
      <c r="A33" s="23">
        <v>4</v>
      </c>
      <c r="B33" s="23" t="s">
        <v>102</v>
      </c>
      <c r="C33" s="23" t="s">
        <v>187</v>
      </c>
      <c r="D33" s="23" t="s">
        <v>183</v>
      </c>
      <c r="E33" s="23"/>
      <c r="F33" s="23"/>
      <c r="G33" s="23" t="s">
        <v>188</v>
      </c>
      <c r="H33" s="23"/>
      <c r="I33" s="23" t="str">
        <f>#N/A</f>
        <v>[Column("CREATE_DTM", TypeName = "DATETIME")]</v>
      </c>
      <c r="J33" s="23" t="e">
        <f t="array" aca="1" ref="J33" ca="1">"public " &amp; _xludf.IFS(D33="DATETIME", "DateTime", LEFT(D33, 4)="NVAR", "string", LEFT(D33, 3)="VAR", "string", D33="INT", "int", LEFT(D33, 3)="DEC", "decimal") &amp; IF(AND(F33="Y", LEFT(D33, 4)&lt;&gt;"NVAR", LEFT(D33, 3)&lt;&gt;"VAR"), "?", "") &amp; " " &amp; PROPER(LEFT(C33)) &amp; MID(SUBSTITUTE(PROPER(C33),"_",""),2,LEN(C33)) &amp; " { get; set; }"</f>
        <v>#NAME?</v>
      </c>
      <c r="K33" s="20"/>
      <c r="L33" s="20" t="str">
        <f t="shared" si="0"/>
        <v>modelBuilder.Entity&lt;RoleMain&gt;().Property(m =&gt; m.CreateDtm).HasComment("建立時間");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5">
      <c r="A34" s="23">
        <v>4</v>
      </c>
      <c r="B34" s="23" t="s">
        <v>102</v>
      </c>
      <c r="C34" s="23" t="s">
        <v>189</v>
      </c>
      <c r="D34" s="23" t="s">
        <v>182</v>
      </c>
      <c r="E34" s="23"/>
      <c r="F34" s="23" t="s">
        <v>143</v>
      </c>
      <c r="G34" s="23" t="s">
        <v>190</v>
      </c>
      <c r="H34" s="23"/>
      <c r="I34" s="23" t="str">
        <f>#N/A</f>
        <v>[Column("MODIFY_USER", TypeName = "NVARCHAR(20)")]</v>
      </c>
      <c r="J34" s="23" t="e">
        <f t="array" aca="1" ref="J34" ca="1">"public " &amp; _xludf.IFS(D34="DATETIME", "DateTime", LEFT(D34, 4)="NVAR", "string", LEFT(D34, 3)="VAR", "string", D34="INT", "int", LEFT(D34, 3)="DEC", "decimal") &amp; IF(AND(F34="Y", LEFT(D34, 4)&lt;&gt;"NVAR", LEFT(D34, 3)&lt;&gt;"VAR"), "?", "") &amp; " " &amp; PROPER(LEFT(C34)) &amp; MID(SUBSTITUTE(PROPER(C34),"_",""),2,LEN(C34)) &amp; " { get; set; }"</f>
        <v>#NAME?</v>
      </c>
      <c r="K34" s="20"/>
      <c r="L34" s="20" t="str">
        <f t="shared" si="0"/>
        <v>modelBuilder.Entity&lt;RoleMain&gt;().Property(m =&gt; m.ModifyUser).HasComment("修改者");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5">
      <c r="A35" s="23">
        <v>4</v>
      </c>
      <c r="B35" s="23" t="s">
        <v>102</v>
      </c>
      <c r="C35" s="23" t="s">
        <v>191</v>
      </c>
      <c r="D35" s="23" t="s">
        <v>183</v>
      </c>
      <c r="E35" s="23"/>
      <c r="F35" s="23"/>
      <c r="G35" s="23" t="s">
        <v>192</v>
      </c>
      <c r="H35" s="23"/>
      <c r="I35" s="23" t="str">
        <f>#N/A</f>
        <v>[Column("MODIFY_DTM", TypeName = "DATETIME")]</v>
      </c>
      <c r="J35" s="23" t="e">
        <f t="array" aca="1" ref="J35" ca="1">"public " &amp; _xludf.IFS(D35="DATETIME", "DateTime", LEFT(D35, 4)="NVAR", "string", LEFT(D35, 3)="VAR", "string", D35="INT", "int", LEFT(D35, 3)="DEC", "decimal") &amp; IF(AND(F35="Y", LEFT(D35, 4)&lt;&gt;"NVAR", LEFT(D35, 3)&lt;&gt;"VAR"), "?", "") &amp; " " &amp; PROPER(LEFT(C35)) &amp; MID(SUBSTITUTE(PROPER(C35),"_",""),2,LEN(C35)) &amp; " { get; set; }"</f>
        <v>#NAME?</v>
      </c>
      <c r="K35" s="20"/>
      <c r="L35" s="20" t="str">
        <f t="shared" si="0"/>
        <v>modelBuilder.Entity&lt;RoleMain&gt;().Property(m =&gt; m.ModifyDtm).HasComment("修改時間");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5">
      <c r="A36" s="23">
        <v>4</v>
      </c>
      <c r="B36" s="23" t="s">
        <v>102</v>
      </c>
      <c r="C36" s="23" t="s">
        <v>193</v>
      </c>
      <c r="D36" s="23" t="s">
        <v>175</v>
      </c>
      <c r="E36" s="23"/>
      <c r="F36" s="23" t="s">
        <v>143</v>
      </c>
      <c r="G36" s="23" t="s">
        <v>194</v>
      </c>
      <c r="H36" s="23"/>
      <c r="I36" s="23" t="str">
        <f>#N/A</f>
        <v>[Column("CLIENT_IP", TypeName = "VARCHAR(20)")]</v>
      </c>
      <c r="J36" s="23" t="e">
        <f t="array" aca="1" ref="J36" ca="1">"public " &amp; _xludf.IFS(D36="DATETIME", "DateTime", LEFT(D36, 4)="NVAR", "string", LEFT(D36, 3)="VAR", "string", D36="INT", "int", LEFT(D36, 3)="DEC", "decimal") &amp; IF(AND(F36="Y", LEFT(D36, 4)&lt;&gt;"NVAR", LEFT(D36, 3)&lt;&gt;"VAR"), "?", "") &amp; " " &amp; PROPER(LEFT(C36)) &amp; MID(SUBSTITUTE(PROPER(C36),"_",""),2,LEN(C36)) &amp; " { get; set; }"</f>
        <v>#NAME?</v>
      </c>
      <c r="K36" s="20"/>
      <c r="L36" s="20" t="str">
        <f t="shared" si="0"/>
        <v>modelBuilder.Entity&lt;RoleMain&gt;().Property(m =&gt; m.ClientIp).HasComment("使用者 IP");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5">
      <c r="A37" s="23">
        <v>4</v>
      </c>
      <c r="B37" s="23" t="s">
        <v>102</v>
      </c>
      <c r="C37" s="23" t="s">
        <v>195</v>
      </c>
      <c r="D37" s="23" t="s">
        <v>175</v>
      </c>
      <c r="E37" s="23"/>
      <c r="F37" s="23" t="s">
        <v>143</v>
      </c>
      <c r="G37" s="23" t="s">
        <v>196</v>
      </c>
      <c r="H37" s="23"/>
      <c r="I37" s="23" t="str">
        <f>#N/A</f>
        <v>[Column("SERVER_IP", TypeName = "VARCHAR(20)")]</v>
      </c>
      <c r="J37" s="23" t="e">
        <f t="array" aca="1" ref="J37" ca="1">"public " &amp; _xludf.IFS(D37="DATETIME", "DateTime", LEFT(D37, 4)="NVAR", "string", LEFT(D37, 3)="VAR", "string", D37="INT", "int", LEFT(D37, 3)="DEC", "decimal") &amp; IF(AND(F37="Y", LEFT(D37, 4)&lt;&gt;"NVAR", LEFT(D37, 3)&lt;&gt;"VAR"), "?", "") &amp; " " &amp; PROPER(LEFT(C37)) &amp; MID(SUBSTITUTE(PROPER(C37),"_",""),2,LEN(C37)) &amp; " { get; set; }"</f>
        <v>#NAME?</v>
      </c>
      <c r="K37" s="20"/>
      <c r="L37" s="20" t="str">
        <f t="shared" si="0"/>
        <v>modelBuilder.Entity&lt;RoleMain&gt;().Property(m =&gt; m.ServerIp).HasComment("主機 IP");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5">
      <c r="A38" s="25">
        <v>5</v>
      </c>
      <c r="B38" s="25" t="s">
        <v>459</v>
      </c>
      <c r="C38" s="25" t="s">
        <v>461</v>
      </c>
      <c r="D38" s="25" t="s">
        <v>169</v>
      </c>
      <c r="E38" s="25" t="s">
        <v>143</v>
      </c>
      <c r="F38" s="25"/>
      <c r="G38" s="25" t="s">
        <v>170</v>
      </c>
      <c r="H38" s="25"/>
      <c r="I38" s="25" t="str">
        <f>#N/A</f>
        <v>[Column("RT_ID", TypeName = "VARCHAR(36)")]</v>
      </c>
      <c r="J38" s="25" t="e">
        <f t="array" aca="1" ref="J38" ca="1">"public " &amp; _xludf.IFS(D38="DATETIME", "DateTime", LEFT(D38, 4)="NVAR", "string", LEFT(D38, 3)="VAR", "string", D38="INT", "int", LEFT(D38, 3)="DEC", "decimal") &amp; IF(AND(F38="Y", LEFT(D38, 4)&lt;&gt;"NVAR", LEFT(D38, 3)&lt;&gt;"VAR"), "?", "") &amp; " " &amp; PROPER(LEFT(C38)) &amp; MID(SUBSTITUTE(PROPER(C38),"_",""),2,LEN(C38)) &amp; " { get; set; }"</f>
        <v>#NAME?</v>
      </c>
      <c r="K38" s="20"/>
      <c r="L38" s="20" t="str">
        <f t="shared" si="0"/>
        <v>modelBuilder.Entity&lt;RoleTicket&gt;().Property(m =&gt; m.RtId).HasComment("PK, GUID");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5">
      <c r="A39" s="25">
        <v>5</v>
      </c>
      <c r="B39" s="25" t="s">
        <v>458</v>
      </c>
      <c r="C39" s="25" t="s">
        <v>205</v>
      </c>
      <c r="D39" s="25" t="s">
        <v>169</v>
      </c>
      <c r="E39" s="25"/>
      <c r="F39" s="25"/>
      <c r="G39" s="25" t="s">
        <v>203</v>
      </c>
      <c r="H39" s="25"/>
      <c r="I39" s="25" t="str">
        <f>#N/A</f>
        <v>[Column("RM_ID", TypeName = "VARCHAR(36)")]</v>
      </c>
      <c r="J39" s="25" t="e">
        <f t="array" aca="1" ref="J39" ca="1">"public " &amp; _xludf.IFS(D39="DATETIME", "DateTime", LEFT(D39, 4)="NVAR", "string", LEFT(D39, 3)="VAR", "string", D39="INT", "int", LEFT(D39, 3)="DEC", "decimal") &amp; IF(AND(F39="Y", LEFT(D39, 4)&lt;&gt;"NVAR", LEFT(D39, 3)&lt;&gt;"VAR"), "?", "") &amp; " " &amp; PROPER(LEFT(C39)) &amp; MID(SUBSTITUTE(PROPER(C39),"_",""),2,LEN(C39)) &amp; " { get; set; }"</f>
        <v>#NAME?</v>
      </c>
      <c r="K39" s="20"/>
      <c r="L39" s="20" t="str">
        <f t="shared" si="0"/>
        <v>modelBuilder.Entity&lt;RoleTicket&gt;().Property(m =&gt; m.RmId).HasComment("GUID");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5">
      <c r="A40" s="25">
        <v>5</v>
      </c>
      <c r="B40" s="25" t="s">
        <v>458</v>
      </c>
      <c r="C40" s="25" t="s">
        <v>460</v>
      </c>
      <c r="D40" s="25" t="s">
        <v>169</v>
      </c>
      <c r="E40" s="25"/>
      <c r="F40" s="25"/>
      <c r="G40" s="25" t="s">
        <v>203</v>
      </c>
      <c r="H40" s="25"/>
      <c r="I40" s="25" t="str">
        <f>#N/A</f>
        <v>[Column("TM_ID", TypeName = "VARCHAR(36)")]</v>
      </c>
      <c r="J40" s="25" t="e">
        <f t="array" aca="1" ref="J40" ca="1">"public " &amp; _xludf.IFS(D40="DATETIME", "DateTime", LEFT(D40, 4)="NVAR", "string", LEFT(D40, 3)="VAR", "string", D40="INT", "int", LEFT(D40, 3)="DEC", "decimal") &amp; IF(AND(F40="Y", LEFT(D40, 4)&lt;&gt;"NVAR", LEFT(D40, 3)&lt;&gt;"VAR"), "?", "") &amp; " " &amp; PROPER(LEFT(C40)) &amp; MID(SUBSTITUTE(PROPER(C40),"_",""),2,LEN(C40)) &amp; " { get; set; }"</f>
        <v>#NAME?</v>
      </c>
      <c r="K40" s="20"/>
      <c r="L40" s="20" t="str">
        <f t="shared" si="0"/>
        <v>modelBuilder.Entity&lt;RoleTicket&gt;().Property(m =&gt; m.TmId).HasComment("GUID");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5">
      <c r="A41" s="25">
        <v>5</v>
      </c>
      <c r="B41" s="25" t="s">
        <v>458</v>
      </c>
      <c r="C41" s="25" t="s">
        <v>185</v>
      </c>
      <c r="D41" s="25" t="s">
        <v>182</v>
      </c>
      <c r="E41" s="25"/>
      <c r="F41" s="25" t="s">
        <v>143</v>
      </c>
      <c r="G41" s="25" t="s">
        <v>186</v>
      </c>
      <c r="H41" s="25"/>
      <c r="I41" s="25" t="str">
        <f>#N/A</f>
        <v>[Column("CREATE_USER", TypeName = "NVARCHAR(20)")]</v>
      </c>
      <c r="J41" s="25" t="e">
        <f t="array" aca="1" ref="J41" ca="1">"public " &amp; _xludf.IFS(D41="DATETIME", "DateTime", LEFT(D41, 4)="NVAR", "string", LEFT(D41, 3)="VAR", "string", D41="INT", "int", LEFT(D41, 3)="DEC", "decimal") &amp; IF(AND(F41="Y", LEFT(D41, 4)&lt;&gt;"NVAR", LEFT(D41, 3)&lt;&gt;"VAR"), "?", "") &amp; " " &amp; PROPER(LEFT(C41)) &amp; MID(SUBSTITUTE(PROPER(C41),"_",""),2,LEN(C41)) &amp; " { get; set; }"</f>
        <v>#NAME?</v>
      </c>
      <c r="K41" s="20"/>
      <c r="L41" s="20" t="str">
        <f t="shared" si="0"/>
        <v>modelBuilder.Entity&lt;RoleTicket&gt;().Property(m =&gt; m.CreateUser).HasComment("建立者");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5">
      <c r="A42" s="25">
        <v>5</v>
      </c>
      <c r="B42" s="25" t="s">
        <v>458</v>
      </c>
      <c r="C42" s="25" t="s">
        <v>187</v>
      </c>
      <c r="D42" s="25" t="s">
        <v>183</v>
      </c>
      <c r="E42" s="25"/>
      <c r="F42" s="25"/>
      <c r="G42" s="25" t="s">
        <v>188</v>
      </c>
      <c r="H42" s="25"/>
      <c r="I42" s="25" t="str">
        <f>#N/A</f>
        <v>[Column("CREATE_DTM", TypeName = "DATETIME")]</v>
      </c>
      <c r="J42" s="25" t="e">
        <f t="array" aca="1" ref="J42" ca="1">"public " &amp; _xludf.IFS(D42="DATETIME", "DateTime", LEFT(D42, 4)="NVAR", "string", LEFT(D42, 3)="VAR", "string", D42="INT", "int", LEFT(D42, 3)="DEC", "decimal") &amp; IF(AND(F42="Y", LEFT(D42, 4)&lt;&gt;"NVAR", LEFT(D42, 3)&lt;&gt;"VAR"), "?", "") &amp; " " &amp; PROPER(LEFT(C42)) &amp; MID(SUBSTITUTE(PROPER(C42),"_",""),2,LEN(C42)) &amp; " { get; set; }"</f>
        <v>#NAME?</v>
      </c>
      <c r="K42" s="20"/>
      <c r="L42" s="20" t="str">
        <f t="shared" si="0"/>
        <v>modelBuilder.Entity&lt;RoleTicket&gt;().Property(m =&gt; m.CreateDtm).HasComment("建立時間");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5">
      <c r="A43" s="25">
        <v>5</v>
      </c>
      <c r="B43" s="25" t="s">
        <v>458</v>
      </c>
      <c r="C43" s="25" t="s">
        <v>193</v>
      </c>
      <c r="D43" s="25" t="s">
        <v>175</v>
      </c>
      <c r="E43" s="25"/>
      <c r="F43" s="25" t="s">
        <v>143</v>
      </c>
      <c r="G43" s="25" t="s">
        <v>194</v>
      </c>
      <c r="H43" s="25"/>
      <c r="I43" s="25" t="str">
        <f>#N/A</f>
        <v>[Column("CLIENT_IP", TypeName = "VARCHAR(20)")]</v>
      </c>
      <c r="J43" s="25" t="e">
        <f t="array" aca="1" ref="J43" ca="1">"public " &amp; _xludf.IFS(D43="DATETIME", "DateTime", LEFT(D43, 4)="NVAR", "string", LEFT(D43, 3)="VAR", "string", D43="INT", "int", LEFT(D43, 3)="DEC", "decimal") &amp; IF(AND(F43="Y", LEFT(D43, 4)&lt;&gt;"NVAR", LEFT(D43, 3)&lt;&gt;"VAR"), "?", "") &amp; " " &amp; PROPER(LEFT(C43)) &amp; MID(SUBSTITUTE(PROPER(C43),"_",""),2,LEN(C43)) &amp; " { get; set; }"</f>
        <v>#NAME?</v>
      </c>
      <c r="K43" s="20"/>
      <c r="L43" s="20" t="str">
        <f t="shared" si="0"/>
        <v>modelBuilder.Entity&lt;RoleTicket&gt;().Property(m =&gt; m.ClientIp).HasComment("使用者 IP");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 thickBot="1">
      <c r="A44" s="25">
        <v>5</v>
      </c>
      <c r="B44" s="25" t="s">
        <v>458</v>
      </c>
      <c r="C44" s="25" t="s">
        <v>195</v>
      </c>
      <c r="D44" s="25" t="s">
        <v>175</v>
      </c>
      <c r="E44" s="25"/>
      <c r="F44" s="25" t="s">
        <v>143</v>
      </c>
      <c r="G44" s="25" t="s">
        <v>196</v>
      </c>
      <c r="H44" s="25"/>
      <c r="I44" s="25" t="str">
        <f>#N/A</f>
        <v>[Column("SERVER_IP", TypeName = "VARCHAR(20)")]</v>
      </c>
      <c r="J44" s="25" t="e">
        <f t="array" aca="1" ref="J44" ca="1">"public " &amp; _xludf.IFS(D44="DATETIME", "DateTime", LEFT(D44, 4)="NVAR", "string", LEFT(D44, 3)="VAR", "string", D44="INT", "int", LEFT(D44, 3)="DEC", "decimal") &amp; IF(AND(F44="Y", LEFT(D44, 4)&lt;&gt;"NVAR", LEFT(D44, 3)&lt;&gt;"VAR"), "?", "") &amp; " " &amp; PROPER(LEFT(C44)) &amp; MID(SUBSTITUTE(PROPER(C44),"_",""),2,LEN(C44)) &amp; " { get; set; }"</f>
        <v>#NAME?</v>
      </c>
      <c r="K44" s="20"/>
      <c r="L44" s="20" t="str">
        <f t="shared" si="0"/>
        <v>modelBuilder.Entity&lt;RoleTicket&gt;().Property(m =&gt; m.ServerIp).HasComment("主機 IP");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7.5" customHeight="1" thickBot="1">
      <c r="A45" s="30">
        <v>6</v>
      </c>
      <c r="B45" s="31" t="s">
        <v>112</v>
      </c>
      <c r="C45" s="31" t="s">
        <v>230</v>
      </c>
      <c r="D45" s="31" t="s">
        <v>169</v>
      </c>
      <c r="E45" s="31" t="s">
        <v>143</v>
      </c>
      <c r="F45" s="31"/>
      <c r="G45" s="31" t="s">
        <v>170</v>
      </c>
      <c r="H45" s="32"/>
      <c r="I45" s="31" t="s">
        <v>468</v>
      </c>
      <c r="J45" s="32" t="s">
        <v>469</v>
      </c>
      <c r="K45" s="33"/>
      <c r="L45" s="33" t="s">
        <v>470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6" thickBot="1">
      <c r="A46" s="30">
        <v>6</v>
      </c>
      <c r="B46" s="31" t="s">
        <v>112</v>
      </c>
      <c r="C46" s="31" t="s">
        <v>231</v>
      </c>
      <c r="D46" s="31" t="s">
        <v>181</v>
      </c>
      <c r="E46" s="31"/>
      <c r="F46" s="31"/>
      <c r="G46" s="31" t="s">
        <v>232</v>
      </c>
      <c r="H46" s="32"/>
      <c r="I46" s="31" t="s">
        <v>471</v>
      </c>
      <c r="J46" s="32" t="s">
        <v>472</v>
      </c>
      <c r="K46" s="33"/>
      <c r="L46" s="34" t="s">
        <v>473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" customHeight="1" thickBot="1">
      <c r="A47" s="30">
        <v>6</v>
      </c>
      <c r="B47" s="31" t="s">
        <v>112</v>
      </c>
      <c r="C47" s="31" t="s">
        <v>233</v>
      </c>
      <c r="D47" s="31" t="s">
        <v>200</v>
      </c>
      <c r="E47" s="31"/>
      <c r="F47" s="31"/>
      <c r="G47" s="31" t="s">
        <v>234</v>
      </c>
      <c r="H47" s="32"/>
      <c r="I47" s="31" t="s">
        <v>474</v>
      </c>
      <c r="J47" s="32" t="s">
        <v>475</v>
      </c>
      <c r="K47" s="33"/>
      <c r="L47" s="33" t="s">
        <v>476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6" thickBot="1">
      <c r="A48" s="30">
        <v>6</v>
      </c>
      <c r="B48" s="31" t="s">
        <v>112</v>
      </c>
      <c r="C48" s="31" t="s">
        <v>185</v>
      </c>
      <c r="D48" s="31" t="s">
        <v>182</v>
      </c>
      <c r="E48" s="31"/>
      <c r="F48" s="31"/>
      <c r="G48" s="31" t="s">
        <v>186</v>
      </c>
      <c r="H48" s="32"/>
      <c r="I48" s="31" t="s">
        <v>477</v>
      </c>
      <c r="J48" s="32" t="s">
        <v>478</v>
      </c>
      <c r="K48" s="33"/>
      <c r="L48" s="34" t="s">
        <v>479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6" thickBot="1">
      <c r="A49" s="30">
        <v>6</v>
      </c>
      <c r="B49" s="31" t="s">
        <v>112</v>
      </c>
      <c r="C49" s="31" t="s">
        <v>187</v>
      </c>
      <c r="D49" s="31" t="s">
        <v>183</v>
      </c>
      <c r="E49" s="31"/>
      <c r="F49" s="31"/>
      <c r="G49" s="31" t="s">
        <v>188</v>
      </c>
      <c r="H49" s="32"/>
      <c r="I49" s="31" t="s">
        <v>480</v>
      </c>
      <c r="J49" s="32" t="s">
        <v>481</v>
      </c>
      <c r="K49" s="33"/>
      <c r="L49" s="34" t="s">
        <v>482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6" thickBot="1">
      <c r="A50" s="30">
        <v>6</v>
      </c>
      <c r="B50" s="31" t="s">
        <v>112</v>
      </c>
      <c r="C50" s="31" t="s">
        <v>193</v>
      </c>
      <c r="D50" s="31" t="s">
        <v>175</v>
      </c>
      <c r="E50" s="31"/>
      <c r="F50" s="31"/>
      <c r="G50" s="31" t="s">
        <v>194</v>
      </c>
      <c r="H50" s="32"/>
      <c r="I50" s="31" t="s">
        <v>483</v>
      </c>
      <c r="J50" s="32" t="s">
        <v>484</v>
      </c>
      <c r="K50" s="33"/>
      <c r="L50" s="34" t="s">
        <v>485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6" thickBot="1">
      <c r="A51" s="30">
        <v>6</v>
      </c>
      <c r="B51" s="31" t="s">
        <v>112</v>
      </c>
      <c r="C51" s="31" t="s">
        <v>195</v>
      </c>
      <c r="D51" s="31" t="s">
        <v>175</v>
      </c>
      <c r="E51" s="31"/>
      <c r="F51" s="31"/>
      <c r="G51" s="31" t="s">
        <v>196</v>
      </c>
      <c r="H51" s="32"/>
      <c r="I51" s="31" t="s">
        <v>486</v>
      </c>
      <c r="J51" s="32" t="s">
        <v>487</v>
      </c>
      <c r="K51" s="33"/>
      <c r="L51" s="34" t="s">
        <v>488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6" customHeight="1" thickBot="1">
      <c r="A52" s="35">
        <v>7</v>
      </c>
      <c r="B52" s="36" t="s">
        <v>38</v>
      </c>
      <c r="C52" s="36" t="s">
        <v>235</v>
      </c>
      <c r="D52" s="36" t="s">
        <v>169</v>
      </c>
      <c r="E52" s="36" t="s">
        <v>143</v>
      </c>
      <c r="F52" s="36"/>
      <c r="G52" s="36" t="s">
        <v>170</v>
      </c>
      <c r="H52" s="37"/>
      <c r="I52" s="36" t="s">
        <v>489</v>
      </c>
      <c r="J52" s="37" t="s">
        <v>490</v>
      </c>
      <c r="K52" s="33"/>
      <c r="L52" s="33" t="s">
        <v>491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6" thickBot="1">
      <c r="A53" s="35">
        <v>7</v>
      </c>
      <c r="B53" s="36" t="s">
        <v>38</v>
      </c>
      <c r="C53" s="36" t="s">
        <v>236</v>
      </c>
      <c r="D53" s="36" t="s">
        <v>178</v>
      </c>
      <c r="E53" s="36"/>
      <c r="F53" s="36"/>
      <c r="G53" s="36" t="s">
        <v>237</v>
      </c>
      <c r="H53" s="37"/>
      <c r="I53" s="36" t="s">
        <v>492</v>
      </c>
      <c r="J53" s="37" t="s">
        <v>493</v>
      </c>
      <c r="K53" s="33"/>
      <c r="L53" s="34" t="s">
        <v>494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6" thickBot="1">
      <c r="A54" s="35">
        <v>7</v>
      </c>
      <c r="B54" s="36" t="s">
        <v>38</v>
      </c>
      <c r="C54" s="36" t="s">
        <v>238</v>
      </c>
      <c r="D54" s="36" t="s">
        <v>178</v>
      </c>
      <c r="E54" s="36"/>
      <c r="F54" s="36"/>
      <c r="G54" s="36" t="s">
        <v>239</v>
      </c>
      <c r="H54" s="37"/>
      <c r="I54" s="36" t="s">
        <v>495</v>
      </c>
      <c r="J54" s="37" t="s">
        <v>496</v>
      </c>
      <c r="K54" s="33"/>
      <c r="L54" s="34" t="s">
        <v>497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6" thickBot="1">
      <c r="A55" s="35">
        <v>7</v>
      </c>
      <c r="B55" s="36" t="s">
        <v>38</v>
      </c>
      <c r="C55" s="36" t="s">
        <v>240</v>
      </c>
      <c r="D55" s="36" t="s">
        <v>183</v>
      </c>
      <c r="E55" s="36"/>
      <c r="F55" s="36"/>
      <c r="G55" s="36" t="s">
        <v>241</v>
      </c>
      <c r="H55" s="37"/>
      <c r="I55" s="36" t="s">
        <v>498</v>
      </c>
      <c r="J55" s="37" t="s">
        <v>499</v>
      </c>
      <c r="K55" s="33"/>
      <c r="L55" s="34" t="s">
        <v>500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6" thickBot="1">
      <c r="A56" s="35">
        <v>7</v>
      </c>
      <c r="B56" s="36" t="s">
        <v>38</v>
      </c>
      <c r="C56" s="36" t="s">
        <v>242</v>
      </c>
      <c r="D56" s="36" t="s">
        <v>184</v>
      </c>
      <c r="E56" s="36"/>
      <c r="F56" s="36"/>
      <c r="G56" s="36" t="s">
        <v>243</v>
      </c>
      <c r="H56" s="37"/>
      <c r="I56" s="36" t="s">
        <v>501</v>
      </c>
      <c r="J56" s="37" t="s">
        <v>502</v>
      </c>
      <c r="K56" s="33"/>
      <c r="L56" s="34" t="s">
        <v>503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6" thickBot="1">
      <c r="A57" s="35">
        <v>7</v>
      </c>
      <c r="B57" s="36" t="s">
        <v>38</v>
      </c>
      <c r="C57" s="36" t="s">
        <v>244</v>
      </c>
      <c r="D57" s="36" t="s">
        <v>183</v>
      </c>
      <c r="E57" s="36"/>
      <c r="F57" s="36"/>
      <c r="G57" s="36" t="s">
        <v>245</v>
      </c>
      <c r="H57" s="37"/>
      <c r="I57" s="36" t="s">
        <v>504</v>
      </c>
      <c r="J57" s="37" t="s">
        <v>505</v>
      </c>
      <c r="K57" s="33"/>
      <c r="L57" s="34" t="s">
        <v>506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6" thickBot="1">
      <c r="A58" s="35">
        <v>7</v>
      </c>
      <c r="B58" s="36" t="s">
        <v>38</v>
      </c>
      <c r="C58" s="36" t="s">
        <v>185</v>
      </c>
      <c r="D58" s="36" t="s">
        <v>182</v>
      </c>
      <c r="E58" s="36"/>
      <c r="F58" s="36"/>
      <c r="G58" s="36" t="s">
        <v>186</v>
      </c>
      <c r="H58" s="37"/>
      <c r="I58" s="36" t="s">
        <v>477</v>
      </c>
      <c r="J58" s="37" t="s">
        <v>478</v>
      </c>
      <c r="K58" s="33"/>
      <c r="L58" s="34" t="s">
        <v>507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6" thickBot="1">
      <c r="A59" s="35">
        <v>7</v>
      </c>
      <c r="B59" s="36" t="s">
        <v>38</v>
      </c>
      <c r="C59" s="36" t="s">
        <v>187</v>
      </c>
      <c r="D59" s="36" t="s">
        <v>183</v>
      </c>
      <c r="E59" s="36"/>
      <c r="F59" s="36"/>
      <c r="G59" s="36" t="s">
        <v>188</v>
      </c>
      <c r="H59" s="37"/>
      <c r="I59" s="36" t="s">
        <v>480</v>
      </c>
      <c r="J59" s="37" t="s">
        <v>481</v>
      </c>
      <c r="K59" s="33"/>
      <c r="L59" s="34" t="s">
        <v>508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6" thickBot="1">
      <c r="A60" s="35">
        <v>7</v>
      </c>
      <c r="B60" s="36" t="s">
        <v>38</v>
      </c>
      <c r="C60" s="36" t="s">
        <v>193</v>
      </c>
      <c r="D60" s="36" t="s">
        <v>175</v>
      </c>
      <c r="E60" s="36"/>
      <c r="F60" s="36"/>
      <c r="G60" s="36" t="s">
        <v>194</v>
      </c>
      <c r="H60" s="37"/>
      <c r="I60" s="36" t="s">
        <v>483</v>
      </c>
      <c r="J60" s="37" t="s">
        <v>484</v>
      </c>
      <c r="K60" s="33"/>
      <c r="L60" s="34" t="s">
        <v>509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5" customHeight="1" thickBot="1">
      <c r="A61" s="35">
        <v>7</v>
      </c>
      <c r="B61" s="36" t="s">
        <v>38</v>
      </c>
      <c r="C61" s="36" t="s">
        <v>195</v>
      </c>
      <c r="D61" s="36" t="s">
        <v>175</v>
      </c>
      <c r="E61" s="36"/>
      <c r="F61" s="36"/>
      <c r="G61" s="36" t="s">
        <v>196</v>
      </c>
      <c r="H61" s="37"/>
      <c r="I61" s="36" t="s">
        <v>486</v>
      </c>
      <c r="J61" s="37" t="s">
        <v>487</v>
      </c>
      <c r="K61" s="33"/>
      <c r="L61" s="33" t="s">
        <v>510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6" thickBot="1">
      <c r="A62" s="30">
        <v>8</v>
      </c>
      <c r="B62" s="40" t="s">
        <v>122</v>
      </c>
      <c r="C62" s="40" t="s">
        <v>512</v>
      </c>
      <c r="D62" s="40" t="s">
        <v>169</v>
      </c>
      <c r="E62" s="40" t="s">
        <v>143</v>
      </c>
      <c r="F62" s="40"/>
      <c r="G62" s="40" t="s">
        <v>170</v>
      </c>
      <c r="H62" s="30"/>
      <c r="I62" s="40" t="s">
        <v>513</v>
      </c>
      <c r="J62" s="40" t="s">
        <v>514</v>
      </c>
      <c r="K62" s="38"/>
      <c r="L62" s="39" t="s">
        <v>515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8.5" customHeight="1" thickBot="1">
      <c r="A63" s="30">
        <v>8</v>
      </c>
      <c r="B63" s="40" t="s">
        <v>122</v>
      </c>
      <c r="C63" s="40" t="s">
        <v>168</v>
      </c>
      <c r="D63" s="40" t="s">
        <v>169</v>
      </c>
      <c r="E63" s="40"/>
      <c r="F63" s="40"/>
      <c r="G63" s="40" t="s">
        <v>203</v>
      </c>
      <c r="H63" s="30"/>
      <c r="I63" s="40" t="s">
        <v>511</v>
      </c>
      <c r="J63" s="40" t="s">
        <v>516</v>
      </c>
      <c r="K63" s="38"/>
      <c r="L63" s="38" t="s">
        <v>517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6" thickBot="1">
      <c r="A64" s="30">
        <v>8</v>
      </c>
      <c r="B64" s="40" t="s">
        <v>122</v>
      </c>
      <c r="C64" s="40" t="s">
        <v>518</v>
      </c>
      <c r="D64" s="40" t="s">
        <v>183</v>
      </c>
      <c r="E64" s="40"/>
      <c r="F64" s="40" t="s">
        <v>143</v>
      </c>
      <c r="G64" s="40" t="s">
        <v>519</v>
      </c>
      <c r="H64" s="30"/>
      <c r="I64" s="40" t="s">
        <v>520</v>
      </c>
      <c r="J64" s="40" t="s">
        <v>521</v>
      </c>
      <c r="K64" s="38"/>
      <c r="L64" s="39" t="s">
        <v>522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6" thickBot="1">
      <c r="A65" s="30">
        <v>8</v>
      </c>
      <c r="B65" s="40" t="s">
        <v>122</v>
      </c>
      <c r="C65" s="40" t="s">
        <v>523</v>
      </c>
      <c r="D65" s="40" t="s">
        <v>183</v>
      </c>
      <c r="E65" s="40"/>
      <c r="F65" s="40" t="s">
        <v>143</v>
      </c>
      <c r="G65" s="40" t="s">
        <v>524</v>
      </c>
      <c r="H65" s="30"/>
      <c r="I65" s="40" t="s">
        <v>525</v>
      </c>
      <c r="J65" s="40" t="s">
        <v>526</v>
      </c>
      <c r="K65" s="38"/>
      <c r="L65" s="39" t="s">
        <v>527</v>
      </c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6" thickBot="1">
      <c r="A66" s="30">
        <v>8</v>
      </c>
      <c r="B66" s="40" t="s">
        <v>122</v>
      </c>
      <c r="C66" s="40" t="s">
        <v>528</v>
      </c>
      <c r="D66" s="40" t="s">
        <v>529</v>
      </c>
      <c r="E66" s="40"/>
      <c r="F66" s="40" t="s">
        <v>143</v>
      </c>
      <c r="G66" s="40" t="s">
        <v>530</v>
      </c>
      <c r="H66" s="30"/>
      <c r="I66" s="40" t="s">
        <v>531</v>
      </c>
      <c r="J66" s="40" t="s">
        <v>532</v>
      </c>
      <c r="K66" s="38"/>
      <c r="L66" s="39" t="s">
        <v>533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6" thickBot="1">
      <c r="A67" s="30">
        <v>8</v>
      </c>
      <c r="B67" s="40" t="s">
        <v>122</v>
      </c>
      <c r="C67" s="40" t="s">
        <v>534</v>
      </c>
      <c r="D67" s="40" t="s">
        <v>535</v>
      </c>
      <c r="E67" s="40"/>
      <c r="F67" s="40"/>
      <c r="G67" s="40" t="s">
        <v>536</v>
      </c>
      <c r="H67" s="30"/>
      <c r="I67" s="40" t="s">
        <v>537</v>
      </c>
      <c r="J67" s="40" t="s">
        <v>538</v>
      </c>
      <c r="K67" s="38"/>
      <c r="L67" s="39" t="s">
        <v>539</v>
      </c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6" thickBot="1">
      <c r="A68" s="30">
        <v>8</v>
      </c>
      <c r="B68" s="40" t="s">
        <v>122</v>
      </c>
      <c r="C68" s="40" t="s">
        <v>185</v>
      </c>
      <c r="D68" s="40" t="s">
        <v>182</v>
      </c>
      <c r="E68" s="40"/>
      <c r="F68" s="40" t="s">
        <v>143</v>
      </c>
      <c r="G68" s="40" t="s">
        <v>186</v>
      </c>
      <c r="H68" s="30"/>
      <c r="I68" s="40" t="s">
        <v>477</v>
      </c>
      <c r="J68" s="40" t="s">
        <v>478</v>
      </c>
      <c r="K68" s="38"/>
      <c r="L68" s="39" t="s">
        <v>540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6" thickBot="1">
      <c r="A69" s="30">
        <v>8</v>
      </c>
      <c r="B69" s="40" t="s">
        <v>122</v>
      </c>
      <c r="C69" s="40" t="s">
        <v>187</v>
      </c>
      <c r="D69" s="40" t="s">
        <v>183</v>
      </c>
      <c r="E69" s="40"/>
      <c r="F69" s="40"/>
      <c r="G69" s="40" t="s">
        <v>188</v>
      </c>
      <c r="H69" s="30"/>
      <c r="I69" s="40" t="s">
        <v>480</v>
      </c>
      <c r="J69" s="40" t="s">
        <v>481</v>
      </c>
      <c r="K69" s="38"/>
      <c r="L69" s="39" t="s">
        <v>541</v>
      </c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6" thickBot="1">
      <c r="A70" s="30">
        <v>8</v>
      </c>
      <c r="B70" s="40" t="s">
        <v>122</v>
      </c>
      <c r="C70" s="40" t="s">
        <v>189</v>
      </c>
      <c r="D70" s="40" t="s">
        <v>182</v>
      </c>
      <c r="E70" s="40"/>
      <c r="F70" s="40" t="s">
        <v>143</v>
      </c>
      <c r="G70" s="40" t="s">
        <v>190</v>
      </c>
      <c r="H70" s="30"/>
      <c r="I70" s="40" t="s">
        <v>542</v>
      </c>
      <c r="J70" s="40" t="s">
        <v>543</v>
      </c>
      <c r="K70" s="38"/>
      <c r="L70" s="39" t="s">
        <v>544</v>
      </c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6" thickBot="1">
      <c r="A71" s="30">
        <v>8</v>
      </c>
      <c r="B71" s="40" t="s">
        <v>122</v>
      </c>
      <c r="C71" s="40" t="s">
        <v>191</v>
      </c>
      <c r="D71" s="40" t="s">
        <v>183</v>
      </c>
      <c r="E71" s="40"/>
      <c r="F71" s="40"/>
      <c r="G71" s="40" t="s">
        <v>192</v>
      </c>
      <c r="H71" s="30"/>
      <c r="I71" s="40" t="s">
        <v>545</v>
      </c>
      <c r="J71" s="40" t="s">
        <v>546</v>
      </c>
      <c r="K71" s="38"/>
      <c r="L71" s="39" t="s">
        <v>547</v>
      </c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6" thickBot="1">
      <c r="A72" s="30">
        <v>8</v>
      </c>
      <c r="B72" s="40" t="s">
        <v>122</v>
      </c>
      <c r="C72" s="40" t="s">
        <v>193</v>
      </c>
      <c r="D72" s="40" t="s">
        <v>175</v>
      </c>
      <c r="E72" s="40"/>
      <c r="F72" s="40" t="s">
        <v>143</v>
      </c>
      <c r="G72" s="40" t="s">
        <v>194</v>
      </c>
      <c r="H72" s="30"/>
      <c r="I72" s="40" t="s">
        <v>483</v>
      </c>
      <c r="J72" s="40" t="s">
        <v>484</v>
      </c>
      <c r="K72" s="38"/>
      <c r="L72" s="39" t="s">
        <v>548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6" thickBot="1">
      <c r="A73" s="30">
        <v>8</v>
      </c>
      <c r="B73" s="40" t="s">
        <v>122</v>
      </c>
      <c r="C73" s="40" t="s">
        <v>195</v>
      </c>
      <c r="D73" s="40" t="s">
        <v>175</v>
      </c>
      <c r="E73" s="40"/>
      <c r="F73" s="40" t="s">
        <v>143</v>
      </c>
      <c r="G73" s="40" t="s">
        <v>196</v>
      </c>
      <c r="H73" s="30"/>
      <c r="I73" s="40" t="s">
        <v>486</v>
      </c>
      <c r="J73" s="40" t="s">
        <v>487</v>
      </c>
      <c r="K73" s="38"/>
      <c r="L73" s="39" t="s">
        <v>549</v>
      </c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.5">
      <c r="A74" s="23"/>
      <c r="B74" s="23"/>
      <c r="C74" s="41"/>
      <c r="D74" s="41"/>
      <c r="E74" s="41"/>
      <c r="F74" s="41"/>
      <c r="G74" s="41"/>
      <c r="H74" s="23"/>
      <c r="I74" s="23"/>
      <c r="J74" s="23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</sheetData>
  <phoneticPr fontId="19" type="noConversion"/>
  <conditionalFormatting sqref="A2:J44 A74:J440">
    <cfRule type="expression" dxfId="7" priority="1">
      <formula>AND(MOD($A2, 2)=1, $A2 &lt;&gt; "")</formula>
    </cfRule>
  </conditionalFormatting>
  <conditionalFormatting sqref="A2:J44 A74:J440">
    <cfRule type="expression" dxfId="6" priority="2">
      <formula>AND(MOD($A2, 2) = 0, $A2 &lt;&gt; "")</formula>
    </cfRule>
  </conditionalFormatting>
  <conditionalFormatting sqref="A2:J44 A74:J440">
    <cfRule type="expression" dxfId="5" priority="3">
      <formula>AND($A2 = "WA", $A2 &lt;&gt; "")</formula>
    </cfRule>
  </conditionalFormatting>
  <conditionalFormatting sqref="A2:J44 A74:J440">
    <cfRule type="expression" dxfId="4" priority="4">
      <formula>AND($A2 = "A", $A2 &lt;&gt; "")</formula>
    </cfRule>
  </conditionalFormatting>
  <conditionalFormatting sqref="A2:J44 A74:J440">
    <cfRule type="expression" dxfId="3" priority="5">
      <formula>AND($A2 = "D", $A2 &lt;&gt; "")</formula>
    </cfRule>
  </conditionalFormatting>
  <conditionalFormatting sqref="A2:J44 A74:J440">
    <cfRule type="expression" dxfId="2" priority="6">
      <formula>AND($A2 = "?", $A2 &lt;&gt; "")</formula>
    </cfRule>
  </conditionalFormatting>
  <conditionalFormatting sqref="A2:J44 A74:J440">
    <cfRule type="expression" dxfId="1" priority="7">
      <formula>AND($A2 = "U", $A2 &lt;&gt; "")</formula>
    </cfRule>
  </conditionalFormatting>
  <conditionalFormatting sqref="A2:J44 A74:J440">
    <cfRule type="expression" dxfId="0" priority="8">
      <formula>AND($A2 = "DOC", $A2 &lt;&gt; "")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72"/>
  <sheetViews>
    <sheetView workbookViewId="0"/>
  </sheetViews>
  <sheetFormatPr defaultColWidth="11.23046875" defaultRowHeight="15" customHeight="1"/>
  <cols>
    <col min="1" max="1" width="37.69140625" customWidth="1"/>
    <col min="2" max="2" width="25.53515625" customWidth="1"/>
    <col min="3" max="3" width="30" customWidth="1"/>
    <col min="4" max="4" width="18.3046875" customWidth="1"/>
    <col min="6" max="6" width="17.23046875" customWidth="1"/>
  </cols>
  <sheetData>
    <row r="1" spans="1:12">
      <c r="A1" s="2" t="s">
        <v>210</v>
      </c>
      <c r="B1" s="2" t="s">
        <v>133</v>
      </c>
      <c r="C1" s="2" t="s">
        <v>211</v>
      </c>
      <c r="D1" s="2" t="s">
        <v>212</v>
      </c>
      <c r="E1" s="2" t="s">
        <v>137</v>
      </c>
      <c r="F1" s="2" t="s">
        <v>136</v>
      </c>
      <c r="G1" s="2" t="s">
        <v>214</v>
      </c>
      <c r="H1" s="2" t="s">
        <v>213</v>
      </c>
      <c r="I1" s="2"/>
      <c r="J1" s="2"/>
      <c r="K1" s="2"/>
      <c r="L1" s="2" t="s">
        <v>57</v>
      </c>
    </row>
    <row r="2" spans="1:12">
      <c r="A2" s="5" t="s">
        <v>250</v>
      </c>
      <c r="B2" s="5" t="s">
        <v>251</v>
      </c>
      <c r="C2" s="5" t="s">
        <v>252</v>
      </c>
      <c r="D2" s="5" t="s">
        <v>253</v>
      </c>
      <c r="E2" s="5" t="s">
        <v>143</v>
      </c>
      <c r="F2" s="5" t="s">
        <v>254</v>
      </c>
      <c r="G2" s="5">
        <v>1</v>
      </c>
      <c r="L2" s="15" t="str">
        <f t="shared" ref="L2:L72" si="0">"INSERT INTO "&amp; $L$1 &amp;"("&amp;
IF($A$1="","","["&amp;$A$1&amp;"]")&amp;
IF($B$1="","",", ["&amp;$B$1&amp;"]")&amp;
IF($C$1="","",", ["&amp;$C$1&amp;"]")&amp;
IF($D$1="","",", ["&amp;$D$1&amp;"]")&amp;
IF($E$1="","",", ["&amp;$E$1&amp;"]")&amp;
IF($F$1="","",", ["&amp;$F$1&amp;"]")&amp;
IF($G$1="","",", ["&amp;$G$1&amp;"]")&amp;
IF($H$1="","",", ["&amp;$H$1&amp;"]")&amp;
IF($I$1="","",", ["&amp;$I$1&amp;"]")&amp;
IF($J$1="","",", ["&amp;$J$1&amp;"]")&amp;
IF($K$1="","",", ["&amp;$K$1&amp;"]")&amp;
") VALUES ("&amp;
IF($A$1="","",IF(A2="","NULL",IF(A2="NEWID()", A2, "'"&amp;A2&amp;"'")))&amp;
IF($B$1="","",IF(B2="",", NULL",", '"&amp;B2&amp;"'"))&amp;
IF($C$1="","",IF(C2="",", NULL",", '"&amp;C2&amp;"'"))&amp;
IF($D$1="","",IF(D2="",", NULL",", '"&amp;D2&amp;"'"))&amp;
IF($E$1="","",IF(E2="",", NULL",", '"&amp;E2&amp;"'"))&amp;
IF($F$1="","",IF(F2="",", NULL",", '"&amp;F2&amp;"'"))&amp;
IF($G$1="","",IF(G2="",", NULL",", '"&amp;G2&amp;"'"))&amp;
IF($H$1="","",IF(H2="",", NULL",", '"&amp;H2&amp;"'"))&amp;
IF($I$1="","",IF(I2="",", NULL",", '"&amp;I2&amp;"'"))&amp;
IF($J$1="","",IF(J2="",", NULL",", '"&amp;J2&amp;"'"))&amp;
IF($K$1="","",IF(K2="",", NULL",", '"&amp;K2&amp;"'"))&amp;
");"</f>
        <v>INSERT INTO CODE_MAP([CM_ID], [GROUP_KEY], [CODE_KEY], [CODE_VALUE], [IS_ENABLE], [DESCRIPTION], [CODE_ORDER], [IS_PRESET]) VALUES ('D62DBB98-B0DB-45FC-A126-F5CC504E0E06', 'MAIL_VALUE_CATEGORY', 'ACTIVITY_VALUE', '活動', 'Y', '信件模板變數分類', '1', NULL);</v>
      </c>
    </row>
    <row r="3" spans="1:12">
      <c r="A3" s="5" t="s">
        <v>255</v>
      </c>
      <c r="B3" s="5" t="s">
        <v>251</v>
      </c>
      <c r="C3" s="5" t="s">
        <v>256</v>
      </c>
      <c r="D3" s="5" t="s">
        <v>257</v>
      </c>
      <c r="E3" s="5" t="s">
        <v>143</v>
      </c>
      <c r="F3" s="5" t="s">
        <v>254</v>
      </c>
      <c r="G3" s="5">
        <v>2</v>
      </c>
      <c r="L3" s="15" t="str">
        <f t="shared" si="0"/>
        <v>INSERT INTO CODE_MAP([CM_ID], [GROUP_KEY], [CODE_KEY], [CODE_VALUE], [IS_ENABLE], [DESCRIPTION], [CODE_ORDER], [IS_PRESET]) VALUES ('50E67748-1259-4B45-97B2-7C7D1203E658', 'MAIL_VALUE_CATEGORY', 'PERSONNEL_VALUE', '人員', 'Y', '信件模板變數分類', '2', NULL);</v>
      </c>
    </row>
    <row r="4" spans="1:12">
      <c r="A4" s="5" t="s">
        <v>258</v>
      </c>
      <c r="B4" s="5" t="s">
        <v>251</v>
      </c>
      <c r="C4" s="5" t="s">
        <v>259</v>
      </c>
      <c r="D4" s="5" t="s">
        <v>260</v>
      </c>
      <c r="E4" s="5" t="s">
        <v>143</v>
      </c>
      <c r="F4" s="5" t="s">
        <v>254</v>
      </c>
      <c r="G4" s="5">
        <v>3</v>
      </c>
      <c r="L4" s="15" t="str">
        <f t="shared" si="0"/>
        <v>INSERT INTO CODE_MAP([CM_ID], [GROUP_KEY], [CODE_KEY], [CODE_VALUE], [IS_ENABLE], [DESCRIPTION], [CODE_ORDER], [IS_PRESET]) VALUES ('5BDD84DB-AB74-46DF-9E76-C8D00D4A3E05', 'MAIL_VALUE_CATEGORY', 'URL_VALUE', '網址', 'Y', '信件模板變數分類', '3', NULL);</v>
      </c>
    </row>
    <row r="5" spans="1:12">
      <c r="A5" s="5" t="s">
        <v>261</v>
      </c>
      <c r="B5" s="5" t="s">
        <v>252</v>
      </c>
      <c r="C5" s="5" t="s">
        <v>216</v>
      </c>
      <c r="D5" s="5" t="s">
        <v>262</v>
      </c>
      <c r="E5" s="5" t="s">
        <v>143</v>
      </c>
      <c r="F5" s="5" t="s">
        <v>263</v>
      </c>
      <c r="G5" s="5">
        <v>1</v>
      </c>
      <c r="L5" s="15" t="str">
        <f t="shared" si="0"/>
        <v>INSERT INTO CODE_MAP([CM_ID], [GROUP_KEY], [CODE_KEY], [CODE_VALUE], [IS_ENABLE], [DESCRIPTION], [CODE_ORDER], [IS_PRESET]) VALUES ('D3301DE6-FF3E-4B1D-B78E-95F847C76DB2', 'ACTIVITY_VALUE', 'ACTIVITY_TYPE', '活動別', 'Y', '活動項目', '1', NULL);</v>
      </c>
    </row>
    <row r="6" spans="1:12">
      <c r="A6" s="5" t="s">
        <v>264</v>
      </c>
      <c r="B6" s="5" t="s">
        <v>252</v>
      </c>
      <c r="C6" s="5" t="s">
        <v>198</v>
      </c>
      <c r="D6" s="5" t="s">
        <v>265</v>
      </c>
      <c r="E6" s="5" t="s">
        <v>143</v>
      </c>
      <c r="F6" s="5" t="s">
        <v>263</v>
      </c>
      <c r="G6" s="5">
        <v>2</v>
      </c>
      <c r="L6" s="15" t="str">
        <f t="shared" si="0"/>
        <v>INSERT INTO CODE_MAP([CM_ID], [GROUP_KEY], [CODE_KEY], [CODE_VALUE], [IS_ENABLE], [DESCRIPTION], [CODE_ORDER], [IS_PRESET]) VALUES ('35C9970B-60D7-491D-BE71-955163427053', 'ACTIVITY_VALUE', 'GROUP_NAME', '題群', 'Y', '活動項目', '2', NULL);</v>
      </c>
    </row>
    <row r="7" spans="1:12">
      <c r="A7" s="5" t="s">
        <v>266</v>
      </c>
      <c r="B7" s="5" t="s">
        <v>252</v>
      </c>
      <c r="C7" s="5" t="s">
        <v>226</v>
      </c>
      <c r="D7" s="5" t="s">
        <v>267</v>
      </c>
      <c r="E7" s="5" t="s">
        <v>143</v>
      </c>
      <c r="F7" s="5" t="s">
        <v>263</v>
      </c>
      <c r="G7" s="5">
        <v>3</v>
      </c>
      <c r="L7" s="15" t="str">
        <f t="shared" si="0"/>
        <v>INSERT INTO CODE_MAP([CM_ID], [GROUP_KEY], [CODE_KEY], [CODE_VALUE], [IS_ENABLE], [DESCRIPTION], [CODE_ORDER], [IS_PRESET]) VALUES ('196612DB-0F3D-4F68-8CE9-621D0AE150D4', 'ACTIVITY_VALUE', 'YEAR', '學年度', 'Y', '活動項目', '3', NULL);</v>
      </c>
    </row>
    <row r="8" spans="1:12">
      <c r="A8" s="5" t="s">
        <v>268</v>
      </c>
      <c r="B8" s="5" t="s">
        <v>252</v>
      </c>
      <c r="C8" s="5" t="s">
        <v>217</v>
      </c>
      <c r="D8" s="5" t="s">
        <v>218</v>
      </c>
      <c r="E8" s="5" t="s">
        <v>143</v>
      </c>
      <c r="F8" s="5" t="s">
        <v>263</v>
      </c>
      <c r="G8" s="5">
        <v>4</v>
      </c>
      <c r="L8" s="15" t="str">
        <f t="shared" si="0"/>
        <v>INSERT INTO CODE_MAP([CM_ID], [GROUP_KEY], [CODE_KEY], [CODE_VALUE], [IS_ENABLE], [DESCRIPTION], [CODE_ORDER], [IS_PRESET]) VALUES ('8BC92353-73C1-4A9B-AFE1-B5D8876D86CA', 'ACTIVITY_VALUE', 'ACTIVITY_NM', '活動名稱', 'Y', '活動項目', '4', NULL);</v>
      </c>
    </row>
    <row r="9" spans="1:12">
      <c r="A9" s="5" t="s">
        <v>269</v>
      </c>
      <c r="B9" s="5" t="s">
        <v>252</v>
      </c>
      <c r="C9" s="5" t="s">
        <v>219</v>
      </c>
      <c r="D9" s="5" t="s">
        <v>220</v>
      </c>
      <c r="E9" s="5" t="s">
        <v>143</v>
      </c>
      <c r="F9" s="5" t="s">
        <v>263</v>
      </c>
      <c r="G9" s="5">
        <v>5</v>
      </c>
      <c r="L9" s="15" t="str">
        <f t="shared" si="0"/>
        <v>INSERT INTO CODE_MAP([CM_ID], [GROUP_KEY], [CODE_KEY], [CODE_VALUE], [IS_ENABLE], [DESCRIPTION], [CODE_ORDER], [IS_PRESET]) VALUES ('AAB21BD2-6021-4768-8A5F-C4395B0C75A9', 'ACTIVITY_VALUE', 'ACTIVITY_ADD', '活動地點', 'Y', '活動項目', '5', NULL);</v>
      </c>
    </row>
    <row r="10" spans="1:12">
      <c r="A10" s="5" t="s">
        <v>270</v>
      </c>
      <c r="B10" s="5" t="s">
        <v>252</v>
      </c>
      <c r="C10" s="5" t="s">
        <v>271</v>
      </c>
      <c r="D10" s="5" t="s">
        <v>272</v>
      </c>
      <c r="E10" s="5" t="s">
        <v>143</v>
      </c>
      <c r="F10" s="5" t="s">
        <v>263</v>
      </c>
      <c r="G10" s="5">
        <v>6</v>
      </c>
      <c r="L10" s="15" t="str">
        <f t="shared" si="0"/>
        <v>INSERT INTO CODE_MAP([CM_ID], [GROUP_KEY], [CODE_KEY], [CODE_VALUE], [IS_ENABLE], [DESCRIPTION], [CODE_ORDER], [IS_PRESET]) VALUES ('F4333E94-F131-4943-A589-A62A83AA78C8', 'ACTIVITY_VALUE', 'ACTIVITY_DTM', '活動期間(起迄)', 'Y', '活動項目', '6', NULL);</v>
      </c>
    </row>
    <row r="11" spans="1:12">
      <c r="A11" s="5" t="s">
        <v>273</v>
      </c>
      <c r="B11" s="5" t="s">
        <v>252</v>
      </c>
      <c r="C11" s="5" t="s">
        <v>274</v>
      </c>
      <c r="D11" s="5" t="s">
        <v>275</v>
      </c>
      <c r="E11" s="5" t="s">
        <v>143</v>
      </c>
      <c r="F11" s="5" t="s">
        <v>263</v>
      </c>
      <c r="G11" s="5">
        <v>7</v>
      </c>
      <c r="L11" s="15" t="str">
        <f t="shared" si="0"/>
        <v>INSERT INTO CODE_MAP([CM_ID], [GROUP_KEY], [CODE_KEY], [CODE_VALUE], [IS_ENABLE], [DESCRIPTION], [CODE_ORDER], [IS_PRESET]) VALUES ('7BAF846C-B37A-4E4B-9171-FEF1AD1A135E', 'ACTIVITY_VALUE', 'INTENTION_DTM', '意願調査期間(起迄)', 'Y', '活動項目', '7', NULL);</v>
      </c>
    </row>
    <row r="12" spans="1:12">
      <c r="A12" s="5" t="s">
        <v>276</v>
      </c>
      <c r="B12" s="5" t="s">
        <v>252</v>
      </c>
      <c r="C12" s="5" t="s">
        <v>277</v>
      </c>
      <c r="D12" s="5" t="s">
        <v>278</v>
      </c>
      <c r="E12" s="5" t="s">
        <v>143</v>
      </c>
      <c r="F12" s="5" t="s">
        <v>263</v>
      </c>
      <c r="G12" s="5">
        <v>8</v>
      </c>
      <c r="L12" s="15" t="str">
        <f t="shared" si="0"/>
        <v>INSERT INTO CODE_MAP([CM_ID], [GROUP_KEY], [CODE_KEY], [CODE_VALUE], [IS_ENABLE], [DESCRIPTION], [CODE_ORDER], [IS_PRESET]) VALUES ('476192DB-D072-4BF2-910E-C0184758B816', 'ACTIVITY_VALUE', 'HIRE_DTM', '聘任期間(起迄)', 'Y', '活動項目', '8', NULL);</v>
      </c>
    </row>
    <row r="13" spans="1:12">
      <c r="A13" s="5" t="s">
        <v>279</v>
      </c>
      <c r="B13" s="5" t="s">
        <v>252</v>
      </c>
      <c r="C13" s="5" t="s">
        <v>280</v>
      </c>
      <c r="D13" s="5" t="s">
        <v>281</v>
      </c>
      <c r="E13" s="5" t="s">
        <v>143</v>
      </c>
      <c r="F13" s="5" t="s">
        <v>263</v>
      </c>
      <c r="G13" s="5">
        <v>9</v>
      </c>
      <c r="L13" s="15" t="str">
        <f t="shared" si="0"/>
        <v>INSERT INTO CODE_MAP([CM_ID], [GROUP_KEY], [CODE_KEY], [CODE_VALUE], [IS_ENABLE], [DESCRIPTION], [CODE_ORDER], [IS_PRESET]) VALUES ('97CE98E8-8D2D-48C0-93C4-E9E334DC5AC7', 'ACTIVITY_VALUE', 'SCR_DTM', '閱卷期間(起迄)', 'Y', '活動項目', '9', NULL);</v>
      </c>
    </row>
    <row r="14" spans="1:12">
      <c r="A14" s="5" t="s">
        <v>282</v>
      </c>
      <c r="B14" s="5" t="s">
        <v>252</v>
      </c>
      <c r="C14" s="5" t="s">
        <v>221</v>
      </c>
      <c r="D14" s="5" t="s">
        <v>222</v>
      </c>
      <c r="E14" s="5" t="s">
        <v>143</v>
      </c>
      <c r="F14" s="5" t="s">
        <v>263</v>
      </c>
      <c r="G14" s="5">
        <v>11</v>
      </c>
      <c r="L14" s="15" t="str">
        <f t="shared" si="0"/>
        <v>INSERT INTO CODE_MAP([CM_ID], [GROUP_KEY], [CODE_KEY], [CODE_VALUE], [IS_ENABLE], [DESCRIPTION], [CODE_ORDER], [IS_PRESET]) VALUES ('2DB48EE7-0ABE-45CE-AC10-778A8BA4779A', 'ACTIVITY_VALUE', 'MEETING_MEMO', '開會通知備註', 'Y', '活動項目', '11', NULL);</v>
      </c>
    </row>
    <row r="15" spans="1:12">
      <c r="A15" s="26" t="s">
        <v>283</v>
      </c>
      <c r="B15" s="26" t="s">
        <v>252</v>
      </c>
      <c r="C15" s="26" t="s">
        <v>284</v>
      </c>
      <c r="D15" s="26" t="s">
        <v>285</v>
      </c>
      <c r="E15" s="26" t="s">
        <v>143</v>
      </c>
      <c r="F15" s="26" t="s">
        <v>263</v>
      </c>
      <c r="G15" s="26">
        <v>10</v>
      </c>
      <c r="L15" s="15" t="str">
        <f t="shared" si="0"/>
        <v>INSERT INTO CODE_MAP([CM_ID], [GROUP_KEY], [CODE_KEY], [CODE_VALUE], [IS_ENABLE], [DESCRIPTION], [CODE_ORDER], [IS_PRESET]) VALUES ('A327F0FC-38E1-482D-A3A9-2B4E34BDC9F3', 'ACTIVITY_VALUE', 'MEETING_DTM', '會議期間(起迄)', 'Y', '活動項目', '10', NULL);</v>
      </c>
    </row>
    <row r="16" spans="1:12">
      <c r="A16" s="5" t="s">
        <v>286</v>
      </c>
      <c r="B16" s="5" t="s">
        <v>256</v>
      </c>
      <c r="C16" s="5" t="s">
        <v>223</v>
      </c>
      <c r="D16" s="5" t="s">
        <v>287</v>
      </c>
      <c r="E16" s="5" t="s">
        <v>143</v>
      </c>
      <c r="F16" s="5" t="s">
        <v>288</v>
      </c>
      <c r="G16" s="5">
        <v>1</v>
      </c>
      <c r="L16" s="15" t="str">
        <f t="shared" si="0"/>
        <v>INSERT INTO CODE_MAP([CM_ID], [GROUP_KEY], [CODE_KEY], [CODE_VALUE], [IS_ENABLE], [DESCRIPTION], [CODE_ORDER], [IS_PRESET]) VALUES ('2E608E15-8562-4184-A3F0-E0ABF16E2B13', 'PERSONNEL_VALUE', 'ACTIVITY_LIAISON', '聯絡人', 'Y', '人員項目', '1', NULL);</v>
      </c>
    </row>
    <row r="17" spans="1:12">
      <c r="A17" s="5" t="s">
        <v>289</v>
      </c>
      <c r="B17" s="5" t="s">
        <v>256</v>
      </c>
      <c r="C17" s="5" t="s">
        <v>224</v>
      </c>
      <c r="D17" s="5" t="s">
        <v>290</v>
      </c>
      <c r="E17" s="5" t="s">
        <v>143</v>
      </c>
      <c r="F17" s="5" t="s">
        <v>288</v>
      </c>
      <c r="G17" s="5">
        <v>2</v>
      </c>
      <c r="L17" s="15" t="str">
        <f t="shared" si="0"/>
        <v>INSERT INTO CODE_MAP([CM_ID], [GROUP_KEY], [CODE_KEY], [CODE_VALUE], [IS_ENABLE], [DESCRIPTION], [CODE_ORDER], [IS_PRESET]) VALUES ('0C1C7F71-869E-4993-893B-78F63DFA97EA', 'PERSONNEL_VALUE', 'ACTIVITY_TEL', '聯絡人電話', 'Y', '人員項目', '2', NULL);</v>
      </c>
    </row>
    <row r="18" spans="1:12">
      <c r="A18" s="5" t="s">
        <v>291</v>
      </c>
      <c r="B18" s="5" t="s">
        <v>256</v>
      </c>
      <c r="C18" s="5" t="s">
        <v>292</v>
      </c>
      <c r="D18" s="5" t="s">
        <v>293</v>
      </c>
      <c r="E18" s="5" t="s">
        <v>143</v>
      </c>
      <c r="F18" s="5" t="s">
        <v>288</v>
      </c>
      <c r="G18" s="5">
        <v>3</v>
      </c>
      <c r="L18" s="15" t="str">
        <f t="shared" si="0"/>
        <v>INSERT INTO CODE_MAP([CM_ID], [GROUP_KEY], [CODE_KEY], [CODE_VALUE], [IS_ENABLE], [DESCRIPTION], [CODE_ORDER], [IS_PRESET]) VALUES ('F25A6C8B-E684-481D-A6E5-F745F3F1BD63', 'PERSONNEL_VALUE', 'ROLETYPE_B1_USER', '召集人', 'Y', '人員項目', '3', NULL);</v>
      </c>
    </row>
    <row r="19" spans="1:12">
      <c r="A19" s="5" t="s">
        <v>294</v>
      </c>
      <c r="B19" s="5" t="s">
        <v>256</v>
      </c>
      <c r="C19" s="5" t="s">
        <v>295</v>
      </c>
      <c r="D19" s="5" t="s">
        <v>296</v>
      </c>
      <c r="E19" s="5" t="s">
        <v>143</v>
      </c>
      <c r="F19" s="5" t="s">
        <v>288</v>
      </c>
      <c r="G19" s="5">
        <v>4</v>
      </c>
      <c r="L19" s="15" t="str">
        <f t="shared" si="0"/>
        <v>INSERT INTO CODE_MAP([CM_ID], [GROUP_KEY], [CODE_KEY], [CODE_VALUE], [IS_ENABLE], [DESCRIPTION], [CODE_ORDER], [IS_PRESET]) VALUES ('0CDAF5A1-A849-45C6-971A-25F6C572E15A', 'PERSONNEL_VALUE', 'ROLETYPE_B2_USER', '副召', 'Y', '人員項目', '4', NULL);</v>
      </c>
    </row>
    <row r="20" spans="1:12">
      <c r="A20" s="5" t="s">
        <v>297</v>
      </c>
      <c r="B20" s="5" t="s">
        <v>256</v>
      </c>
      <c r="C20" s="5" t="s">
        <v>298</v>
      </c>
      <c r="D20" s="5" t="s">
        <v>299</v>
      </c>
      <c r="E20" s="5" t="s">
        <v>143</v>
      </c>
      <c r="F20" s="5" t="s">
        <v>288</v>
      </c>
      <c r="G20" s="5">
        <v>5</v>
      </c>
      <c r="L20" s="15" t="str">
        <f t="shared" si="0"/>
        <v>INSERT INTO CODE_MAP([CM_ID], [GROUP_KEY], [CODE_KEY], [CODE_VALUE], [IS_ENABLE], [DESCRIPTION], [CODE_ORDER], [IS_PRESET]) VALUES ('5F54934C-8F79-40EF-97C7-35ECB343F1E9', 'PERSONNEL_VALUE', 'ROLETYPE_B3_USER', '副召兼協同', 'Y', '人員項目', '5', NULL);</v>
      </c>
    </row>
    <row r="21" spans="1:12">
      <c r="A21" s="5" t="s">
        <v>300</v>
      </c>
      <c r="B21" s="5" t="s">
        <v>256</v>
      </c>
      <c r="C21" s="5" t="s">
        <v>301</v>
      </c>
      <c r="D21" s="5" t="s">
        <v>302</v>
      </c>
      <c r="E21" s="5" t="s">
        <v>143</v>
      </c>
      <c r="F21" s="5" t="s">
        <v>288</v>
      </c>
      <c r="G21" s="5">
        <v>6</v>
      </c>
      <c r="L21" s="15" t="str">
        <f t="shared" si="0"/>
        <v>INSERT INTO CODE_MAP([CM_ID], [GROUP_KEY], [CODE_KEY], [CODE_VALUE], [IS_ENABLE], [DESCRIPTION], [CODE_ORDER], [IS_PRESET]) VALUES ('13686CF5-B0BC-480A-9F7A-A31F2F3CF9DF', 'PERSONNEL_VALUE', 'ROLETYPE_B4_USER', '協同', 'Y', '人員項目', '6', NULL);</v>
      </c>
    </row>
    <row r="22" spans="1:12">
      <c r="A22" s="5" t="s">
        <v>303</v>
      </c>
      <c r="B22" s="5" t="s">
        <v>256</v>
      </c>
      <c r="C22" s="5" t="s">
        <v>304</v>
      </c>
      <c r="D22" s="5" t="s">
        <v>305</v>
      </c>
      <c r="E22" s="5" t="s">
        <v>143</v>
      </c>
      <c r="F22" s="5" t="s">
        <v>288</v>
      </c>
      <c r="G22" s="5">
        <v>7</v>
      </c>
      <c r="L22" s="15" t="str">
        <f t="shared" si="0"/>
        <v>INSERT INTO CODE_MAP([CM_ID], [GROUP_KEY], [CODE_KEY], [CODE_VALUE], [IS_ENABLE], [DESCRIPTION], [CODE_ORDER], [IS_PRESET]) VALUES ('E903A400-6687-499C-A88F-A3B1C7B6BFFD', 'PERSONNEL_VALUE', 'ROLETYPE_B5_USER', '委員', 'Y', '人員項目', '7', NULL);</v>
      </c>
    </row>
    <row r="23" spans="1:12">
      <c r="A23" s="5" t="s">
        <v>306</v>
      </c>
      <c r="B23" s="5" t="s">
        <v>259</v>
      </c>
      <c r="C23" s="5" t="s">
        <v>307</v>
      </c>
      <c r="D23" s="5" t="s">
        <v>308</v>
      </c>
      <c r="E23" s="5" t="s">
        <v>143</v>
      </c>
      <c r="F23" s="5" t="s">
        <v>309</v>
      </c>
      <c r="G23" s="5">
        <v>1</v>
      </c>
      <c r="L23" s="15" t="str">
        <f t="shared" si="0"/>
        <v>INSERT INTO CODE_MAP([CM_ID], [GROUP_KEY], [CODE_KEY], [CODE_VALUE], [IS_ENABLE], [DESCRIPTION], [CODE_ORDER], [IS_PRESET]) VALUES ('7FC3B47D-46F3-4AE7-8E93-3195A8C0AF90', 'URL_VALUE', 'INTENTION_URL', '意願調查網址', 'Y', '網址項目', '1', NULL);</v>
      </c>
    </row>
    <row r="24" spans="1:12">
      <c r="A24" s="5" t="s">
        <v>310</v>
      </c>
      <c r="B24" s="5" t="s">
        <v>259</v>
      </c>
      <c r="C24" s="5" t="s">
        <v>311</v>
      </c>
      <c r="D24" s="5" t="s">
        <v>312</v>
      </c>
      <c r="E24" s="5" t="s">
        <v>143</v>
      </c>
      <c r="F24" s="5" t="s">
        <v>309</v>
      </c>
      <c r="G24" s="5">
        <v>2</v>
      </c>
      <c r="L24" s="15" t="str">
        <f t="shared" si="0"/>
        <v>INSERT INTO CODE_MAP([CM_ID], [GROUP_KEY], [CODE_KEY], [CODE_VALUE], [IS_ENABLE], [DESCRIPTION], [CODE_ORDER], [IS_PRESET]) VALUES ('065940B1-31FA-45EF-8DD3-BC9B75358476', 'URL_VALUE', 'QUESTION_URL', '問卷調查網址', 'Y', '網址項目', '2', NULL);</v>
      </c>
    </row>
    <row r="25" spans="1:12">
      <c r="A25" s="5" t="s">
        <v>313</v>
      </c>
      <c r="B25" s="5" t="s">
        <v>259</v>
      </c>
      <c r="C25" s="5" t="s">
        <v>314</v>
      </c>
      <c r="D25" s="5" t="s">
        <v>315</v>
      </c>
      <c r="E25" s="5" t="s">
        <v>143</v>
      </c>
      <c r="F25" s="5" t="s">
        <v>309</v>
      </c>
      <c r="G25" s="5">
        <v>3</v>
      </c>
      <c r="L25" s="15" t="str">
        <f t="shared" si="0"/>
        <v>INSERT INTO CODE_MAP([CM_ID], [GROUP_KEY], [CODE_KEY], [CODE_VALUE], [IS_ENABLE], [DESCRIPTION], [CODE_ORDER], [IS_PRESET]) VALUES ('6C411492-6994-437C-8DBC-D6C7C11D0C6B', 'URL_VALUE', 'CANCEL_URL', '取消報名網址', 'Y', '網址項目', '3', NULL);</v>
      </c>
    </row>
    <row r="26" spans="1:12">
      <c r="A26" s="5" t="s">
        <v>316</v>
      </c>
      <c r="B26" s="5" t="s">
        <v>259</v>
      </c>
      <c r="C26" s="5" t="s">
        <v>317</v>
      </c>
      <c r="D26" s="5" t="s">
        <v>318</v>
      </c>
      <c r="E26" s="5" t="s">
        <v>143</v>
      </c>
      <c r="F26" s="5" t="s">
        <v>309</v>
      </c>
      <c r="G26" s="5">
        <v>4</v>
      </c>
      <c r="L26" s="15" t="str">
        <f t="shared" si="0"/>
        <v>INSERT INTO CODE_MAP([CM_ID], [GROUP_KEY], [CODE_KEY], [CODE_VALUE], [IS_ENABLE], [DESCRIPTION], [CODE_ORDER], [IS_PRESET]) VALUES ('3A9A4298-592A-434F-A25C-7A14D092DE4E', 'URL_VALUE', 'FORGET_PD_URL', '忘記密碼網址', 'Y', '網址項目', '4', NULL);</v>
      </c>
    </row>
    <row r="27" spans="1:12">
      <c r="A27" s="5" t="s">
        <v>319</v>
      </c>
      <c r="B27" s="5" t="s">
        <v>259</v>
      </c>
      <c r="C27" s="5" t="s">
        <v>320</v>
      </c>
      <c r="D27" s="5" t="s">
        <v>321</v>
      </c>
      <c r="E27" s="5" t="s">
        <v>143</v>
      </c>
      <c r="F27" s="5" t="s">
        <v>309</v>
      </c>
      <c r="G27" s="5">
        <v>5</v>
      </c>
      <c r="L27" s="15" t="str">
        <f t="shared" si="0"/>
        <v>INSERT INTO CODE_MAP([CM_ID], [GROUP_KEY], [CODE_KEY], [CODE_VALUE], [IS_ENABLE], [DESCRIPTION], [CODE_ORDER], [IS_PRESET]) VALUES ('DDBBEC37-83F1-415B-9126-59070C2CC715', 'URL_VALUE', 'INFORMATION_URL', '資訊申請', 'Y', '網址項目', '5', NULL);</v>
      </c>
    </row>
    <row r="28" spans="1:12">
      <c r="A28" s="5" t="s">
        <v>322</v>
      </c>
      <c r="B28" s="5" t="s">
        <v>259</v>
      </c>
      <c r="C28" s="5" t="s">
        <v>323</v>
      </c>
      <c r="D28" s="5" t="s">
        <v>324</v>
      </c>
      <c r="E28" s="5" t="s">
        <v>143</v>
      </c>
      <c r="F28" s="5" t="s">
        <v>309</v>
      </c>
      <c r="G28" s="5">
        <v>6</v>
      </c>
      <c r="L28" s="15" t="str">
        <f t="shared" si="0"/>
        <v>INSERT INTO CODE_MAP([CM_ID], [GROUP_KEY], [CODE_KEY], [CODE_VALUE], [IS_ENABLE], [DESCRIPTION], [CODE_ORDER], [IS_PRESET]) VALUES ('5D47B9DA-DE3F-42E2-8722-67B1B45C5F0A', 'URL_VALUE', 'DOWNLOAD_URL', '下載專區', 'Y', '網址項目', '6', NULL);</v>
      </c>
    </row>
    <row r="29" spans="1:12">
      <c r="A29" s="5" t="s">
        <v>325</v>
      </c>
      <c r="B29" s="5" t="s">
        <v>326</v>
      </c>
      <c r="C29" s="5" t="s">
        <v>327</v>
      </c>
      <c r="D29" s="5" t="s">
        <v>328</v>
      </c>
      <c r="E29" s="5" t="s">
        <v>143</v>
      </c>
      <c r="F29" s="5" t="s">
        <v>329</v>
      </c>
      <c r="G29" s="5">
        <v>1</v>
      </c>
      <c r="H29" s="5" t="s">
        <v>143</v>
      </c>
      <c r="L29" s="15" t="str">
        <f t="shared" si="0"/>
        <v>INSERT INTO CODE_MAP([CM_ID], [GROUP_KEY], [CODE_KEY], [CODE_VALUE], [IS_ENABLE], [DESCRIPTION], [CODE_ORDER], [IS_PRESET]) VALUES ('69DA11A5-893F-4787-A6CE-03D8F140F087', 'MAIL_TEMPLATE_CATEGORY', 'MAIL_TEMPLATE_CATEGORY_1', '邀請函', 'Y', '信件模板分類', '1', 'Y');</v>
      </c>
    </row>
    <row r="30" spans="1:12">
      <c r="A30" s="5" t="s">
        <v>330</v>
      </c>
      <c r="B30" s="5" t="s">
        <v>326</v>
      </c>
      <c r="C30" s="5" t="s">
        <v>331</v>
      </c>
      <c r="D30" s="5" t="s">
        <v>332</v>
      </c>
      <c r="E30" s="5" t="s">
        <v>143</v>
      </c>
      <c r="F30" s="5" t="s">
        <v>329</v>
      </c>
      <c r="G30" s="5">
        <v>2</v>
      </c>
      <c r="H30" s="5" t="s">
        <v>143</v>
      </c>
      <c r="L30" s="15" t="str">
        <f t="shared" si="0"/>
        <v>INSERT INTO CODE_MAP([CM_ID], [GROUP_KEY], [CODE_KEY], [CODE_VALUE], [IS_ENABLE], [DESCRIPTION], [CODE_ORDER], [IS_PRESET]) VALUES ('714146D7-23DE-4376-8FF7-F4B78575F0F4', 'MAIL_TEMPLATE_CATEGORY', 'MAIL_TEMPLATE_CATEGORY_2', '工作細則', 'Y', '信件模板分類', '2', 'Y');</v>
      </c>
    </row>
    <row r="31" spans="1:12">
      <c r="A31" s="5" t="s">
        <v>333</v>
      </c>
      <c r="B31" s="5" t="s">
        <v>326</v>
      </c>
      <c r="C31" s="5" t="s">
        <v>334</v>
      </c>
      <c r="D31" s="5" t="s">
        <v>335</v>
      </c>
      <c r="E31" s="5" t="s">
        <v>143</v>
      </c>
      <c r="F31" s="5" t="s">
        <v>329</v>
      </c>
      <c r="G31" s="5">
        <v>3</v>
      </c>
      <c r="H31" s="5" t="s">
        <v>143</v>
      </c>
      <c r="L31" s="15" t="str">
        <f t="shared" si="0"/>
        <v>INSERT INTO CODE_MAP([CM_ID], [GROUP_KEY], [CODE_KEY], [CODE_VALUE], [IS_ENABLE], [DESCRIPTION], [CODE_ORDER], [IS_PRESET]) VALUES ('AA6BB535-81BE-45FB-BC97-3EB6C8268163', 'MAIL_TEMPLATE_CATEGORY', 'MAIL_TEMPLATE_CATEGORY_3', '開會通知', 'Y', '信件模板分類', '3', 'Y');</v>
      </c>
    </row>
    <row r="32" spans="1:12">
      <c r="A32" s="5" t="s">
        <v>336</v>
      </c>
      <c r="B32" s="5" t="s">
        <v>326</v>
      </c>
      <c r="C32" s="5" t="s">
        <v>337</v>
      </c>
      <c r="D32" s="5" t="s">
        <v>338</v>
      </c>
      <c r="E32" s="5" t="s">
        <v>143</v>
      </c>
      <c r="F32" s="5" t="s">
        <v>329</v>
      </c>
      <c r="G32" s="5">
        <v>4</v>
      </c>
      <c r="H32" s="5" t="s">
        <v>143</v>
      </c>
      <c r="L32" s="15" t="str">
        <f t="shared" si="0"/>
        <v>INSERT INTO CODE_MAP([CM_ID], [GROUP_KEY], [CODE_KEY], [CODE_VALUE], [IS_ENABLE], [DESCRIPTION], [CODE_ORDER], [IS_PRESET]) VALUES ('F361FE46-8ED7-4FA1-8D9C-E94A72E77A5A', 'MAIL_TEMPLATE_CATEGORY', 'MAIL_TEMPLATE_CATEGORY_4', '滿意度問卷', 'Y', '信件模板分類', '4', 'Y');</v>
      </c>
    </row>
    <row r="33" spans="1:12">
      <c r="A33" s="5" t="s">
        <v>339</v>
      </c>
      <c r="B33" s="5" t="s">
        <v>340</v>
      </c>
      <c r="C33" s="5" t="s">
        <v>341</v>
      </c>
      <c r="D33" s="5" t="s">
        <v>342</v>
      </c>
      <c r="E33" s="5" t="s">
        <v>143</v>
      </c>
      <c r="F33" s="5" t="s">
        <v>343</v>
      </c>
      <c r="G33" s="5">
        <v>1</v>
      </c>
      <c r="H33" s="5" t="s">
        <v>143</v>
      </c>
      <c r="I33" s="27"/>
      <c r="K33" s="27"/>
      <c r="L33" s="15" t="str">
        <f t="shared" si="0"/>
        <v>INSERT INTO CODE_MAP([CM_ID], [GROUP_KEY], [CODE_KEY], [CODE_VALUE], [IS_ENABLE], [DESCRIPTION], [CODE_ORDER], [IS_PRESET]) VALUES ('08B42942-B47E-4C32-B83E-286136D9AF64', 'MAIL_SEND_DAY_VALUE', 'SEND_DAY_1', '寄送三天後', 'Y', '再發送頻率', '1', 'Y');</v>
      </c>
    </row>
    <row r="34" spans="1:12">
      <c r="A34" s="5" t="s">
        <v>344</v>
      </c>
      <c r="B34" s="5" t="s">
        <v>340</v>
      </c>
      <c r="C34" s="5" t="s">
        <v>345</v>
      </c>
      <c r="D34" s="5" t="s">
        <v>346</v>
      </c>
      <c r="E34" s="5" t="s">
        <v>143</v>
      </c>
      <c r="F34" s="5" t="s">
        <v>343</v>
      </c>
      <c r="G34" s="5">
        <v>2</v>
      </c>
      <c r="H34" s="5" t="s">
        <v>143</v>
      </c>
      <c r="I34" s="27"/>
      <c r="K34" s="27"/>
      <c r="L34" s="15" t="str">
        <f t="shared" si="0"/>
        <v>INSERT INTO CODE_MAP([CM_ID], [GROUP_KEY], [CODE_KEY], [CODE_VALUE], [IS_ENABLE], [DESCRIPTION], [CODE_ORDER], [IS_PRESET]) VALUES ('DC47B680-4DB1-41A4-9EAF-4B9906CDCCD3', 'MAIL_SEND_DAY_VALUE', 'SEND_DAY_2', '寄送一周後', 'Y', '再發送頻率', '2', 'Y');</v>
      </c>
    </row>
    <row r="35" spans="1:12">
      <c r="A35" s="5" t="s">
        <v>347</v>
      </c>
      <c r="B35" s="5" t="s">
        <v>340</v>
      </c>
      <c r="C35" s="5" t="s">
        <v>348</v>
      </c>
      <c r="D35" s="5" t="s">
        <v>349</v>
      </c>
      <c r="E35" s="5" t="s">
        <v>143</v>
      </c>
      <c r="F35" s="5" t="s">
        <v>343</v>
      </c>
      <c r="G35" s="5">
        <v>3</v>
      </c>
      <c r="H35" s="5" t="s">
        <v>143</v>
      </c>
      <c r="I35" s="27"/>
      <c r="K35" s="27"/>
      <c r="L35" s="15" t="str">
        <f t="shared" si="0"/>
        <v>INSERT INTO CODE_MAP([CM_ID], [GROUP_KEY], [CODE_KEY], [CODE_VALUE], [IS_ENABLE], [DESCRIPTION], [CODE_ORDER], [IS_PRESET]) VALUES ('68E987EB-8428-44D5-8DCD-652997D17A87', 'MAIL_SEND_DAY_VALUE', 'SEND_DAY_3', '截止前一天', 'Y', '再發送頻率', '3', 'Y');</v>
      </c>
    </row>
    <row r="36" spans="1:12">
      <c r="A36" s="5" t="s">
        <v>350</v>
      </c>
      <c r="B36" s="5" t="s">
        <v>340</v>
      </c>
      <c r="C36" s="5" t="s">
        <v>351</v>
      </c>
      <c r="D36" s="5" t="s">
        <v>352</v>
      </c>
      <c r="E36" s="5" t="s">
        <v>143</v>
      </c>
      <c r="F36" s="5" t="s">
        <v>343</v>
      </c>
      <c r="G36" s="5">
        <v>4</v>
      </c>
      <c r="H36" s="5" t="s">
        <v>143</v>
      </c>
      <c r="I36" s="27"/>
      <c r="K36" s="27"/>
      <c r="L36" s="15" t="str">
        <f t="shared" si="0"/>
        <v>INSERT INTO CODE_MAP([CM_ID], [GROUP_KEY], [CODE_KEY], [CODE_VALUE], [IS_ENABLE], [DESCRIPTION], [CODE_ORDER], [IS_PRESET]) VALUES ('0ABC674C-B513-4549-A112-F455F3973F3F', 'MAIL_SEND_DAY_VALUE', 'SEND_DAY_4', '其他', 'Y', '再發送頻率', '4', 'Y');</v>
      </c>
    </row>
    <row r="37" spans="1:12">
      <c r="A37" s="5" t="s">
        <v>353</v>
      </c>
      <c r="B37" s="5" t="s">
        <v>354</v>
      </c>
      <c r="C37" s="5" t="s">
        <v>85</v>
      </c>
      <c r="D37" s="5" t="s">
        <v>355</v>
      </c>
      <c r="E37" s="5" t="s">
        <v>143</v>
      </c>
      <c r="F37" s="5" t="s">
        <v>356</v>
      </c>
      <c r="G37" s="5">
        <v>1</v>
      </c>
      <c r="H37" s="5" t="s">
        <v>143</v>
      </c>
      <c r="L37" s="15" t="str">
        <f t="shared" si="0"/>
        <v>INSERT INTO CODE_MAP([CM_ID], [GROUP_KEY], [CODE_KEY], [CODE_VALUE], [IS_ENABLE], [DESCRIPTION], [CODE_ORDER], [IS_PRESET]) VALUES ('b20029cf-d402-4f45-acd5-298c47188c80', 'AUDIT_STATUS', 'WA', '待審核', 'Y', 'WAIT_AUDIT', '1', 'Y');</v>
      </c>
    </row>
    <row r="38" spans="1:12">
      <c r="A38" s="5" t="s">
        <v>357</v>
      </c>
      <c r="B38" s="5" t="s">
        <v>354</v>
      </c>
      <c r="C38" s="5" t="s">
        <v>358</v>
      </c>
      <c r="D38" s="5" t="s">
        <v>359</v>
      </c>
      <c r="E38" s="5" t="s">
        <v>143</v>
      </c>
      <c r="F38" s="5" t="s">
        <v>360</v>
      </c>
      <c r="G38" s="5">
        <v>2</v>
      </c>
      <c r="H38" s="5" t="s">
        <v>143</v>
      </c>
      <c r="L38" s="15" t="str">
        <f t="shared" si="0"/>
        <v>INSERT INTO CODE_MAP([CM_ID], [GROUP_KEY], [CODE_KEY], [CODE_VALUE], [IS_ENABLE], [DESCRIPTION], [CODE_ORDER], [IS_PRESET]) VALUES ('025e8eab-0f62-4247-b34a-f3a51cb5db99', 'AUDIT_STATUS', 'AA', '系統審核', 'Y', 'AUTO_AUDIT', '2', 'Y');</v>
      </c>
    </row>
    <row r="39" spans="1:12">
      <c r="A39" s="5" t="s">
        <v>361</v>
      </c>
      <c r="B39" s="5" t="s">
        <v>354</v>
      </c>
      <c r="C39" s="5" t="s">
        <v>362</v>
      </c>
      <c r="D39" s="5" t="s">
        <v>363</v>
      </c>
      <c r="E39" s="5" t="s">
        <v>143</v>
      </c>
      <c r="F39" s="5" t="s">
        <v>364</v>
      </c>
      <c r="G39" s="5">
        <v>3</v>
      </c>
      <c r="H39" s="5" t="s">
        <v>143</v>
      </c>
      <c r="L39" s="15" t="str">
        <f t="shared" si="0"/>
        <v>INSERT INTO CODE_MAP([CM_ID], [GROUP_KEY], [CODE_KEY], [CODE_VALUE], [IS_ENABLE], [DESCRIPTION], [CODE_ORDER], [IS_PRESET]) VALUES ('109ab204-6b9d-4f5d-9d70-52e5d5ad18ed', 'AUDIT_STATUS', 'MA', '手動審核', 'Y', 'MANUAL_AUDIT', '3', 'Y');</v>
      </c>
    </row>
    <row r="40" spans="1:12">
      <c r="A40" s="5" t="s">
        <v>365</v>
      </c>
      <c r="B40" s="5" t="s">
        <v>354</v>
      </c>
      <c r="C40" s="5" t="s">
        <v>366</v>
      </c>
      <c r="D40" s="5" t="s">
        <v>367</v>
      </c>
      <c r="E40" s="5" t="s">
        <v>143</v>
      </c>
      <c r="F40" s="5" t="s">
        <v>368</v>
      </c>
      <c r="G40" s="5">
        <v>4</v>
      </c>
      <c r="H40" s="5" t="s">
        <v>143</v>
      </c>
      <c r="L40" s="15" t="str">
        <f t="shared" si="0"/>
        <v>INSERT INTO CODE_MAP([CM_ID], [GROUP_KEY], [CODE_KEY], [CODE_VALUE], [IS_ENABLE], [DESCRIPTION], [CODE_ORDER], [IS_PRESET]) VALUES ('aeeffb3f-79e2-4c1e-8c72-034aa9062844', 'AUDIT_STATUS', 'RP', '退回申請', 'Y', 'REFUSE_PARTICIPATE', '4', 'Y');</v>
      </c>
    </row>
    <row r="41" spans="1:12">
      <c r="A41" s="5" t="s">
        <v>369</v>
      </c>
      <c r="B41" s="5" t="s">
        <v>354</v>
      </c>
      <c r="C41" s="5" t="s">
        <v>370</v>
      </c>
      <c r="D41" s="5" t="s">
        <v>371</v>
      </c>
      <c r="E41" s="5" t="s">
        <v>143</v>
      </c>
      <c r="F41" s="5" t="s">
        <v>372</v>
      </c>
      <c r="G41" s="5">
        <v>5</v>
      </c>
      <c r="H41" s="5" t="s">
        <v>143</v>
      </c>
      <c r="L41" s="15" t="str">
        <f t="shared" si="0"/>
        <v>INSERT INTO CODE_MAP([CM_ID], [GROUP_KEY], [CODE_KEY], [CODE_VALUE], [IS_ENABLE], [DESCRIPTION], [CODE_ORDER], [IS_PRESET]) VALUES ('64875c0e-0413-490a-889e-121e81ce40be', 'AUDIT_STATUS', 'NP', '不克參與', 'Y', 'NO_PARTICIPATE', '5', 'Y');</v>
      </c>
    </row>
    <row r="42" spans="1:12">
      <c r="A42" s="5" t="s">
        <v>373</v>
      </c>
      <c r="B42" s="5" t="s">
        <v>374</v>
      </c>
      <c r="C42" s="5" t="s">
        <v>375</v>
      </c>
      <c r="D42" s="5" t="s">
        <v>338</v>
      </c>
      <c r="E42" s="5" t="s">
        <v>143</v>
      </c>
      <c r="F42" s="5" t="s">
        <v>376</v>
      </c>
      <c r="G42" s="5">
        <v>1</v>
      </c>
      <c r="H42" s="5" t="s">
        <v>143</v>
      </c>
      <c r="L42" s="15" t="str">
        <f t="shared" si="0"/>
        <v>INSERT INTO CODE_MAP([CM_ID], [GROUP_KEY], [CODE_KEY], [CODE_VALUE], [IS_ENABLE], [DESCRIPTION], [CODE_ORDER], [IS_PRESET]) VALUES ('EA8E92A7-8FF1-4B77-839A-4728CDDF0A3B', 'QUESTION_TEMPLATE_CATEGORY', 'QUESTION_TEMPLATE_CATEGORY_1', '滿意度問卷', 'Y', '問卷模板分類', '1', 'Y');</v>
      </c>
    </row>
    <row r="43" spans="1:12">
      <c r="A43" s="5" t="s">
        <v>377</v>
      </c>
      <c r="B43" s="5" t="s">
        <v>378</v>
      </c>
      <c r="C43" s="28" t="s">
        <v>378</v>
      </c>
      <c r="D43" s="5" t="s">
        <v>379</v>
      </c>
      <c r="E43" s="5" t="s">
        <v>143</v>
      </c>
      <c r="F43" s="5" t="s">
        <v>379</v>
      </c>
      <c r="G43" s="5">
        <v>1</v>
      </c>
      <c r="H43" s="5" t="s">
        <v>143</v>
      </c>
      <c r="L43" s="15" t="str">
        <f t="shared" si="0"/>
        <v>INSERT INTO CODE_MAP([CM_ID], [GROUP_KEY], [CODE_KEY], [CODE_VALUE], [IS_ENABLE], [DESCRIPTION], [CODE_ORDER], [IS_PRESET]) VALUES ('ACD0D85A-7A3F-4704-AB03-1A2938B24300', 'PERSONAL_DATA_NOTIFICATION ', 'PERSONAL_DATA_NOTIFICATION ', '個資聲明', 'Y', '個資聲明', '1', 'Y');</v>
      </c>
    </row>
    <row r="44" spans="1:12">
      <c r="A44" s="5" t="s">
        <v>373</v>
      </c>
      <c r="B44" s="5" t="s">
        <v>374</v>
      </c>
      <c r="C44" s="5" t="s">
        <v>375</v>
      </c>
      <c r="D44" s="5" t="s">
        <v>338</v>
      </c>
      <c r="E44" s="5" t="s">
        <v>143</v>
      </c>
      <c r="F44" s="5" t="s">
        <v>376</v>
      </c>
      <c r="G44" s="5">
        <v>1</v>
      </c>
      <c r="H44" s="5" t="s">
        <v>143</v>
      </c>
      <c r="L44" s="15" t="str">
        <f t="shared" si="0"/>
        <v>INSERT INTO CODE_MAP([CM_ID], [GROUP_KEY], [CODE_KEY], [CODE_VALUE], [IS_ENABLE], [DESCRIPTION], [CODE_ORDER], [IS_PRESET]) VALUES ('EA8E92A7-8FF1-4B77-839A-4728CDDF0A3B', 'QUESTION_TEMPLATE_CATEGORY', 'QUESTION_TEMPLATE_CATEGORY_1', '滿意度問卷', 'Y', '問卷模板分類', '1', 'Y');</v>
      </c>
    </row>
    <row r="45" spans="1:12">
      <c r="A45" s="5" t="s">
        <v>380</v>
      </c>
      <c r="B45" s="5" t="s">
        <v>208</v>
      </c>
      <c r="C45" s="28" t="s">
        <v>381</v>
      </c>
      <c r="D45" s="5" t="s">
        <v>293</v>
      </c>
      <c r="E45" s="5" t="s">
        <v>143</v>
      </c>
      <c r="F45" s="5" t="s">
        <v>382</v>
      </c>
      <c r="G45" s="5">
        <v>1</v>
      </c>
      <c r="L45" s="15" t="str">
        <f t="shared" si="0"/>
        <v>INSERT INTO CODE_MAP([CM_ID], [GROUP_KEY], [CODE_KEY], [CODE_VALUE], [IS_ENABLE], [DESCRIPTION], [CODE_ORDER], [IS_PRESET]) VALUES ('5BAC2F02-1133-405C-A340-AB4A3328EC87', 'ROLE_TYPE', 'B1', '召集人', 'Y', '角色', '1', NULL);</v>
      </c>
    </row>
    <row r="46" spans="1:12">
      <c r="A46" s="5" t="s">
        <v>383</v>
      </c>
      <c r="B46" s="5" t="s">
        <v>208</v>
      </c>
      <c r="C46" s="28" t="s">
        <v>384</v>
      </c>
      <c r="D46" s="5" t="s">
        <v>296</v>
      </c>
      <c r="E46" s="5" t="s">
        <v>143</v>
      </c>
      <c r="F46" s="5" t="s">
        <v>382</v>
      </c>
      <c r="G46" s="5">
        <v>2</v>
      </c>
      <c r="L46" s="15" t="str">
        <f t="shared" si="0"/>
        <v>INSERT INTO CODE_MAP([CM_ID], [GROUP_KEY], [CODE_KEY], [CODE_VALUE], [IS_ENABLE], [DESCRIPTION], [CODE_ORDER], [IS_PRESET]) VALUES ('02F3835E-BF80-47AD-BF50-D05593DB56EC', 'ROLE_TYPE', 'B2', '副召', 'Y', '角色', '2', NULL);</v>
      </c>
    </row>
    <row r="47" spans="1:12">
      <c r="A47" s="5" t="s">
        <v>385</v>
      </c>
      <c r="B47" s="5" t="s">
        <v>208</v>
      </c>
      <c r="C47" s="28" t="s">
        <v>386</v>
      </c>
      <c r="D47" s="5" t="s">
        <v>299</v>
      </c>
      <c r="E47" s="5" t="s">
        <v>143</v>
      </c>
      <c r="F47" s="5" t="s">
        <v>382</v>
      </c>
      <c r="G47" s="5">
        <v>3</v>
      </c>
      <c r="L47" s="15" t="str">
        <f t="shared" si="0"/>
        <v>INSERT INTO CODE_MAP([CM_ID], [GROUP_KEY], [CODE_KEY], [CODE_VALUE], [IS_ENABLE], [DESCRIPTION], [CODE_ORDER], [IS_PRESET]) VALUES ('31309DF1-0C6D-42CF-B592-84BC440FE643', 'ROLE_TYPE', 'B3', '副召兼協同', 'Y', '角色', '3', NULL);</v>
      </c>
    </row>
    <row r="48" spans="1:12">
      <c r="A48" s="5" t="s">
        <v>387</v>
      </c>
      <c r="B48" s="5" t="s">
        <v>208</v>
      </c>
      <c r="C48" s="28" t="s">
        <v>388</v>
      </c>
      <c r="D48" s="5" t="s">
        <v>302</v>
      </c>
      <c r="E48" s="5" t="s">
        <v>143</v>
      </c>
      <c r="F48" s="5" t="s">
        <v>382</v>
      </c>
      <c r="G48" s="5">
        <v>4</v>
      </c>
      <c r="L48" s="15" t="str">
        <f t="shared" si="0"/>
        <v>INSERT INTO CODE_MAP([CM_ID], [GROUP_KEY], [CODE_KEY], [CODE_VALUE], [IS_ENABLE], [DESCRIPTION], [CODE_ORDER], [IS_PRESET]) VALUES ('FBB601C0-7142-4ED5-8B68-0306458D0A67', 'ROLE_TYPE', 'B4', '協同', 'Y', '角色', '4', NULL);</v>
      </c>
    </row>
    <row r="49" spans="1:12">
      <c r="A49" s="5" t="s">
        <v>389</v>
      </c>
      <c r="B49" s="5" t="s">
        <v>208</v>
      </c>
      <c r="C49" s="28" t="s">
        <v>390</v>
      </c>
      <c r="D49" s="5" t="s">
        <v>305</v>
      </c>
      <c r="E49" s="5" t="s">
        <v>143</v>
      </c>
      <c r="F49" s="5" t="s">
        <v>382</v>
      </c>
      <c r="G49" s="5">
        <v>5</v>
      </c>
      <c r="L49" s="15" t="str">
        <f t="shared" si="0"/>
        <v>INSERT INTO CODE_MAP([CM_ID], [GROUP_KEY], [CODE_KEY], [CODE_VALUE], [IS_ENABLE], [DESCRIPTION], [CODE_ORDER], [IS_PRESET]) VALUES ('829E0882-A6E7-4865-9093-433AD56C994A', 'ROLE_TYPE', 'B5', '委員', 'Y', '角色', '5', NULL);</v>
      </c>
    </row>
    <row r="50" spans="1:12">
      <c r="A50" s="5" t="s">
        <v>391</v>
      </c>
      <c r="B50" s="5" t="s">
        <v>229</v>
      </c>
      <c r="C50" s="28" t="s">
        <v>85</v>
      </c>
      <c r="D50" s="5" t="s">
        <v>392</v>
      </c>
      <c r="E50" s="5" t="s">
        <v>143</v>
      </c>
      <c r="F50" s="5" t="s">
        <v>393</v>
      </c>
      <c r="G50" s="5">
        <v>1</v>
      </c>
      <c r="L50" s="15" t="str">
        <f t="shared" si="0"/>
        <v>INSERT INTO CODE_MAP([CM_ID], [GROUP_KEY], [CODE_KEY], [CODE_VALUE], [IS_ENABLE], [DESCRIPTION], [CODE_ORDER], [IS_PRESET]) VALUES ('BE90607F-6148-4D45-AA67-9983335F897C', 'APPLICATION_STATUS', 'WA', '待處理', 'Y', '申請核可狀況', '1', NULL);</v>
      </c>
    </row>
    <row r="51" spans="1:12">
      <c r="A51" s="5" t="s">
        <v>394</v>
      </c>
      <c r="B51" s="5" t="s">
        <v>229</v>
      </c>
      <c r="C51" s="28" t="s">
        <v>395</v>
      </c>
      <c r="D51" s="5" t="s">
        <v>396</v>
      </c>
      <c r="E51" s="5" t="s">
        <v>143</v>
      </c>
      <c r="F51" s="5" t="s">
        <v>393</v>
      </c>
      <c r="G51" s="5">
        <v>2</v>
      </c>
      <c r="L51" s="15" t="str">
        <f t="shared" si="0"/>
        <v>INSERT INTO CODE_MAP([CM_ID], [GROUP_KEY], [CODE_KEY], [CODE_VALUE], [IS_ENABLE], [DESCRIPTION], [CODE_ORDER], [IS_PRESET]) VALUES ('E589F940-1040-48AB-9AF9-49123D1F9790', 'APPLICATION_STATUS', 'P', '處理中', 'Y', '申請核可狀況', '2', NULL);</v>
      </c>
    </row>
    <row r="52" spans="1:12">
      <c r="A52" s="5" t="s">
        <v>397</v>
      </c>
      <c r="B52" s="5" t="s">
        <v>229</v>
      </c>
      <c r="C52" s="28" t="s">
        <v>366</v>
      </c>
      <c r="D52" s="5" t="s">
        <v>367</v>
      </c>
      <c r="E52" s="5" t="s">
        <v>143</v>
      </c>
      <c r="F52" s="5" t="s">
        <v>393</v>
      </c>
      <c r="G52" s="5">
        <v>3</v>
      </c>
      <c r="L52" s="15" t="str">
        <f t="shared" si="0"/>
        <v>INSERT INTO CODE_MAP([CM_ID], [GROUP_KEY], [CODE_KEY], [CODE_VALUE], [IS_ENABLE], [DESCRIPTION], [CODE_ORDER], [IS_PRESET]) VALUES ('0542F039-1A41-44D1-857C-912725823222', 'APPLICATION_STATUS', 'RP', '退回申請', 'Y', '申請核可狀況', '3', NULL);</v>
      </c>
    </row>
    <row r="53" spans="1:12">
      <c r="A53" s="5" t="s">
        <v>398</v>
      </c>
      <c r="B53" s="5" t="s">
        <v>229</v>
      </c>
      <c r="C53" s="28" t="s">
        <v>399</v>
      </c>
      <c r="D53" s="5" t="s">
        <v>400</v>
      </c>
      <c r="E53" s="5" t="s">
        <v>143</v>
      </c>
      <c r="F53" s="5" t="s">
        <v>393</v>
      </c>
      <c r="G53" s="5">
        <v>4</v>
      </c>
      <c r="L53" s="15" t="str">
        <f t="shared" si="0"/>
        <v>INSERT INTO CODE_MAP([CM_ID], [GROUP_KEY], [CODE_KEY], [CODE_VALUE], [IS_ENABLE], [DESCRIPTION], [CODE_ORDER], [IS_PRESET]) VALUES ('B6091C10-8457-4032-8FA1-71C56B170391', 'APPLICATION_STATUS', 'VS', '已寄送', 'Y', '申請核可狀況', '4', NULL);</v>
      </c>
    </row>
    <row r="54" spans="1:12">
      <c r="A54" s="5" t="s">
        <v>401</v>
      </c>
      <c r="B54" s="5" t="s">
        <v>249</v>
      </c>
      <c r="C54" s="28" t="s">
        <v>402</v>
      </c>
      <c r="D54" s="5" t="s">
        <v>328</v>
      </c>
      <c r="E54" s="5" t="s">
        <v>143</v>
      </c>
      <c r="F54" s="5" t="s">
        <v>403</v>
      </c>
      <c r="G54" s="5">
        <v>1</v>
      </c>
      <c r="L54" s="15" t="str">
        <f t="shared" si="0"/>
        <v>INSERT INTO CODE_MAP([CM_ID], [GROUP_KEY], [CODE_KEY], [CODE_VALUE], [IS_ENABLE], [DESCRIPTION], [CODE_ORDER], [IS_PRESET]) VALUES ('896214D4-669D-42F7-97E6-A587678DEA25', 'MAIL_TYPE', 'I', '邀請函', 'Y', '信件類型', '1', NULL);</v>
      </c>
    </row>
    <row r="55" spans="1:12">
      <c r="A55" s="5" t="s">
        <v>404</v>
      </c>
      <c r="B55" s="5" t="s">
        <v>249</v>
      </c>
      <c r="C55" s="28" t="s">
        <v>405</v>
      </c>
      <c r="D55" s="5" t="s">
        <v>332</v>
      </c>
      <c r="E55" s="5" t="s">
        <v>143</v>
      </c>
      <c r="F55" s="5" t="s">
        <v>403</v>
      </c>
      <c r="G55" s="5">
        <v>2</v>
      </c>
      <c r="L55" s="15" t="str">
        <f t="shared" si="0"/>
        <v>INSERT INTO CODE_MAP([CM_ID], [GROUP_KEY], [CODE_KEY], [CODE_VALUE], [IS_ENABLE], [DESCRIPTION], [CODE_ORDER], [IS_PRESET]) VALUES ('CCFD9F17-B3C5-402B-937D-26834EA96590', 'MAIL_TYPE', 'W', '工作細則', 'Y', '信件類型', '2', NULL);</v>
      </c>
    </row>
    <row r="56" spans="1:12">
      <c r="A56" s="5" t="s">
        <v>406</v>
      </c>
      <c r="B56" s="5" t="s">
        <v>249</v>
      </c>
      <c r="C56" s="28" t="s">
        <v>407</v>
      </c>
      <c r="D56" s="5" t="s">
        <v>335</v>
      </c>
      <c r="E56" s="5" t="s">
        <v>143</v>
      </c>
      <c r="F56" s="5" t="s">
        <v>403</v>
      </c>
      <c r="G56" s="5">
        <v>3</v>
      </c>
      <c r="L56" s="15" t="str">
        <f t="shared" si="0"/>
        <v>INSERT INTO CODE_MAP([CM_ID], [GROUP_KEY], [CODE_KEY], [CODE_VALUE], [IS_ENABLE], [DESCRIPTION], [CODE_ORDER], [IS_PRESET]) VALUES ('28FEC71C-9703-459F-A1C3-5DE65B7AC9F4', 'MAIL_TYPE', 'M', '開會通知', 'Y', '信件類型', '3', NULL);</v>
      </c>
    </row>
    <row r="57" spans="1:12">
      <c r="A57" s="5" t="s">
        <v>408</v>
      </c>
      <c r="B57" s="5" t="s">
        <v>249</v>
      </c>
      <c r="C57" s="28" t="s">
        <v>409</v>
      </c>
      <c r="D57" s="5" t="s">
        <v>410</v>
      </c>
      <c r="E57" s="5" t="s">
        <v>143</v>
      </c>
      <c r="F57" s="5" t="s">
        <v>403</v>
      </c>
      <c r="G57" s="5">
        <v>4</v>
      </c>
      <c r="L57" s="15" t="str">
        <f t="shared" si="0"/>
        <v>INSERT INTO CODE_MAP([CM_ID], [GROUP_KEY], [CODE_KEY], [CODE_VALUE], [IS_ENABLE], [DESCRIPTION], [CODE_ORDER], [IS_PRESET]) VALUES ('863A463E-47ED-40C7-AF8B-0B5F41889FA8', 'MAIL_TYPE', 'Q', '問卷', 'Y', '信件類型', '4', NULL);</v>
      </c>
    </row>
    <row r="58" spans="1:12">
      <c r="A58" s="5" t="s">
        <v>411</v>
      </c>
      <c r="B58" s="5" t="s">
        <v>199</v>
      </c>
      <c r="C58" s="28" t="s">
        <v>50</v>
      </c>
      <c r="D58" s="5" t="s">
        <v>412</v>
      </c>
      <c r="E58" s="5" t="s">
        <v>143</v>
      </c>
      <c r="F58" s="5" t="s">
        <v>225</v>
      </c>
      <c r="G58" s="5">
        <v>1</v>
      </c>
      <c r="L58" s="15" t="str">
        <f t="shared" si="0"/>
        <v>INSERT INTO CODE_MAP([CM_ID], [GROUP_KEY], [CODE_KEY], [CODE_VALUE], [IS_ENABLE], [DESCRIPTION], [CODE_ORDER], [IS_PRESET]) VALUES ('debcaf08-c5ec-4ac2-8666-c72f6e029da0', 'TEST_TYPE', 'A', '學測', 'Y', '考試別', '1', NULL);</v>
      </c>
    </row>
    <row r="59" spans="1:12">
      <c r="A59" s="5" t="s">
        <v>413</v>
      </c>
      <c r="B59" s="5" t="s">
        <v>199</v>
      </c>
      <c r="C59" s="28" t="s">
        <v>414</v>
      </c>
      <c r="D59" s="26" t="s">
        <v>415</v>
      </c>
      <c r="E59" s="5" t="s">
        <v>143</v>
      </c>
      <c r="F59" s="5" t="s">
        <v>225</v>
      </c>
      <c r="G59" s="5">
        <v>2</v>
      </c>
      <c r="L59" s="15" t="str">
        <f t="shared" si="0"/>
        <v>INSERT INTO CODE_MAP([CM_ID], [GROUP_KEY], [CODE_KEY], [CODE_VALUE], [IS_ENABLE], [DESCRIPTION], [CODE_ORDER], [IS_PRESET]) VALUES ('b01734c9-07e7-48fb-93ce-7c9f2e854e9e', 'TEST_TYPE', 'B', '分科', 'Y', '考試別', '2', NULL);</v>
      </c>
    </row>
    <row r="60" spans="1:12">
      <c r="A60" s="5" t="s">
        <v>416</v>
      </c>
      <c r="B60" s="5" t="s">
        <v>216</v>
      </c>
      <c r="C60" s="28" t="s">
        <v>50</v>
      </c>
      <c r="D60" s="5" t="s">
        <v>417</v>
      </c>
      <c r="E60" s="5" t="s">
        <v>143</v>
      </c>
      <c r="F60" s="5" t="s">
        <v>418</v>
      </c>
      <c r="G60" s="5">
        <v>1</v>
      </c>
      <c r="L60" s="15" t="str">
        <f t="shared" si="0"/>
        <v>INSERT INTO CODE_MAP([CM_ID], [GROUP_KEY], [CODE_KEY], [CODE_VALUE], [IS_ENABLE], [DESCRIPTION], [CODE_ORDER], [IS_PRESET]) VALUES ('821d94e6-552b-42f8-b60b-c7a8518d3057', 'ACTIVITY_TYPE', 'A', '正式閱卷', 'Y', '活動類型', '1', NULL);</v>
      </c>
    </row>
    <row r="61" spans="1:12">
      <c r="A61" s="5" t="s">
        <v>419</v>
      </c>
      <c r="B61" s="5" t="s">
        <v>216</v>
      </c>
      <c r="C61" s="28" t="s">
        <v>414</v>
      </c>
      <c r="D61" s="5" t="s">
        <v>420</v>
      </c>
      <c r="E61" s="5" t="s">
        <v>143</v>
      </c>
      <c r="F61" s="5" t="s">
        <v>418</v>
      </c>
      <c r="G61" s="5">
        <v>2</v>
      </c>
      <c r="L61" s="15" t="str">
        <f t="shared" si="0"/>
        <v>INSERT INTO CODE_MAP([CM_ID], [GROUP_KEY], [CODE_KEY], [CODE_VALUE], [IS_ENABLE], [DESCRIPTION], [CODE_ORDER], [IS_PRESET]) VALUES ('8eebff36-9706-442c-9377-4955ee7ebe29', 'ACTIVITY_TYPE', 'B', '相關會議', 'Y', '活動類型', '2', NULL);</v>
      </c>
    </row>
    <row r="62" spans="1:12">
      <c r="A62" s="5" t="s">
        <v>421</v>
      </c>
      <c r="B62" s="5" t="s">
        <v>228</v>
      </c>
      <c r="C62" s="28" t="s">
        <v>422</v>
      </c>
      <c r="D62" s="5" t="s">
        <v>423</v>
      </c>
      <c r="E62" s="5" t="s">
        <v>143</v>
      </c>
      <c r="F62" s="5" t="s">
        <v>424</v>
      </c>
      <c r="G62" s="5">
        <v>1</v>
      </c>
      <c r="L62" s="15" t="str">
        <f t="shared" si="0"/>
        <v>INSERT INTO CODE_MAP([CM_ID], [GROUP_KEY], [CODE_KEY], [CODE_VALUE], [IS_ENABLE], [DESCRIPTION], [CODE_ORDER], [IS_PRESET]) VALUES ('5C690D6A-9E34-4C8F-9705-1D5CC38C918E', 'APPLICATION_TYPE', 'Appointment', '聘書', 'Y', '資訊申請類型', '1', NULL);</v>
      </c>
    </row>
    <row r="63" spans="1:12">
      <c r="A63" s="5" t="s">
        <v>425</v>
      </c>
      <c r="B63" s="5" t="s">
        <v>228</v>
      </c>
      <c r="C63" s="28" t="s">
        <v>14</v>
      </c>
      <c r="D63" s="5" t="s">
        <v>426</v>
      </c>
      <c r="E63" s="5" t="s">
        <v>143</v>
      </c>
      <c r="F63" s="5" t="s">
        <v>424</v>
      </c>
      <c r="G63" s="5">
        <v>2</v>
      </c>
      <c r="L63" s="15" t="str">
        <f t="shared" si="0"/>
        <v>INSERT INTO CODE_MAP([CM_ID], [GROUP_KEY], [CODE_KEY], [CODE_VALUE], [IS_ENABLE], [DESCRIPTION], [CODE_ORDER], [IS_PRESET]) VALUES ('89DC05CC-9587-4371-B963-B0C07B124B1B', 'APPLICATION_TYPE', 'Grading', '閱卷證明', 'Y', '資訊申請類型', '2', NULL);</v>
      </c>
    </row>
    <row r="64" spans="1:12">
      <c r="A64" s="5" t="s">
        <v>427</v>
      </c>
      <c r="B64" s="5" t="s">
        <v>228</v>
      </c>
      <c r="C64" s="28" t="s">
        <v>428</v>
      </c>
      <c r="D64" s="5" t="s">
        <v>429</v>
      </c>
      <c r="E64" s="5" t="s">
        <v>143</v>
      </c>
      <c r="F64" s="5" t="s">
        <v>424</v>
      </c>
      <c r="G64" s="5">
        <v>3</v>
      </c>
      <c r="L64" s="15" t="str">
        <f t="shared" si="0"/>
        <v>INSERT INTO CODE_MAP([CM_ID], [GROUP_KEY], [CODE_KEY], [CODE_VALUE], [IS_ENABLE], [DESCRIPTION], [CODE_ORDER], [IS_PRESET]) VALUES ('D8095462-1A20-45A7-BB43-414B5B531270', 'APPLICATION_TYPE', 'Meeting', '會議參加證明', 'Y', '資訊申請類型', '3', NULL);</v>
      </c>
    </row>
    <row r="65" spans="1:12">
      <c r="A65" s="5" t="s">
        <v>430</v>
      </c>
      <c r="B65" s="5" t="s">
        <v>227</v>
      </c>
      <c r="C65" s="28" t="s">
        <v>431</v>
      </c>
      <c r="D65" s="5" t="s">
        <v>432</v>
      </c>
      <c r="E65" s="5" t="s">
        <v>143</v>
      </c>
      <c r="F65" s="5" t="s">
        <v>433</v>
      </c>
      <c r="G65" s="5">
        <v>1</v>
      </c>
      <c r="L65" s="15" t="str">
        <f t="shared" si="0"/>
        <v>INSERT INTO CODE_MAP([CM_ID], [GROUP_KEY], [CODE_KEY], [CODE_VALUE], [IS_ENABLE], [DESCRIPTION], [CODE_ORDER], [IS_PRESET]) VALUES ('2F6DC1F6-E5E3-4E06-A478-FA40BF2A46FE', 'ACTIVITY_STATUS', 'NS', '尚未開始', 'Y', '活動狀態', '1', NULL);</v>
      </c>
    </row>
    <row r="66" spans="1:12">
      <c r="A66" s="5" t="s">
        <v>434</v>
      </c>
      <c r="B66" s="5" t="s">
        <v>227</v>
      </c>
      <c r="C66" s="28" t="s">
        <v>435</v>
      </c>
      <c r="D66" s="5" t="s">
        <v>436</v>
      </c>
      <c r="E66" s="5" t="s">
        <v>143</v>
      </c>
      <c r="F66" s="5" t="s">
        <v>433</v>
      </c>
      <c r="G66" s="5">
        <v>2</v>
      </c>
      <c r="L66" s="15" t="str">
        <f t="shared" si="0"/>
        <v>INSERT INTO CODE_MAP([CM_ID], [GROUP_KEY], [CODE_KEY], [CODE_VALUE], [IS_ENABLE], [DESCRIPTION], [CODE_ORDER], [IS_PRESET]) VALUES ('5E7AC3DC-2F1D-4746-B61A-B7E916F64A30', 'ACTIVITY_STATUS', 'E', '結束', 'Y', '活動狀態', '2', NULL);</v>
      </c>
    </row>
    <row r="67" spans="1:12">
      <c r="A67" s="5" t="s">
        <v>437</v>
      </c>
      <c r="B67" s="5" t="s">
        <v>227</v>
      </c>
      <c r="C67" s="5" t="s">
        <v>438</v>
      </c>
      <c r="D67" s="5" t="s">
        <v>439</v>
      </c>
      <c r="E67" s="5" t="s">
        <v>143</v>
      </c>
      <c r="F67" s="5" t="s">
        <v>433</v>
      </c>
      <c r="G67" s="5">
        <v>3</v>
      </c>
      <c r="L67" s="15" t="str">
        <f t="shared" si="0"/>
        <v>INSERT INTO CODE_MAP([CM_ID], [GROUP_KEY], [CODE_KEY], [CODE_VALUE], [IS_ENABLE], [DESCRIPTION], [CODE_ORDER], [IS_PRESET]) VALUES ('3EC3E9C6-C7AE-4DB6-8F79-8B76FEC2CDAE', 'ACTIVITY_STATUS', 'IP', '進行中', 'Y', '活動狀態', '3', NULL);</v>
      </c>
    </row>
    <row r="68" spans="1:12">
      <c r="A68" s="5" t="s">
        <v>440</v>
      </c>
      <c r="B68" s="5" t="s">
        <v>215</v>
      </c>
      <c r="C68" s="5" t="s">
        <v>441</v>
      </c>
      <c r="D68" s="5" t="s">
        <v>442</v>
      </c>
      <c r="E68" s="5" t="s">
        <v>143</v>
      </c>
      <c r="F68" s="5" t="s">
        <v>443</v>
      </c>
      <c r="G68" s="5">
        <v>1</v>
      </c>
      <c r="L68" s="15" t="str">
        <f t="shared" si="0"/>
        <v>INSERT INTO CODE_MAP([CM_ID], [GROUP_KEY], [CODE_KEY], [CODE_VALUE], [IS_ENABLE], [DESCRIPTION], [CODE_ORDER], [IS_PRESET]) VALUES ('6AEA37C0-5690-4A92-BAAA-F626FDEC2394', 'QUESTION_TYPE', 'radio', '單選', 'Y', '問題選項類型', '1', NULL);</v>
      </c>
    </row>
    <row r="69" spans="1:12">
      <c r="A69" s="5" t="s">
        <v>444</v>
      </c>
      <c r="B69" s="5" t="s">
        <v>215</v>
      </c>
      <c r="C69" s="5" t="s">
        <v>445</v>
      </c>
      <c r="D69" s="5" t="s">
        <v>446</v>
      </c>
      <c r="E69" s="5" t="s">
        <v>143</v>
      </c>
      <c r="F69" s="5" t="s">
        <v>443</v>
      </c>
      <c r="G69" s="5">
        <v>2</v>
      </c>
      <c r="L69" s="15" t="str">
        <f t="shared" si="0"/>
        <v>INSERT INTO CODE_MAP([CM_ID], [GROUP_KEY], [CODE_KEY], [CODE_VALUE], [IS_ENABLE], [DESCRIPTION], [CODE_ORDER], [IS_PRESET]) VALUES ('AF5DFEAD-C14F-4060-B8DE-B75B5D4D910B', 'QUESTION_TYPE', 'checkbox', '水平複選', 'Y', '問題選項類型', '2', NULL);</v>
      </c>
    </row>
    <row r="70" spans="1:12">
      <c r="A70" s="5" t="s">
        <v>447</v>
      </c>
      <c r="B70" s="5" t="s">
        <v>215</v>
      </c>
      <c r="C70" s="5" t="s">
        <v>448</v>
      </c>
      <c r="D70" s="5" t="s">
        <v>449</v>
      </c>
      <c r="E70" s="5" t="s">
        <v>143</v>
      </c>
      <c r="F70" s="5" t="s">
        <v>443</v>
      </c>
      <c r="G70" s="5">
        <v>3</v>
      </c>
      <c r="L70" s="15" t="str">
        <f t="shared" si="0"/>
        <v>INSERT INTO CODE_MAP([CM_ID], [GROUP_KEY], [CODE_KEY], [CODE_VALUE], [IS_ENABLE], [DESCRIPTION], [CODE_ORDER], [IS_PRESET]) VALUES ('1C286B96-2F9F-4116-9F96-361479D9C1CE', 'QUESTION_TYPE', 'select', '下拉選單', 'Y', '問題選項類型', '3', NULL);</v>
      </c>
    </row>
    <row r="71" spans="1:12">
      <c r="A71" s="5" t="s">
        <v>450</v>
      </c>
      <c r="B71" s="5" t="s">
        <v>215</v>
      </c>
      <c r="C71" s="5" t="s">
        <v>451</v>
      </c>
      <c r="D71" s="5" t="s">
        <v>452</v>
      </c>
      <c r="E71" s="5" t="s">
        <v>143</v>
      </c>
      <c r="F71" s="5" t="s">
        <v>443</v>
      </c>
      <c r="G71" s="5">
        <v>4</v>
      </c>
      <c r="L71" s="15" t="str">
        <f t="shared" si="0"/>
        <v>INSERT INTO CODE_MAP([CM_ID], [GROUP_KEY], [CODE_KEY], [CODE_VALUE], [IS_ENABLE], [DESCRIPTION], [CODE_ORDER], [IS_PRESET]) VALUES ('26D436CA-3C21-4252-AA61-605DFDFB178A', 'QUESTION_TYPE', 'number', '純數值', 'Y', '問題選項類型', '4', NULL);</v>
      </c>
    </row>
    <row r="72" spans="1:12">
      <c r="A72" s="5" t="s">
        <v>453</v>
      </c>
      <c r="B72" s="5" t="s">
        <v>215</v>
      </c>
      <c r="C72" s="5" t="s">
        <v>454</v>
      </c>
      <c r="D72" s="5" t="s">
        <v>455</v>
      </c>
      <c r="E72" s="5" t="s">
        <v>143</v>
      </c>
      <c r="F72" s="5" t="s">
        <v>443</v>
      </c>
      <c r="G72" s="5">
        <v>5</v>
      </c>
      <c r="L72" s="15" t="str">
        <f t="shared" si="0"/>
        <v>INSERT INTO CODE_MAP([CM_ID], [GROUP_KEY], [CODE_KEY], [CODE_VALUE], [IS_ENABLE], [DESCRIPTION], [CODE_ORDER], [IS_PRESET]) VALUES ('496FB3B9-F171-4715-84D9-4B0E513DCC8C', 'QUESTION_TYPE', 'text', '純文字', 'Y', '問題選項類型', '5', NULL);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1"/>
  <sheetViews>
    <sheetView workbookViewId="0"/>
  </sheetViews>
  <sheetFormatPr defaultColWidth="11.23046875" defaultRowHeight="15" customHeight="1"/>
  <cols>
    <col min="1" max="1" width="17.69140625" customWidth="1"/>
    <col min="2" max="2" width="15.69140625" customWidth="1"/>
    <col min="3" max="3" width="13.07421875" customWidth="1"/>
    <col min="6" max="6" width="7.4609375" customWidth="1"/>
    <col min="7" max="7" width="0.3046875" customWidth="1"/>
    <col min="8" max="8" width="18.765625" customWidth="1"/>
  </cols>
  <sheetData>
    <row r="1" spans="1:12">
      <c r="A1" s="2" t="s">
        <v>247</v>
      </c>
      <c r="B1" s="2" t="s">
        <v>248</v>
      </c>
      <c r="C1" s="2" t="s">
        <v>213</v>
      </c>
      <c r="D1" s="2"/>
      <c r="E1" s="2"/>
      <c r="F1" s="2"/>
      <c r="G1" s="2"/>
      <c r="H1" s="2" t="s">
        <v>246</v>
      </c>
      <c r="I1" s="2"/>
      <c r="J1" s="2"/>
      <c r="K1" s="2"/>
      <c r="L1" s="2"/>
    </row>
    <row r="2" spans="1:12">
      <c r="A2" s="5" t="s">
        <v>325</v>
      </c>
      <c r="B2" s="5" t="s">
        <v>328</v>
      </c>
      <c r="C2" s="5" t="s">
        <v>143</v>
      </c>
      <c r="H2" s="15" t="str">
        <f t="shared" ref="H2:H11" si="0">"INSERT INTO "&amp; $H$1 &amp;"("&amp;
IF($A$1="","","["&amp;$A$1&amp;"]")&amp;
IF($B$1="","",", ["&amp;$B$1&amp;"]")&amp;
IF($C$1="","",", ["&amp;$C$1&amp;"]")&amp;
") VALUES ("&amp;
IF($A$1="","",IF(A2="","NULL",IF(A2="NEWID()", A2, "'"&amp;A2&amp;"'")))&amp;
IF($B$1="","",IF(B2="",", NULL",", '"&amp;B2&amp;"'"))&amp;
IF($C$1="","",IF(C2="",", NULL",", '"&amp;C2&amp;"'"))&amp;
");"</f>
        <v>INSERT INTO MAIL_CATEGORY([MC_ID], [MAIL_CAT_NM], [IS_PRESET]) VALUES ('69DA11A5-893F-4787-A6CE-03D8F140F087', '邀請函', 'Y');</v>
      </c>
    </row>
    <row r="3" spans="1:12">
      <c r="A3" s="5" t="s">
        <v>330</v>
      </c>
      <c r="B3" s="5" t="s">
        <v>332</v>
      </c>
      <c r="C3" s="5" t="s">
        <v>143</v>
      </c>
      <c r="H3" s="15" t="str">
        <f t="shared" si="0"/>
        <v>INSERT INTO MAIL_CATEGORY([MC_ID], [MAIL_CAT_NM], [IS_PRESET]) VALUES ('714146D7-23DE-4376-8FF7-F4B78575F0F4', '工作細則', 'Y');</v>
      </c>
    </row>
    <row r="4" spans="1:12">
      <c r="A4" s="5" t="s">
        <v>333</v>
      </c>
      <c r="B4" s="5" t="s">
        <v>335</v>
      </c>
      <c r="C4" s="5" t="s">
        <v>143</v>
      </c>
      <c r="H4" s="15" t="str">
        <f t="shared" si="0"/>
        <v>INSERT INTO MAIL_CATEGORY([MC_ID], [MAIL_CAT_NM], [IS_PRESET]) VALUES ('AA6BB535-81BE-45FB-BC97-3EB6C8268163', '開會通知', 'Y');</v>
      </c>
    </row>
    <row r="5" spans="1:12">
      <c r="A5" s="5" t="s">
        <v>336</v>
      </c>
      <c r="B5" s="5" t="s">
        <v>338</v>
      </c>
      <c r="C5" s="5" t="s">
        <v>143</v>
      </c>
      <c r="H5" s="15" t="str">
        <f t="shared" si="0"/>
        <v>INSERT INTO MAIL_CATEGORY([MC_ID], [MAIL_CAT_NM], [IS_PRESET]) VALUES ('F361FE46-8ED7-4FA1-8D9C-E94A72E77A5A', '滿意度問卷', 'Y');</v>
      </c>
    </row>
    <row r="6" spans="1:12">
      <c r="H6" s="15" t="str">
        <f t="shared" si="0"/>
        <v>INSERT INTO MAIL_CATEGORY([MC_ID], [MAIL_CAT_NM], [IS_PRESET]) VALUES (NULL, NULL, NULL);</v>
      </c>
    </row>
    <row r="7" spans="1:12">
      <c r="H7" s="15" t="str">
        <f t="shared" si="0"/>
        <v>INSERT INTO MAIL_CATEGORY([MC_ID], [MAIL_CAT_NM], [IS_PRESET]) VALUES (NULL, NULL, NULL);</v>
      </c>
    </row>
    <row r="8" spans="1:12">
      <c r="H8" s="15" t="str">
        <f t="shared" si="0"/>
        <v>INSERT INTO MAIL_CATEGORY([MC_ID], [MAIL_CAT_NM], [IS_PRESET]) VALUES (NULL, NULL, NULL);</v>
      </c>
    </row>
    <row r="9" spans="1:12">
      <c r="H9" s="15" t="str">
        <f t="shared" si="0"/>
        <v>INSERT INTO MAIL_CATEGORY([MC_ID], [MAIL_CAT_NM], [IS_PRESET]) VALUES (NULL, NULL, NULL);</v>
      </c>
    </row>
    <row r="10" spans="1:12">
      <c r="H10" s="15" t="str">
        <f t="shared" si="0"/>
        <v>INSERT INTO MAIL_CATEGORY([MC_ID], [MAIL_CAT_NM], [IS_PRESET]) VALUES (NULL, NULL, NULL);</v>
      </c>
    </row>
    <row r="11" spans="1:12">
      <c r="H11" s="15" t="str">
        <f t="shared" si="0"/>
        <v>INSERT INTO MAIL_CATEGORY([MC_ID], [MAIL_CAT_NM], [IS_PRESET]) VALUES (NULL, NULL, NULL);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名稱簡寫</vt:lpstr>
      <vt:lpstr>表格說明</vt:lpstr>
      <vt:lpstr>SYS_PARAM_CFG</vt:lpstr>
      <vt:lpstr>table</vt:lpstr>
      <vt:lpstr>CODE_MAP</vt:lpstr>
      <vt:lpstr>MAIL_CATEGORY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hyt</dc:creator>
  <cp:lastModifiedBy>hyt</cp:lastModifiedBy>
  <dcterms:created xsi:type="dcterms:W3CDTF">2020-12-15T10:12:39Z</dcterms:created>
  <dcterms:modified xsi:type="dcterms:W3CDTF">2021-11-13T09:21:25Z</dcterms:modified>
</cp:coreProperties>
</file>