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<sst xmlns="http://schemas.openxmlformats.org/spreadsheetml/2006/main" count="11" uniqueCount="11">
  <si>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</si>
  <si>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Year Number</t>
  </si>
  <si>
    <t>Average of Seasonally Adjusted Sales</t>
  </si>
  <si>
    <t>Percent Growth</t>
  </si>
  <si>
    <t>Exponential</t>
  </si>
  <si>
    <t>MAPE</t>
  </si>
  <si>
    <t>constant(a):</t>
  </si>
  <si>
    <t>exponent(b):</t>
  </si>
  <si>
    <t>y=ae^(bx)</t>
  </si>
  <si>
    <t>Average</t>
  </si>
  <si>
    <t>Mean APE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</si>
</sst>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  <numFmt numFmtId="179" formatCode="0.0%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178" fontId="0" fillId="0" borderId="0" xfId="2" applyNumberFormat="1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178" fontId="1" fillId="2" borderId="0" xfId="2" applyNumberFormat="1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Fill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78" fontId="0" fillId="0" borderId="1" xfId="2" applyNumberFormat="1" applyFont="1" applyBorder="1" applyAlignment="1">
      <alignment horizontal="center"/>
    </xf>
    <xf numFmtId="9" fontId="0" fillId="0" borderId="1" xfId="3" applyBorder="1" applyAlignment="1"/>
    <xf numFmtId="44" fontId="0" fillId="0" borderId="1" xfId="3" applyNumberFormat="1" applyBorder="1" applyAlignment="1"/>
    <xf numFmtId="179" fontId="1" fillId="0" borderId="0" xfId="3" applyNumberFormat="1" applyFont="1" applyFill="1" applyAlignment="1">
      <alignment vertical="center"/>
    </xf>
    <xf numFmtId="0" fontId="0" fillId="0" borderId="1" xfId="0" applyNumberFormat="1" applyBorder="1" applyAlignment="1">
      <alignment horizontal="center"/>
    </xf>
    <xf numFmtId="179" fontId="0" fillId="0" borderId="1" xfId="3" applyNumberFormat="1" applyBorder="1" applyAlignment="1"/>
    <xf numFmtId="8" fontId="0" fillId="0" borderId="0" xfId="0" applyNumberFormat="1" applyFont="1" applyFill="1" applyAlignment="1">
      <alignment vertical="center"/>
    </xf>
    <xf numFmtId="44" fontId="0" fillId="0" borderId="2" xfId="3" applyNumberFormat="1" applyBorder="1" applyAlignment="1"/>
    <xf numFmtId="0" fontId="0" fillId="3" borderId="1" xfId="0" applyNumberFormat="1" applyFill="1" applyBorder="1" applyAlignment="1">
      <alignment horizontal="center"/>
    </xf>
    <xf numFmtId="0" fontId="0" fillId="3" borderId="1" xfId="2" applyNumberFormat="1" applyFont="1" applyFill="1" applyBorder="1" applyAlignment="1">
      <alignment horizontal="center"/>
    </xf>
    <xf numFmtId="178" fontId="0" fillId="3" borderId="1" xfId="2" applyNumberFormat="1" applyFont="1" applyFill="1" applyBorder="1" applyAlignment="1">
      <alignment horizontal="center"/>
    </xf>
    <xf numFmtId="179" fontId="0" fillId="3" borderId="1" xfId="3" applyNumberFormat="1" applyFill="1" applyBorder="1" applyAlignment="1"/>
    <xf numFmtId="44" fontId="0" fillId="3" borderId="2" xfId="3" applyNumberFormat="1" applyFill="1" applyBorder="1" applyAlignment="1"/>
    <xf numFmtId="178" fontId="2" fillId="4" borderId="3" xfId="2" applyNumberFormat="1" applyFont="1" applyFill="1" applyBorder="1" applyAlignment="1">
      <alignment horizontal="center"/>
    </xf>
    <xf numFmtId="179" fontId="0" fillId="0" borderId="3" xfId="3" applyNumberFormat="1" applyBorder="1" applyAlignment="1"/>
    <xf numFmtId="44" fontId="2" fillId="4" borderId="1" xfId="3" applyNumberFormat="1" applyFont="1" applyFill="1" applyBorder="1" applyAlignment="1"/>
    <xf numFmtId="0" fontId="0" fillId="0" borderId="0" xfId="0" applyFont="1" applyFill="1" applyAlignment="1">
      <alignment vertical="center"/>
    </xf>
    <xf numFmtId="179" fontId="1" fillId="0" borderId="1" xfId="3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of Seasonally Adjusted Sales</a:t>
            </a:r>
            <a:r>
              <a:rPr lang="en-US" altLang="en-GB"/>
              <a:t> by Year</a:t>
            </a:r>
            <a:endParaRPr lang="en-US" altLang="en-GB"/>
          </a:p>
        </c:rich>
      </c:tx>
      <c:layout>
        <c:manualLayout>
          <c:xMode val="edge"/>
          <c:yMode val="edge"/>
          <c:x val="0.164934210526316"/>
          <c:y val="0.022222222222222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of Seasonally Adjusted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76915322580645"/>
                  <c:y val="-0.083333333333333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GB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Sheet1!$C$2:$C$21</c:f>
              <c:numCache>
                <c:formatCode>"$"#,##0.00</c:formatCode>
                <c:ptCount val="20"/>
                <c:pt idx="0">
                  <c:v>150781.166666667</c:v>
                </c:pt>
                <c:pt idx="1">
                  <c:v>161696.25</c:v>
                </c:pt>
                <c:pt idx="2">
                  <c:v>175688.833333333</c:v>
                </c:pt>
                <c:pt idx="3">
                  <c:v>185437.25</c:v>
                </c:pt>
                <c:pt idx="4">
                  <c:v>196728.166666667</c:v>
                </c:pt>
                <c:pt idx="5">
                  <c:v>206334.083333333</c:v>
                </c:pt>
                <c:pt idx="6">
                  <c:v>215657.666666667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261272.416666667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307826.083333333</c:v>
                </c:pt>
                <c:pt idx="14">
                  <c:v>323823.083333333</c:v>
                </c:pt>
                <c:pt idx="15">
                  <c:v>334008</c:v>
                </c:pt>
                <c:pt idx="16">
                  <c:v>328780.333333333</c:v>
                </c:pt>
                <c:pt idx="17">
                  <c:v>303288.916666667</c:v>
                </c:pt>
                <c:pt idx="18">
                  <c:v>323964.166666667</c:v>
                </c:pt>
                <c:pt idx="19">
                  <c:v>349717.75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297773"/>
        <c:axId val="644451357"/>
      </c:scatterChart>
      <c:valAx>
        <c:axId val="84729777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Year Number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4451357"/>
        <c:crosses val="autoZero"/>
        <c:crossBetween val="midCat"/>
      </c:valAx>
      <c:valAx>
        <c:axId val="6444513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Total Adjusted Sales 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297773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1f16291-0402-4518-bf9e-7e236498105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1602740</xdr:colOff>
      <xdr:row>4</xdr:row>
      <xdr:rowOff>0</xdr:rowOff>
    </xdr:from>
    <xdr:to>
      <xdr:col>11</xdr:col>
      <xdr:colOff>203835</xdr:colOff>
      <xdr:row>15</xdr:row>
      <xdr:rowOff>107315</xdr:rowOff>
    </xdr:to>
    <xdr:graphicFrame>
      <xdr:nvGraphicFramePr>
        <xdr:cNvPr id="2" name="Chart 1"/>
        <xdr:cNvGraphicFramePr/>
      </xdr:nvGraphicFramePr>
      <xdr:xfrm>
        <a:off x="8855710" y="731520"/>
        <a:ext cx="4803775" cy="2118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abSelected="1" workbookViewId="0">
      <selection activeCell="F26" sqref="F26"/>
    </sheetView>
  </sheetViews>
  <sheetFormatPr defaultColWidth="9" defaultRowHeight="14.4"/>
  <cols>
    <col min="1" max="1" width="10.0925925925926" style="1" customWidth="1"/>
    <col min="2" max="3" width="32" style="2" customWidth="1"/>
    <col min="4" max="4" width="15" customWidth="1"/>
    <col min="5" max="5" width="16.6666666666667" customWidth="1"/>
    <col min="6" max="7" width="23.7777777777778" customWidth="1"/>
    <col min="8" max="8" width="14" customWidth="1"/>
    <col min="9" max="9" width="7.66666666666667" customWidth="1"/>
    <col min="11" max="11" width="12.2222222222222" customWidth="1"/>
    <col min="12" max="12" width="9.33333333333333" customWidth="1"/>
    <col min="14" max="14" width="9.55555555555556" customWidth="1"/>
  </cols>
  <sheetData>
    <row r="1" spans="1:9">
      <c r="A1" s="3" t="s">
        <v>0</v>
      </c>
      <c r="B1" s="4" t="s">
        <v>1</v>
      </c>
      <c r="C1" s="4" t="s">
        <v>2</v>
      </c>
      <c r="D1" s="5" t="s">
        <v>3</v>
      </c>
      <c r="E1" t="s">
        <v>4</v>
      </c>
      <c r="F1" s="6" t="s">
        <v>5</v>
      </c>
      <c r="H1" t="s">
        <v>6</v>
      </c>
      <c r="I1">
        <v>158193</v>
      </c>
    </row>
    <row r="2" spans="1:14">
      <c r="A2" s="7">
        <v>1992</v>
      </c>
      <c r="B2" s="8">
        <v>1</v>
      </c>
      <c r="C2" s="9">
        <v>150781.166666667</v>
      </c>
      <c r="D2" s="10"/>
      <c r="E2" s="11">
        <f>$I$1*EXP($I$2*B2)</f>
        <v>165143.667400103</v>
      </c>
      <c r="F2" s="12">
        <f>ABS(E2-C2)/C2</f>
        <v>0.0952539435192701</v>
      </c>
      <c r="H2" t="s">
        <v>7</v>
      </c>
      <c r="I2">
        <v>0.043</v>
      </c>
      <c r="N2" t="s">
        <v>8</v>
      </c>
    </row>
    <row r="3" spans="1:9">
      <c r="A3" s="13">
        <v>1993</v>
      </c>
      <c r="B3" s="8">
        <v>2</v>
      </c>
      <c r="C3" s="9">
        <v>161696.25</v>
      </c>
      <c r="D3" s="14">
        <f>(C3-C2)/C2</f>
        <v>0.0723902299911462</v>
      </c>
      <c r="E3" s="11">
        <f t="shared" ref="E3:E22" si="0">$I$1*EXP($I$2*B3)</f>
        <v>172399.732493573</v>
      </c>
      <c r="F3" s="12">
        <f t="shared" ref="F3:F22" si="1">ABS(E3-C3)/C3</f>
        <v>0.0661949952059693</v>
      </c>
      <c r="G3" s="6"/>
      <c r="H3" s="15"/>
      <c r="I3" s="25"/>
    </row>
    <row r="4" spans="1:6">
      <c r="A4" s="13">
        <v>1994</v>
      </c>
      <c r="B4" s="8">
        <v>3</v>
      </c>
      <c r="C4" s="9">
        <v>175688.833333333</v>
      </c>
      <c r="D4" s="14">
        <f t="shared" ref="D4:D21" si="2">(C4-C3)/C3</f>
        <v>0.0865362266183251</v>
      </c>
      <c r="E4" s="11">
        <f t="shared" si="0"/>
        <v>179974.61381215</v>
      </c>
      <c r="F4" s="12">
        <f t="shared" si="1"/>
        <v>0.0243941541275127</v>
      </c>
    </row>
    <row r="5" spans="1:6">
      <c r="A5" s="13">
        <v>1995</v>
      </c>
      <c r="B5" s="8">
        <v>4</v>
      </c>
      <c r="C5" s="9">
        <v>185437.25</v>
      </c>
      <c r="D5" s="14">
        <f t="shared" si="2"/>
        <v>0.0554868313580923</v>
      </c>
      <c r="E5" s="11">
        <f t="shared" si="0"/>
        <v>187882.319469607</v>
      </c>
      <c r="F5" s="12">
        <f t="shared" si="1"/>
        <v>0.0131854277908426</v>
      </c>
    </row>
    <row r="6" spans="1:6">
      <c r="A6" s="13">
        <v>1996</v>
      </c>
      <c r="B6" s="8">
        <v>5</v>
      </c>
      <c r="C6" s="9">
        <v>196728.166666667</v>
      </c>
      <c r="D6" s="14">
        <f t="shared" si="2"/>
        <v>0.0608880722005242</v>
      </c>
      <c r="E6" s="11">
        <f t="shared" si="0"/>
        <v>196137.473066752</v>
      </c>
      <c r="F6" s="12">
        <f t="shared" si="1"/>
        <v>0.00300258783438634</v>
      </c>
    </row>
    <row r="7" spans="1:6">
      <c r="A7" s="13">
        <v>1997</v>
      </c>
      <c r="B7" s="8">
        <v>6</v>
      </c>
      <c r="C7" s="9">
        <v>206334.083333333</v>
      </c>
      <c r="D7" s="14">
        <f t="shared" si="2"/>
        <v>0.0488283748556596</v>
      </c>
      <c r="E7" s="11">
        <f t="shared" si="0"/>
        <v>204755.340734624</v>
      </c>
      <c r="F7" s="12">
        <f t="shared" si="1"/>
        <v>0.00765139027544392</v>
      </c>
    </row>
    <row r="8" spans="1:6">
      <c r="A8" s="13">
        <v>1998</v>
      </c>
      <c r="B8" s="8">
        <v>7</v>
      </c>
      <c r="C8" s="9">
        <v>215657.666666667</v>
      </c>
      <c r="D8" s="14">
        <f t="shared" si="2"/>
        <v>0.0451868309040879</v>
      </c>
      <c r="E8" s="11">
        <f t="shared" si="0"/>
        <v>213751.859365923</v>
      </c>
      <c r="F8" s="12">
        <f t="shared" si="1"/>
        <v>0.00883718779953733</v>
      </c>
    </row>
    <row r="9" spans="1:6">
      <c r="A9" s="13">
        <v>1999</v>
      </c>
      <c r="B9" s="8">
        <v>8</v>
      </c>
      <c r="C9" s="9">
        <v>233872</v>
      </c>
      <c r="D9" s="14">
        <f t="shared" si="2"/>
        <v>0.084459475124928</v>
      </c>
      <c r="E9" s="11">
        <f t="shared" si="0"/>
        <v>223143.666086866</v>
      </c>
      <c r="F9" s="12">
        <f t="shared" si="1"/>
        <v>0.0458726735698751</v>
      </c>
    </row>
    <row r="10" spans="1:6">
      <c r="A10" s="13">
        <v>2000</v>
      </c>
      <c r="B10" s="8">
        <v>9</v>
      </c>
      <c r="C10" s="9">
        <v>248748.25</v>
      </c>
      <c r="D10" s="14">
        <f t="shared" si="2"/>
        <v>0.0636085123486352</v>
      </c>
      <c r="E10" s="11">
        <f t="shared" si="0"/>
        <v>232948.129023971</v>
      </c>
      <c r="F10" s="12">
        <f t="shared" si="1"/>
        <v>0.0635185211394609</v>
      </c>
    </row>
    <row r="11" spans="1:6">
      <c r="A11" s="13">
        <v>2001</v>
      </c>
      <c r="B11" s="8">
        <v>10</v>
      </c>
      <c r="C11" s="9">
        <v>255663.75</v>
      </c>
      <c r="D11" s="14">
        <f t="shared" si="2"/>
        <v>0.0278012006114616</v>
      </c>
      <c r="E11" s="11">
        <f t="shared" si="0"/>
        <v>243183.379422673</v>
      </c>
      <c r="F11" s="12">
        <f t="shared" si="1"/>
        <v>0.0488155656690741</v>
      </c>
    </row>
    <row r="12" spans="1:6">
      <c r="A12" s="13">
        <v>2002</v>
      </c>
      <c r="B12" s="8">
        <v>11</v>
      </c>
      <c r="C12" s="9">
        <v>261272.416666667</v>
      </c>
      <c r="D12" s="14">
        <f t="shared" si="2"/>
        <v>0.0219376687804456</v>
      </c>
      <c r="E12" s="11">
        <f t="shared" si="0"/>
        <v>253868.345177163</v>
      </c>
      <c r="F12" s="12">
        <f t="shared" si="1"/>
        <v>0.0283385119025003</v>
      </c>
    </row>
    <row r="13" spans="1:6">
      <c r="A13" s="13">
        <v>2003</v>
      </c>
      <c r="B13" s="8">
        <v>12</v>
      </c>
      <c r="C13" s="9">
        <v>272232.5</v>
      </c>
      <c r="D13" s="14">
        <f t="shared" si="2"/>
        <v>0.041948872648567</v>
      </c>
      <c r="E13" s="11">
        <f t="shared" si="0"/>
        <v>265022.785833457</v>
      </c>
      <c r="F13" s="12">
        <f t="shared" si="1"/>
        <v>0.0264836643918101</v>
      </c>
    </row>
    <row r="14" spans="1:6">
      <c r="A14" s="13">
        <v>2004</v>
      </c>
      <c r="B14" s="8">
        <v>13</v>
      </c>
      <c r="C14" s="9">
        <v>288987.5</v>
      </c>
      <c r="D14" s="14">
        <f t="shared" si="2"/>
        <v>0.0615466558915633</v>
      </c>
      <c r="E14" s="11">
        <f t="shared" si="0"/>
        <v>276667.329130423</v>
      </c>
      <c r="F14" s="12">
        <f t="shared" si="1"/>
        <v>0.0426321929826606</v>
      </c>
    </row>
    <row r="15" spans="1:6">
      <c r="A15" s="13">
        <v>2005</v>
      </c>
      <c r="B15" s="8">
        <v>14</v>
      </c>
      <c r="C15" s="9">
        <v>307826.083333333</v>
      </c>
      <c r="D15" s="14">
        <f t="shared" si="2"/>
        <v>0.0651882290179794</v>
      </c>
      <c r="E15" s="11">
        <f t="shared" si="0"/>
        <v>288823.509146356</v>
      </c>
      <c r="F15" s="12">
        <f t="shared" si="1"/>
        <v>0.0617315270402229</v>
      </c>
    </row>
    <row r="16" spans="1:6">
      <c r="A16" s="13">
        <v>2006</v>
      </c>
      <c r="B16" s="8">
        <v>15</v>
      </c>
      <c r="C16" s="9">
        <v>323823.083333333</v>
      </c>
      <c r="D16" s="14">
        <f t="shared" si="2"/>
        <v>0.0519676559789037</v>
      </c>
      <c r="E16" s="11">
        <f t="shared" si="0"/>
        <v>301513.806121613</v>
      </c>
      <c r="F16" s="12">
        <f t="shared" si="1"/>
        <v>0.0688934123598459</v>
      </c>
    </row>
    <row r="17" spans="1:6">
      <c r="A17" s="13">
        <v>2007</v>
      </c>
      <c r="B17" s="8">
        <v>16</v>
      </c>
      <c r="C17" s="9">
        <v>334008</v>
      </c>
      <c r="D17" s="14">
        <f t="shared" si="2"/>
        <v>0.0314521020608733</v>
      </c>
      <c r="E17" s="11">
        <f t="shared" si="0"/>
        <v>314761.688030993</v>
      </c>
      <c r="F17" s="12">
        <f t="shared" si="1"/>
        <v>0.0576223083549116</v>
      </c>
    </row>
    <row r="18" spans="1:6">
      <c r="A18" s="13">
        <v>2008</v>
      </c>
      <c r="B18" s="8">
        <v>17</v>
      </c>
      <c r="C18" s="9">
        <v>328780.333333333</v>
      </c>
      <c r="D18" s="14">
        <f t="shared" si="2"/>
        <v>-0.015651321724829</v>
      </c>
      <c r="E18" s="11">
        <f t="shared" si="0"/>
        <v>328591.6539827</v>
      </c>
      <c r="F18" s="12">
        <f t="shared" si="1"/>
        <v>0.00057387663282855</v>
      </c>
    </row>
    <row r="19" spans="1:6">
      <c r="A19" s="13">
        <v>2009</v>
      </c>
      <c r="B19" s="8">
        <v>18</v>
      </c>
      <c r="C19" s="9">
        <v>303288.916666667</v>
      </c>
      <c r="D19" s="14">
        <f t="shared" si="2"/>
        <v>-0.0775332770309659</v>
      </c>
      <c r="E19" s="11">
        <f t="shared" si="0"/>
        <v>343029.27952418</v>
      </c>
      <c r="F19" s="12">
        <f t="shared" si="1"/>
        <v>0.131031371981162</v>
      </c>
    </row>
    <row r="20" spans="1:6">
      <c r="A20" s="13">
        <v>2010</v>
      </c>
      <c r="B20" s="8">
        <v>19</v>
      </c>
      <c r="C20" s="9">
        <v>323964.166666667</v>
      </c>
      <c r="D20" s="14">
        <f t="shared" si="2"/>
        <v>0.0681701468923884</v>
      </c>
      <c r="E20" s="11">
        <f t="shared" si="0"/>
        <v>358101.263938595</v>
      </c>
      <c r="F20" s="12">
        <f t="shared" si="1"/>
        <v>0.105373065247222</v>
      </c>
    </row>
    <row r="21" spans="1:6">
      <c r="A21" s="13">
        <v>2011</v>
      </c>
      <c r="B21" s="8">
        <v>20</v>
      </c>
      <c r="C21" s="9">
        <v>349717.75</v>
      </c>
      <c r="D21" s="14">
        <f t="shared" si="2"/>
        <v>0.0794951602157645</v>
      </c>
      <c r="E21" s="16">
        <f t="shared" si="0"/>
        <v>373835.479619401</v>
      </c>
      <c r="F21" s="12">
        <f t="shared" si="1"/>
        <v>0.0689634129791834</v>
      </c>
    </row>
    <row r="22" spans="1:5">
      <c r="A22" s="17">
        <v>2012</v>
      </c>
      <c r="B22" s="18">
        <v>21</v>
      </c>
      <c r="C22" s="19"/>
      <c r="D22" s="20"/>
      <c r="E22" s="21">
        <f t="shared" ref="E22:E35" si="3">$I$1*EXP($I$2*B22)</f>
        <v>390261.023614346</v>
      </c>
    </row>
    <row r="23" spans="1:9">
      <c r="A23" s="17">
        <v>2013</v>
      </c>
      <c r="B23" s="18">
        <v>22</v>
      </c>
      <c r="C23" s="19"/>
      <c r="D23" s="20"/>
      <c r="E23" s="21">
        <f t="shared" si="3"/>
        <v>407408.271434206</v>
      </c>
      <c r="F23" s="22" t="s">
        <v>9</v>
      </c>
      <c r="G23" s="23">
        <f>AVERAGE(D3:D21)</f>
        <v>0.0459846129865027</v>
      </c>
      <c r="H23" s="24" t="s">
        <v>10</v>
      </c>
      <c r="I23" s="26">
        <f>AVERAGE(F2:F21)</f>
        <v>0.048418489540186</v>
      </c>
    </row>
    <row r="24" spans="1:5">
      <c r="A24" s="17">
        <v>2014</v>
      </c>
      <c r="B24" s="18">
        <v>23</v>
      </c>
      <c r="C24" s="19"/>
      <c r="D24" s="20"/>
      <c r="E24" s="21">
        <f t="shared" si="3"/>
        <v>425308.933225752</v>
      </c>
    </row>
    <row r="25" spans="1:5">
      <c r="A25" s="17">
        <v>2015</v>
      </c>
      <c r="B25" s="18">
        <v>24</v>
      </c>
      <c r="C25" s="19"/>
      <c r="D25" s="20"/>
      <c r="E25" s="21">
        <f t="shared" si="3"/>
        <v>443996.112412851</v>
      </c>
    </row>
    <row r="26" spans="1:5">
      <c r="A26" s="17">
        <v>2016</v>
      </c>
      <c r="B26" s="18">
        <v>25</v>
      </c>
      <c r="C26" s="19"/>
      <c r="D26" s="20"/>
      <c r="E26" s="21">
        <f t="shared" si="3"/>
        <v>463504.366914128</v>
      </c>
    </row>
    <row r="27" spans="1:5">
      <c r="A27" s="17">
        <v>2017</v>
      </c>
      <c r="B27" s="18">
        <v>26</v>
      </c>
      <c r="C27" s="19"/>
      <c r="D27" s="20"/>
      <c r="E27" s="21">
        <f t="shared" si="3"/>
        <v>483869.773050401</v>
      </c>
    </row>
    <row r="28" spans="1:5">
      <c r="A28" s="17">
        <v>2018</v>
      </c>
      <c r="B28" s="18">
        <v>27</v>
      </c>
      <c r="C28" s="19"/>
      <c r="D28" s="20"/>
      <c r="E28" s="21">
        <f t="shared" si="3"/>
        <v>505129.992260079</v>
      </c>
    </row>
    <row r="29" spans="1:5">
      <c r="A29" s="17">
        <v>2019</v>
      </c>
      <c r="B29" s="18">
        <v>28</v>
      </c>
      <c r="C29" s="19"/>
      <c r="D29" s="20"/>
      <c r="E29" s="21">
        <f t="shared" si="3"/>
        <v>527324.340745893</v>
      </c>
    </row>
    <row r="30" spans="1:5">
      <c r="A30" s="17">
        <v>2020</v>
      </c>
      <c r="B30" s="18">
        <v>29</v>
      </c>
      <c r="C30" s="19"/>
      <c r="D30" s="20"/>
      <c r="E30" s="21">
        <f t="shared" si="3"/>
        <v>550493.862181755</v>
      </c>
    </row>
    <row r="31" spans="1:5">
      <c r="A31" s="17">
        <v>2021</v>
      </c>
      <c r="B31" s="18">
        <v>30</v>
      </c>
      <c r="C31" s="19"/>
      <c r="D31" s="20"/>
      <c r="E31" s="21">
        <f t="shared" si="3"/>
        <v>574681.403614204</v>
      </c>
    </row>
    <row r="32" spans="1:5">
      <c r="A32" s="17">
        <v>2022</v>
      </c>
      <c r="B32" s="18">
        <v>31</v>
      </c>
      <c r="C32" s="19"/>
      <c r="D32" s="20"/>
      <c r="E32" s="21">
        <f t="shared" si="3"/>
        <v>599931.694698807</v>
      </c>
    </row>
    <row r="33" spans="1:5">
      <c r="A33" s="17">
        <v>2023</v>
      </c>
      <c r="B33" s="18">
        <v>32</v>
      </c>
      <c r="C33" s="19"/>
      <c r="D33" s="20"/>
      <c r="E33" s="21">
        <f t="shared" si="3"/>
        <v>626291.430418033</v>
      </c>
    </row>
    <row r="34" spans="1:5">
      <c r="A34" s="17">
        <v>2024</v>
      </c>
      <c r="B34" s="18">
        <v>33</v>
      </c>
      <c r="C34" s="19"/>
      <c r="D34" s="20"/>
      <c r="E34" s="21">
        <f t="shared" si="3"/>
        <v>653809.357433581</v>
      </c>
    </row>
    <row r="35" spans="1:5">
      <c r="A35" s="17">
        <v>2025</v>
      </c>
      <c r="B35" s="18">
        <v>34</v>
      </c>
      <c r="C35" s="19"/>
      <c r="D35" s="20"/>
      <c r="E35" s="21">
        <f t="shared" si="3"/>
        <v>682536.364232844</v>
      </c>
    </row>
    <row r="36" spans="1:5">
      <c r="A36" s="17">
        <v>2026</v>
      </c>
      <c r="B36" s="18">
        <v>35</v>
      </c>
      <c r="E36" s="21">
        <f t="shared" ref="E36:E60" si="4">$I$1*EXP($I$2*B36)</f>
        <v>712525.575236226</v>
      </c>
    </row>
    <row r="37" spans="1:5">
      <c r="A37" s="17">
        <v>2027</v>
      </c>
      <c r="B37" s="18">
        <v>36</v>
      </c>
      <c r="E37" s="21">
        <f t="shared" si="4"/>
        <v>743832.449039328</v>
      </c>
    </row>
    <row r="38" spans="1:5">
      <c r="A38" s="17">
        <v>2028</v>
      </c>
      <c r="B38" s="18">
        <v>37</v>
      </c>
      <c r="E38" s="21">
        <f t="shared" si="4"/>
        <v>776514.880971691</v>
      </c>
    </row>
    <row r="39" spans="1:5">
      <c r="A39" s="17">
        <v>2029</v>
      </c>
      <c r="B39" s="18">
        <v>38</v>
      </c>
      <c r="E39" s="21">
        <f t="shared" si="4"/>
        <v>810633.310161761</v>
      </c>
    </row>
    <row r="40" spans="1:5">
      <c r="A40" s="17">
        <v>2030</v>
      </c>
      <c r="B40" s="18">
        <v>39</v>
      </c>
      <c r="E40" s="21">
        <f t="shared" si="4"/>
        <v>846250.831306053</v>
      </c>
    </row>
    <row r="41" spans="1:5">
      <c r="A41" s="17">
        <v>2031</v>
      </c>
      <c r="B41" s="18">
        <v>40</v>
      </c>
      <c r="E41" s="21">
        <f t="shared" si="4"/>
        <v>883433.311349222</v>
      </c>
    </row>
    <row r="42" spans="1:5">
      <c r="A42" s="17">
        <v>2032</v>
      </c>
      <c r="B42" s="18">
        <v>41</v>
      </c>
      <c r="E42" s="21">
        <f t="shared" si="4"/>
        <v>922249.511290812</v>
      </c>
    </row>
    <row r="43" spans="1:5">
      <c r="A43" s="17">
        <v>2033</v>
      </c>
      <c r="B43" s="18">
        <v>42</v>
      </c>
      <c r="E43" s="21">
        <f t="shared" si="4"/>
        <v>962771.213343937</v>
      </c>
    </row>
    <row r="44" spans="1:5">
      <c r="A44" s="17">
        <v>2034</v>
      </c>
      <c r="B44" s="18">
        <v>43</v>
      </c>
      <c r="E44" s="21">
        <f t="shared" si="4"/>
        <v>1005073.35368104</v>
      </c>
    </row>
    <row r="45" spans="1:5">
      <c r="A45" s="17">
        <v>2035</v>
      </c>
      <c r="B45" s="18">
        <v>44</v>
      </c>
      <c r="E45" s="21">
        <f t="shared" si="4"/>
        <v>1049234.16101223</v>
      </c>
    </row>
    <row r="46" spans="1:5">
      <c r="A46" s="17">
        <v>2036</v>
      </c>
      <c r="B46" s="18">
        <v>45</v>
      </c>
      <c r="E46" s="21">
        <f t="shared" si="4"/>
        <v>1095335.30125246</v>
      </c>
    </row>
    <row r="47" spans="1:5">
      <c r="A47" s="17">
        <v>2037</v>
      </c>
      <c r="B47" s="18">
        <v>46</v>
      </c>
      <c r="E47" s="21">
        <f t="shared" si="4"/>
        <v>1143462.02854505</v>
      </c>
    </row>
    <row r="48" spans="1:5">
      <c r="A48" s="17">
        <v>2038</v>
      </c>
      <c r="B48" s="18">
        <v>47</v>
      </c>
      <c r="E48" s="21">
        <f t="shared" si="4"/>
        <v>1193703.34292093</v>
      </c>
    </row>
    <row r="49" spans="1:5">
      <c r="A49" s="17">
        <v>2039</v>
      </c>
      <c r="B49" s="18">
        <v>48</v>
      </c>
      <c r="E49" s="21">
        <f t="shared" si="4"/>
        <v>1246152.15488502</v>
      </c>
    </row>
    <row r="50" spans="1:5">
      <c r="A50" s="17">
        <v>2040</v>
      </c>
      <c r="B50" s="18">
        <v>49</v>
      </c>
      <c r="E50" s="21">
        <f t="shared" si="4"/>
        <v>1300905.45723422</v>
      </c>
    </row>
    <row r="51" spans="1:5">
      <c r="A51" s="17">
        <v>2041</v>
      </c>
      <c r="B51" s="18">
        <v>50</v>
      </c>
      <c r="E51" s="21">
        <f t="shared" si="4"/>
        <v>1358064.50442476</v>
      </c>
    </row>
    <row r="52" spans="1:5">
      <c r="A52" s="17">
        <v>2042</v>
      </c>
      <c r="B52" s="18">
        <v>51</v>
      </c>
      <c r="E52" s="21">
        <f t="shared" si="4"/>
        <v>1417734.99982053</v>
      </c>
    </row>
    <row r="53" spans="1:5">
      <c r="A53" s="17">
        <v>2043</v>
      </c>
      <c r="B53" s="18">
        <v>52</v>
      </c>
      <c r="E53" s="21">
        <f t="shared" si="4"/>
        <v>1480027.29116867</v>
      </c>
    </row>
    <row r="54" spans="1:5">
      <c r="A54" s="17">
        <v>2044</v>
      </c>
      <c r="B54" s="18">
        <v>53</v>
      </c>
      <c r="E54" s="21">
        <f t="shared" si="4"/>
        <v>1545056.57466408</v>
      </c>
    </row>
    <row r="55" spans="1:5">
      <c r="A55" s="17">
        <v>2045</v>
      </c>
      <c r="B55" s="18">
        <v>54</v>
      </c>
      <c r="E55" s="21">
        <f t="shared" si="4"/>
        <v>1612943.10797992</v>
      </c>
    </row>
    <row r="56" spans="1:5">
      <c r="A56" s="17">
        <v>2046</v>
      </c>
      <c r="B56" s="18">
        <v>55</v>
      </c>
      <c r="E56" s="21">
        <f t="shared" si="4"/>
        <v>1683812.43265836</v>
      </c>
    </row>
    <row r="57" spans="1:5">
      <c r="A57" s="17">
        <v>2047</v>
      </c>
      <c r="B57" s="18">
        <v>56</v>
      </c>
      <c r="E57" s="21">
        <f t="shared" si="4"/>
        <v>1757795.60627266</v>
      </c>
    </row>
    <row r="58" spans="1:5">
      <c r="A58" s="17">
        <v>2048</v>
      </c>
      <c r="B58" s="18">
        <v>57</v>
      </c>
      <c r="E58" s="21">
        <f t="shared" si="4"/>
        <v>1835029.44478993</v>
      </c>
    </row>
    <row r="59" spans="1:5">
      <c r="A59" s="17">
        <v>2049</v>
      </c>
      <c r="B59" s="18">
        <v>58</v>
      </c>
      <c r="E59" s="21">
        <f t="shared" si="4"/>
        <v>1915656.77558289</v>
      </c>
    </row>
    <row r="60" spans="1:5">
      <c r="A60" s="17">
        <v>2050</v>
      </c>
      <c r="B60" s="18">
        <v>59</v>
      </c>
      <c r="E60" s="21">
        <f t="shared" si="4"/>
        <v>1999826.70155832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ACER</cp:lastModifiedBy>
  <dcterms:created xsi:type="dcterms:W3CDTF">2022-03-03T21:21:00Z</dcterms:created>
  <dcterms:modified xsi:type="dcterms:W3CDTF">2025-07-16T02:35:48Z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6516F335B3174D118308EAFE49157BE3_13</vt:lpwstr>
  </property>
  <property fmtid="{D5CDD505-2E9C-101B-9397-08002B2CF9AE}" pid="3" name="KSOProductBuildVer">
    <vt:lpwstr>2057-12.2.0.21931</vt:lpwstr>
  </property>
</Properties>
</file>