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vis\OneDrive\Desktop\"/>
    </mc:Choice>
  </mc:AlternateContent>
  <xr:revisionPtr revIDLastSave="0" documentId="13_ncr:1_{3490E74B-3037-4DE1-A2DF-BBAA6EC41830}" xr6:coauthVersionLast="47" xr6:coauthVersionMax="47" xr10:uidLastSave="{00000000-0000-0000-0000-000000000000}"/>
  <bookViews>
    <workbookView xWindow="28680" yWindow="-120" windowWidth="29040" windowHeight="15720" xr2:uid="{6CF32AB9-447D-4167-84F8-1836A1FD99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1" l="1"/>
  <c r="H13" i="1"/>
  <c r="G13" i="1"/>
  <c r="F13" i="1"/>
  <c r="E13" i="1"/>
  <c r="E11" i="1"/>
  <c r="O23" i="1"/>
  <c r="N23" i="1"/>
  <c r="M23" i="1"/>
  <c r="K23" i="1"/>
  <c r="J23" i="1"/>
  <c r="I23" i="1"/>
  <c r="G23" i="1"/>
  <c r="F23" i="1"/>
  <c r="E23" i="1"/>
  <c r="H22" i="1"/>
  <c r="R21" i="1"/>
  <c r="Q21" i="1"/>
  <c r="P21" i="1"/>
  <c r="L21" i="1"/>
  <c r="H21" i="1"/>
  <c r="R20" i="1"/>
  <c r="Q20" i="1"/>
  <c r="P20" i="1"/>
  <c r="L20" i="1"/>
  <c r="H20" i="1"/>
  <c r="R19" i="1"/>
  <c r="Q19" i="1"/>
  <c r="P19" i="1"/>
  <c r="L19" i="1"/>
  <c r="H19" i="1"/>
  <c r="R18" i="1"/>
  <c r="Q18" i="1"/>
  <c r="P18" i="1"/>
  <c r="L18" i="1"/>
  <c r="H18" i="1"/>
  <c r="R17" i="1"/>
  <c r="Q17" i="1"/>
  <c r="P17" i="1"/>
  <c r="L17" i="1"/>
  <c r="H17" i="1"/>
  <c r="R16" i="1"/>
  <c r="Q16" i="1"/>
  <c r="P16" i="1"/>
  <c r="L16" i="1"/>
  <c r="H16" i="1"/>
  <c r="R15" i="1"/>
  <c r="Q15" i="1"/>
  <c r="P15" i="1"/>
  <c r="L15" i="1"/>
  <c r="H15" i="1"/>
  <c r="R14" i="1"/>
  <c r="R23" i="1" s="1"/>
  <c r="Q14" i="1"/>
  <c r="Q23" i="1" s="1"/>
  <c r="P14" i="1"/>
  <c r="P23" i="1" s="1"/>
  <c r="L14" i="1"/>
  <c r="L23" i="1" s="1"/>
  <c r="H14" i="1"/>
  <c r="H23" i="1" s="1"/>
  <c r="R13" i="1"/>
  <c r="Q13" i="1"/>
  <c r="P13" i="1"/>
  <c r="O13" i="1"/>
  <c r="N13" i="1"/>
  <c r="M13" i="1"/>
  <c r="H12" i="1"/>
  <c r="O11" i="1"/>
  <c r="N11" i="1"/>
  <c r="M11" i="1"/>
  <c r="K11" i="1"/>
  <c r="J11" i="1"/>
  <c r="I11" i="1"/>
  <c r="G11" i="1"/>
  <c r="F11" i="1"/>
  <c r="H10" i="1"/>
  <c r="H9" i="1"/>
  <c r="H8" i="1"/>
  <c r="R7" i="1"/>
  <c r="Q7" i="1"/>
  <c r="P7" i="1"/>
  <c r="L7" i="1"/>
  <c r="H7" i="1"/>
  <c r="R6" i="1"/>
  <c r="Q6" i="1"/>
  <c r="P6" i="1"/>
  <c r="L6" i="1"/>
  <c r="H6" i="1"/>
  <c r="R5" i="1"/>
  <c r="R11" i="1" s="1"/>
  <c r="Q5" i="1"/>
  <c r="Q11" i="1" s="1"/>
  <c r="P11" i="1"/>
  <c r="L5" i="1"/>
  <c r="L11" i="1" s="1"/>
  <c r="H5" i="1"/>
  <c r="H11" i="1" s="1"/>
</calcChain>
</file>

<file path=xl/sharedStrings.xml><?xml version="1.0" encoding="utf-8"?>
<sst xmlns="http://schemas.openxmlformats.org/spreadsheetml/2006/main" count="42" uniqueCount="31">
  <si>
    <t>Qualified Leads</t>
  </si>
  <si>
    <t>Total landed conversions</t>
  </si>
  <si>
    <t>Cost</t>
  </si>
  <si>
    <t>COA</t>
  </si>
  <si>
    <t xml:space="preserve"> Source Head</t>
  </si>
  <si>
    <t xml:space="preserve"> Final Source</t>
  </si>
  <si>
    <t>Week 1</t>
  </si>
  <si>
    <t>Week 2</t>
  </si>
  <si>
    <t>Week 3</t>
  </si>
  <si>
    <t>Grand Total</t>
  </si>
  <si>
    <t>Digital</t>
  </si>
  <si>
    <t>Facebook</t>
  </si>
  <si>
    <t>Google</t>
  </si>
  <si>
    <t>Affiliate</t>
  </si>
  <si>
    <t>Digital Others</t>
  </si>
  <si>
    <t>Live Chat</t>
  </si>
  <si>
    <t>Youtube</t>
  </si>
  <si>
    <t>Digital Total</t>
  </si>
  <si>
    <t>Reference</t>
  </si>
  <si>
    <t>Reference Total</t>
  </si>
  <si>
    <t>TV</t>
  </si>
  <si>
    <t>Care World</t>
  </si>
  <si>
    <t>Cinema TV</t>
  </si>
  <si>
    <t>Divya</t>
  </si>
  <si>
    <t>News 24</t>
  </si>
  <si>
    <t>News-18 Lokmat</t>
  </si>
  <si>
    <t>Sadhna X 2</t>
  </si>
  <si>
    <t>Tez</t>
  </si>
  <si>
    <t>Zee Hindustan</t>
  </si>
  <si>
    <t>TV-Show-Others</t>
  </si>
  <si>
    <t>TV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</si>
</sst>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1" fontId="0" fillId="0" borderId="4" xfId="0" applyNumberFormat="1" applyBorder="1" applyAlignment="1">
      <alignment horizontal="center"/>
    </xf>
    <xf numFmtId="1" fontId="0" fillId="2" borderId="4" xfId="0" applyNumberFormat="1" applyFill="1" applyBorder="1" applyAlignment="1">
      <alignment horizontal="center"/>
    </xf>
    <xf numFmtId="164" fontId="0" fillId="0" borderId="4" xfId="1" applyNumberFormat="1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1" fontId="2" fillId="2" borderId="4" xfId="0" applyNumberFormat="1" applyFont="1" applyFill="1" applyBorder="1" applyAlignment="1">
      <alignment horizontal="center"/>
    </xf>
    <xf numFmtId="164" fontId="0" fillId="0" borderId="8" xfId="1" applyNumberFormat="1" applyFont="1" applyFill="1" applyBorder="1" applyAlignment="1">
      <alignment vertical="center"/>
    </xf>
    <xf numFmtId="1" fontId="0" fillId="0" borderId="8" xfId="0" applyNumberFormat="1" applyBorder="1" applyAlignment="1">
      <alignment vertical="center"/>
    </xf>
    <xf numFmtId="164" fontId="0" fillId="0" borderId="9" xfId="1" applyNumberFormat="1" applyFont="1" applyFill="1" applyBorder="1" applyAlignment="1">
      <alignment vertical="center"/>
    </xf>
    <xf numFmtId="164" fontId="0" fillId="4" borderId="9" xfId="1" applyNumberFormat="1" applyFont="1" applyFill="1" applyBorder="1" applyAlignment="1">
      <alignment vertical="center"/>
    </xf>
    <xf numFmtId="1" fontId="0" fillId="4" borderId="8" xfId="0" applyNumberFormat="1" applyFill="1" applyBorder="1" applyAlignment="1">
      <alignment vertical="center"/>
    </xf>
    <xf numFmtId="164" fontId="0" fillId="0" borderId="5" xfId="1" applyNumberFormat="1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F22C8-4B74-43B9-8254-2FA79D89DD33}">
  <dimension ref="C2:R23"/>
  <sheetViews>
    <sheetView tabSelected="1" zoomScale="115" zoomScaleNormal="115" workbookViewId="0">
      <selection activeCell="F6" sqref="F6"/>
    </sheetView>
  </sheetViews>
  <sheetFormatPr defaultRowHeight="15" x14ac:dyDescent="0.25"/>
  <cols>
    <col min="3" max="3" width="12.85546875" bestFit="1" customWidth="1"/>
    <col min="4" max="4" width="15.85546875" bestFit="1" customWidth="1"/>
    <col min="5" max="18" width="10.7109375" customWidth="1"/>
  </cols>
  <sheetData>
    <row r="2" spans="3:18" ht="15.75" thickBot="1" x14ac:dyDescent="0.3"/>
    <row r="3" spans="3:18" ht="15.75" thickBot="1" x14ac:dyDescent="0.3">
      <c r="E3" s="1" t="s">
        <v>0</v>
      </c>
      <c r="F3" s="2"/>
      <c r="G3" s="2"/>
      <c r="H3" s="3"/>
      <c r="I3" s="1" t="s">
        <v>1</v>
      </c>
      <c r="J3" s="2"/>
      <c r="K3" s="2"/>
      <c r="L3" s="3"/>
      <c r="M3" s="1" t="s">
        <v>2</v>
      </c>
      <c r="N3" s="2"/>
      <c r="O3" s="2"/>
      <c r="P3" s="1" t="s">
        <v>3</v>
      </c>
      <c r="Q3" s="2"/>
      <c r="R3" s="2"/>
    </row>
    <row r="4" spans="3:18" ht="15.75" thickBot="1" x14ac:dyDescent="0.3">
      <c r="C4" s="4" t="s">
        <v>4</v>
      </c>
      <c r="D4" s="4" t="s">
        <v>5</v>
      </c>
      <c r="E4" s="5" t="s">
        <v>6</v>
      </c>
      <c r="F4" s="5" t="s">
        <v>7</v>
      </c>
      <c r="G4" s="5" t="s">
        <v>8</v>
      </c>
      <c r="H4" s="6" t="s">
        <v>9</v>
      </c>
      <c r="I4" s="7" t="s">
        <v>6</v>
      </c>
      <c r="J4" s="7" t="s">
        <v>7</v>
      </c>
      <c r="K4" s="7" t="s">
        <v>8</v>
      </c>
      <c r="L4" s="8" t="s">
        <v>9</v>
      </c>
      <c r="M4" s="9" t="s">
        <v>6</v>
      </c>
      <c r="N4" s="9" t="s">
        <v>7</v>
      </c>
      <c r="O4" s="9" t="s">
        <v>8</v>
      </c>
      <c r="P4" s="9" t="s">
        <v>6</v>
      </c>
      <c r="Q4" s="9" t="s">
        <v>7</v>
      </c>
      <c r="R4" s="9" t="s">
        <v>8</v>
      </c>
    </row>
    <row r="5" spans="3:18" x14ac:dyDescent="0.25">
      <c r="C5" s="10" t="s">
        <v>10</v>
      </c>
      <c r="D5" s="11" t="s">
        <v>11</v>
      </c>
      <c r="E5" s="12">
        <v>954.47521865889212</v>
      </c>
      <c r="F5" s="12">
        <v>1104.3029229406554</v>
      </c>
      <c r="G5" s="12">
        <v>1039.5061150143117</v>
      </c>
      <c r="H5" s="13">
        <f>SUM(E5:G5)</f>
        <v>3098.2842566138597</v>
      </c>
      <c r="I5" s="12">
        <v>188.15306122448979</v>
      </c>
      <c r="J5" s="12">
        <v>248.88573959255979</v>
      </c>
      <c r="K5" s="12">
        <v>240.41399947957325</v>
      </c>
      <c r="L5" s="12">
        <f>SUM(I5:K5)</f>
        <v>677.45280029662285</v>
      </c>
      <c r="M5" s="14">
        <v>226868</v>
      </c>
      <c r="N5" s="14">
        <v>436133</v>
      </c>
      <c r="O5" s="14">
        <v>454302</v>
      </c>
      <c r="P5" s="12">
        <f t="shared" ref="P5:R7" si="0">M5/I5</f>
        <v>1205.7630023320137</v>
      </c>
      <c r="Q5" s="12">
        <f t="shared" si="0"/>
        <v>1752.3422624131647</v>
      </c>
      <c r="R5" s="12">
        <f t="shared" si="0"/>
        <v>1889.6653314009682</v>
      </c>
    </row>
    <row r="6" spans="3:18" x14ac:dyDescent="0.25">
      <c r="C6" s="15"/>
      <c r="D6" s="11" t="s">
        <v>12</v>
      </c>
      <c r="E6" s="12">
        <v>647.18075801749274</v>
      </c>
      <c r="F6" s="12">
        <v>808.93157661647479</v>
      </c>
      <c r="G6" s="12">
        <v>666.85297944314345</v>
      </c>
      <c r="H6" s="13">
        <f t="shared" ref="H6:H10" si="1">SUM(E6:G6)</f>
        <v>2122.9653140771111</v>
      </c>
      <c r="I6" s="12">
        <v>172.03061224489795</v>
      </c>
      <c r="J6" s="12">
        <v>221.99291408325954</v>
      </c>
      <c r="K6" s="12">
        <v>196.98256570387719</v>
      </c>
      <c r="L6" s="12">
        <f t="shared" ref="L6:L7" si="2">SUM(I6:K6)</f>
        <v>591.00609203203464</v>
      </c>
      <c r="M6" s="14">
        <v>361681</v>
      </c>
      <c r="N6" s="14">
        <v>502500</v>
      </c>
      <c r="O6" s="14">
        <v>296760</v>
      </c>
      <c r="P6" s="12">
        <f t="shared" si="0"/>
        <v>2102.4223263538765</v>
      </c>
      <c r="Q6" s="12">
        <f t="shared" si="0"/>
        <v>2263.5857638750349</v>
      </c>
      <c r="R6" s="12">
        <f t="shared" si="0"/>
        <v>1506.5292653671579</v>
      </c>
    </row>
    <row r="7" spans="3:18" x14ac:dyDescent="0.25">
      <c r="C7" s="15"/>
      <c r="D7" s="11" t="s">
        <v>13</v>
      </c>
      <c r="E7" s="12">
        <v>437.66180758017492</v>
      </c>
      <c r="F7" s="12">
        <v>460.12621789193975</v>
      </c>
      <c r="G7" s="12">
        <v>230.83372365339579</v>
      </c>
      <c r="H7" s="13">
        <f t="shared" si="1"/>
        <v>1128.6217491255104</v>
      </c>
      <c r="I7" s="12">
        <v>127.26530612244898</v>
      </c>
      <c r="J7" s="12">
        <v>124.70239149689991</v>
      </c>
      <c r="K7" s="12">
        <v>80.955503512880568</v>
      </c>
      <c r="L7" s="12">
        <f t="shared" si="2"/>
        <v>332.92320113222945</v>
      </c>
      <c r="M7" s="14">
        <v>303000</v>
      </c>
      <c r="N7" s="14">
        <v>251600</v>
      </c>
      <c r="O7" s="14">
        <v>179400</v>
      </c>
      <c r="P7" s="12">
        <f t="shared" si="0"/>
        <v>2380.8531109685696</v>
      </c>
      <c r="Q7" s="12">
        <f t="shared" si="0"/>
        <v>2017.6036480122737</v>
      </c>
      <c r="R7" s="12">
        <f t="shared" si="0"/>
        <v>2216.0321684795185</v>
      </c>
    </row>
    <row r="8" spans="3:18" x14ac:dyDescent="0.25">
      <c r="C8" s="15"/>
      <c r="D8" s="7" t="s">
        <v>14</v>
      </c>
      <c r="E8" s="12">
        <v>367</v>
      </c>
      <c r="F8" s="12">
        <v>368</v>
      </c>
      <c r="G8" s="12">
        <v>299</v>
      </c>
      <c r="H8" s="13">
        <f t="shared" si="1"/>
        <v>1034</v>
      </c>
      <c r="I8" s="12"/>
      <c r="J8" s="12"/>
      <c r="K8" s="12"/>
      <c r="L8" s="12"/>
      <c r="M8" s="12"/>
      <c r="N8" s="12"/>
      <c r="O8" s="12"/>
      <c r="P8" s="12"/>
      <c r="Q8" s="12"/>
      <c r="R8" s="12"/>
    </row>
    <row r="9" spans="3:18" x14ac:dyDescent="0.25">
      <c r="C9" s="15"/>
      <c r="D9" s="7" t="s">
        <v>15</v>
      </c>
      <c r="E9" s="12">
        <v>59</v>
      </c>
      <c r="F9" s="12">
        <v>62</v>
      </c>
      <c r="G9" s="12">
        <v>53</v>
      </c>
      <c r="H9" s="13">
        <f t="shared" si="1"/>
        <v>174</v>
      </c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3:18" x14ac:dyDescent="0.25">
      <c r="C10" s="15"/>
      <c r="D10" s="7" t="s">
        <v>16</v>
      </c>
      <c r="E10" s="12">
        <v>1202</v>
      </c>
      <c r="F10" s="12">
        <v>1191</v>
      </c>
      <c r="G10" s="12">
        <v>1121</v>
      </c>
      <c r="H10" s="13">
        <f t="shared" si="1"/>
        <v>3514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3:18" x14ac:dyDescent="0.25">
      <c r="C11" s="4"/>
      <c r="D11" s="7" t="s">
        <v>17</v>
      </c>
      <c r="E11" s="16">
        <f>SUM(E5:E10)</f>
        <v>3667.3177842565597</v>
      </c>
      <c r="F11" s="16">
        <f>SUM(F5:F10)</f>
        <v>3994.3607174490699</v>
      </c>
      <c r="G11" s="16">
        <f>SUM(G5:G10)</f>
        <v>3410.192818110851</v>
      </c>
      <c r="H11" s="17">
        <f>SUM(H5:H10)</f>
        <v>11071.871319816481</v>
      </c>
      <c r="I11" s="16">
        <f>SUM(I5:I10)</f>
        <v>487.44897959183669</v>
      </c>
      <c r="J11" s="16">
        <f t="shared" ref="J11:L11" si="3">SUM(J5:J10)</f>
        <v>595.58104517271931</v>
      </c>
      <c r="K11" s="16">
        <f t="shared" si="3"/>
        <v>518.352068696331</v>
      </c>
      <c r="L11" s="16">
        <f t="shared" si="3"/>
        <v>1601.3820934608868</v>
      </c>
      <c r="M11" s="16">
        <f>SUM(M5:M10)</f>
        <v>891549</v>
      </c>
      <c r="N11" s="16">
        <f t="shared" ref="N11:O11" si="4">SUM(N5:N10)</f>
        <v>1190233</v>
      </c>
      <c r="O11" s="16">
        <f t="shared" si="4"/>
        <v>930462</v>
      </c>
      <c r="P11" s="16">
        <f>SUM(P5:P10)</f>
        <v>5689.0384396544596</v>
      </c>
      <c r="Q11" s="16">
        <f t="shared" ref="Q11:R11" si="5">SUM(Q5:Q10)</f>
        <v>6033.5316743004732</v>
      </c>
      <c r="R11" s="16">
        <f t="shared" si="5"/>
        <v>5612.2267652476439</v>
      </c>
    </row>
    <row r="12" spans="3:18" x14ac:dyDescent="0.25">
      <c r="C12" s="7" t="s">
        <v>18</v>
      </c>
      <c r="D12" s="7" t="s">
        <v>18</v>
      </c>
      <c r="E12" s="12">
        <v>644</v>
      </c>
      <c r="F12" s="12">
        <v>566</v>
      </c>
      <c r="G12" s="12">
        <v>482</v>
      </c>
      <c r="H12" s="13">
        <f>SUM(E12:G12)</f>
        <v>1692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</row>
    <row r="13" spans="3:18" x14ac:dyDescent="0.25">
      <c r="C13" s="7"/>
      <c r="D13" s="7" t="s">
        <v>19</v>
      </c>
      <c r="E13" s="16">
        <f>SUM(E12)</f>
        <v>644</v>
      </c>
      <c r="F13" s="16">
        <f>SUM(F12)</f>
        <v>566</v>
      </c>
      <c r="G13" s="16">
        <f>SUM(G12)</f>
        <v>482</v>
      </c>
      <c r="H13" s="13">
        <f>SUM(H12)</f>
        <v>1692</v>
      </c>
      <c r="I13" s="4"/>
      <c r="J13" s="4"/>
      <c r="K13" s="4"/>
      <c r="L13" s="4"/>
      <c r="M13" s="16">
        <f>SUM(M12)</f>
        <v>0</v>
      </c>
      <c r="N13" s="16">
        <f t="shared" ref="N13:O13" si="6">SUM(N12)</f>
        <v>0</v>
      </c>
      <c r="O13" s="16">
        <f t="shared" si="6"/>
        <v>0</v>
      </c>
      <c r="P13" s="16">
        <f>SUM(P12)</f>
        <v>0</v>
      </c>
      <c r="Q13" s="16">
        <f t="shared" ref="Q13:R13" si="7">SUM(Q12)</f>
        <v>0</v>
      </c>
      <c r="R13" s="16">
        <f t="shared" si="7"/>
        <v>0</v>
      </c>
    </row>
    <row r="14" spans="3:18" x14ac:dyDescent="0.25">
      <c r="C14" s="10" t="s">
        <v>20</v>
      </c>
      <c r="D14" s="11" t="s">
        <v>21</v>
      </c>
      <c r="E14" s="12">
        <v>198.04102442445318</v>
      </c>
      <c r="F14" s="12">
        <v>221.90824586515683</v>
      </c>
      <c r="G14" s="12">
        <v>168.71366187331054</v>
      </c>
      <c r="H14" s="13">
        <f t="shared" ref="H14:H22" si="8">SUM(E14:G14)</f>
        <v>588.66293216292058</v>
      </c>
      <c r="I14" s="12">
        <v>49.126090693236605</v>
      </c>
      <c r="J14" s="12">
        <v>58.110282322283503</v>
      </c>
      <c r="K14" s="12">
        <v>60.395705228580518</v>
      </c>
      <c r="L14" s="12">
        <f t="shared" ref="L14:L21" si="9">SUM(I14:K14)</f>
        <v>167.63207824410063</v>
      </c>
      <c r="M14" s="18">
        <v>73766</v>
      </c>
      <c r="N14" s="18">
        <v>73766</v>
      </c>
      <c r="O14" s="18">
        <v>73766</v>
      </c>
      <c r="P14" s="19">
        <f t="shared" ref="P14:R21" si="10">M14/I14</f>
        <v>1501.5646260278486</v>
      </c>
      <c r="Q14" s="19">
        <f t="shared" si="10"/>
        <v>1269.4138980583307</v>
      </c>
      <c r="R14" s="19">
        <f t="shared" si="10"/>
        <v>1221.3782374229547</v>
      </c>
    </row>
    <row r="15" spans="3:18" x14ac:dyDescent="0.25">
      <c r="C15" s="15"/>
      <c r="D15" s="11" t="s">
        <v>22</v>
      </c>
      <c r="E15" s="12">
        <v>413.22021442409948</v>
      </c>
      <c r="F15" s="12">
        <v>462.15601618197957</v>
      </c>
      <c r="G15" s="12">
        <v>221.89514224641931</v>
      </c>
      <c r="H15" s="13">
        <f t="shared" si="8"/>
        <v>1097.2713728524984</v>
      </c>
      <c r="I15" s="12">
        <v>84.032323850311002</v>
      </c>
      <c r="J15" s="12">
        <v>96.122240869549103</v>
      </c>
      <c r="K15" s="12">
        <v>58.661742746285249</v>
      </c>
      <c r="L15" s="12">
        <f t="shared" si="9"/>
        <v>238.81630746614536</v>
      </c>
      <c r="M15" s="20">
        <v>245000</v>
      </c>
      <c r="N15" s="20">
        <v>245000</v>
      </c>
      <c r="O15" s="21">
        <v>70000</v>
      </c>
      <c r="P15" s="19">
        <f t="shared" si="10"/>
        <v>2915.5447424782037</v>
      </c>
      <c r="Q15" s="19">
        <f t="shared" si="10"/>
        <v>2548.8377901270337</v>
      </c>
      <c r="R15" s="22">
        <f t="shared" si="10"/>
        <v>1193.2819708877937</v>
      </c>
    </row>
    <row r="16" spans="3:18" x14ac:dyDescent="0.25">
      <c r="C16" s="15"/>
      <c r="D16" s="11" t="s">
        <v>23</v>
      </c>
      <c r="E16" s="12">
        <v>291.34881477828208</v>
      </c>
      <c r="F16" s="12">
        <v>240.24777031682268</v>
      </c>
      <c r="G16" s="12">
        <v>210.89207734163821</v>
      </c>
      <c r="H16" s="13">
        <f t="shared" si="8"/>
        <v>742.48866243674297</v>
      </c>
      <c r="I16" s="12">
        <v>59.262421885242311</v>
      </c>
      <c r="J16" s="12">
        <v>58.011958547265607</v>
      </c>
      <c r="K16" s="12">
        <v>50.744631535725645</v>
      </c>
      <c r="L16" s="12">
        <f t="shared" si="9"/>
        <v>168.01901196823354</v>
      </c>
      <c r="M16" s="20">
        <v>115990</v>
      </c>
      <c r="N16" s="20">
        <v>115990</v>
      </c>
      <c r="O16" s="20">
        <v>115990</v>
      </c>
      <c r="P16" s="19">
        <f t="shared" si="10"/>
        <v>1957.226794149703</v>
      </c>
      <c r="Q16" s="19">
        <f t="shared" si="10"/>
        <v>1999.4153430537331</v>
      </c>
      <c r="R16" s="19">
        <f t="shared" si="10"/>
        <v>2285.7590347924743</v>
      </c>
    </row>
    <row r="17" spans="3:18" x14ac:dyDescent="0.25">
      <c r="C17" s="15"/>
      <c r="D17" s="11" t="s">
        <v>24</v>
      </c>
      <c r="E17" s="12">
        <v>992.10936274173173</v>
      </c>
      <c r="F17" s="12">
        <v>975.66270082862354</v>
      </c>
      <c r="G17" s="12">
        <v>845.40215351734957</v>
      </c>
      <c r="H17" s="13">
        <f t="shared" si="8"/>
        <v>2813.1742170877051</v>
      </c>
      <c r="I17" s="12">
        <v>279.93935818438717</v>
      </c>
      <c r="J17" s="12">
        <v>294.36917516904811</v>
      </c>
      <c r="K17" s="12">
        <v>267.2980446779959</v>
      </c>
      <c r="L17" s="12">
        <f t="shared" si="9"/>
        <v>841.60657803143113</v>
      </c>
      <c r="M17" s="20">
        <v>406000</v>
      </c>
      <c r="N17" s="20">
        <v>406000</v>
      </c>
      <c r="O17" s="20">
        <v>406000</v>
      </c>
      <c r="P17" s="19">
        <f t="shared" si="10"/>
        <v>1450.3141060021317</v>
      </c>
      <c r="Q17" s="19">
        <f t="shared" si="10"/>
        <v>1379.2204967345695</v>
      </c>
      <c r="R17" s="19">
        <f t="shared" si="10"/>
        <v>1518.903740912483</v>
      </c>
    </row>
    <row r="18" spans="3:18" x14ac:dyDescent="0.25">
      <c r="C18" s="15"/>
      <c r="D18" s="11" t="s">
        <v>25</v>
      </c>
      <c r="E18" s="12">
        <v>184.71134008819192</v>
      </c>
      <c r="F18" s="12">
        <v>210.90453119415736</v>
      </c>
      <c r="G18" s="12">
        <v>47.679947920718206</v>
      </c>
      <c r="H18" s="13">
        <f t="shared" si="8"/>
        <v>443.29581920306748</v>
      </c>
      <c r="I18" s="12">
        <v>37.963757665807222</v>
      </c>
      <c r="J18" s="12">
        <v>50.369276587294237</v>
      </c>
      <c r="K18" s="12">
        <v>16.30748191242493</v>
      </c>
      <c r="L18" s="12">
        <f t="shared" si="9"/>
        <v>104.64051616552639</v>
      </c>
      <c r="M18" s="20">
        <v>159000</v>
      </c>
      <c r="N18" s="20">
        <v>159000</v>
      </c>
      <c r="O18" s="21"/>
      <c r="P18" s="19">
        <f t="shared" si="10"/>
        <v>4188.2050085681158</v>
      </c>
      <c r="Q18" s="19">
        <f t="shared" si="10"/>
        <v>3156.6861939031323</v>
      </c>
      <c r="R18" s="22">
        <f t="shared" si="10"/>
        <v>0</v>
      </c>
    </row>
    <row r="19" spans="3:18" x14ac:dyDescent="0.25">
      <c r="C19" s="15"/>
      <c r="D19" s="11" t="s">
        <v>26</v>
      </c>
      <c r="E19" s="12">
        <v>1153.9698153963329</v>
      </c>
      <c r="F19" s="12">
        <v>1072.8621804224526</v>
      </c>
      <c r="G19" s="12">
        <v>960.93433501755146</v>
      </c>
      <c r="H19" s="13">
        <f t="shared" si="8"/>
        <v>3187.7663308363371</v>
      </c>
      <c r="I19" s="12">
        <v>250.19625923174408</v>
      </c>
      <c r="J19" s="12">
        <v>237.74805916145328</v>
      </c>
      <c r="K19" s="12">
        <v>235.42771238887167</v>
      </c>
      <c r="L19" s="12">
        <f t="shared" si="9"/>
        <v>723.37203078206903</v>
      </c>
      <c r="M19" s="20">
        <v>394800</v>
      </c>
      <c r="N19" s="20">
        <v>394800</v>
      </c>
      <c r="O19" s="20">
        <v>394800</v>
      </c>
      <c r="P19" s="19">
        <f t="shared" si="10"/>
        <v>1577.9612421555705</v>
      </c>
      <c r="Q19" s="19">
        <f t="shared" si="10"/>
        <v>1660.5813792654083</v>
      </c>
      <c r="R19" s="19">
        <f t="shared" si="10"/>
        <v>1676.9478664766639</v>
      </c>
    </row>
    <row r="20" spans="3:18" x14ac:dyDescent="0.25">
      <c r="C20" s="15"/>
      <c r="D20" s="11" t="s">
        <v>27</v>
      </c>
      <c r="E20" s="12">
        <v>1542.4349017673755</v>
      </c>
      <c r="F20" s="12">
        <v>1610.2102468562621</v>
      </c>
      <c r="G20" s="12">
        <v>1560.6013723281226</v>
      </c>
      <c r="H20" s="13">
        <f t="shared" si="8"/>
        <v>4713.2465209517595</v>
      </c>
      <c r="I20" s="12">
        <v>307.2128217454005</v>
      </c>
      <c r="J20" s="12">
        <v>317.76717255342902</v>
      </c>
      <c r="K20" s="12">
        <v>323.9102733643698</v>
      </c>
      <c r="L20" s="12">
        <f t="shared" si="9"/>
        <v>948.89026766319932</v>
      </c>
      <c r="M20" s="20">
        <v>408660</v>
      </c>
      <c r="N20" s="20">
        <v>408660</v>
      </c>
      <c r="O20" s="20">
        <v>408660</v>
      </c>
      <c r="P20" s="19">
        <f t="shared" si="10"/>
        <v>1330.2179175928823</v>
      </c>
      <c r="Q20" s="19">
        <f t="shared" si="10"/>
        <v>1286.0359259774964</v>
      </c>
      <c r="R20" s="19">
        <f t="shared" si="10"/>
        <v>1261.6456889599622</v>
      </c>
    </row>
    <row r="21" spans="3:18" x14ac:dyDescent="0.25">
      <c r="C21" s="15"/>
      <c r="D21" s="11" t="s">
        <v>28</v>
      </c>
      <c r="E21" s="12">
        <v>559.84674212297341</v>
      </c>
      <c r="F21" s="12">
        <v>555.6875908854754</v>
      </c>
      <c r="G21" s="12">
        <v>676.68849164403923</v>
      </c>
      <c r="H21" s="13">
        <f t="shared" si="8"/>
        <v>1792.222824652488</v>
      </c>
      <c r="I21" s="12">
        <v>109.81798715203425</v>
      </c>
      <c r="J21" s="12">
        <v>109.92078961695786</v>
      </c>
      <c r="K21" s="12">
        <v>160.90233944941534</v>
      </c>
      <c r="L21" s="12">
        <f t="shared" si="9"/>
        <v>380.64111621840743</v>
      </c>
      <c r="M21" s="23">
        <v>387338</v>
      </c>
      <c r="N21" s="23">
        <v>387338</v>
      </c>
      <c r="O21" s="23">
        <v>387338</v>
      </c>
      <c r="P21" s="19">
        <f t="shared" si="10"/>
        <v>3527.0906892853664</v>
      </c>
      <c r="Q21" s="19">
        <f t="shared" si="10"/>
        <v>3523.7920083158137</v>
      </c>
      <c r="R21" s="19">
        <f t="shared" si="10"/>
        <v>2407.286316192884</v>
      </c>
    </row>
    <row r="22" spans="3:18" x14ac:dyDescent="0.25">
      <c r="C22" s="15"/>
      <c r="D22" s="7" t="s">
        <v>29</v>
      </c>
      <c r="E22" s="12">
        <v>987</v>
      </c>
      <c r="F22" s="12">
        <v>1020</v>
      </c>
      <c r="G22" s="12">
        <v>832</v>
      </c>
      <c r="H22" s="13">
        <f t="shared" si="8"/>
        <v>2839</v>
      </c>
      <c r="I22" s="12"/>
      <c r="J22" s="12"/>
      <c r="K22" s="12"/>
      <c r="L22" s="12"/>
      <c r="M22" s="12"/>
      <c r="N22" s="12"/>
      <c r="O22" s="12"/>
      <c r="P22" s="12"/>
      <c r="Q22" s="12"/>
      <c r="R22" s="12"/>
    </row>
    <row r="23" spans="3:18" x14ac:dyDescent="0.25">
      <c r="D23" s="7" t="s">
        <v>30</v>
      </c>
      <c r="E23" s="16">
        <f>SUM(E14:E22)</f>
        <v>6322.6822157434408</v>
      </c>
      <c r="F23" s="16">
        <f>SUM(F14:F22)</f>
        <v>6369.6392825509301</v>
      </c>
      <c r="G23" s="16">
        <f>SUM(G14:G22)</f>
        <v>5524.8071818891494</v>
      </c>
      <c r="H23" s="17">
        <f>SUM(H14:H22)</f>
        <v>18217.128680183519</v>
      </c>
      <c r="I23" s="16">
        <f>SUM(I14:I21)</f>
        <v>1177.5510204081631</v>
      </c>
      <c r="J23" s="16">
        <f>SUM(J14:J21)</f>
        <v>1222.4189548272807</v>
      </c>
      <c r="K23" s="16">
        <f>SUM(K14:K21)</f>
        <v>1173.6479313036691</v>
      </c>
      <c r="L23" s="16">
        <f>SUM(L14:L21)</f>
        <v>3573.6179065391125</v>
      </c>
      <c r="M23" s="16">
        <f>SUM(M14:M22)</f>
        <v>2190554</v>
      </c>
      <c r="N23" s="16">
        <f t="shared" ref="N23:O23" si="11">SUM(N14:N22)</f>
        <v>2190554</v>
      </c>
      <c r="O23" s="16">
        <f t="shared" si="11"/>
        <v>1856554</v>
      </c>
      <c r="P23" s="16">
        <f>SUM(P14:P22)</f>
        <v>18448.125126259823</v>
      </c>
      <c r="Q23" s="16">
        <f t="shared" ref="Q23:R23" si="12">SUM(Q14:Q22)</f>
        <v>16823.983035435518</v>
      </c>
      <c r="R23" s="16">
        <f t="shared" si="12"/>
        <v>11565.202855645215</v>
      </c>
    </row>
  </sheetData>
  <mergeCells count="6">
    <mergeCell ref="E3:H3"/>
    <mergeCell ref="I3:L3"/>
    <mergeCell ref="M3:O3"/>
    <mergeCell ref="P3:R3"/>
    <mergeCell ref="C5:C10"/>
    <mergeCell ref="C14:C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HAVISH MADHVAPATY</dc:creator>
  <cp:lastModifiedBy>HAVISH MADHVAPATY</cp:lastModifiedBy>
  <dcterms:created xsi:type="dcterms:W3CDTF">2025-02-23T07:08:59Z</dcterms:created>
  <dcterms:modified xsi:type="dcterms:W3CDTF">2025-02-23T07:45:13Z</dcterms:modified>
</cp:coreProperties>
</file>