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T301_SU24_PE2_965641\PaperNo_1\All\"/>
    </mc:Choice>
  </mc:AlternateContent>
  <xr:revisionPtr revIDLastSave="0" documentId="13_ncr:1_{265038E3-329C-4F4E-8DBA-FA834B31A05F}" xr6:coauthVersionLast="47" xr6:coauthVersionMax="47" xr10:uidLastSave="{00000000-0000-0000-0000-000000000000}"/>
  <bookViews>
    <workbookView xWindow="3000" yWindow="3000" windowWidth="17280" windowHeight="8880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<sst xmlns="http://schemas.openxmlformats.org/spreadsheetml/2006/main" count="152" uniqueCount="120">
  <si>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</si>
  <si>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</si>
  <si>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</si>
  <si>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</si>
  <si>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</si>
  <si>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</si>
  <si>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</si>
  <si>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</si>
  <si>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</si>
  <si>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</si>
  <si>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</si>
  <si>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</si>
  <si>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</si>
  <si>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</si>
  <si>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</si>
  <si>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</si>
  <si>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</si>
  <si>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</si>
  <si>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</si>
  <si>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</si>
  <si>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</si>
  <si>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</si>
  <si>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</si>
  <si>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</si>
  <si>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</si>
  <si>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</si>
  <si>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</si>
  <si>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</si>
  <si>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</si>
  <si>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</si>
  <si>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</si>
  <si>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</si>
  <si>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</si>
  <si>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</si>
  <si>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</si>
  <si>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</si>
  <si>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</si>
  <si>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</si>
  <si>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</si>
  <si>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</si>
  <si>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</si>
  <si>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</si>
  <si>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</si>
  <si>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</si>
  <si>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</si>
  <si>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</si>
  <si>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</si>
  <si>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</si>
  <si>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</si>
  <si>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</si>
  <si>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</si>
  <si>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</si>
  <si>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TC001</t>
  </si>
  <si>
    <t>User log into system with correct role</t>
  </si>
  <si>
    <t>Untest</t>
  </si>
  <si>
    <t>UTCID02</t>
  </si>
  <si>
    <t>{3,4}</t>
  </si>
  <si>
    <t>Output{}</t>
  </si>
  <si>
    <t>UTCID03</t>
  </si>
  <si>
    <t>Detail</t>
  </si>
  <si>
    <t>Test case</t>
  </si>
  <si>
    <t>Test date
(dd/mm/yyyy)</t>
  </si>
  <si>
    <t>Information Management</t>
  </si>
  <si>
    <t>Missing declaration of variable 'number' in line 5</t>
  </si>
  <si>
    <t>Should add: "int number;"</t>
  </si>
  <si>
    <t>The first for loop has incorrect syntax</t>
  </si>
  <si>
    <t>Should be changed to:
"for (; originalNumber != 0; originalNumber /= 10, ++n);"</t>
  </si>
  <si>
    <t>Wrong assignment</t>
  </si>
  <si>
    <t>Should be changed to:
"originalNumber = number;"</t>
  </si>
  <si>
    <t>The variable 'remainder' has not
 been declared.</t>
  </si>
  <si>
    <t>Should add "int" before remainder.</t>
  </si>
  <si>
    <t>Wrong calculation.</t>
  </si>
  <si>
    <t>Should be changed to:
"result += Math.pow(remainder, n);"</t>
  </si>
  <si>
    <t>Missing parentheses in if statement</t>
  </si>
  <si>
    <t>Should be changed to:
"if (result == number)"</t>
  </si>
  <si>
    <t>The second for loop has incorrect 
syntax and logic</t>
  </si>
  <si>
    <t>Should be changed to:
"for (int temp = number; temp != 0; temp /= 10)"</t>
  </si>
  <si>
    <t>use Scanner but close affect resourece</t>
  </si>
  <si>
    <t>add scanner.close()</t>
  </si>
  <si>
    <t>Đỗ Viết Mỹ</t>
  </si>
  <si>
    <t>Pass</t>
  </si>
  <si>
    <t>TC002</t>
  </si>
  <si>
    <t xml:space="preserve">1.Enter valid integer values for X and Y (example: X = 7, Y = 5).
2.Click the “X + Y” button.
</t>
  </si>
  <si>
    <t>1.Enter valid integer values for X and Y (example: X = 7, Y = 5).
2.Click the “X - Y” button.</t>
  </si>
  <si>
    <t xml:space="preserve"> the system displayed result correct is "12"</t>
  </si>
  <si>
    <t xml:space="preserve"> the system displayed result correct is "4"</t>
  </si>
  <si>
    <t>Check Create the calculator correctly adds X and Y
 when the user clicks the “X + Y” button.</t>
  </si>
  <si>
    <t>Check Create  the calculator correctly subtracts Y from X when the user clicks the “X - Y” button.</t>
  </si>
  <si>
    <t>Check Create the calculator correctly multiplies X and Y when the user clicks the “X x Y” button.</t>
  </si>
  <si>
    <t>the system displayed result correct is "8.0"</t>
  </si>
  <si>
    <t>TC003</t>
  </si>
  <si>
    <t>Check the calculator correctly divides X by Y when the user clicks the “X/Y” button.</t>
  </si>
  <si>
    <t>TC004</t>
  </si>
  <si>
    <t>1.Enter valid DECIMAL  values for X and Y (example: X = 2.5, Y = 3.2).
2.Click the “X x Y” button.</t>
  </si>
  <si>
    <t>1.Enter valid integer values for X and Y (example: X = 15, Y = 3).
2.Click the “X / Y” button.</t>
  </si>
  <si>
    <t>the system displayed result correct is "5.0"</t>
  </si>
  <si>
    <t>check the calculator displays an error message when the user provides a zero value for Y.</t>
  </si>
  <si>
    <t>TC005</t>
  </si>
  <si>
    <t>the system inform that "Please provide a non-zero Y value!”</t>
  </si>
  <si>
    <t>TC006</t>
  </si>
  <si>
    <t>Check the calculator Invalid Y value
when the user provides a non-integer value for Y.</t>
  </si>
  <si>
    <t>1.Enter valid integer values for X and Y (example: X = 20).
2. Enter Y = "0"
2.Click the “X / Y” button.</t>
  </si>
  <si>
    <t>1.Enter valid integer values for X and Y (example: X = 8).
2. Enter  a decimal value Y = "2.5"
2.Click the “X x Y” button.</t>
  </si>
  <si>
    <t xml:space="preserve">the system inform that “Please provide an integer as Y value!” </t>
  </si>
  <si>
    <t>TC007</t>
  </si>
  <si>
    <t>Check the calculator
 correctly displays the result of the remainder division (MOD)
 between X and Y when the user presses the “MOD” button.</t>
  </si>
  <si>
    <t>1.Enter valid values ​​for X and Y (e.g., X = 20, Y = 7).
2.Press the “MOD” button.</t>
  </si>
  <si>
    <t>the displayed result is the remainder after dividing X by Y (e.g., 20 MOD 7 = 6).</t>
  </si>
  <si>
    <t>Check that the computer correctly calculates X to the power of Y (X^Y) when the user presses the “X^Y” button.</t>
  </si>
  <si>
    <t>TC008</t>
  </si>
  <si>
    <t>1.Enter valid values ​​for X and Y (e.g., X = 2, Y = 3).
2.Press the “x^Y” button.</t>
  </si>
  <si>
    <t>the system displayed result correct is "8"</t>
  </si>
  <si>
    <t>tc009</t>
  </si>
  <si>
    <t>Check the calculator displays an error message when the user provides a non-integer value for Y.</t>
  </si>
  <si>
    <t>Enter a valid integer value for X (e.g., X = 8).
Enter a non-integer value for Y (e.g., Y = 2.5).
Click the “X*Y” button.</t>
  </si>
  <si>
    <t>The system inform that "Please provide an integer as Y value!”</t>
  </si>
  <si>
    <t>TC0010</t>
  </si>
  <si>
    <t>Verify that the calculator displays an error message when the user provides a non-positive integer value for X.</t>
  </si>
  <si>
    <t>Enter a non-positive integer value for X (e.g., X = -5).
Click the “MOD” button.</t>
  </si>
  <si>
    <t>The system inform that "Please provide a positive integer as X value!”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</si>
</sst>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8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 wrapText="1"/>
    </xf>
    <xf numFmtId="16" fontId="2" fillId="5" borderId="36" xfId="0" applyNumberFormat="1" applyFont="1" applyFill="1" applyBorder="1" applyAlignment="1">
      <alignment vertical="top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16" fontId="2" fillId="5" borderId="36" xfId="0" applyNumberFormat="1" applyFont="1" applyFill="1" applyBorder="1" applyAlignment="1">
      <alignment horizontal="right" vertical="top"/>
    </xf>
    <xf numFmtId="16" fontId="2" fillId="5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5" borderId="36" xfId="0" applyFont="1" applyFill="1" applyBorder="1" applyAlignment="1">
      <alignment horizontal="left" vertical="top" wrapText="1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30" fillId="0" borderId="0" xfId="2" applyFont="1" applyAlignment="1">
      <alignment horizontal="center" vertical="top" wrapText="1"/>
    </xf>
    <xf numFmtId="0" fontId="31" fillId="4" borderId="36" xfId="2" applyFont="1" applyFill="1" applyBorder="1" applyAlignment="1">
      <alignment horizontal="left" vertical="top" wrapText="1"/>
    </xf>
    <xf numFmtId="0" fontId="31" fillId="5" borderId="36" xfId="0" applyFont="1" applyFill="1" applyBorder="1" applyAlignment="1">
      <alignment horizontal="left" vertical="top" wrapText="1"/>
    </xf>
    <xf numFmtId="0" fontId="31" fillId="5" borderId="36" xfId="0" applyFont="1" applyFill="1" applyBorder="1" applyAlignment="1">
      <alignment horizontal="left" vertical="top"/>
    </xf>
    <xf numFmtId="16" fontId="31" fillId="5" borderId="36" xfId="0" applyNumberFormat="1" applyFont="1" applyFill="1" applyBorder="1" applyAlignment="1">
      <alignment horizontal="left" vertical="top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3" sqref="D13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02" t="s">
        <v>41</v>
      </c>
      <c r="B1" s="102" t="s">
        <v>39</v>
      </c>
      <c r="C1" s="102" t="s">
        <v>40</v>
      </c>
      <c r="D1" s="102" t="s">
        <v>59</v>
      </c>
    </row>
    <row r="2" spans="1:4" ht="28.8">
      <c r="A2" s="83">
        <v>1</v>
      </c>
      <c r="B2" s="97" t="s">
        <v>63</v>
      </c>
      <c r="C2" s="96">
        <v>5</v>
      </c>
      <c r="D2" s="98" t="s">
        <v>64</v>
      </c>
    </row>
    <row r="3" spans="1:4" ht="43.2">
      <c r="A3" s="83">
        <v>2</v>
      </c>
      <c r="B3" s="97" t="s">
        <v>65</v>
      </c>
      <c r="C3" s="96">
        <v>11</v>
      </c>
      <c r="D3" s="97" t="s">
        <v>66</v>
      </c>
    </row>
    <row r="4" spans="1:4" ht="28.8">
      <c r="A4" s="83">
        <v>3</v>
      </c>
      <c r="B4" s="97" t="s">
        <v>67</v>
      </c>
      <c r="C4" s="96">
        <v>12</v>
      </c>
      <c r="D4" s="97" t="s">
        <v>68</v>
      </c>
    </row>
    <row r="5" spans="1:4" ht="28.8">
      <c r="A5" s="83">
        <v>4</v>
      </c>
      <c r="B5" s="97" t="s">
        <v>69</v>
      </c>
      <c r="C5" s="99">
        <v>15</v>
      </c>
      <c r="D5" s="98" t="s">
        <v>70</v>
      </c>
    </row>
    <row r="6" spans="1:4" ht="28.8">
      <c r="A6" s="83">
        <v>5</v>
      </c>
      <c r="B6" s="98" t="s">
        <v>71</v>
      </c>
      <c r="C6" s="99">
        <v>16</v>
      </c>
      <c r="D6" s="97" t="s">
        <v>72</v>
      </c>
    </row>
    <row r="7" spans="1:4" ht="28.8">
      <c r="A7" s="83">
        <v>6</v>
      </c>
      <c r="B7" s="98" t="s">
        <v>73</v>
      </c>
      <c r="C7" s="99">
        <v>18</v>
      </c>
      <c r="D7" s="97" t="s">
        <v>74</v>
      </c>
    </row>
    <row r="8" spans="1:4" ht="43.2">
      <c r="A8" s="83">
        <v>7</v>
      </c>
      <c r="B8" s="97" t="s">
        <v>75</v>
      </c>
      <c r="C8" s="99">
        <v>13</v>
      </c>
      <c r="D8" s="97" t="s">
        <v>76</v>
      </c>
    </row>
    <row r="9" spans="1:4">
      <c r="A9" s="83">
        <v>8</v>
      </c>
      <c r="B9" s="98" t="s">
        <v>77</v>
      </c>
      <c r="C9" s="99">
        <v>22</v>
      </c>
      <c r="D9" s="97" t="s">
        <v>78</v>
      </c>
    </row>
    <row r="11" spans="1:4">
      <c r="A11" s="28" t="s">
        <v>38</v>
      </c>
      <c r="B11" s="82" t="s">
        <v>37</v>
      </c>
      <c r="C11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9" workbookViewId="0">
      <selection activeCell="A47" sqref="A47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0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4" t="s">
        <v>0</v>
      </c>
      <c r="B1" s="155"/>
      <c r="C1" s="156" t="s">
        <v>43</v>
      </c>
      <c r="D1" s="157"/>
      <c r="E1" s="158"/>
      <c r="F1" s="159" t="s">
        <v>1</v>
      </c>
      <c r="G1" s="160"/>
      <c r="H1" s="160"/>
      <c r="I1" s="160"/>
      <c r="J1" s="160"/>
      <c r="K1" s="160"/>
      <c r="L1" s="161" t="s">
        <v>43</v>
      </c>
      <c r="M1" s="162"/>
      <c r="N1" s="162"/>
      <c r="O1" s="162"/>
      <c r="P1" s="162"/>
      <c r="Q1" s="162"/>
      <c r="R1" s="162"/>
      <c r="S1" s="162"/>
      <c r="T1" s="163"/>
    </row>
    <row r="2" spans="1:22" ht="13.5" customHeight="1">
      <c r="A2" s="134" t="s">
        <v>2</v>
      </c>
      <c r="B2" s="135"/>
      <c r="C2" s="164" t="s">
        <v>44</v>
      </c>
      <c r="D2" s="165"/>
      <c r="E2" s="166"/>
      <c r="F2" s="138" t="s">
        <v>3</v>
      </c>
      <c r="G2" s="139"/>
      <c r="H2" s="139"/>
      <c r="I2" s="139"/>
      <c r="J2" s="139"/>
      <c r="K2" s="140"/>
      <c r="L2" s="167"/>
      <c r="M2" s="167"/>
      <c r="N2" s="167"/>
      <c r="O2" s="3"/>
      <c r="P2" s="3"/>
      <c r="Q2" s="3"/>
      <c r="R2" s="3"/>
      <c r="S2" s="3"/>
      <c r="T2" s="4"/>
    </row>
    <row r="3" spans="1:22" ht="13.5" customHeight="1">
      <c r="A3" s="134" t="s">
        <v>4</v>
      </c>
      <c r="B3" s="135"/>
      <c r="C3" s="136">
        <v>21</v>
      </c>
      <c r="D3" s="137"/>
      <c r="E3" s="5"/>
      <c r="F3" s="138" t="s">
        <v>5</v>
      </c>
      <c r="G3" s="139"/>
      <c r="H3" s="139"/>
      <c r="I3" s="139"/>
      <c r="J3" s="139"/>
      <c r="K3" s="140"/>
      <c r="L3" s="141">
        <v>-1</v>
      </c>
      <c r="M3" s="142"/>
      <c r="N3" s="142"/>
      <c r="O3" s="142"/>
      <c r="P3" s="142"/>
      <c r="Q3" s="142"/>
      <c r="R3" s="142"/>
      <c r="S3" s="142"/>
      <c r="T3" s="143"/>
    </row>
    <row r="4" spans="1:22" ht="13.5" customHeight="1">
      <c r="A4" s="134" t="s">
        <v>6</v>
      </c>
      <c r="B4" s="135"/>
      <c r="C4" s="144" t="s">
        <v>7</v>
      </c>
      <c r="D4" s="144"/>
      <c r="E4" s="144"/>
      <c r="F4" s="145"/>
      <c r="G4" s="145"/>
      <c r="H4" s="145"/>
      <c r="I4" s="145"/>
      <c r="J4" s="145"/>
      <c r="K4" s="145"/>
      <c r="L4" s="144"/>
      <c r="M4" s="144"/>
      <c r="N4" s="144"/>
      <c r="O4" s="144"/>
      <c r="P4" s="144"/>
      <c r="Q4" s="144"/>
      <c r="R4" s="144"/>
      <c r="S4" s="144"/>
      <c r="T4" s="144"/>
    </row>
    <row r="5" spans="1:22" ht="13.5" customHeight="1">
      <c r="A5" s="146" t="s">
        <v>8</v>
      </c>
      <c r="B5" s="147"/>
      <c r="C5" s="148" t="s">
        <v>9</v>
      </c>
      <c r="D5" s="149"/>
      <c r="E5" s="150"/>
      <c r="F5" s="148" t="s">
        <v>10</v>
      </c>
      <c r="G5" s="149"/>
      <c r="H5" s="149"/>
      <c r="I5" s="149"/>
      <c r="J5" s="149"/>
      <c r="K5" s="151"/>
      <c r="L5" s="149" t="s">
        <v>11</v>
      </c>
      <c r="M5" s="149"/>
      <c r="N5" s="149"/>
      <c r="O5" s="152" t="s">
        <v>12</v>
      </c>
      <c r="P5" s="149"/>
      <c r="Q5" s="149"/>
      <c r="R5" s="149"/>
      <c r="S5" s="149"/>
      <c r="T5" s="153"/>
    </row>
    <row r="6" spans="1:22" ht="13.5" customHeight="1" thickBot="1">
      <c r="A6" s="127">
        <f>COUNTIF(F40:HQ40,"P")</f>
        <v>0</v>
      </c>
      <c r="B6" s="128"/>
      <c r="C6" s="129">
        <f>COUNTIF(F40:HQ40,"F")</f>
        <v>0</v>
      </c>
      <c r="D6" s="130"/>
      <c r="E6" s="128"/>
      <c r="F6" s="129">
        <f>SUM(O6,- A6,- C6)</f>
        <v>3</v>
      </c>
      <c r="G6" s="130"/>
      <c r="H6" s="130"/>
      <c r="I6" s="130"/>
      <c r="J6" s="130"/>
      <c r="K6" s="131"/>
      <c r="L6" s="25">
        <f>COUNTIF(E39:HQ39,"N")</f>
        <v>1</v>
      </c>
      <c r="M6" s="25">
        <f>COUNTIF(E39:HQ39,"A")</f>
        <v>0</v>
      </c>
      <c r="N6" s="25">
        <f>COUNTIF(E39:HQ39,"B")</f>
        <v>0</v>
      </c>
      <c r="O6" s="132">
        <f>COUNTA(E8:HT8)</f>
        <v>3</v>
      </c>
      <c r="P6" s="130"/>
      <c r="Q6" s="130"/>
      <c r="R6" s="130"/>
      <c r="S6" s="130"/>
      <c r="T6" s="133"/>
      <c r="U6" s="6"/>
    </row>
    <row r="7" spans="1:22" ht="10.8" thickBot="1"/>
    <row r="8" spans="1:22" ht="46.5" customHeight="1" thickBot="1">
      <c r="A8" s="111"/>
      <c r="B8" s="112"/>
      <c r="C8" s="112"/>
      <c r="D8" s="112"/>
      <c r="E8" s="37"/>
      <c r="F8" s="47" t="s">
        <v>13</v>
      </c>
      <c r="G8" s="47" t="s">
        <v>55</v>
      </c>
      <c r="H8" s="47" t="s">
        <v>58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9"/>
      <c r="U8" s="28"/>
      <c r="V8" s="81"/>
    </row>
    <row r="9" spans="1:22" ht="13.5" customHeight="1">
      <c r="A9" s="41" t="s">
        <v>14</v>
      </c>
      <c r="B9" s="38" t="s">
        <v>15</v>
      </c>
      <c r="C9" s="50"/>
      <c r="D9" s="51"/>
      <c r="E9" s="10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/>
      <c r="D10" s="23" t="s">
        <v>42</v>
      </c>
      <c r="E10" s="10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81"/>
    </row>
    <row r="11" spans="1:22" ht="13.5" customHeight="1">
      <c r="A11" s="42"/>
      <c r="B11" s="39"/>
      <c r="C11" s="9"/>
      <c r="D11" s="23"/>
      <c r="E11" s="10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35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" customHeight="1">
      <c r="A13" s="42"/>
      <c r="B13" s="40" t="s">
        <v>45</v>
      </c>
      <c r="C13" s="9"/>
      <c r="D13" s="23"/>
      <c r="E13" s="10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</row>
    <row r="14" spans="1:22" ht="13.5" customHeight="1">
      <c r="A14" s="42"/>
      <c r="B14" s="39"/>
      <c r="C14" s="9"/>
      <c r="D14" s="23" t="s">
        <v>47</v>
      </c>
      <c r="E14" s="105"/>
      <c r="F14" s="11" t="s">
        <v>16</v>
      </c>
      <c r="G14" s="11"/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23" t="s">
        <v>50</v>
      </c>
      <c r="E15" s="105"/>
      <c r="F15" s="11"/>
      <c r="G15" s="11" t="s">
        <v>16</v>
      </c>
      <c r="H15" s="11"/>
      <c r="I15" s="11"/>
      <c r="J15" s="95"/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23"/>
      <c r="E16" s="10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B17" s="40" t="s">
        <v>46</v>
      </c>
      <c r="C17" s="9"/>
      <c r="D17" s="23"/>
      <c r="E17" s="10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0"/>
      <c r="U17" s="12"/>
    </row>
    <row r="18" spans="1:21" ht="13.5" customHeight="1">
      <c r="A18" s="42"/>
      <c r="B18" s="39"/>
      <c r="C18" s="9"/>
      <c r="D18" s="113" t="s">
        <v>48</v>
      </c>
      <c r="E18" s="114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123" t="s">
        <v>50</v>
      </c>
      <c r="E19" s="124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125" t="s">
        <v>56</v>
      </c>
      <c r="E20" s="126"/>
      <c r="F20" s="11"/>
      <c r="G20" s="11"/>
      <c r="H20" s="11" t="s">
        <v>16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0"/>
    </row>
    <row r="21" spans="1:21" ht="13.5" customHeight="1">
      <c r="A21" s="42"/>
      <c r="B21" s="40"/>
      <c r="C21" s="9"/>
      <c r="D21" s="23"/>
      <c r="E21" s="10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0"/>
    </row>
    <row r="22" spans="1:21" ht="13.5" customHeight="1">
      <c r="A22" s="42"/>
      <c r="B22" s="39"/>
      <c r="C22" s="9"/>
      <c r="D22" s="113"/>
      <c r="E22" s="1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0"/>
    </row>
    <row r="23" spans="1:21" ht="13.5" customHeight="1">
      <c r="A23" s="42"/>
      <c r="B23" s="39"/>
      <c r="C23" s="9"/>
      <c r="D23" s="113"/>
      <c r="E23" s="1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0"/>
    </row>
    <row r="24" spans="1:21" ht="13.5" customHeight="1">
      <c r="A24" s="42"/>
      <c r="B24" s="39"/>
      <c r="C24" s="9"/>
      <c r="D24" s="53"/>
      <c r="E24" s="10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0"/>
    </row>
    <row r="25" spans="1:21" ht="13.5" customHeight="1">
      <c r="A25" s="42"/>
      <c r="B25" s="39"/>
      <c r="C25" s="9"/>
      <c r="D25" s="10"/>
      <c r="E25" s="10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0"/>
    </row>
    <row r="26" spans="1:21" ht="13.5" customHeight="1">
      <c r="A26" s="42"/>
      <c r="B26" s="39"/>
      <c r="C26" s="9"/>
      <c r="D26" s="10"/>
      <c r="E26" s="10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39"/>
      <c r="C27" s="9"/>
      <c r="D27" s="10"/>
      <c r="E27" s="106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54"/>
      <c r="C28" s="9"/>
      <c r="D28" s="10"/>
      <c r="E28" s="10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1" ht="13.5" customHeight="1" thickBot="1">
      <c r="A29" s="45"/>
      <c r="B29" s="55"/>
      <c r="C29" s="56"/>
      <c r="D29" s="57"/>
      <c r="E29" s="10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1"/>
    </row>
    <row r="30" spans="1:21" ht="13.5" customHeight="1">
      <c r="A30" s="46" t="s">
        <v>17</v>
      </c>
      <c r="B30" s="61" t="s">
        <v>18</v>
      </c>
      <c r="C30" s="62"/>
      <c r="D30" s="63"/>
      <c r="E30" s="107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1:21" ht="13.5" customHeight="1">
      <c r="A31" s="43"/>
      <c r="B31" s="66"/>
      <c r="C31" s="13"/>
      <c r="D31" s="24" t="s">
        <v>49</v>
      </c>
      <c r="E31" s="108"/>
      <c r="F31" s="11" t="s">
        <v>16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0"/>
    </row>
    <row r="32" spans="1:21" ht="13.5" customHeight="1">
      <c r="A32" s="43"/>
      <c r="B32" s="66"/>
      <c r="C32" s="15"/>
      <c r="D32" s="24" t="s">
        <v>51</v>
      </c>
      <c r="E32" s="109"/>
      <c r="F32" s="11"/>
      <c r="G32" s="11" t="s">
        <v>16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0"/>
    </row>
    <row r="33" spans="1:20" ht="13.5" customHeight="1">
      <c r="A33" s="43"/>
      <c r="B33" s="66"/>
      <c r="C33" s="15"/>
      <c r="D33" s="24" t="s">
        <v>57</v>
      </c>
      <c r="E33" s="109"/>
      <c r="F33" s="11"/>
      <c r="G33" s="11"/>
      <c r="H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0"/>
    </row>
    <row r="34" spans="1:20" ht="13.5" customHeight="1">
      <c r="A34" s="43"/>
      <c r="B34" s="66" t="s">
        <v>19</v>
      </c>
      <c r="C34" s="15"/>
      <c r="D34" s="14"/>
      <c r="E34" s="109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>
      <c r="A35" s="43"/>
      <c r="B35" s="66"/>
      <c r="C35" s="15"/>
      <c r="D35" s="14"/>
      <c r="E35" s="109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0"/>
    </row>
    <row r="36" spans="1:20" ht="13.5" customHeight="1">
      <c r="A36" s="43"/>
      <c r="B36" s="66" t="s">
        <v>20</v>
      </c>
      <c r="C36" s="15"/>
      <c r="D36" s="14"/>
      <c r="E36" s="109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5"/>
      <c r="D37" s="24"/>
      <c r="E37" s="109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 thickBot="1">
      <c r="A38" s="44"/>
      <c r="B38" s="67"/>
      <c r="C38" s="68"/>
      <c r="D38" s="69"/>
      <c r="E38" s="11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1"/>
    </row>
    <row r="39" spans="1:20" ht="13.5" customHeight="1">
      <c r="A39" s="43" t="s">
        <v>21</v>
      </c>
      <c r="B39" s="115" t="s">
        <v>22</v>
      </c>
      <c r="C39" s="116"/>
      <c r="D39" s="116"/>
      <c r="E39" s="58"/>
      <c r="F39" s="59" t="s">
        <v>23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60"/>
    </row>
    <row r="40" spans="1:20" ht="13.5" customHeight="1">
      <c r="A40" s="43"/>
      <c r="B40" s="117" t="s">
        <v>24</v>
      </c>
      <c r="C40" s="118"/>
      <c r="D40" s="11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32"/>
    </row>
    <row r="41" spans="1:20" ht="13.5" customHeight="1">
      <c r="A41" s="43"/>
      <c r="B41" s="119" t="s">
        <v>25</v>
      </c>
      <c r="C41" s="120"/>
      <c r="D41" s="120"/>
      <c r="E41" s="1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33"/>
    </row>
    <row r="42" spans="1:20" ht="10.8" thickBot="1">
      <c r="A42" s="44"/>
      <c r="B42" s="121" t="s">
        <v>26</v>
      </c>
      <c r="C42" s="122"/>
      <c r="D42" s="122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6"/>
    </row>
    <row r="43" spans="1:20">
      <c r="A43" s="21"/>
    </row>
    <row r="46" spans="1:20">
      <c r="A46" s="28" t="s">
        <v>38</v>
      </c>
      <c r="B46" s="82" t="s">
        <v>37</v>
      </c>
    </row>
    <row r="47" spans="1:20">
      <c r="B47" s="26" t="s">
        <v>36</v>
      </c>
      <c r="C47" s="27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2:D42"/>
    <mergeCell ref="D19:E19"/>
    <mergeCell ref="D20:E20"/>
    <mergeCell ref="D22:E22"/>
    <mergeCell ref="D23:E23"/>
    <mergeCell ref="A8:D8"/>
    <mergeCell ref="D18:E18"/>
    <mergeCell ref="B39:D39"/>
    <mergeCell ref="B40:D40"/>
    <mergeCell ref="B41:D41"/>
  </mergeCells>
  <dataValidations count="3">
    <dataValidation type="list" allowBlank="1" showInputMessage="1" showErrorMessage="1" sqref="WVN983050:WWB98307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33 F9:T31 F34:T38 F32:G33 I32:T33" xr:uid="{00000000-0002-0000-0100-000000000000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00000000-0002-0000-0100-00000100000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tabSelected="1" topLeftCell="A9" workbookViewId="0">
      <selection activeCell="C21" sqref="C21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24.88671875" style="22" bestFit="1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68" t="s">
        <v>60</v>
      </c>
      <c r="B1" s="168"/>
      <c r="C1" s="168"/>
      <c r="D1" s="168"/>
      <c r="E1" s="168"/>
      <c r="F1" s="168"/>
      <c r="G1" s="168"/>
      <c r="H1" s="168"/>
    </row>
    <row r="2" spans="1:8" ht="13.8">
      <c r="A2" s="84"/>
      <c r="B2" s="84"/>
      <c r="C2" s="85"/>
      <c r="D2" s="86" t="str">
        <f>"Pass: "&amp;COUNTIF($F$6:$F$948,"Pass")</f>
        <v>Pass: 1</v>
      </c>
      <c r="E2" s="87" t="str">
        <f>"Untested: "&amp;COUNTIF($F$6:$F$948,"Untest")</f>
        <v>Untested: 9</v>
      </c>
      <c r="F2" s="84"/>
      <c r="G2" s="88"/>
      <c r="H2" s="88"/>
    </row>
    <row r="3" spans="1:8" ht="26.4">
      <c r="A3" s="89" t="s">
        <v>27</v>
      </c>
      <c r="B3" s="90" t="s">
        <v>62</v>
      </c>
      <c r="C3" s="91"/>
      <c r="D3" s="86" t="str">
        <f>"Fail: "&amp;COUNTIF($F$6:$F$948,"Fail")</f>
        <v>Fail: 0</v>
      </c>
      <c r="E3" s="87" t="str">
        <f>"N/A: "&amp;COUNTIF($F$6:$F$948,"N/A")</f>
        <v>N/A: 0</v>
      </c>
      <c r="F3" s="84"/>
      <c r="G3" s="88"/>
      <c r="H3" s="88"/>
    </row>
    <row r="4" spans="1:8" ht="13.8">
      <c r="A4" s="92" t="s">
        <v>28</v>
      </c>
      <c r="B4" s="90" t="s">
        <v>79</v>
      </c>
      <c r="C4" s="92"/>
      <c r="D4" s="93" t="str">
        <f>"Percent Complete: "&amp;ROUND((COUNTIF($F$11:$F$948,"Pass")*100)/((COUNTA($A$11:$A$948)*5)-COUNTIF($F$6:$F$958,"N/A")),2)&amp;"%"</f>
        <v>Percent Complete: 0%</v>
      </c>
      <c r="E4" s="94" t="str">
        <f>"Number of cases: "&amp;(COUNTA($A$6:$A$948))</f>
        <v>Number of cases: 10</v>
      </c>
      <c r="F4" s="84"/>
      <c r="G4" s="88"/>
      <c r="H4" s="88"/>
    </row>
    <row r="5" spans="1:8" ht="20.399999999999999">
      <c r="A5" s="101" t="s">
        <v>29</v>
      </c>
      <c r="B5" s="101" t="s">
        <v>30</v>
      </c>
      <c r="C5" s="101" t="s">
        <v>31</v>
      </c>
      <c r="D5" s="101" t="s">
        <v>32</v>
      </c>
      <c r="E5" s="101" t="s">
        <v>33</v>
      </c>
      <c r="F5" s="101" t="s">
        <v>21</v>
      </c>
      <c r="G5" s="101" t="s">
        <v>61</v>
      </c>
      <c r="H5" s="101" t="s">
        <v>34</v>
      </c>
    </row>
    <row r="6" spans="1:8" ht="40.799999999999997">
      <c r="A6" s="169" t="s">
        <v>52</v>
      </c>
      <c r="B6" s="170" t="s">
        <v>86</v>
      </c>
      <c r="C6" s="171" t="s">
        <v>53</v>
      </c>
      <c r="D6" s="170" t="s">
        <v>82</v>
      </c>
      <c r="E6" s="170" t="s">
        <v>84</v>
      </c>
      <c r="F6" s="171" t="s">
        <v>80</v>
      </c>
      <c r="G6" s="172">
        <v>45299</v>
      </c>
      <c r="H6" s="100"/>
    </row>
    <row r="7" spans="1:8" ht="30.6">
      <c r="A7" s="169" t="s">
        <v>81</v>
      </c>
      <c r="B7" s="170" t="s">
        <v>87</v>
      </c>
      <c r="C7" s="171" t="s">
        <v>53</v>
      </c>
      <c r="D7" s="170" t="s">
        <v>83</v>
      </c>
      <c r="E7" s="170" t="s">
        <v>85</v>
      </c>
      <c r="F7" s="171" t="s">
        <v>54</v>
      </c>
      <c r="G7" s="172">
        <v>45299</v>
      </c>
      <c r="H7" s="100"/>
    </row>
    <row r="8" spans="1:8" ht="30.6">
      <c r="A8" s="169" t="s">
        <v>90</v>
      </c>
      <c r="B8" s="170" t="s">
        <v>88</v>
      </c>
      <c r="C8" s="171" t="s">
        <v>53</v>
      </c>
      <c r="D8" s="170" t="s">
        <v>93</v>
      </c>
      <c r="E8" s="170" t="s">
        <v>89</v>
      </c>
      <c r="F8" s="171" t="s">
        <v>54</v>
      </c>
      <c r="G8" s="172">
        <v>45299</v>
      </c>
      <c r="H8" s="100"/>
    </row>
    <row r="9" spans="1:8" ht="30.6">
      <c r="A9" s="169" t="s">
        <v>92</v>
      </c>
      <c r="B9" s="170" t="s">
        <v>91</v>
      </c>
      <c r="C9" s="171" t="s">
        <v>53</v>
      </c>
      <c r="D9" s="170" t="s">
        <v>94</v>
      </c>
      <c r="E9" s="170" t="s">
        <v>95</v>
      </c>
      <c r="F9" s="171" t="s">
        <v>54</v>
      </c>
      <c r="G9" s="172">
        <v>45299</v>
      </c>
      <c r="H9" s="100"/>
    </row>
    <row r="10" spans="1:8" ht="40.799999999999997">
      <c r="A10" s="169" t="s">
        <v>97</v>
      </c>
      <c r="B10" s="170" t="s">
        <v>96</v>
      </c>
      <c r="C10" s="171" t="s">
        <v>53</v>
      </c>
      <c r="D10" s="170" t="s">
        <v>101</v>
      </c>
      <c r="E10" s="170" t="s">
        <v>98</v>
      </c>
      <c r="F10" s="171" t="s">
        <v>54</v>
      </c>
      <c r="G10" s="172">
        <v>45299</v>
      </c>
      <c r="H10" s="100"/>
    </row>
    <row r="11" spans="1:8" ht="40.799999999999997">
      <c r="A11" s="76" t="s">
        <v>99</v>
      </c>
      <c r="B11" s="77" t="s">
        <v>100</v>
      </c>
      <c r="C11" s="77" t="s">
        <v>53</v>
      </c>
      <c r="D11" s="77" t="s">
        <v>102</v>
      </c>
      <c r="E11" s="77" t="s">
        <v>103</v>
      </c>
      <c r="F11" s="76" t="s">
        <v>54</v>
      </c>
      <c r="G11" s="78">
        <v>45299</v>
      </c>
      <c r="H11" s="76"/>
    </row>
    <row r="12" spans="1:8" ht="51">
      <c r="A12" s="76" t="s">
        <v>104</v>
      </c>
      <c r="B12" s="77" t="s">
        <v>105</v>
      </c>
      <c r="C12" s="77" t="s">
        <v>53</v>
      </c>
      <c r="D12" s="77" t="s">
        <v>106</v>
      </c>
      <c r="E12" s="77" t="s">
        <v>107</v>
      </c>
      <c r="F12" s="76" t="s">
        <v>54</v>
      </c>
      <c r="G12" s="79">
        <v>45299</v>
      </c>
      <c r="H12" s="76"/>
    </row>
    <row r="13" spans="1:8" ht="40.799999999999997">
      <c r="A13" s="72" t="s">
        <v>109</v>
      </c>
      <c r="B13" s="77" t="s">
        <v>108</v>
      </c>
      <c r="C13" s="74" t="s">
        <v>53</v>
      </c>
      <c r="D13" s="77" t="s">
        <v>110</v>
      </c>
      <c r="E13" s="77" t="s">
        <v>111</v>
      </c>
      <c r="F13" s="73" t="s">
        <v>54</v>
      </c>
      <c r="G13" s="75">
        <v>45299</v>
      </c>
      <c r="H13" s="76"/>
    </row>
    <row r="14" spans="1:8" ht="40.799999999999997">
      <c r="A14" s="72" t="s">
        <v>112</v>
      </c>
      <c r="B14" s="77" t="s">
        <v>117</v>
      </c>
      <c r="C14" s="74" t="s">
        <v>53</v>
      </c>
      <c r="D14" s="77" t="s">
        <v>118</v>
      </c>
      <c r="E14" s="77" t="s">
        <v>119</v>
      </c>
      <c r="F14" s="73" t="s">
        <v>54</v>
      </c>
      <c r="G14" s="75">
        <v>45299</v>
      </c>
      <c r="H14" s="76"/>
    </row>
    <row r="15" spans="1:8">
      <c r="A15" s="72"/>
      <c r="B15" s="77"/>
      <c r="C15" s="74"/>
      <c r="D15" s="77"/>
      <c r="E15" s="77"/>
      <c r="F15" s="73"/>
      <c r="G15" s="75"/>
      <c r="H15" s="76"/>
    </row>
    <row r="16" spans="1:8" ht="40.799999999999997">
      <c r="A16" s="72" t="s">
        <v>116</v>
      </c>
      <c r="B16" s="77" t="s">
        <v>113</v>
      </c>
      <c r="C16" s="74" t="s">
        <v>53</v>
      </c>
      <c r="D16" s="77" t="s">
        <v>114</v>
      </c>
      <c r="E16" s="77" t="s">
        <v>115</v>
      </c>
      <c r="F16" s="73" t="s">
        <v>54</v>
      </c>
      <c r="G16" s="75">
        <v>45299</v>
      </c>
      <c r="H16" s="76"/>
    </row>
    <row r="18" spans="2:3">
      <c r="B18" s="28" t="s">
        <v>38</v>
      </c>
      <c r="C18" s="82" t="s">
        <v>37</v>
      </c>
    </row>
  </sheetData>
  <mergeCells count="1">
    <mergeCell ref="A1:H1"/>
  </mergeCells>
  <dataValidations count="1">
    <dataValidation type="list" operator="equal" allowBlank="1" sqref="F6:F16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BÁCH DUY</cp:lastModifiedBy>
  <dcterms:created xsi:type="dcterms:W3CDTF">2023-02-26T13:32:36Z</dcterms:created>
  <dcterms:modified xsi:type="dcterms:W3CDTF">2024-08-01T01:29:45Z</dcterms:modified>
</cp:coreProperties>
</file>