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thaiha/Desktop/window_hoff/ROADMAP_aligned_reads/chromHMM_model/model_100_state/figures/supp_excel/"/>
    </mc:Choice>
  </mc:AlternateContent>
  <xr:revisionPtr revIDLastSave="0" documentId="13_ncr:1_{6C952CCB-E00C-3644-A8A7-0C7039D3C9E5}" xr6:coauthVersionLast="36" xr6:coauthVersionMax="36" xr10:uidLastSave="{00000000-0000-0000-0000-000000000000}"/>
  <bookViews>
    <workbookView xWindow="9600" yWindow="460" windowWidth="19200" windowHeight="16440" xr2:uid="{7FC568A5-C1E6-2046-9EE2-B239BA748595}"/>
  </bookViews>
  <sheets>
    <sheet name="Sheet1" sheetId="1" r:id="rId1"/>
  </sheets>
  <definedNames>
    <definedName name="_xlnm._FilterDatabase" localSheetId="0" hidden="1">Sheet1!$A$3:$F$102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4" i="1"/>
  <c r="R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  <c r="O1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3" i="1"/>
  <c r="N10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3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4" i="1"/>
  <c r="I3" i="1"/>
  <c r="F105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</calcChain>
</file>

<file path=xl/sharedStrings.xml><?xml version="1.0" encoding="utf-8"?>
<sst xmlns="http://schemas.openxmlformats.org/spreadsheetml/2006/main" count="125" uniqueCount="123">
  <si>
    <t>state</t>
  </si>
  <si>
    <t>percent_in_genome</t>
  </si>
  <si>
    <t>CpGIsland.hg19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</si>
  <si>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</si>
  <si>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</si>
  <si>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</si>
  <si>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</si>
  <si>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</si>
  <si>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</si>
  <si>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</si>
  <si>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</si>
  <si>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</si>
  <si>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</si>
  <si>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</si>
  <si>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</si>
  <si>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</si>
  <si>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</si>
  <si>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</si>
  <si>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</si>
  <si>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</si>
  <si>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</si>
  <si>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</si>
  <si>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</si>
  <si>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</si>
  <si>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</si>
  <si>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</si>
  <si>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</si>
  <si>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</si>
  <si>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</si>
  <si>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</si>
  <si>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</si>
  <si>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</si>
  <si>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</si>
  <si>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</si>
  <si>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</si>
  <si>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</si>
  <si>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</si>
  <si>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</si>
  <si>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</si>
  <si>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</si>
  <si>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</si>
  <si>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</si>
  <si>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</si>
  <si>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</si>
  <si>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</si>
  <si>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</si>
  <si>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</si>
  <si>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</si>
  <si>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</si>
  <si>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</si>
  <si>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</si>
  <si>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</si>
  <si>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</si>
  <si>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</si>
  <si>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</si>
  <si>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</si>
  <si>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</si>
  <si>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</si>
  <si>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</si>
  <si>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</si>
  <si>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</si>
  <si>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</si>
  <si>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</si>
  <si>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</si>
  <si>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</si>
  <si>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</si>
  <si>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</si>
  <si>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</si>
  <si>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</si>
  <si>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</si>
  <si>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</si>
  <si>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</si>
  <si>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</si>
  <si>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</si>
  <si>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</si>
  <si>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</si>
  <si>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</si>
  <si>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</si>
  <si>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</si>
  <si>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</si>
  <si>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</si>
  <si>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</si>
  <si>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</si>
  <si>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</si>
  <si>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</si>
  <si>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</si>
  <si>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</si>
  <si>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</si>
  <si>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</si>
  <si>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</si>
  <si>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</si>
  <si>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</si>
  <si>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</si>
  <si>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</si>
  <si>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</si>
  <si>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</si>
  <si>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</si>
  <si>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</si>
  <si>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</si>
  <si>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</si>
  <si>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</si>
  <si>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</si>
  <si>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</si>
  <si>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Base</t>
  </si>
  <si>
    <t>train data</t>
  </si>
  <si>
    <t>test_data</t>
  </si>
  <si>
    <t>All analysis here is based on test_data</t>
  </si>
  <si>
    <t>fract_in_genome</t>
  </si>
  <si>
    <t>The above is the percent that the context occupies the testing genome</t>
  </si>
  <si>
    <t>The above is the fraction of the testing genome that the genome context occupies</t>
  </si>
  <si>
    <t>culm_fract_genome_in_state</t>
  </si>
  <si>
    <t>frac_CpG_in_state</t>
  </si>
  <si>
    <t>fract_state_be_CpG</t>
  </si>
  <si>
    <t>fract_genome_instate_CpG</t>
  </si>
  <si>
    <t>culm_fract_gene_in_state_CpG</t>
  </si>
  <si>
    <t>fract_genome_in_state_not_CpG</t>
  </si>
  <si>
    <t>frac_non_CpG_in_state</t>
  </si>
  <si>
    <t>true_pos_rate</t>
  </si>
  <si>
    <t>false_pos_rate</t>
  </si>
  <si>
    <t xml:space="preserve">precision </t>
  </si>
  <si>
    <t xml:space="preserve">recall </t>
  </si>
  <si>
    <t>the above cell is the fraction of the genome that is not CpG</t>
  </si>
  <si>
    <t>the above cell should always be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</si>
</sst>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sz val="11"/>
      <color rgb="FFF1F1F1"/>
      <name val="Calibri"/>
    </font>
    <font>
      <b/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E5E5"/>
      </patternFill>
    </fill>
    <fill>
      <patternFill patternType="solid">
        <fgColor rgb="FFFFE3E3"/>
      </patternFill>
    </fill>
    <fill>
      <patternFill patternType="solid">
        <fgColor rgb="FFFFDEDE"/>
      </patternFill>
    </fill>
    <fill>
      <patternFill patternType="solid">
        <fgColor rgb="FFFFE0E0"/>
      </patternFill>
    </fill>
    <fill>
      <patternFill patternType="solid">
        <fgColor rgb="FFFFDFDF"/>
      </patternFill>
    </fill>
    <fill>
      <patternFill patternType="solid">
        <fgColor rgb="FFFFE2E2"/>
      </patternFill>
    </fill>
    <fill>
      <patternFill patternType="solid">
        <fgColor rgb="FFFFDDDD"/>
      </patternFill>
    </fill>
    <fill>
      <patternFill patternType="solid">
        <fgColor rgb="FFFFABAB"/>
      </patternFill>
    </fill>
    <fill>
      <patternFill patternType="solid">
        <fgColor rgb="FFFF0B0B"/>
      </patternFill>
    </fill>
    <fill>
      <patternFill patternType="solid">
        <fgColor rgb="FFFF0000"/>
      </patternFill>
    </fill>
    <fill>
      <patternFill patternType="solid">
        <fgColor rgb="FFFF3A3A"/>
      </patternFill>
    </fill>
    <fill>
      <patternFill patternType="solid">
        <fgColor rgb="FFFF4444"/>
      </patternFill>
    </fill>
    <fill>
      <patternFill patternType="solid">
        <fgColor rgb="FFFF3838"/>
      </patternFill>
    </fill>
    <fill>
      <patternFill patternType="solid">
        <fgColor rgb="FFFF6868"/>
      </patternFill>
    </fill>
    <fill>
      <patternFill patternType="solid">
        <fgColor rgb="FFFFD6D6"/>
      </patternFill>
    </fill>
    <fill>
      <patternFill patternType="solid">
        <fgColor rgb="FFFFD2D2"/>
      </patternFill>
    </fill>
    <fill>
      <patternFill patternType="solid">
        <fgColor rgb="FFFFE4E4"/>
      </patternFill>
    </fill>
    <fill>
      <patternFill patternType="solid">
        <fgColor rgb="FFFFDCDC"/>
      </patternFill>
    </fill>
    <fill>
      <patternFill patternType="solid">
        <fgColor rgb="FFFFE1E1"/>
      </patternFill>
    </fill>
    <fill>
      <patternFill patternType="solid">
        <fgColor rgb="FFFFADAD"/>
      </patternFill>
    </fill>
    <fill>
      <patternFill patternType="solid">
        <fgColor rgb="FFFF0808"/>
      </patternFill>
    </fill>
    <fill>
      <patternFill patternType="solid">
        <fgColor rgb="FFFF3535"/>
      </patternFill>
    </fill>
    <fill>
      <patternFill patternType="solid">
        <fgColor rgb="FFFF6A6A"/>
      </patternFill>
    </fill>
    <fill>
      <patternFill patternType="solid">
        <fgColor rgb="FFFFD5D5"/>
      </patternFill>
    </fill>
    <fill>
      <patternFill patternType="solid">
        <fgColor rgb="FFFF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3" fillId="13" borderId="0" xfId="0" applyFont="1" applyFill="1"/>
    <xf numFmtId="0" fontId="4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4" fillId="22" borderId="0" xfId="0" applyFont="1" applyFill="1"/>
    <xf numFmtId="0" fontId="4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0" fillId="0" borderId="0" xfId="0" applyBorder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0" fillId="27" borderId="0" xfId="0" applyFill="1"/>
    <xf numFmtId="0" fontId="0" fillId="27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2" fillId="0" borderId="2" xfId="0" applyFont="1" applyFill="1" applyBorder="1" applyAlignment="1">
      <alignment horizontal="center" vertical="top" textRotation="90"/>
    </xf>
    <xf numFmtId="0" fontId="5" fillId="0" borderId="0" xfId="0" applyFont="1" applyFill="1" applyBorder="1" applyAlignment="1">
      <alignment horizontal="center" vertical="top" textRotation="90"/>
    </xf>
    <xf numFmtId="0" fontId="1" fillId="0" borderId="0" xfId="0" applyFont="1" applyAlignment="1">
      <alignment textRotation="90"/>
    </xf>
    <xf numFmtId="0" fontId="5" fillId="28" borderId="0" xfId="0" applyFont="1" applyFill="1" applyBorder="1" applyAlignment="1">
      <alignment horizontal="center" vertical="top" textRotation="90"/>
    </xf>
    <xf numFmtId="0" fontId="1" fillId="28" borderId="0" xfId="0" applyFont="1" applyFill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Sheet1!$R$3:$R$102</c:f>
              <c:numCache>
                <c:formatCode>General</c:formatCode>
                <c:ptCount val="100"/>
                <c:pt idx="0">
                  <c:v>3.8633719219421031E-4</c:v>
                </c:pt>
                <c:pt idx="1">
                  <c:v>1.0315305638124816E-3</c:v>
                </c:pt>
                <c:pt idx="2">
                  <c:v>1.7271445223545757E-3</c:v>
                </c:pt>
                <c:pt idx="3">
                  <c:v>2.28864615290993E-3</c:v>
                </c:pt>
                <c:pt idx="4">
                  <c:v>2.984409735676334E-3</c:v>
                </c:pt>
                <c:pt idx="5">
                  <c:v>3.9972562734644189E-3</c:v>
                </c:pt>
                <c:pt idx="6">
                  <c:v>5.2668831186872597E-3</c:v>
                </c:pt>
                <c:pt idx="7">
                  <c:v>7.0593694801756582E-3</c:v>
                </c:pt>
                <c:pt idx="8">
                  <c:v>9.8052120217847882E-3</c:v>
                </c:pt>
                <c:pt idx="9">
                  <c:v>9.9243236498822406E-3</c:v>
                </c:pt>
                <c:pt idx="10">
                  <c:v>1.1274141816266129E-2</c:v>
                </c:pt>
                <c:pt idx="11">
                  <c:v>1.2545767903770504E-2</c:v>
                </c:pt>
                <c:pt idx="12">
                  <c:v>1.450997751449052E-2</c:v>
                </c:pt>
                <c:pt idx="13">
                  <c:v>1.6332728422152921E-2</c:v>
                </c:pt>
                <c:pt idx="14">
                  <c:v>2.1257152255929557E-2</c:v>
                </c:pt>
                <c:pt idx="15">
                  <c:v>2.7786832157042446E-2</c:v>
                </c:pt>
                <c:pt idx="16">
                  <c:v>2.9776514237729933E-2</c:v>
                </c:pt>
                <c:pt idx="17">
                  <c:v>3.2431057784429215E-2</c:v>
                </c:pt>
                <c:pt idx="18">
                  <c:v>3.3417964185836972E-2</c:v>
                </c:pt>
                <c:pt idx="19">
                  <c:v>3.9523439128169233E-2</c:v>
                </c:pt>
                <c:pt idx="20">
                  <c:v>4.0822011980449345E-2</c:v>
                </c:pt>
                <c:pt idx="21">
                  <c:v>4.9162140089207579E-2</c:v>
                </c:pt>
                <c:pt idx="22">
                  <c:v>5.1662126799504028E-2</c:v>
                </c:pt>
                <c:pt idx="23">
                  <c:v>5.7461844502264887E-2</c:v>
                </c:pt>
                <c:pt idx="24">
                  <c:v>6.4381416132918992E-2</c:v>
                </c:pt>
                <c:pt idx="25">
                  <c:v>6.9925647459902054E-2</c:v>
                </c:pt>
                <c:pt idx="26">
                  <c:v>7.0417101773268473E-2</c:v>
                </c:pt>
                <c:pt idx="27">
                  <c:v>7.6700141816385403E-2</c:v>
                </c:pt>
                <c:pt idx="28">
                  <c:v>7.823466629350985E-2</c:v>
                </c:pt>
                <c:pt idx="29">
                  <c:v>8.0143714558477783E-2</c:v>
                </c:pt>
                <c:pt idx="30">
                  <c:v>8.3660355424149638E-2</c:v>
                </c:pt>
                <c:pt idx="31">
                  <c:v>8.5480133038803113E-2</c:v>
                </c:pt>
                <c:pt idx="32">
                  <c:v>9.5729630398197957E-2</c:v>
                </c:pt>
                <c:pt idx="33">
                  <c:v>9.8395906734752861E-2</c:v>
                </c:pt>
                <c:pt idx="34">
                  <c:v>0.10166800782356822</c:v>
                </c:pt>
                <c:pt idx="35">
                  <c:v>0.10421886533396263</c:v>
                </c:pt>
                <c:pt idx="36">
                  <c:v>0.10670976784782576</c:v>
                </c:pt>
                <c:pt idx="37">
                  <c:v>0.11063388293359527</c:v>
                </c:pt>
                <c:pt idx="38">
                  <c:v>0.11498747410759669</c:v>
                </c:pt>
                <c:pt idx="39">
                  <c:v>0.12443755510519233</c:v>
                </c:pt>
                <c:pt idx="40">
                  <c:v>0.13089235392705262</c:v>
                </c:pt>
                <c:pt idx="41">
                  <c:v>0.13360309435886086</c:v>
                </c:pt>
                <c:pt idx="42">
                  <c:v>0.13736291467031214</c:v>
                </c:pt>
                <c:pt idx="43">
                  <c:v>0.13996015554172239</c:v>
                </c:pt>
                <c:pt idx="44">
                  <c:v>0.14159415343561782</c:v>
                </c:pt>
                <c:pt idx="45">
                  <c:v>0.14871651661470289</c:v>
                </c:pt>
                <c:pt idx="46">
                  <c:v>0.16393291339713179</c:v>
                </c:pt>
                <c:pt idx="47">
                  <c:v>0.16800430317790446</c:v>
                </c:pt>
                <c:pt idx="48">
                  <c:v>0.28720076641093983</c:v>
                </c:pt>
                <c:pt idx="49">
                  <c:v>0.2905424377232505</c:v>
                </c:pt>
                <c:pt idx="50">
                  <c:v>0.29297678192278087</c:v>
                </c:pt>
                <c:pt idx="51">
                  <c:v>0.29865800233625012</c:v>
                </c:pt>
                <c:pt idx="52">
                  <c:v>0.30232775844782128</c:v>
                </c:pt>
                <c:pt idx="53">
                  <c:v>0.30739353583875745</c:v>
                </c:pt>
                <c:pt idx="54">
                  <c:v>0.31067952608090343</c:v>
                </c:pt>
                <c:pt idx="55">
                  <c:v>0.31462248967858586</c:v>
                </c:pt>
                <c:pt idx="56">
                  <c:v>0.31749713197850604</c:v>
                </c:pt>
                <c:pt idx="57">
                  <c:v>0.32208203837289551</c:v>
                </c:pt>
                <c:pt idx="58">
                  <c:v>0.3277481825041923</c:v>
                </c:pt>
                <c:pt idx="59">
                  <c:v>0.3363442908469349</c:v>
                </c:pt>
                <c:pt idx="60">
                  <c:v>0.38121745851217281</c:v>
                </c:pt>
                <c:pt idx="61">
                  <c:v>0.38283542734707204</c:v>
                </c:pt>
                <c:pt idx="62">
                  <c:v>0.38690076229213261</c:v>
                </c:pt>
                <c:pt idx="63">
                  <c:v>0.39173043298603877</c:v>
                </c:pt>
                <c:pt idx="64">
                  <c:v>0.41988920617290243</c:v>
                </c:pt>
                <c:pt idx="65">
                  <c:v>0.42823928089865942</c:v>
                </c:pt>
                <c:pt idx="66">
                  <c:v>0.55135744732580116</c:v>
                </c:pt>
                <c:pt idx="67">
                  <c:v>0.56834207145616222</c:v>
                </c:pt>
                <c:pt idx="68">
                  <c:v>0.57830229138774603</c:v>
                </c:pt>
                <c:pt idx="69">
                  <c:v>0.60491647001574345</c:v>
                </c:pt>
                <c:pt idx="70">
                  <c:v>0.62080411316941553</c:v>
                </c:pt>
                <c:pt idx="71">
                  <c:v>0.62608900963606595</c:v>
                </c:pt>
                <c:pt idx="72">
                  <c:v>0.65703767895069787</c:v>
                </c:pt>
                <c:pt idx="73">
                  <c:v>0.66421512828322793</c:v>
                </c:pt>
                <c:pt idx="74">
                  <c:v>0.66910382838583893</c:v>
                </c:pt>
                <c:pt idx="75">
                  <c:v>0.6750421790505976</c:v>
                </c:pt>
                <c:pt idx="76">
                  <c:v>0.67977508855323121</c:v>
                </c:pt>
                <c:pt idx="77">
                  <c:v>0.71935562305069456</c:v>
                </c:pt>
                <c:pt idx="78">
                  <c:v>0.72942019088385901</c:v>
                </c:pt>
                <c:pt idx="79">
                  <c:v>0.73964407420017009</c:v>
                </c:pt>
                <c:pt idx="80">
                  <c:v>0.83909336694267855</c:v>
                </c:pt>
                <c:pt idx="81">
                  <c:v>0.85290330822511251</c:v>
                </c:pt>
                <c:pt idx="82">
                  <c:v>0.87523564777066232</c:v>
                </c:pt>
                <c:pt idx="83">
                  <c:v>0.88294959408145002</c:v>
                </c:pt>
                <c:pt idx="84">
                  <c:v>0.88979307176106159</c:v>
                </c:pt>
                <c:pt idx="85">
                  <c:v>0.89699111228466133</c:v>
                </c:pt>
                <c:pt idx="86">
                  <c:v>0.90815137204968355</c:v>
                </c:pt>
                <c:pt idx="87">
                  <c:v>0.92371186439633046</c:v>
                </c:pt>
                <c:pt idx="88">
                  <c:v>0.93233413693437306</c:v>
                </c:pt>
                <c:pt idx="89">
                  <c:v>0.93582693238734815</c:v>
                </c:pt>
                <c:pt idx="90">
                  <c:v>0.93976039448333015</c:v>
                </c:pt>
                <c:pt idx="91">
                  <c:v>0.94371400342844491</c:v>
                </c:pt>
                <c:pt idx="92">
                  <c:v>0.95200149963859393</c:v>
                </c:pt>
                <c:pt idx="93">
                  <c:v>0.95629744427723629</c:v>
                </c:pt>
                <c:pt idx="94">
                  <c:v>0.95825515408605122</c:v>
                </c:pt>
                <c:pt idx="95">
                  <c:v>0.96127699475578376</c:v>
                </c:pt>
                <c:pt idx="96">
                  <c:v>0.96949862636236717</c:v>
                </c:pt>
                <c:pt idx="97">
                  <c:v>0.97516895753512012</c:v>
                </c:pt>
                <c:pt idx="98">
                  <c:v>0.98632912112045379</c:v>
                </c:pt>
                <c:pt idx="99">
                  <c:v>1</c:v>
                </c:pt>
              </c:numCache>
            </c:numRef>
          </c:xVal>
          <c:yVal>
            <c:numRef>
              <c:f>Sheet1!$Q$3:$Q$102</c:f>
              <c:numCache>
                <c:formatCode>General</c:formatCode>
                <c:ptCount val="100"/>
                <c:pt idx="0">
                  <c:v>0.12337877109599998</c:v>
                </c:pt>
                <c:pt idx="1">
                  <c:v>0.30744565331599999</c:v>
                </c:pt>
                <c:pt idx="2">
                  <c:v>0.42093243695600002</c:v>
                </c:pt>
                <c:pt idx="3">
                  <c:v>0.50674745026800005</c:v>
                </c:pt>
                <c:pt idx="4">
                  <c:v>0.60175035317000003</c:v>
                </c:pt>
                <c:pt idx="5">
                  <c:v>0.68765877549200005</c:v>
                </c:pt>
                <c:pt idx="6">
                  <c:v>0.72532170417599995</c:v>
                </c:pt>
                <c:pt idx="7">
                  <c:v>0.74196209668500002</c:v>
                </c:pt>
                <c:pt idx="8">
                  <c:v>0.76317859460499993</c:v>
                </c:pt>
                <c:pt idx="9">
                  <c:v>0.76388164332499986</c:v>
                </c:pt>
                <c:pt idx="10">
                  <c:v>0.76925509663699987</c:v>
                </c:pt>
                <c:pt idx="11">
                  <c:v>0.77443206788699992</c:v>
                </c:pt>
                <c:pt idx="12">
                  <c:v>0.78198776385500002</c:v>
                </c:pt>
                <c:pt idx="13">
                  <c:v>0.78803434881500001</c:v>
                </c:pt>
                <c:pt idx="14">
                  <c:v>0.80090548320299992</c:v>
                </c:pt>
                <c:pt idx="15">
                  <c:v>0.81893146332699995</c:v>
                </c:pt>
                <c:pt idx="16">
                  <c:v>0.82414484422799994</c:v>
                </c:pt>
                <c:pt idx="17">
                  <c:v>0.83099505382799999</c:v>
                </c:pt>
                <c:pt idx="18">
                  <c:v>0.83319625709199996</c:v>
                </c:pt>
                <c:pt idx="19">
                  <c:v>0.84240952728500007</c:v>
                </c:pt>
                <c:pt idx="20">
                  <c:v>0.84447345572300003</c:v>
                </c:pt>
                <c:pt idx="21">
                  <c:v>0.85834407452100003</c:v>
                </c:pt>
                <c:pt idx="22">
                  <c:v>0.86150495388100001</c:v>
                </c:pt>
                <c:pt idx="23">
                  <c:v>0.86905923400900009</c:v>
                </c:pt>
                <c:pt idx="24">
                  <c:v>0.87774016190100013</c:v>
                </c:pt>
                <c:pt idx="25">
                  <c:v>0.88401208970900014</c:v>
                </c:pt>
                <c:pt idx="26">
                  <c:v>0.88464202195300012</c:v>
                </c:pt>
                <c:pt idx="27">
                  <c:v>0.89112444339700014</c:v>
                </c:pt>
                <c:pt idx="28">
                  <c:v>0.89246511947300022</c:v>
                </c:pt>
                <c:pt idx="29">
                  <c:v>0.8936644227170002</c:v>
                </c:pt>
                <c:pt idx="30">
                  <c:v>0.89648711234200018</c:v>
                </c:pt>
                <c:pt idx="31">
                  <c:v>0.89776853434100023</c:v>
                </c:pt>
                <c:pt idx="32">
                  <c:v>0.90432936540800035</c:v>
                </c:pt>
                <c:pt idx="33">
                  <c:v>0.90591579809300027</c:v>
                </c:pt>
                <c:pt idx="34">
                  <c:v>0.9075188234270003</c:v>
                </c:pt>
                <c:pt idx="35">
                  <c:v>0.90902187032000026</c:v>
                </c:pt>
                <c:pt idx="36">
                  <c:v>0.91056085674400034</c:v>
                </c:pt>
                <c:pt idx="37">
                  <c:v>0.91307741050400026</c:v>
                </c:pt>
                <c:pt idx="38">
                  <c:v>0.91494353621600022</c:v>
                </c:pt>
                <c:pt idx="39">
                  <c:v>0.9194335570240002</c:v>
                </c:pt>
                <c:pt idx="40">
                  <c:v>0.92139406386200018</c:v>
                </c:pt>
                <c:pt idx="41">
                  <c:v>0.92251778924100014</c:v>
                </c:pt>
                <c:pt idx="42">
                  <c:v>0.92425435992100013</c:v>
                </c:pt>
                <c:pt idx="43">
                  <c:v>0.92542556592100012</c:v>
                </c:pt>
                <c:pt idx="44">
                  <c:v>0.92609364616900014</c:v>
                </c:pt>
                <c:pt idx="45">
                  <c:v>0.92800956254900013</c:v>
                </c:pt>
                <c:pt idx="46">
                  <c:v>0.93256854332900008</c:v>
                </c:pt>
                <c:pt idx="47">
                  <c:v>0.93383056049700008</c:v>
                </c:pt>
                <c:pt idx="48">
                  <c:v>0.96541202191700004</c:v>
                </c:pt>
                <c:pt idx="49">
                  <c:v>0.96606411984300011</c:v>
                </c:pt>
                <c:pt idx="50">
                  <c:v>0.96657414562300004</c:v>
                </c:pt>
                <c:pt idx="51">
                  <c:v>0.96764075248600001</c:v>
                </c:pt>
                <c:pt idx="52">
                  <c:v>0.968242512582</c:v>
                </c:pt>
                <c:pt idx="53">
                  <c:v>0.96930022389399995</c:v>
                </c:pt>
                <c:pt idx="54">
                  <c:v>0.96961569051399998</c:v>
                </c:pt>
                <c:pt idx="55">
                  <c:v>0.97066526420999999</c:v>
                </c:pt>
                <c:pt idx="56">
                  <c:v>0.97101561002399994</c:v>
                </c:pt>
                <c:pt idx="57">
                  <c:v>0.97166138746399999</c:v>
                </c:pt>
                <c:pt idx="58">
                  <c:v>0.97251911372199995</c:v>
                </c:pt>
                <c:pt idx="59">
                  <c:v>0.97347184401099995</c:v>
                </c:pt>
                <c:pt idx="60">
                  <c:v>0.97751833079299988</c:v>
                </c:pt>
                <c:pt idx="61">
                  <c:v>0.97766220568499995</c:v>
                </c:pt>
                <c:pt idx="62">
                  <c:v>0.97810630803099996</c:v>
                </c:pt>
                <c:pt idx="63">
                  <c:v>0.97840181197699994</c:v>
                </c:pt>
                <c:pt idx="64">
                  <c:v>0.9808270985869999</c:v>
                </c:pt>
                <c:pt idx="65">
                  <c:v>0.98127517094799988</c:v>
                </c:pt>
                <c:pt idx="66">
                  <c:v>0.98989741927599995</c:v>
                </c:pt>
                <c:pt idx="67">
                  <c:v>0.990906067911</c:v>
                </c:pt>
                <c:pt idx="68">
                  <c:v>0.99142044639699989</c:v>
                </c:pt>
                <c:pt idx="69">
                  <c:v>0.99279806417700001</c:v>
                </c:pt>
                <c:pt idx="70">
                  <c:v>0.99335109699300006</c:v>
                </c:pt>
                <c:pt idx="71">
                  <c:v>0.99370276985700001</c:v>
                </c:pt>
                <c:pt idx="72">
                  <c:v>0.99471671357300007</c:v>
                </c:pt>
                <c:pt idx="73">
                  <c:v>0.99491820172099998</c:v>
                </c:pt>
                <c:pt idx="74">
                  <c:v>0.99522450936500007</c:v>
                </c:pt>
                <c:pt idx="75">
                  <c:v>0.99551896838300014</c:v>
                </c:pt>
                <c:pt idx="76">
                  <c:v>0.99577058845600008</c:v>
                </c:pt>
                <c:pt idx="77">
                  <c:v>0.9967251979320001</c:v>
                </c:pt>
                <c:pt idx="78">
                  <c:v>0.99688304898300006</c:v>
                </c:pt>
                <c:pt idx="79">
                  <c:v>0.99724187812800003</c:v>
                </c:pt>
                <c:pt idx="80">
                  <c:v>0.998661342417</c:v>
                </c:pt>
                <c:pt idx="81">
                  <c:v>0.99880591538100005</c:v>
                </c:pt>
                <c:pt idx="82">
                  <c:v>0.99912821984099998</c:v>
                </c:pt>
                <c:pt idx="83">
                  <c:v>0.999193191057</c:v>
                </c:pt>
                <c:pt idx="84">
                  <c:v>0.99933471917099992</c:v>
                </c:pt>
                <c:pt idx="85">
                  <c:v>0.99944096222699985</c:v>
                </c:pt>
                <c:pt idx="86">
                  <c:v>0.99946590167699989</c:v>
                </c:pt>
                <c:pt idx="87">
                  <c:v>0.99956744036999989</c:v>
                </c:pt>
                <c:pt idx="88">
                  <c:v>0.99968776737999987</c:v>
                </c:pt>
                <c:pt idx="89">
                  <c:v>0.99971149602399989</c:v>
                </c:pt>
                <c:pt idx="90">
                  <c:v>0.99972692748899983</c:v>
                </c:pt>
                <c:pt idx="91">
                  <c:v>0.99978492927899987</c:v>
                </c:pt>
                <c:pt idx="92">
                  <c:v>0.99993302115999994</c:v>
                </c:pt>
                <c:pt idx="93">
                  <c:v>0.99994748527299993</c:v>
                </c:pt>
                <c:pt idx="94">
                  <c:v>0.99998589112299985</c:v>
                </c:pt>
                <c:pt idx="95">
                  <c:v>0.99998589112299985</c:v>
                </c:pt>
                <c:pt idx="96">
                  <c:v>0.99998972890799986</c:v>
                </c:pt>
                <c:pt idx="97">
                  <c:v>0.99998972890799986</c:v>
                </c:pt>
                <c:pt idx="98">
                  <c:v>0.99999937198799982</c:v>
                </c:pt>
                <c:pt idx="99">
                  <c:v>0.99999937198799982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1-3F46-89D5-2A74D0CF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63648"/>
        <c:axId val="710967152"/>
      </c:scatterChart>
      <c:valAx>
        <c:axId val="7399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67152"/>
        <c:crosses val="autoZero"/>
        <c:crossBetween val="midCat"/>
      </c:valAx>
      <c:valAx>
        <c:axId val="7109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596900</xdr:colOff>
      <xdr:row>66</xdr:row>
      <xdr:rowOff>139700</xdr:rowOff>
    </xdr:from>
    <xdr:to>
      <xdr:col>26</xdr:col>
      <xdr:colOff>215900</xdr:colOff>
      <xdr:row>80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62EBE-070F-1C48-B9CF-D1B9876DE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A6E2-C8C7-DF43-B717-A9707837CE99}">
  <dimension ref="A1:T106"/>
  <sheetViews>
    <sheetView tabSelected="1" topLeftCell="B1" workbookViewId="0">
      <selection activeCell="H3" sqref="H3"/>
    </sheetView>
  </sheetViews>
  <sheetFormatPr baseColWidth="10" defaultRowHeight="16" x14ac:dyDescent="0.2"/>
  <sheetData>
    <row r="1" spans="1:20" ht="17" customHeight="1" x14ac:dyDescent="0.2">
      <c r="A1" s="31" t="s">
        <v>104</v>
      </c>
      <c r="B1" s="31"/>
      <c r="C1" s="31"/>
      <c r="D1" s="26"/>
      <c r="E1" s="31" t="s">
        <v>105</v>
      </c>
      <c r="F1" s="31"/>
      <c r="H1" t="s">
        <v>106</v>
      </c>
    </row>
    <row r="2" spans="1:20" s="33" customFormat="1" ht="173" x14ac:dyDescent="0.2">
      <c r="A2" s="32" t="s">
        <v>0</v>
      </c>
      <c r="B2" s="32" t="s">
        <v>1</v>
      </c>
      <c r="C2" s="32" t="s">
        <v>2</v>
      </c>
      <c r="D2" s="32"/>
      <c r="E2" s="32" t="s">
        <v>1</v>
      </c>
      <c r="F2" s="32" t="s">
        <v>2</v>
      </c>
      <c r="H2" s="34" t="s">
        <v>107</v>
      </c>
      <c r="I2" s="34" t="s">
        <v>110</v>
      </c>
      <c r="J2" s="34" t="s">
        <v>111</v>
      </c>
      <c r="K2" s="34" t="s">
        <v>112</v>
      </c>
      <c r="L2" s="35" t="s">
        <v>113</v>
      </c>
      <c r="M2" s="35" t="s">
        <v>114</v>
      </c>
      <c r="N2" s="36" t="s">
        <v>115</v>
      </c>
      <c r="O2" s="36" t="s">
        <v>116</v>
      </c>
      <c r="Q2" s="37" t="s">
        <v>117</v>
      </c>
      <c r="R2" s="38" t="s">
        <v>118</v>
      </c>
      <c r="S2" s="38" t="s">
        <v>119</v>
      </c>
      <c r="T2" s="38" t="s">
        <v>120</v>
      </c>
    </row>
    <row r="3" spans="1:20" x14ac:dyDescent="0.2">
      <c r="A3" t="s">
        <v>49</v>
      </c>
      <c r="B3">
        <v>0.12324</v>
      </c>
      <c r="C3" s="10">
        <v>101.17914</v>
      </c>
      <c r="D3" s="27"/>
      <c r="E3">
        <v>0.12264</v>
      </c>
      <c r="F3" s="10">
        <v>100.60239</v>
      </c>
      <c r="H3">
        <f>E3 / 100</f>
        <v>1.2263999999999999E-3</v>
      </c>
      <c r="I3">
        <f xml:space="preserve"> H3</f>
        <v>1.2263999999999999E-3</v>
      </c>
      <c r="J3">
        <f xml:space="preserve"> H3 * F3</f>
        <v>0.12337877109599998</v>
      </c>
      <c r="K3">
        <f xml:space="preserve"> F3 * $F$105</f>
        <v>0.68713444417799996</v>
      </c>
      <c r="L3">
        <f>K3 * H3</f>
        <v>8.4270168233989905E-4</v>
      </c>
      <c r="M3">
        <f>L3</f>
        <v>8.4270168233989905E-4</v>
      </c>
      <c r="N3">
        <f xml:space="preserve"> H3 * (1-K3)</f>
        <v>3.8369831766010083E-4</v>
      </c>
      <c r="O3">
        <f xml:space="preserve"> N3 / $N$103</f>
        <v>3.8633719219421031E-4</v>
      </c>
      <c r="Q3">
        <f>M3 / $F$105</f>
        <v>0.12337877109599998</v>
      </c>
      <c r="R3">
        <f>O3</f>
        <v>3.8633719219421031E-4</v>
      </c>
      <c r="S3">
        <f>M3 /I3</f>
        <v>0.68713444417799996</v>
      </c>
      <c r="T3">
        <f xml:space="preserve"> Q3</f>
        <v>0.12337877109599998</v>
      </c>
    </row>
    <row r="4" spans="1:20" x14ac:dyDescent="0.2">
      <c r="A4" t="s">
        <v>48</v>
      </c>
      <c r="B4">
        <v>0.19072</v>
      </c>
      <c r="C4" s="9">
        <v>96.346530000000001</v>
      </c>
      <c r="D4" s="27"/>
      <c r="E4">
        <v>0.1898</v>
      </c>
      <c r="F4" s="21">
        <v>96.979390000000009</v>
      </c>
      <c r="H4">
        <f t="shared" ref="H4:H67" si="0">E4 / 100</f>
        <v>1.8979999999999999E-3</v>
      </c>
      <c r="I4">
        <f>H4+I3</f>
        <v>3.1243999999999998E-3</v>
      </c>
      <c r="J4">
        <f t="shared" ref="J4:J67" si="1" xml:space="preserve"> H4 * F4</f>
        <v>0.18406688222000001</v>
      </c>
      <c r="K4">
        <f t="shared" ref="K4:K67" si="2" xml:space="preserve"> F4 * $F$105</f>
        <v>0.66238862957800004</v>
      </c>
      <c r="L4">
        <f t="shared" ref="L4:L67" si="3">K4 * H4</f>
        <v>1.257213618939044E-3</v>
      </c>
      <c r="M4">
        <f>L4 + M3</f>
        <v>2.0999153012789431E-3</v>
      </c>
      <c r="N4">
        <f t="shared" ref="N4:N67" si="4" xml:space="preserve"> H4 * (1-K4)</f>
        <v>6.4078638106095586E-4</v>
      </c>
      <c r="O4">
        <f t="shared" ref="O4:O67" si="5" xml:space="preserve"> N4 / $N$103</f>
        <v>6.4519337161827138E-4</v>
      </c>
      <c r="Q4">
        <f t="shared" ref="Q4:Q67" si="6">M4 / $F$105</f>
        <v>0.30744565331599999</v>
      </c>
      <c r="R4">
        <f xml:space="preserve"> O4 + R3</f>
        <v>1.0315305638124816E-3</v>
      </c>
      <c r="S4">
        <f t="shared" ref="S4:S67" si="7">M4 /I4</f>
        <v>0.67210193998173828</v>
      </c>
      <c r="T4">
        <f t="shared" ref="T4:T67" si="8" xml:space="preserve"> Q4</f>
        <v>0.30744565331599999</v>
      </c>
    </row>
    <row r="5" spans="1:20" x14ac:dyDescent="0.2">
      <c r="A5" t="s">
        <v>52</v>
      </c>
      <c r="B5">
        <v>0.14343</v>
      </c>
      <c r="C5" s="13">
        <v>76.521199999999993</v>
      </c>
      <c r="D5" s="27"/>
      <c r="E5">
        <v>0.14660000000000001</v>
      </c>
      <c r="F5" s="22">
        <v>77.412540000000007</v>
      </c>
      <c r="H5">
        <f t="shared" si="0"/>
        <v>1.4660000000000001E-3</v>
      </c>
      <c r="I5">
        <f t="shared" ref="I5:I68" si="9">H5+I4</f>
        <v>4.5903999999999997E-3</v>
      </c>
      <c r="J5">
        <f t="shared" si="1"/>
        <v>0.11348678364000002</v>
      </c>
      <c r="K5">
        <f t="shared" si="2"/>
        <v>0.52874313070800005</v>
      </c>
      <c r="L5">
        <f t="shared" si="3"/>
        <v>7.7513742961792811E-4</v>
      </c>
      <c r="M5">
        <f t="shared" ref="M5:M68" si="10">L5 + M4</f>
        <v>2.8750527308968711E-3</v>
      </c>
      <c r="N5">
        <f t="shared" si="4"/>
        <v>6.9086257038207196E-4</v>
      </c>
      <c r="O5">
        <f t="shared" si="5"/>
        <v>6.956139585420942E-4</v>
      </c>
      <c r="Q5">
        <f t="shared" si="6"/>
        <v>0.42093243695600002</v>
      </c>
      <c r="R5">
        <f t="shared" ref="R5:R68" si="11" xml:space="preserve"> O5 + R4</f>
        <v>1.7271445223545757E-3</v>
      </c>
      <c r="S5">
        <f t="shared" si="7"/>
        <v>0.62631856284787191</v>
      </c>
      <c r="T5">
        <f t="shared" si="8"/>
        <v>0.42093243695600002</v>
      </c>
    </row>
    <row r="6" spans="1:20" x14ac:dyDescent="0.2">
      <c r="A6" t="s">
        <v>50</v>
      </c>
      <c r="B6">
        <v>0.11325</v>
      </c>
      <c r="C6" s="11">
        <v>75.678510000000003</v>
      </c>
      <c r="D6" s="27"/>
      <c r="E6">
        <v>0.11438</v>
      </c>
      <c r="F6" s="11">
        <v>75.026240000000001</v>
      </c>
      <c r="H6">
        <f t="shared" si="0"/>
        <v>1.1437999999999999E-3</v>
      </c>
      <c r="I6">
        <f t="shared" si="9"/>
        <v>5.7342000000000001E-3</v>
      </c>
      <c r="J6">
        <f t="shared" si="1"/>
        <v>8.5815013311999991E-2</v>
      </c>
      <c r="K6">
        <f t="shared" si="2"/>
        <v>0.51244422444799997</v>
      </c>
      <c r="L6">
        <f t="shared" si="3"/>
        <v>5.8613370392362237E-4</v>
      </c>
      <c r="M6">
        <f t="shared" si="10"/>
        <v>3.4611864348204936E-3</v>
      </c>
      <c r="N6">
        <f t="shared" si="4"/>
        <v>5.5766629607637756E-4</v>
      </c>
      <c r="O6">
        <f t="shared" si="5"/>
        <v>5.6150163055535419E-4</v>
      </c>
      <c r="Q6">
        <f t="shared" si="6"/>
        <v>0.50674745026800005</v>
      </c>
      <c r="R6">
        <f t="shared" si="11"/>
        <v>2.28864615290993E-3</v>
      </c>
      <c r="S6">
        <f t="shared" si="7"/>
        <v>0.60360406592384175</v>
      </c>
      <c r="T6">
        <f t="shared" si="8"/>
        <v>0.50674745026800005</v>
      </c>
    </row>
    <row r="7" spans="1:20" x14ac:dyDescent="0.2">
      <c r="A7" t="s">
        <v>51</v>
      </c>
      <c r="B7">
        <v>0.13607</v>
      </c>
      <c r="C7" s="12">
        <v>71.080219999999997</v>
      </c>
      <c r="D7" s="28"/>
      <c r="E7">
        <v>0.13399</v>
      </c>
      <c r="F7" s="12">
        <v>70.902979999999999</v>
      </c>
      <c r="H7">
        <f t="shared" si="0"/>
        <v>1.3399E-3</v>
      </c>
      <c r="I7">
        <f t="shared" si="9"/>
        <v>7.0740999999999998E-3</v>
      </c>
      <c r="J7">
        <f t="shared" si="1"/>
        <v>9.5002902902000003E-2</v>
      </c>
      <c r="K7">
        <f t="shared" si="2"/>
        <v>0.48428153399599999</v>
      </c>
      <c r="L7">
        <f t="shared" si="3"/>
        <v>6.4888882740124043E-4</v>
      </c>
      <c r="M7">
        <f t="shared" si="10"/>
        <v>4.1100752622217343E-3</v>
      </c>
      <c r="N7">
        <f t="shared" si="4"/>
        <v>6.9101117259875956E-4</v>
      </c>
      <c r="O7">
        <f t="shared" si="5"/>
        <v>6.957635827664041E-4</v>
      </c>
      <c r="Q7">
        <f t="shared" si="6"/>
        <v>0.60175035317000003</v>
      </c>
      <c r="R7">
        <f t="shared" si="11"/>
        <v>2.984409735676334E-3</v>
      </c>
      <c r="S7">
        <f t="shared" si="7"/>
        <v>0.58100327422876896</v>
      </c>
      <c r="T7">
        <f t="shared" si="8"/>
        <v>0.60175035317000003</v>
      </c>
    </row>
    <row r="8" spans="1:20" x14ac:dyDescent="0.2">
      <c r="A8" t="s">
        <v>53</v>
      </c>
      <c r="B8">
        <v>0.15847</v>
      </c>
      <c r="C8" s="14">
        <v>55.065379999999998</v>
      </c>
      <c r="D8" s="28"/>
      <c r="E8">
        <v>0.15926999999999999</v>
      </c>
      <c r="F8" s="23">
        <v>53.938859999999998</v>
      </c>
      <c r="H8">
        <f t="shared" si="0"/>
        <v>1.5926999999999998E-3</v>
      </c>
      <c r="I8">
        <f t="shared" si="9"/>
        <v>8.6667999999999988E-3</v>
      </c>
      <c r="J8">
        <f t="shared" si="1"/>
        <v>8.5908422321999994E-2</v>
      </c>
      <c r="K8">
        <f t="shared" si="2"/>
        <v>0.36841320157199997</v>
      </c>
      <c r="L8">
        <f t="shared" si="3"/>
        <v>5.8677170614372426E-4</v>
      </c>
      <c r="M8">
        <f t="shared" si="10"/>
        <v>4.6968469683654583E-3</v>
      </c>
      <c r="N8">
        <f t="shared" si="4"/>
        <v>1.0059282938562756E-3</v>
      </c>
      <c r="O8">
        <f t="shared" si="5"/>
        <v>1.0128465377880851E-3</v>
      </c>
      <c r="Q8">
        <f t="shared" si="6"/>
        <v>0.68765877549200005</v>
      </c>
      <c r="R8">
        <f t="shared" si="11"/>
        <v>3.9972562734644189E-3</v>
      </c>
      <c r="S8">
        <f t="shared" si="7"/>
        <v>0.54193554349534534</v>
      </c>
      <c r="T8">
        <f t="shared" si="8"/>
        <v>0.68765877549200005</v>
      </c>
    </row>
    <row r="9" spans="1:20" x14ac:dyDescent="0.2">
      <c r="A9" t="s">
        <v>47</v>
      </c>
      <c r="B9">
        <v>0.15345</v>
      </c>
      <c r="C9" s="8">
        <v>25.736239999999999</v>
      </c>
      <c r="D9" s="28"/>
      <c r="E9">
        <v>0.15182000000000001</v>
      </c>
      <c r="F9" s="20">
        <v>24.80762</v>
      </c>
      <c r="H9">
        <f t="shared" si="0"/>
        <v>1.5182000000000001E-3</v>
      </c>
      <c r="I9">
        <f t="shared" si="9"/>
        <v>1.0185E-2</v>
      </c>
      <c r="J9">
        <f t="shared" si="1"/>
        <v>3.7662928684000001E-2</v>
      </c>
      <c r="K9">
        <f t="shared" si="2"/>
        <v>0.16944100612399998</v>
      </c>
      <c r="L9">
        <f t="shared" si="3"/>
        <v>2.5724533549745682E-4</v>
      </c>
      <c r="M9">
        <f t="shared" si="10"/>
        <v>4.9540923038629151E-3</v>
      </c>
      <c r="N9">
        <f t="shared" si="4"/>
        <v>1.2609546645025434E-3</v>
      </c>
      <c r="O9">
        <f t="shared" si="5"/>
        <v>1.2696268452228403E-3</v>
      </c>
      <c r="Q9">
        <f t="shared" si="6"/>
        <v>0.72532170417599995</v>
      </c>
      <c r="R9">
        <f t="shared" si="11"/>
        <v>5.2668831186872597E-3</v>
      </c>
      <c r="S9">
        <f t="shared" si="7"/>
        <v>0.48641063366351645</v>
      </c>
      <c r="T9">
        <f t="shared" si="8"/>
        <v>0.72532170417599995</v>
      </c>
    </row>
    <row r="10" spans="1:20" x14ac:dyDescent="0.2">
      <c r="A10" t="s">
        <v>55</v>
      </c>
      <c r="B10">
        <v>0.1928</v>
      </c>
      <c r="C10" s="16">
        <v>8.9282599999999999</v>
      </c>
      <c r="D10" s="28"/>
      <c r="E10">
        <v>0.18939</v>
      </c>
      <c r="F10" s="16">
        <v>8.7863100000000003</v>
      </c>
      <c r="H10">
        <f t="shared" si="0"/>
        <v>1.8939E-3</v>
      </c>
      <c r="I10">
        <f t="shared" si="9"/>
        <v>1.20789E-2</v>
      </c>
      <c r="J10">
        <f t="shared" si="1"/>
        <v>1.6640392509000002E-2</v>
      </c>
      <c r="K10">
        <f t="shared" si="2"/>
        <v>6.0012254562000003E-2</v>
      </c>
      <c r="L10">
        <f t="shared" si="3"/>
        <v>1.136572089149718E-4</v>
      </c>
      <c r="M10">
        <f t="shared" si="10"/>
        <v>5.0677495127778869E-3</v>
      </c>
      <c r="N10">
        <f t="shared" si="4"/>
        <v>1.7802427910850282E-3</v>
      </c>
      <c r="O10">
        <f t="shared" si="5"/>
        <v>1.7924863614883985E-3</v>
      </c>
      <c r="Q10">
        <f t="shared" si="6"/>
        <v>0.74196209668500002</v>
      </c>
      <c r="R10">
        <f t="shared" si="11"/>
        <v>7.0593694801756582E-3</v>
      </c>
      <c r="S10">
        <f t="shared" si="7"/>
        <v>0.41955389255461067</v>
      </c>
      <c r="T10">
        <f t="shared" si="8"/>
        <v>0.74196209668500002</v>
      </c>
    </row>
    <row r="11" spans="1:20" x14ac:dyDescent="0.2">
      <c r="A11" t="s">
        <v>54</v>
      </c>
      <c r="B11">
        <v>0.28384999999999999</v>
      </c>
      <c r="C11" s="15">
        <v>6.98407</v>
      </c>
      <c r="D11" s="28"/>
      <c r="E11">
        <v>0.28720000000000001</v>
      </c>
      <c r="F11" s="24">
        <v>7.3873600000000001</v>
      </c>
      <c r="H11">
        <f t="shared" si="0"/>
        <v>2.872E-3</v>
      </c>
      <c r="I11">
        <f t="shared" si="9"/>
        <v>1.49509E-2</v>
      </c>
      <c r="J11">
        <f t="shared" si="1"/>
        <v>2.1216497920000001E-2</v>
      </c>
      <c r="K11">
        <f t="shared" si="2"/>
        <v>5.0457146272E-2</v>
      </c>
      <c r="L11">
        <f t="shared" si="3"/>
        <v>1.44912924093184E-4</v>
      </c>
      <c r="M11">
        <f t="shared" si="10"/>
        <v>5.2126624368710704E-3</v>
      </c>
      <c r="N11">
        <f t="shared" si="4"/>
        <v>2.727087075906816E-3</v>
      </c>
      <c r="O11">
        <f t="shared" si="5"/>
        <v>2.7458425416091296E-3</v>
      </c>
      <c r="Q11">
        <f t="shared" si="6"/>
        <v>0.76317859460499993</v>
      </c>
      <c r="R11">
        <f t="shared" si="11"/>
        <v>9.8052120217847882E-3</v>
      </c>
      <c r="S11">
        <f t="shared" si="7"/>
        <v>0.34865208361176053</v>
      </c>
      <c r="T11">
        <f t="shared" si="8"/>
        <v>0.76317859460499993</v>
      </c>
    </row>
    <row r="12" spans="1:20" x14ac:dyDescent="0.2">
      <c r="A12" t="s">
        <v>80</v>
      </c>
      <c r="B12">
        <v>1.158E-2</v>
      </c>
      <c r="C12" s="18">
        <v>4.2802100000000003</v>
      </c>
      <c r="D12" s="28"/>
      <c r="E12">
        <v>1.231E-2</v>
      </c>
      <c r="F12" s="25">
        <v>5.7111999999999998</v>
      </c>
      <c r="H12">
        <f t="shared" si="0"/>
        <v>1.2310000000000001E-4</v>
      </c>
      <c r="I12">
        <f t="shared" si="9"/>
        <v>1.5073999999999999E-2</v>
      </c>
      <c r="J12">
        <f t="shared" si="1"/>
        <v>7.0304872E-4</v>
      </c>
      <c r="K12">
        <f t="shared" si="2"/>
        <v>3.9008638239999997E-2</v>
      </c>
      <c r="L12">
        <f t="shared" si="3"/>
        <v>4.8019633673440001E-6</v>
      </c>
      <c r="M12">
        <f t="shared" si="10"/>
        <v>5.2174644002384142E-3</v>
      </c>
      <c r="N12">
        <f t="shared" si="4"/>
        <v>1.1829803663265601E-4</v>
      </c>
      <c r="O12">
        <f t="shared" si="5"/>
        <v>1.1911162809745259E-4</v>
      </c>
      <c r="Q12">
        <f t="shared" si="6"/>
        <v>0.76388164332499986</v>
      </c>
      <c r="R12">
        <f t="shared" si="11"/>
        <v>9.9243236498822406E-3</v>
      </c>
      <c r="S12">
        <f t="shared" si="7"/>
        <v>0.34612341782130918</v>
      </c>
      <c r="T12">
        <f t="shared" si="8"/>
        <v>0.76388164332499986</v>
      </c>
    </row>
    <row r="13" spans="1:20" x14ac:dyDescent="0.2">
      <c r="A13" t="s">
        <v>46</v>
      </c>
      <c r="B13">
        <v>0.13855000000000001</v>
      </c>
      <c r="C13" s="7">
        <v>3.85487</v>
      </c>
      <c r="D13" s="28"/>
      <c r="E13">
        <v>0.13772999999999999</v>
      </c>
      <c r="F13" s="7">
        <v>3.90144</v>
      </c>
      <c r="H13">
        <f t="shared" si="0"/>
        <v>1.3772999999999999E-3</v>
      </c>
      <c r="I13">
        <f t="shared" si="9"/>
        <v>1.6451299999999999E-2</v>
      </c>
      <c r="J13">
        <f t="shared" si="1"/>
        <v>5.3734533119999999E-3</v>
      </c>
      <c r="K13">
        <f t="shared" si="2"/>
        <v>2.6647615488000001E-2</v>
      </c>
      <c r="L13">
        <f t="shared" si="3"/>
        <v>3.6701760811622402E-5</v>
      </c>
      <c r="M13">
        <f t="shared" si="10"/>
        <v>5.2541661610500364E-3</v>
      </c>
      <c r="N13">
        <f t="shared" si="4"/>
        <v>1.3405982391883776E-3</v>
      </c>
      <c r="O13">
        <f t="shared" si="5"/>
        <v>1.3498181663838885E-3</v>
      </c>
      <c r="Q13">
        <f t="shared" si="6"/>
        <v>0.76925509663699987</v>
      </c>
      <c r="R13">
        <f t="shared" si="11"/>
        <v>1.1274141816266129E-2</v>
      </c>
      <c r="S13">
        <f t="shared" si="7"/>
        <v>0.31937695872362892</v>
      </c>
      <c r="T13">
        <f t="shared" si="8"/>
        <v>0.76925509663699987</v>
      </c>
    </row>
    <row r="14" spans="1:20" x14ac:dyDescent="0.2">
      <c r="A14" t="s">
        <v>99</v>
      </c>
      <c r="B14">
        <v>0.13044</v>
      </c>
      <c r="C14" s="3">
        <v>3.5087799999999998</v>
      </c>
      <c r="D14" s="28"/>
      <c r="E14">
        <v>0.12983</v>
      </c>
      <c r="F14" s="18">
        <v>3.9874999999999998</v>
      </c>
      <c r="H14">
        <f t="shared" si="0"/>
        <v>1.2983000000000001E-3</v>
      </c>
      <c r="I14">
        <f t="shared" si="9"/>
        <v>1.7749599999999997E-2</v>
      </c>
      <c r="J14">
        <f t="shared" si="1"/>
        <v>5.1769712499999997E-3</v>
      </c>
      <c r="K14">
        <f t="shared" si="2"/>
        <v>2.7235422499999998E-2</v>
      </c>
      <c r="L14">
        <f t="shared" si="3"/>
        <v>3.535974903175E-5</v>
      </c>
      <c r="M14">
        <f t="shared" si="10"/>
        <v>5.2895259100817866E-3</v>
      </c>
      <c r="N14">
        <f t="shared" si="4"/>
        <v>1.26294025096825E-3</v>
      </c>
      <c r="O14">
        <f t="shared" si="5"/>
        <v>1.2716260875043754E-3</v>
      </c>
      <c r="Q14">
        <f t="shared" si="6"/>
        <v>0.77443206788699992</v>
      </c>
      <c r="R14">
        <f t="shared" si="11"/>
        <v>1.2545767903770504E-2</v>
      </c>
      <c r="S14">
        <f t="shared" si="7"/>
        <v>0.29800817540010971</v>
      </c>
      <c r="T14">
        <f t="shared" si="8"/>
        <v>0.77443206788699992</v>
      </c>
    </row>
    <row r="15" spans="1:20" x14ac:dyDescent="0.2">
      <c r="A15" t="s">
        <v>90</v>
      </c>
      <c r="B15">
        <v>0.20064000000000001</v>
      </c>
      <c r="C15" s="3">
        <v>3.4298000000000002</v>
      </c>
      <c r="D15" s="28"/>
      <c r="E15">
        <v>0.20024</v>
      </c>
      <c r="F15" s="7">
        <v>3.77332</v>
      </c>
      <c r="H15">
        <f t="shared" si="0"/>
        <v>2.0024000000000001E-3</v>
      </c>
      <c r="I15">
        <f t="shared" si="9"/>
        <v>1.9751999999999999E-2</v>
      </c>
      <c r="J15">
        <f t="shared" si="1"/>
        <v>7.5556959680000008E-3</v>
      </c>
      <c r="K15">
        <f t="shared" si="2"/>
        <v>2.5772530264000001E-2</v>
      </c>
      <c r="L15">
        <f t="shared" si="3"/>
        <v>5.1606914600633604E-5</v>
      </c>
      <c r="M15">
        <f t="shared" si="10"/>
        <v>5.3411328246824206E-3</v>
      </c>
      <c r="N15">
        <f t="shared" si="4"/>
        <v>1.9507930853993665E-3</v>
      </c>
      <c r="O15">
        <f t="shared" si="5"/>
        <v>1.9642096107200155E-3</v>
      </c>
      <c r="Q15">
        <f t="shared" si="6"/>
        <v>0.78198776385500002</v>
      </c>
      <c r="R15">
        <f t="shared" si="11"/>
        <v>1.450997751449052E-2</v>
      </c>
      <c r="S15">
        <f t="shared" si="7"/>
        <v>0.27040972178424572</v>
      </c>
      <c r="T15">
        <f t="shared" si="8"/>
        <v>0.78198776385500002</v>
      </c>
    </row>
    <row r="16" spans="1:20" x14ac:dyDescent="0.2">
      <c r="A16" t="s">
        <v>7</v>
      </c>
      <c r="B16">
        <v>0.18373999999999999</v>
      </c>
      <c r="C16" s="3">
        <v>3.18953</v>
      </c>
      <c r="D16" s="28"/>
      <c r="E16">
        <v>0.18515999999999999</v>
      </c>
      <c r="F16" s="3">
        <v>3.2656000000000001</v>
      </c>
      <c r="H16">
        <f t="shared" si="0"/>
        <v>1.8515999999999999E-3</v>
      </c>
      <c r="I16">
        <f t="shared" si="9"/>
        <v>2.1603599999999997E-2</v>
      </c>
      <c r="J16">
        <f t="shared" si="1"/>
        <v>6.0465849599999994E-3</v>
      </c>
      <c r="K16">
        <f t="shared" si="2"/>
        <v>2.2304701119999999E-2</v>
      </c>
      <c r="L16">
        <f t="shared" si="3"/>
        <v>4.1299384593792E-5</v>
      </c>
      <c r="M16">
        <f t="shared" si="10"/>
        <v>5.382432209276213E-3</v>
      </c>
      <c r="N16">
        <f t="shared" si="4"/>
        <v>1.8103006154062079E-3</v>
      </c>
      <c r="O16">
        <f t="shared" si="5"/>
        <v>1.8227509076624016E-3</v>
      </c>
      <c r="Q16">
        <f t="shared" si="6"/>
        <v>0.78803434881500001</v>
      </c>
      <c r="R16">
        <f t="shared" si="11"/>
        <v>1.6332728422152921E-2</v>
      </c>
      <c r="S16">
        <f t="shared" si="7"/>
        <v>0.24914515216335303</v>
      </c>
      <c r="T16">
        <f t="shared" si="8"/>
        <v>0.78803434881500001</v>
      </c>
    </row>
    <row r="17" spans="1:20" x14ac:dyDescent="0.2">
      <c r="A17" t="s">
        <v>36</v>
      </c>
      <c r="B17">
        <v>0.49765999999999999</v>
      </c>
      <c r="C17" s="5">
        <v>2.9428899999999998</v>
      </c>
      <c r="D17" s="28"/>
      <c r="E17">
        <v>0.49786999999999998</v>
      </c>
      <c r="F17" s="4">
        <v>2.5852400000000002</v>
      </c>
      <c r="H17">
        <f t="shared" si="0"/>
        <v>4.9787E-3</v>
      </c>
      <c r="I17">
        <f t="shared" si="9"/>
        <v>2.6582299999999996E-2</v>
      </c>
      <c r="J17">
        <f t="shared" si="1"/>
        <v>1.2871134388000001E-2</v>
      </c>
      <c r="K17">
        <f t="shared" si="2"/>
        <v>1.7657706248000001E-2</v>
      </c>
      <c r="L17">
        <f t="shared" si="3"/>
        <v>8.7912422096917607E-5</v>
      </c>
      <c r="M17">
        <f t="shared" si="10"/>
        <v>5.4703446313731302E-3</v>
      </c>
      <c r="N17">
        <f t="shared" si="4"/>
        <v>4.8907875779030828E-3</v>
      </c>
      <c r="O17">
        <f t="shared" si="5"/>
        <v>4.924423833776637E-3</v>
      </c>
      <c r="Q17">
        <f t="shared" si="6"/>
        <v>0.80090548320299992</v>
      </c>
      <c r="R17">
        <f t="shared" si="11"/>
        <v>2.1257152255929557E-2</v>
      </c>
      <c r="S17">
        <f t="shared" si="7"/>
        <v>0.2057889885891413</v>
      </c>
      <c r="T17">
        <f t="shared" si="8"/>
        <v>0.80090548320299992</v>
      </c>
    </row>
    <row r="18" spans="1:20" x14ac:dyDescent="0.2">
      <c r="A18" t="s">
        <v>29</v>
      </c>
      <c r="B18">
        <v>0.66605999999999999</v>
      </c>
      <c r="C18" s="4">
        <v>2.74112</v>
      </c>
      <c r="D18" s="28"/>
      <c r="E18">
        <v>0.66081999999999996</v>
      </c>
      <c r="F18" s="4">
        <v>2.7278199999999999</v>
      </c>
      <c r="H18">
        <f t="shared" si="0"/>
        <v>6.6081999999999998E-3</v>
      </c>
      <c r="I18">
        <f t="shared" si="9"/>
        <v>3.3190499999999998E-2</v>
      </c>
      <c r="J18">
        <f t="shared" si="1"/>
        <v>1.8025980123999998E-2</v>
      </c>
      <c r="K18">
        <f t="shared" si="2"/>
        <v>1.8631556163999998E-2</v>
      </c>
      <c r="L18">
        <f t="shared" si="3"/>
        <v>1.2312104944294479E-4</v>
      </c>
      <c r="M18">
        <f t="shared" si="10"/>
        <v>5.5934656808160751E-3</v>
      </c>
      <c r="N18">
        <f t="shared" si="4"/>
        <v>6.485078950557055E-3</v>
      </c>
      <c r="O18">
        <f t="shared" si="5"/>
        <v>6.5296799011128875E-3</v>
      </c>
      <c r="Q18">
        <f t="shared" si="6"/>
        <v>0.81893146332699995</v>
      </c>
      <c r="R18">
        <f t="shared" si="11"/>
        <v>2.7786832157042446E-2</v>
      </c>
      <c r="S18">
        <f t="shared" si="7"/>
        <v>0.16852610478347949</v>
      </c>
      <c r="T18">
        <f t="shared" si="8"/>
        <v>0.81893146332699995</v>
      </c>
    </row>
    <row r="19" spans="1:20" x14ac:dyDescent="0.2">
      <c r="A19" t="s">
        <v>45</v>
      </c>
      <c r="B19">
        <v>0.20047000000000001</v>
      </c>
      <c r="C19" s="4">
        <v>2.6209600000000002</v>
      </c>
      <c r="D19" s="28"/>
      <c r="E19">
        <v>0.20116999999999999</v>
      </c>
      <c r="F19" s="4">
        <v>2.5915300000000001</v>
      </c>
      <c r="H19">
        <f t="shared" si="0"/>
        <v>2.0116999999999999E-3</v>
      </c>
      <c r="I19">
        <f t="shared" si="9"/>
        <v>3.5202199999999996E-2</v>
      </c>
      <c r="J19">
        <f t="shared" si="1"/>
        <v>5.2133809010000004E-3</v>
      </c>
      <c r="K19">
        <f t="shared" si="2"/>
        <v>1.7700668206000001E-2</v>
      </c>
      <c r="L19">
        <f t="shared" si="3"/>
        <v>3.56084342300102E-5</v>
      </c>
      <c r="M19">
        <f t="shared" si="10"/>
        <v>5.629074115046085E-3</v>
      </c>
      <c r="N19">
        <f t="shared" si="4"/>
        <v>1.9760915657699896E-3</v>
      </c>
      <c r="O19">
        <f t="shared" si="5"/>
        <v>1.9896820806874888E-3</v>
      </c>
      <c r="Q19">
        <f t="shared" si="6"/>
        <v>0.82414484422799994</v>
      </c>
      <c r="R19">
        <f t="shared" si="11"/>
        <v>2.9776514237729933E-2</v>
      </c>
      <c r="S19">
        <f t="shared" si="7"/>
        <v>0.15990688408809919</v>
      </c>
      <c r="T19">
        <f t="shared" si="8"/>
        <v>0.82414484422799994</v>
      </c>
    </row>
    <row r="20" spans="1:20" x14ac:dyDescent="0.2">
      <c r="A20" t="s">
        <v>35</v>
      </c>
      <c r="B20">
        <v>0.26543</v>
      </c>
      <c r="C20" s="4">
        <v>2.6019600000000001</v>
      </c>
      <c r="D20" s="28"/>
      <c r="E20">
        <v>0.26832</v>
      </c>
      <c r="F20" s="4">
        <v>2.5529999999999999</v>
      </c>
      <c r="H20">
        <f t="shared" si="0"/>
        <v>2.6832000000000002E-3</v>
      </c>
      <c r="I20">
        <f t="shared" si="9"/>
        <v>3.78854E-2</v>
      </c>
      <c r="J20">
        <f t="shared" si="1"/>
        <v>6.8502096000000005E-3</v>
      </c>
      <c r="K20">
        <f t="shared" si="2"/>
        <v>1.7437500599999999E-2</v>
      </c>
      <c r="L20">
        <f t="shared" si="3"/>
        <v>4.6788301609920002E-5</v>
      </c>
      <c r="M20">
        <f t="shared" si="10"/>
        <v>5.6758624166560051E-3</v>
      </c>
      <c r="N20">
        <f t="shared" si="4"/>
        <v>2.6364116983900801E-3</v>
      </c>
      <c r="O20">
        <f t="shared" si="5"/>
        <v>2.6545435466992845E-3</v>
      </c>
      <c r="Q20">
        <f t="shared" si="6"/>
        <v>0.83099505382799999</v>
      </c>
      <c r="R20">
        <f t="shared" si="11"/>
        <v>3.2431057784429215E-2</v>
      </c>
      <c r="S20">
        <f t="shared" si="7"/>
        <v>0.14981661581126252</v>
      </c>
      <c r="T20">
        <f t="shared" si="8"/>
        <v>0.83099505382799999</v>
      </c>
    </row>
    <row r="21" spans="1:20" x14ac:dyDescent="0.2">
      <c r="A21" t="s">
        <v>39</v>
      </c>
      <c r="B21">
        <v>9.6829999999999999E-2</v>
      </c>
      <c r="C21" s="6">
        <v>1.7660899999999999</v>
      </c>
      <c r="D21" s="28"/>
      <c r="E21">
        <v>9.9520000000000011E-2</v>
      </c>
      <c r="F21" s="19">
        <v>2.2118199999999999</v>
      </c>
      <c r="H21">
        <f t="shared" si="0"/>
        <v>9.9520000000000012E-4</v>
      </c>
      <c r="I21">
        <f t="shared" si="9"/>
        <v>3.8880600000000001E-2</v>
      </c>
      <c r="J21">
        <f t="shared" si="1"/>
        <v>2.2012032640000003E-3</v>
      </c>
      <c r="K21">
        <f t="shared" si="2"/>
        <v>1.5107172963999998E-2</v>
      </c>
      <c r="L21">
        <f t="shared" si="3"/>
        <v>1.5034658533772799E-5</v>
      </c>
      <c r="M21">
        <f t="shared" si="10"/>
        <v>5.6908970751897783E-3</v>
      </c>
      <c r="N21">
        <f t="shared" si="4"/>
        <v>9.8016534146622733E-4</v>
      </c>
      <c r="O21">
        <f t="shared" si="5"/>
        <v>9.8690640140775975E-4</v>
      </c>
      <c r="Q21">
        <f t="shared" si="6"/>
        <v>0.83319625709199996</v>
      </c>
      <c r="R21">
        <f t="shared" si="11"/>
        <v>3.3417964185836972E-2</v>
      </c>
      <c r="S21">
        <f t="shared" si="7"/>
        <v>0.14636855077313052</v>
      </c>
      <c r="T21">
        <f t="shared" si="8"/>
        <v>0.83319625709199996</v>
      </c>
    </row>
    <row r="22" spans="1:20" x14ac:dyDescent="0.2">
      <c r="A22" t="s">
        <v>61</v>
      </c>
      <c r="B22">
        <v>0.61434999999999995</v>
      </c>
      <c r="C22" s="6">
        <v>1.6074299999999999</v>
      </c>
      <c r="D22" s="28"/>
      <c r="E22">
        <v>0.61266999999999994</v>
      </c>
      <c r="F22" s="2">
        <v>1.50379</v>
      </c>
      <c r="H22">
        <f t="shared" si="0"/>
        <v>6.1266999999999997E-3</v>
      </c>
      <c r="I22">
        <f t="shared" si="9"/>
        <v>4.50073E-2</v>
      </c>
      <c r="J22">
        <f t="shared" si="1"/>
        <v>9.2132701929999988E-3</v>
      </c>
      <c r="K22">
        <f t="shared" si="2"/>
        <v>1.0271186457999999E-2</v>
      </c>
      <c r="L22">
        <f t="shared" si="3"/>
        <v>6.2928478072228592E-5</v>
      </c>
      <c r="M22">
        <f t="shared" si="10"/>
        <v>5.7538255532620071E-3</v>
      </c>
      <c r="N22">
        <f t="shared" si="4"/>
        <v>6.0637715219277718E-3</v>
      </c>
      <c r="O22">
        <f t="shared" si="5"/>
        <v>6.1054749423322579E-3</v>
      </c>
      <c r="Q22">
        <f t="shared" si="6"/>
        <v>0.84240952728500007</v>
      </c>
      <c r="R22">
        <f t="shared" si="11"/>
        <v>3.9523439128169233E-2</v>
      </c>
      <c r="S22">
        <f t="shared" si="7"/>
        <v>0.12784205125084169</v>
      </c>
      <c r="T22">
        <f t="shared" si="8"/>
        <v>0.84240952728500007</v>
      </c>
    </row>
    <row r="23" spans="1:20" x14ac:dyDescent="0.2">
      <c r="A23" t="s">
        <v>100</v>
      </c>
      <c r="B23">
        <v>0.12758</v>
      </c>
      <c r="C23" s="2">
        <v>1.5144899999999999</v>
      </c>
      <c r="D23" s="28"/>
      <c r="E23">
        <v>0.13038</v>
      </c>
      <c r="F23" s="6">
        <v>1.58301</v>
      </c>
      <c r="H23">
        <f t="shared" si="0"/>
        <v>1.3037999999999999E-3</v>
      </c>
      <c r="I23">
        <f t="shared" si="9"/>
        <v>4.6311100000000001E-2</v>
      </c>
      <c r="J23">
        <f t="shared" si="1"/>
        <v>2.063928438E-3</v>
      </c>
      <c r="K23">
        <f t="shared" si="2"/>
        <v>1.0812274901999999E-2</v>
      </c>
      <c r="L23">
        <f t="shared" si="3"/>
        <v>1.4097044017227598E-5</v>
      </c>
      <c r="M23">
        <f t="shared" si="10"/>
        <v>5.7679225972792347E-3</v>
      </c>
      <c r="N23">
        <f t="shared" si="4"/>
        <v>1.2897029559827723E-3</v>
      </c>
      <c r="O23">
        <f t="shared" si="5"/>
        <v>1.2985728522801115E-3</v>
      </c>
      <c r="Q23">
        <f t="shared" si="6"/>
        <v>0.84447345572300003</v>
      </c>
      <c r="R23">
        <f t="shared" si="11"/>
        <v>4.0822011980449345E-2</v>
      </c>
      <c r="S23">
        <f t="shared" si="7"/>
        <v>0.12454730285567034</v>
      </c>
      <c r="T23">
        <f t="shared" si="8"/>
        <v>0.84447345572300003</v>
      </c>
    </row>
    <row r="24" spans="1:20" x14ac:dyDescent="0.2">
      <c r="A24" t="s">
        <v>37</v>
      </c>
      <c r="B24">
        <v>0.84709999999999996</v>
      </c>
      <c r="C24" s="2">
        <v>1.5073799999999999</v>
      </c>
      <c r="D24" s="28"/>
      <c r="E24">
        <v>0.83778999999999992</v>
      </c>
      <c r="F24" s="6">
        <v>1.6556200000000001</v>
      </c>
      <c r="H24">
        <f t="shared" si="0"/>
        <v>8.3778999999999989E-3</v>
      </c>
      <c r="I24">
        <f t="shared" si="9"/>
        <v>5.4689000000000002E-2</v>
      </c>
      <c r="J24">
        <f t="shared" si="1"/>
        <v>1.3870618797999999E-2</v>
      </c>
      <c r="K24">
        <f t="shared" si="2"/>
        <v>1.1308215724000001E-2</v>
      </c>
      <c r="L24">
        <f t="shared" si="3"/>
        <v>9.4739100514099596E-5</v>
      </c>
      <c r="M24">
        <f t="shared" si="10"/>
        <v>5.8626616977933343E-3</v>
      </c>
      <c r="N24">
        <f t="shared" si="4"/>
        <v>8.2831608994859002E-3</v>
      </c>
      <c r="O24">
        <f t="shared" si="5"/>
        <v>8.3401281087582321E-3</v>
      </c>
      <c r="Q24">
        <f t="shared" si="6"/>
        <v>0.85834407452100003</v>
      </c>
      <c r="R24">
        <f t="shared" si="11"/>
        <v>4.9162140089207579E-2</v>
      </c>
      <c r="S24">
        <f t="shared" si="7"/>
        <v>0.10720001641634212</v>
      </c>
      <c r="T24">
        <f t="shared" si="8"/>
        <v>0.85834407452100003</v>
      </c>
    </row>
    <row r="25" spans="1:20" x14ac:dyDescent="0.2">
      <c r="A25" t="s">
        <v>75</v>
      </c>
      <c r="B25">
        <v>0.24751000000000001</v>
      </c>
      <c r="C25" s="2">
        <v>1.30159</v>
      </c>
      <c r="D25" s="28"/>
      <c r="E25">
        <v>0.25045000000000001</v>
      </c>
      <c r="F25" s="2">
        <v>1.2620800000000001</v>
      </c>
      <c r="H25">
        <f t="shared" si="0"/>
        <v>2.5045000000000002E-3</v>
      </c>
      <c r="I25">
        <f t="shared" si="9"/>
        <v>5.7193500000000001E-2</v>
      </c>
      <c r="J25">
        <f t="shared" si="1"/>
        <v>3.1608793600000004E-3</v>
      </c>
      <c r="K25">
        <f t="shared" si="2"/>
        <v>8.6202588160000006E-3</v>
      </c>
      <c r="L25">
        <f t="shared" si="3"/>
        <v>2.1589438204672004E-5</v>
      </c>
      <c r="M25">
        <f t="shared" si="10"/>
        <v>5.8842511359980063E-3</v>
      </c>
      <c r="N25">
        <f t="shared" si="4"/>
        <v>2.4829105617953282E-3</v>
      </c>
      <c r="O25">
        <f t="shared" si="5"/>
        <v>2.4999867102964463E-3</v>
      </c>
      <c r="Q25">
        <f t="shared" si="6"/>
        <v>0.86150495388100001</v>
      </c>
      <c r="R25">
        <f t="shared" si="11"/>
        <v>5.1662126799504028E-2</v>
      </c>
      <c r="S25">
        <f t="shared" si="7"/>
        <v>0.10288321463099838</v>
      </c>
      <c r="T25">
        <f t="shared" si="8"/>
        <v>0.86150495388100001</v>
      </c>
    </row>
    <row r="26" spans="1:20" x14ac:dyDescent="0.2">
      <c r="A26" t="s">
        <v>76</v>
      </c>
      <c r="B26">
        <v>0.58053999999999994</v>
      </c>
      <c r="C26" s="2">
        <v>1.2630399999999999</v>
      </c>
      <c r="D26" s="28"/>
      <c r="E26">
        <v>0.58116999999999996</v>
      </c>
      <c r="F26" s="2">
        <v>1.2998400000000001</v>
      </c>
      <c r="H26">
        <f t="shared" si="0"/>
        <v>5.8116999999999995E-3</v>
      </c>
      <c r="I26">
        <f t="shared" si="9"/>
        <v>6.3005199999999997E-2</v>
      </c>
      <c r="J26">
        <f t="shared" si="1"/>
        <v>7.5542801280000004E-3</v>
      </c>
      <c r="K26">
        <f t="shared" si="2"/>
        <v>8.8781671680000004E-3</v>
      </c>
      <c r="L26">
        <f t="shared" si="3"/>
        <v>5.1597244130265598E-5</v>
      </c>
      <c r="M26">
        <f t="shared" si="10"/>
        <v>5.9358483801282723E-3</v>
      </c>
      <c r="N26">
        <f t="shared" si="4"/>
        <v>5.7601027558697336E-3</v>
      </c>
      <c r="O26">
        <f t="shared" si="5"/>
        <v>5.7997177027608567E-3</v>
      </c>
      <c r="Q26">
        <f t="shared" si="6"/>
        <v>0.86905923400900009</v>
      </c>
      <c r="R26">
        <f t="shared" si="11"/>
        <v>5.7461844502264887E-2</v>
      </c>
      <c r="S26">
        <f t="shared" si="7"/>
        <v>9.4212039325774266E-2</v>
      </c>
      <c r="T26">
        <f t="shared" si="8"/>
        <v>0.86905923400900009</v>
      </c>
    </row>
    <row r="27" spans="1:20" x14ac:dyDescent="0.2">
      <c r="A27" t="s">
        <v>6</v>
      </c>
      <c r="B27">
        <v>0.69099999999999995</v>
      </c>
      <c r="C27" s="2">
        <v>1.2419199999999999</v>
      </c>
      <c r="D27" s="28"/>
      <c r="E27">
        <v>0.69316</v>
      </c>
      <c r="F27" s="2">
        <v>1.25237</v>
      </c>
      <c r="H27">
        <f t="shared" si="0"/>
        <v>6.9315999999999996E-3</v>
      </c>
      <c r="I27">
        <f t="shared" si="9"/>
        <v>6.9936799999999993E-2</v>
      </c>
      <c r="J27">
        <f t="shared" si="1"/>
        <v>8.6809278919999996E-3</v>
      </c>
      <c r="K27">
        <f t="shared" si="2"/>
        <v>8.5539375739999996E-3</v>
      </c>
      <c r="L27">
        <f t="shared" si="3"/>
        <v>5.9292473687938396E-5</v>
      </c>
      <c r="M27">
        <f t="shared" si="10"/>
        <v>5.9951408538162108E-3</v>
      </c>
      <c r="N27">
        <f t="shared" si="4"/>
        <v>6.872307526312061E-3</v>
      </c>
      <c r="O27">
        <f t="shared" si="5"/>
        <v>6.9195716306541047E-3</v>
      </c>
      <c r="Q27">
        <f t="shared" si="6"/>
        <v>0.87774016190100013</v>
      </c>
      <c r="R27">
        <f t="shared" si="11"/>
        <v>6.4381416132918992E-2</v>
      </c>
      <c r="S27">
        <f t="shared" si="7"/>
        <v>8.5722264298855697E-2</v>
      </c>
      <c r="T27">
        <f t="shared" si="8"/>
        <v>0.87774016190100013</v>
      </c>
    </row>
    <row r="28" spans="1:20" x14ac:dyDescent="0.2">
      <c r="A28" t="s">
        <v>28</v>
      </c>
      <c r="B28">
        <v>0.55669999999999997</v>
      </c>
      <c r="C28" s="2">
        <v>1.2412300000000001</v>
      </c>
      <c r="D28" s="28"/>
      <c r="E28">
        <v>0.55491999999999997</v>
      </c>
      <c r="F28" s="17">
        <v>1.1302399999999999</v>
      </c>
      <c r="H28">
        <f t="shared" si="0"/>
        <v>5.5491999999999998E-3</v>
      </c>
      <c r="I28">
        <f t="shared" si="9"/>
        <v>7.5485999999999998E-2</v>
      </c>
      <c r="J28">
        <f t="shared" si="1"/>
        <v>6.2719278079999994E-3</v>
      </c>
      <c r="K28">
        <f t="shared" si="2"/>
        <v>7.719765247999999E-3</v>
      </c>
      <c r="L28">
        <f t="shared" si="3"/>
        <v>4.283852131420159E-5</v>
      </c>
      <c r="M28">
        <f t="shared" si="10"/>
        <v>6.0379793751304126E-3</v>
      </c>
      <c r="N28">
        <f t="shared" si="4"/>
        <v>5.506361478685798E-3</v>
      </c>
      <c r="O28">
        <f t="shared" si="5"/>
        <v>5.5442313269830667E-3</v>
      </c>
      <c r="Q28">
        <f t="shared" si="6"/>
        <v>0.88401208970900014</v>
      </c>
      <c r="R28">
        <f t="shared" si="11"/>
        <v>6.9925647459902054E-2</v>
      </c>
      <c r="S28">
        <f t="shared" si="7"/>
        <v>7.9988068981405994E-2</v>
      </c>
      <c r="T28">
        <f t="shared" si="8"/>
        <v>0.88401208970900014</v>
      </c>
    </row>
    <row r="29" spans="1:20" x14ac:dyDescent="0.2">
      <c r="A29" t="s">
        <v>79</v>
      </c>
      <c r="B29">
        <v>5.0810000000000001E-2</v>
      </c>
      <c r="C29" s="2">
        <v>1.22909</v>
      </c>
      <c r="D29" s="28"/>
      <c r="E29">
        <v>4.9239999999999999E-2</v>
      </c>
      <c r="F29" s="2">
        <v>1.2793099999999999</v>
      </c>
      <c r="H29">
        <f t="shared" si="0"/>
        <v>4.9240000000000004E-4</v>
      </c>
      <c r="I29">
        <f t="shared" si="9"/>
        <v>7.5978400000000001E-2</v>
      </c>
      <c r="J29">
        <f t="shared" si="1"/>
        <v>6.2993224400000004E-4</v>
      </c>
      <c r="K29">
        <f t="shared" si="2"/>
        <v>8.737943162E-3</v>
      </c>
      <c r="L29">
        <f t="shared" si="3"/>
        <v>4.3025632129688008E-6</v>
      </c>
      <c r="M29">
        <f t="shared" si="10"/>
        <v>6.0422819383433813E-3</v>
      </c>
      <c r="N29">
        <f t="shared" si="4"/>
        <v>4.8809743678703124E-4</v>
      </c>
      <c r="O29">
        <f t="shared" si="5"/>
        <v>4.9145431336641301E-4</v>
      </c>
      <c r="Q29">
        <f t="shared" si="6"/>
        <v>0.88464202195300012</v>
      </c>
      <c r="R29">
        <f t="shared" si="11"/>
        <v>7.0417101773268473E-2</v>
      </c>
      <c r="S29">
        <f t="shared" si="7"/>
        <v>7.9526311930014068E-2</v>
      </c>
      <c r="T29">
        <f t="shared" si="8"/>
        <v>0.88464202195300012</v>
      </c>
    </row>
    <row r="30" spans="1:20" x14ac:dyDescent="0.2">
      <c r="A30" t="s">
        <v>59</v>
      </c>
      <c r="B30">
        <v>0.62763999999999998</v>
      </c>
      <c r="C30" s="17">
        <v>1.0000800000000001</v>
      </c>
      <c r="D30" s="28"/>
      <c r="E30">
        <v>0.62844</v>
      </c>
      <c r="F30" s="17">
        <v>1.0315099999999999</v>
      </c>
      <c r="H30">
        <f t="shared" si="0"/>
        <v>6.2843999999999999E-3</v>
      </c>
      <c r="I30">
        <f t="shared" si="9"/>
        <v>8.2262799999999997E-2</v>
      </c>
      <c r="J30">
        <f t="shared" si="1"/>
        <v>6.4824214439999995E-3</v>
      </c>
      <c r="K30">
        <f t="shared" si="2"/>
        <v>7.0454196019999991E-3</v>
      </c>
      <c r="L30">
        <f t="shared" si="3"/>
        <v>4.4276234946808795E-5</v>
      </c>
      <c r="M30">
        <f t="shared" si="10"/>
        <v>6.0865581732901901E-3</v>
      </c>
      <c r="N30">
        <f t="shared" si="4"/>
        <v>6.2401237650531911E-3</v>
      </c>
      <c r="O30">
        <f t="shared" si="5"/>
        <v>6.2830400431169312E-3</v>
      </c>
      <c r="Q30">
        <f t="shared" si="6"/>
        <v>0.89112444339700014</v>
      </c>
      <c r="R30">
        <f t="shared" si="11"/>
        <v>7.6700141816385403E-2</v>
      </c>
      <c r="S30">
        <f t="shared" si="7"/>
        <v>7.3989192846465116E-2</v>
      </c>
      <c r="T30">
        <f t="shared" si="8"/>
        <v>0.89112444339700014</v>
      </c>
    </row>
    <row r="31" spans="1:20" x14ac:dyDescent="0.2">
      <c r="A31" t="s">
        <v>83</v>
      </c>
      <c r="B31">
        <v>0.15003</v>
      </c>
      <c r="C31" s="17">
        <v>0.97382000000000002</v>
      </c>
      <c r="D31" s="28"/>
      <c r="E31">
        <v>0.15332000000000001</v>
      </c>
      <c r="F31" s="17">
        <v>0.87442999999999993</v>
      </c>
      <c r="H31">
        <f t="shared" si="0"/>
        <v>1.5332000000000002E-3</v>
      </c>
      <c r="I31">
        <f t="shared" si="9"/>
        <v>8.3795999999999995E-2</v>
      </c>
      <c r="J31">
        <f t="shared" si="1"/>
        <v>1.340676076E-3</v>
      </c>
      <c r="K31">
        <f t="shared" si="2"/>
        <v>5.9725317859999991E-3</v>
      </c>
      <c r="L31">
        <f t="shared" si="3"/>
        <v>9.1570857342951995E-6</v>
      </c>
      <c r="M31">
        <f t="shared" si="10"/>
        <v>6.0957152590244857E-3</v>
      </c>
      <c r="N31">
        <f t="shared" si="4"/>
        <v>1.524042914265705E-3</v>
      </c>
      <c r="O31">
        <f t="shared" si="5"/>
        <v>1.5345244771244413E-3</v>
      </c>
      <c r="Q31">
        <f t="shared" si="6"/>
        <v>0.89246511947300022</v>
      </c>
      <c r="R31">
        <f t="shared" si="11"/>
        <v>7.823466629350985E-2</v>
      </c>
      <c r="S31">
        <f t="shared" si="7"/>
        <v>7.2744704508860641E-2</v>
      </c>
      <c r="T31">
        <f t="shared" si="8"/>
        <v>0.89246511947300022</v>
      </c>
    </row>
    <row r="32" spans="1:20" x14ac:dyDescent="0.2">
      <c r="A32" t="s">
        <v>38</v>
      </c>
      <c r="B32">
        <v>0.18804000000000001</v>
      </c>
      <c r="C32" s="1">
        <v>0.76483999999999996</v>
      </c>
      <c r="D32" s="28"/>
      <c r="E32">
        <v>0.19042000000000001</v>
      </c>
      <c r="F32" s="1">
        <v>0.62981999999999994</v>
      </c>
      <c r="H32">
        <f t="shared" si="0"/>
        <v>1.9042E-3</v>
      </c>
      <c r="I32">
        <f t="shared" si="9"/>
        <v>8.570019999999999E-2</v>
      </c>
      <c r="J32">
        <f t="shared" si="1"/>
        <v>1.1993032439999998E-3</v>
      </c>
      <c r="K32">
        <f t="shared" si="2"/>
        <v>4.3017965639999996E-3</v>
      </c>
      <c r="L32">
        <f t="shared" si="3"/>
        <v>8.1914810171687996E-6</v>
      </c>
      <c r="M32">
        <f t="shared" si="10"/>
        <v>6.1039067400416548E-3</v>
      </c>
      <c r="N32">
        <f t="shared" si="4"/>
        <v>1.8960085189828311E-3</v>
      </c>
      <c r="O32">
        <f t="shared" si="5"/>
        <v>1.9090482649679324E-3</v>
      </c>
      <c r="Q32">
        <f t="shared" si="6"/>
        <v>0.8936644227170002</v>
      </c>
      <c r="R32">
        <f t="shared" si="11"/>
        <v>8.0143714558477783E-2</v>
      </c>
      <c r="S32">
        <f t="shared" si="7"/>
        <v>7.1223949769564782E-2</v>
      </c>
      <c r="T32">
        <f t="shared" si="8"/>
        <v>0.8936644227170002</v>
      </c>
    </row>
    <row r="33" spans="1:20" x14ac:dyDescent="0.2">
      <c r="A33" t="s">
        <v>41</v>
      </c>
      <c r="B33">
        <v>0.35287000000000002</v>
      </c>
      <c r="C33" s="1">
        <v>0.73765000000000003</v>
      </c>
      <c r="D33" s="28"/>
      <c r="E33">
        <v>0.35119</v>
      </c>
      <c r="F33" s="17">
        <v>0.80374999999999996</v>
      </c>
      <c r="H33">
        <f t="shared" si="0"/>
        <v>3.5119000000000001E-3</v>
      </c>
      <c r="I33">
        <f t="shared" si="9"/>
        <v>8.9212099999999989E-2</v>
      </c>
      <c r="J33">
        <f t="shared" si="1"/>
        <v>2.8226896249999999E-3</v>
      </c>
      <c r="K33">
        <f t="shared" si="2"/>
        <v>5.4897732499999997E-3</v>
      </c>
      <c r="L33">
        <f t="shared" si="3"/>
        <v>1.9279534676675001E-5</v>
      </c>
      <c r="M33">
        <f t="shared" si="10"/>
        <v>6.1231862747183298E-3</v>
      </c>
      <c r="N33">
        <f t="shared" si="4"/>
        <v>3.4926204653233251E-3</v>
      </c>
      <c r="O33">
        <f t="shared" si="5"/>
        <v>3.5166408656718503E-3</v>
      </c>
      <c r="Q33">
        <f t="shared" si="6"/>
        <v>0.89648711234200018</v>
      </c>
      <c r="R33">
        <f t="shared" si="11"/>
        <v>8.3660355424149638E-2</v>
      </c>
      <c r="S33">
        <f t="shared" si="7"/>
        <v>6.8636275513280498E-2</v>
      </c>
      <c r="T33">
        <f t="shared" si="8"/>
        <v>0.89648711234200018</v>
      </c>
    </row>
    <row r="34" spans="1:20" x14ac:dyDescent="0.2">
      <c r="A34" t="s">
        <v>14</v>
      </c>
      <c r="B34">
        <v>0.1767</v>
      </c>
      <c r="C34" s="1">
        <v>0.68043999999999993</v>
      </c>
      <c r="D34" s="28"/>
      <c r="E34">
        <v>0.18160999999999999</v>
      </c>
      <c r="F34" s="1">
        <v>0.70558999999999994</v>
      </c>
      <c r="H34">
        <f t="shared" si="0"/>
        <v>1.8161E-3</v>
      </c>
      <c r="I34">
        <f t="shared" si="9"/>
        <v>9.102819999999999E-2</v>
      </c>
      <c r="J34">
        <f t="shared" si="1"/>
        <v>1.2814219989999999E-3</v>
      </c>
      <c r="K34">
        <f t="shared" si="2"/>
        <v>4.8193208179999995E-3</v>
      </c>
      <c r="L34">
        <f t="shared" si="3"/>
        <v>8.752368537569799E-6</v>
      </c>
      <c r="M34">
        <f t="shared" si="10"/>
        <v>6.1319386432558999E-3</v>
      </c>
      <c r="N34">
        <f t="shared" si="4"/>
        <v>1.8073476314624303E-3</v>
      </c>
      <c r="O34">
        <f t="shared" si="5"/>
        <v>1.8197776146534803E-3</v>
      </c>
      <c r="Q34">
        <f t="shared" si="6"/>
        <v>0.89776853434100023</v>
      </c>
      <c r="R34">
        <f t="shared" si="11"/>
        <v>8.5480133038803113E-2</v>
      </c>
      <c r="S34">
        <f t="shared" si="7"/>
        <v>6.7363065986759049E-2</v>
      </c>
      <c r="T34">
        <f t="shared" si="8"/>
        <v>0.89776853434100023</v>
      </c>
    </row>
    <row r="35" spans="1:20" x14ac:dyDescent="0.2">
      <c r="A35" t="s">
        <v>77</v>
      </c>
      <c r="B35">
        <v>1.0241800000000001</v>
      </c>
      <c r="C35" s="1">
        <v>0.63270000000000004</v>
      </c>
      <c r="D35" s="28"/>
      <c r="E35">
        <v>1.0224299999999999</v>
      </c>
      <c r="F35" s="1">
        <v>0.64168999999999998</v>
      </c>
      <c r="H35">
        <f t="shared" si="0"/>
        <v>1.0224299999999999E-2</v>
      </c>
      <c r="I35">
        <f t="shared" si="9"/>
        <v>0.1012525</v>
      </c>
      <c r="J35">
        <f t="shared" si="1"/>
        <v>6.5608310669999989E-3</v>
      </c>
      <c r="K35">
        <f t="shared" si="2"/>
        <v>4.3828710379999998E-3</v>
      </c>
      <c r="L35">
        <f t="shared" si="3"/>
        <v>4.4811788353823393E-5</v>
      </c>
      <c r="M35">
        <f t="shared" si="10"/>
        <v>6.1767504316097236E-3</v>
      </c>
      <c r="N35">
        <f t="shared" si="4"/>
        <v>1.0179488211646175E-2</v>
      </c>
      <c r="O35">
        <f t="shared" si="5"/>
        <v>1.024949735939484E-2</v>
      </c>
      <c r="Q35">
        <f t="shared" si="6"/>
        <v>0.90432936540800035</v>
      </c>
      <c r="R35">
        <f t="shared" si="11"/>
        <v>9.5729630398197957E-2</v>
      </c>
      <c r="S35">
        <f t="shared" si="7"/>
        <v>6.1003436276731181E-2</v>
      </c>
      <c r="T35">
        <f t="shared" si="8"/>
        <v>0.90432936540800035</v>
      </c>
    </row>
    <row r="36" spans="1:20" x14ac:dyDescent="0.2">
      <c r="A36" t="s">
        <v>27</v>
      </c>
      <c r="B36">
        <v>0.26485999999999998</v>
      </c>
      <c r="C36" s="1">
        <v>0.60509999999999997</v>
      </c>
      <c r="D36" s="28"/>
      <c r="E36">
        <v>0.26589000000000002</v>
      </c>
      <c r="F36" s="1">
        <v>0.59665000000000001</v>
      </c>
      <c r="H36">
        <f t="shared" si="0"/>
        <v>2.6589000000000001E-3</v>
      </c>
      <c r="I36">
        <f t="shared" si="9"/>
        <v>0.1039114</v>
      </c>
      <c r="J36">
        <f t="shared" si="1"/>
        <v>1.5864326850000001E-3</v>
      </c>
      <c r="K36">
        <f t="shared" si="2"/>
        <v>4.0752388300000003E-3</v>
      </c>
      <c r="L36">
        <f t="shared" si="3"/>
        <v>1.0835652525087E-5</v>
      </c>
      <c r="M36">
        <f t="shared" si="10"/>
        <v>6.1875860841348104E-3</v>
      </c>
      <c r="N36">
        <f t="shared" si="4"/>
        <v>2.6480643474749129E-3</v>
      </c>
      <c r="O36">
        <f t="shared" si="5"/>
        <v>2.6662763365548989E-3</v>
      </c>
      <c r="Q36">
        <f t="shared" si="6"/>
        <v>0.90591579809300027</v>
      </c>
      <c r="R36">
        <f t="shared" si="11"/>
        <v>9.8395906734752861E-2</v>
      </c>
      <c r="S36">
        <f t="shared" si="7"/>
        <v>5.9546749289633383E-2</v>
      </c>
      <c r="T36">
        <f t="shared" si="8"/>
        <v>0.90591579809300027</v>
      </c>
    </row>
    <row r="37" spans="1:20" x14ac:dyDescent="0.2">
      <c r="A37" t="s">
        <v>56</v>
      </c>
      <c r="B37">
        <v>0.32366</v>
      </c>
      <c r="C37" s="1">
        <v>0.54320000000000002</v>
      </c>
      <c r="D37" s="28"/>
      <c r="E37">
        <v>0.32607000000000003</v>
      </c>
      <c r="F37" s="1">
        <v>0.49162</v>
      </c>
      <c r="H37">
        <f t="shared" si="0"/>
        <v>3.2607000000000001E-3</v>
      </c>
      <c r="I37">
        <f t="shared" si="9"/>
        <v>0.10717210000000001</v>
      </c>
      <c r="J37">
        <f t="shared" si="1"/>
        <v>1.6030253340000001E-3</v>
      </c>
      <c r="K37">
        <f t="shared" si="2"/>
        <v>3.3578629239999999E-3</v>
      </c>
      <c r="L37">
        <f t="shared" si="3"/>
        <v>1.0948983636286799E-5</v>
      </c>
      <c r="M37">
        <f t="shared" si="10"/>
        <v>6.1985350677710976E-3</v>
      </c>
      <c r="N37">
        <f t="shared" si="4"/>
        <v>3.2497510163637133E-3</v>
      </c>
      <c r="O37">
        <f t="shared" si="5"/>
        <v>3.2721010888153608E-3</v>
      </c>
      <c r="Q37">
        <f t="shared" si="6"/>
        <v>0.9075188234270003</v>
      </c>
      <c r="R37">
        <f t="shared" si="11"/>
        <v>0.10166800782356822</v>
      </c>
      <c r="S37">
        <f t="shared" si="7"/>
        <v>5.7837208263821438E-2</v>
      </c>
      <c r="T37">
        <f t="shared" si="8"/>
        <v>0.9075188234270003</v>
      </c>
    </row>
    <row r="38" spans="1:20" x14ac:dyDescent="0.2">
      <c r="A38" t="s">
        <v>65</v>
      </c>
      <c r="B38">
        <v>0.25463999999999998</v>
      </c>
      <c r="C38" s="1">
        <v>0.53937999999999997</v>
      </c>
      <c r="D38" s="28"/>
      <c r="E38">
        <v>0.25436999999999999</v>
      </c>
      <c r="F38" s="1">
        <v>0.59088999999999992</v>
      </c>
      <c r="H38">
        <f t="shared" si="0"/>
        <v>2.5436999999999999E-3</v>
      </c>
      <c r="I38">
        <f t="shared" si="9"/>
        <v>0.1097158</v>
      </c>
      <c r="J38">
        <f t="shared" si="1"/>
        <v>1.5030468929999998E-3</v>
      </c>
      <c r="K38">
        <f t="shared" si="2"/>
        <v>4.0358968779999997E-3</v>
      </c>
      <c r="L38">
        <f t="shared" si="3"/>
        <v>1.0266110888568599E-5</v>
      </c>
      <c r="M38">
        <f t="shared" si="10"/>
        <v>6.208801178659666E-3</v>
      </c>
      <c r="N38">
        <f t="shared" si="4"/>
        <v>2.5334338891114315E-3</v>
      </c>
      <c r="O38">
        <f t="shared" si="5"/>
        <v>2.5508575103944113E-3</v>
      </c>
      <c r="Q38">
        <f t="shared" si="6"/>
        <v>0.90902187032000026</v>
      </c>
      <c r="R38">
        <f t="shared" si="11"/>
        <v>0.10421886533396263</v>
      </c>
      <c r="S38">
        <f t="shared" si="7"/>
        <v>5.6589854685101561E-2</v>
      </c>
      <c r="T38">
        <f t="shared" si="8"/>
        <v>0.90902187032000026</v>
      </c>
    </row>
    <row r="39" spans="1:20" x14ac:dyDescent="0.2">
      <c r="A39" t="s">
        <v>25</v>
      </c>
      <c r="B39">
        <v>0.25080000000000002</v>
      </c>
      <c r="C39" s="1">
        <v>0.53108999999999995</v>
      </c>
      <c r="D39" s="28"/>
      <c r="E39">
        <v>0.24843999999999999</v>
      </c>
      <c r="F39" s="1">
        <v>0.61946000000000001</v>
      </c>
      <c r="H39">
        <f t="shared" si="0"/>
        <v>2.4843999999999999E-3</v>
      </c>
      <c r="I39">
        <f t="shared" si="9"/>
        <v>0.1122002</v>
      </c>
      <c r="J39">
        <f t="shared" si="1"/>
        <v>1.538986424E-3</v>
      </c>
      <c r="K39">
        <f t="shared" si="2"/>
        <v>4.231035692E-3</v>
      </c>
      <c r="L39">
        <f t="shared" si="3"/>
        <v>1.0511585073204799E-5</v>
      </c>
      <c r="M39">
        <f t="shared" si="10"/>
        <v>6.2193127637328706E-3</v>
      </c>
      <c r="N39">
        <f t="shared" si="4"/>
        <v>2.4738884149267952E-3</v>
      </c>
      <c r="O39">
        <f t="shared" si="5"/>
        <v>2.4909025138631418E-3</v>
      </c>
      <c r="Q39">
        <f t="shared" si="6"/>
        <v>0.91056085674400034</v>
      </c>
      <c r="R39">
        <f t="shared" si="11"/>
        <v>0.10670976784782576</v>
      </c>
      <c r="S39">
        <f t="shared" si="7"/>
        <v>5.543049623559379E-2</v>
      </c>
      <c r="T39">
        <f t="shared" si="8"/>
        <v>0.91056085674400034</v>
      </c>
    </row>
    <row r="40" spans="1:20" x14ac:dyDescent="0.2">
      <c r="A40" t="s">
        <v>62</v>
      </c>
      <c r="B40">
        <v>0.39366000000000001</v>
      </c>
      <c r="C40" s="1">
        <v>0.51951000000000003</v>
      </c>
      <c r="D40" s="28"/>
      <c r="E40">
        <v>0.39145000000000002</v>
      </c>
      <c r="F40" s="1">
        <v>0.64288000000000001</v>
      </c>
      <c r="H40">
        <f t="shared" si="0"/>
        <v>3.9145000000000004E-3</v>
      </c>
      <c r="I40">
        <f t="shared" si="9"/>
        <v>0.1161147</v>
      </c>
      <c r="J40">
        <f t="shared" si="1"/>
        <v>2.5165537600000004E-3</v>
      </c>
      <c r="K40">
        <f t="shared" si="2"/>
        <v>4.3909989759999997E-3</v>
      </c>
      <c r="L40">
        <f t="shared" si="3"/>
        <v>1.7188565491552001E-5</v>
      </c>
      <c r="M40">
        <f t="shared" si="10"/>
        <v>6.2365013292244222E-3</v>
      </c>
      <c r="N40">
        <f t="shared" si="4"/>
        <v>3.8973114345084484E-3</v>
      </c>
      <c r="O40">
        <f t="shared" si="5"/>
        <v>3.924115085769511E-3</v>
      </c>
      <c r="Q40">
        <f t="shared" si="6"/>
        <v>0.91307741050400026</v>
      </c>
      <c r="R40">
        <f t="shared" si="11"/>
        <v>0.11063388293359527</v>
      </c>
      <c r="S40">
        <f t="shared" si="7"/>
        <v>5.3709834579294631E-2</v>
      </c>
      <c r="T40">
        <f t="shared" si="8"/>
        <v>0.91307741050400026</v>
      </c>
    </row>
    <row r="41" spans="1:20" x14ac:dyDescent="0.2">
      <c r="A41" t="s">
        <v>78</v>
      </c>
      <c r="B41">
        <v>0.43556000000000011</v>
      </c>
      <c r="C41" s="1">
        <v>0.51151999999999997</v>
      </c>
      <c r="D41" s="28"/>
      <c r="E41">
        <v>0.43365999999999999</v>
      </c>
      <c r="F41" s="1">
        <v>0.43031999999999998</v>
      </c>
      <c r="H41">
        <f t="shared" si="0"/>
        <v>4.3365999999999995E-3</v>
      </c>
      <c r="I41">
        <f t="shared" si="9"/>
        <v>0.1204513</v>
      </c>
      <c r="J41">
        <f t="shared" si="1"/>
        <v>1.8661257119999997E-3</v>
      </c>
      <c r="K41">
        <f t="shared" si="2"/>
        <v>2.9391716639999999E-3</v>
      </c>
      <c r="L41">
        <f t="shared" si="3"/>
        <v>1.2746011838102397E-5</v>
      </c>
      <c r="M41">
        <f t="shared" si="10"/>
        <v>6.2492473410625249E-3</v>
      </c>
      <c r="N41">
        <f t="shared" si="4"/>
        <v>4.3238539881618968E-3</v>
      </c>
      <c r="O41">
        <f t="shared" si="5"/>
        <v>4.3535911740014126E-3</v>
      </c>
      <c r="Q41">
        <f t="shared" si="6"/>
        <v>0.91494353621600022</v>
      </c>
      <c r="R41">
        <f t="shared" si="11"/>
        <v>0.11498747410759669</v>
      </c>
      <c r="S41">
        <f t="shared" si="7"/>
        <v>5.1881941839253917E-2</v>
      </c>
      <c r="T41">
        <f t="shared" si="8"/>
        <v>0.91494353621600022</v>
      </c>
    </row>
    <row r="42" spans="1:20" x14ac:dyDescent="0.2">
      <c r="A42" t="s">
        <v>30</v>
      </c>
      <c r="B42">
        <v>0.94179999999999997</v>
      </c>
      <c r="C42" s="1">
        <v>0.47859000000000002</v>
      </c>
      <c r="D42" s="28"/>
      <c r="E42">
        <v>0.94162000000000012</v>
      </c>
      <c r="F42" s="1">
        <v>0.47683999999999999</v>
      </c>
      <c r="H42">
        <f t="shared" si="0"/>
        <v>9.4162000000000013E-3</v>
      </c>
      <c r="I42">
        <f t="shared" si="9"/>
        <v>0.1298675</v>
      </c>
      <c r="J42">
        <f t="shared" si="1"/>
        <v>4.4900208080000002E-3</v>
      </c>
      <c r="K42">
        <f t="shared" si="2"/>
        <v>3.2569125679999997E-3</v>
      </c>
      <c r="L42">
        <f t="shared" si="3"/>
        <v>3.0667740122801604E-5</v>
      </c>
      <c r="M42">
        <f t="shared" si="10"/>
        <v>6.2799150811853263E-3</v>
      </c>
      <c r="N42">
        <f t="shared" si="4"/>
        <v>9.3855322598771999E-3</v>
      </c>
      <c r="O42">
        <f t="shared" si="5"/>
        <v>9.4500809975956498E-3</v>
      </c>
      <c r="Q42">
        <f t="shared" si="6"/>
        <v>0.9194335570240002</v>
      </c>
      <c r="R42">
        <f t="shared" si="11"/>
        <v>0.12443755510519233</v>
      </c>
      <c r="S42">
        <f t="shared" si="7"/>
        <v>4.8356325340715163E-2</v>
      </c>
      <c r="T42">
        <f t="shared" si="8"/>
        <v>0.9194335570240002</v>
      </c>
    </row>
    <row r="43" spans="1:20" x14ac:dyDescent="0.2">
      <c r="A43" t="s">
        <v>89</v>
      </c>
      <c r="B43">
        <v>0.64802999999999999</v>
      </c>
      <c r="C43" s="1">
        <v>0.42817</v>
      </c>
      <c r="D43" s="28"/>
      <c r="E43">
        <v>0.64241000000000004</v>
      </c>
      <c r="F43" s="1">
        <v>0.30518000000000001</v>
      </c>
      <c r="H43">
        <f t="shared" si="0"/>
        <v>6.4241000000000003E-3</v>
      </c>
      <c r="I43">
        <f t="shared" si="9"/>
        <v>0.13629159999999998</v>
      </c>
      <c r="J43">
        <f t="shared" si="1"/>
        <v>1.960506838E-3</v>
      </c>
      <c r="K43">
        <f t="shared" si="2"/>
        <v>2.0844404359999999E-3</v>
      </c>
      <c r="L43">
        <f t="shared" si="3"/>
        <v>1.33906538049076E-5</v>
      </c>
      <c r="M43">
        <f t="shared" si="10"/>
        <v>6.2933057349902335E-3</v>
      </c>
      <c r="N43">
        <f t="shared" si="4"/>
        <v>6.4107093461950931E-3</v>
      </c>
      <c r="O43">
        <f t="shared" si="5"/>
        <v>6.4547988218602893E-3</v>
      </c>
      <c r="Q43">
        <f t="shared" si="6"/>
        <v>0.92139406386200018</v>
      </c>
      <c r="R43">
        <f t="shared" si="11"/>
        <v>0.13089235392705262</v>
      </c>
      <c r="S43">
        <f t="shared" si="7"/>
        <v>4.6175301595918122E-2</v>
      </c>
      <c r="T43">
        <f t="shared" si="8"/>
        <v>0.92139406386200018</v>
      </c>
    </row>
    <row r="44" spans="1:20" x14ac:dyDescent="0.2">
      <c r="A44" t="s">
        <v>40</v>
      </c>
      <c r="B44">
        <v>0.27034000000000002</v>
      </c>
      <c r="C44" s="1">
        <v>0.4158</v>
      </c>
      <c r="D44" s="28"/>
      <c r="E44">
        <v>0.26999000000000001</v>
      </c>
      <c r="F44" s="1">
        <v>0.41621000000000002</v>
      </c>
      <c r="H44">
        <f t="shared" si="0"/>
        <v>2.6998999999999999E-3</v>
      </c>
      <c r="I44">
        <f t="shared" si="9"/>
        <v>0.13899149999999999</v>
      </c>
      <c r="J44">
        <f t="shared" si="1"/>
        <v>1.1237253790000001E-3</v>
      </c>
      <c r="K44">
        <f t="shared" si="2"/>
        <v>2.8427975420000002E-3</v>
      </c>
      <c r="L44">
        <f t="shared" si="3"/>
        <v>7.6752690836458006E-6</v>
      </c>
      <c r="M44">
        <f t="shared" si="10"/>
        <v>6.300981004073879E-3</v>
      </c>
      <c r="N44">
        <f t="shared" si="4"/>
        <v>2.6922247309163539E-3</v>
      </c>
      <c r="O44">
        <f t="shared" si="5"/>
        <v>2.7107404318082412E-3</v>
      </c>
      <c r="Q44">
        <f t="shared" si="6"/>
        <v>0.92251778924100014</v>
      </c>
      <c r="R44">
        <f t="shared" si="11"/>
        <v>0.13360309435886086</v>
      </c>
      <c r="S44">
        <f t="shared" si="7"/>
        <v>4.5333570787234323E-2</v>
      </c>
      <c r="T44">
        <f t="shared" si="8"/>
        <v>0.92251778924100014</v>
      </c>
    </row>
    <row r="45" spans="1:20" x14ac:dyDescent="0.2">
      <c r="A45" t="s">
        <v>98</v>
      </c>
      <c r="B45">
        <v>0.37536000000000003</v>
      </c>
      <c r="C45" s="1">
        <v>0.41132999999999997</v>
      </c>
      <c r="D45" s="28"/>
      <c r="E45">
        <v>0.37459999999999999</v>
      </c>
      <c r="F45" s="1">
        <v>0.46357999999999999</v>
      </c>
      <c r="H45">
        <f t="shared" si="0"/>
        <v>3.7459999999999998E-3</v>
      </c>
      <c r="I45">
        <f t="shared" si="9"/>
        <v>0.14273749999999999</v>
      </c>
      <c r="J45">
        <f t="shared" si="1"/>
        <v>1.7365706799999999E-3</v>
      </c>
      <c r="K45">
        <f t="shared" si="2"/>
        <v>3.1663441159999997E-3</v>
      </c>
      <c r="L45">
        <f t="shared" si="3"/>
        <v>1.1861125058535998E-5</v>
      </c>
      <c r="M45">
        <f t="shared" si="10"/>
        <v>6.3128421291324148E-3</v>
      </c>
      <c r="N45">
        <f t="shared" si="4"/>
        <v>3.7341388749414636E-3</v>
      </c>
      <c r="O45">
        <f t="shared" si="5"/>
        <v>3.7598203114512798E-3</v>
      </c>
      <c r="Q45">
        <f t="shared" si="6"/>
        <v>0.92425435992100013</v>
      </c>
      <c r="R45">
        <f t="shared" si="11"/>
        <v>0.13736291467031214</v>
      </c>
      <c r="S45">
        <f t="shared" si="7"/>
        <v>4.4226934961957544E-2</v>
      </c>
      <c r="T45">
        <f t="shared" si="8"/>
        <v>0.92425435992100013</v>
      </c>
    </row>
    <row r="46" spans="1:20" x14ac:dyDescent="0.2">
      <c r="A46" t="s">
        <v>94</v>
      </c>
      <c r="B46">
        <v>0.25478000000000001</v>
      </c>
      <c r="C46" s="1">
        <v>0.40490999999999999</v>
      </c>
      <c r="D46" s="28"/>
      <c r="E46">
        <v>0.25874999999999998</v>
      </c>
      <c r="F46" s="1">
        <v>0.45263999999999999</v>
      </c>
      <c r="H46">
        <f t="shared" si="0"/>
        <v>2.5875E-3</v>
      </c>
      <c r="I46">
        <f t="shared" si="9"/>
        <v>0.14532499999999998</v>
      </c>
      <c r="J46">
        <f t="shared" si="1"/>
        <v>1.1712059999999999E-3</v>
      </c>
      <c r="K46">
        <f t="shared" si="2"/>
        <v>3.0916217279999998E-3</v>
      </c>
      <c r="L46">
        <f t="shared" si="3"/>
        <v>7.999571221199999E-6</v>
      </c>
      <c r="M46">
        <f t="shared" si="10"/>
        <v>6.3208417003536152E-3</v>
      </c>
      <c r="N46">
        <f t="shared" si="4"/>
        <v>2.5795004287788E-3</v>
      </c>
      <c r="O46">
        <f t="shared" si="5"/>
        <v>2.5972408714102393E-3</v>
      </c>
      <c r="Q46">
        <f t="shared" si="6"/>
        <v>0.92542556592100012</v>
      </c>
      <c r="R46">
        <f t="shared" si="11"/>
        <v>0.13996015554172239</v>
      </c>
      <c r="S46">
        <f t="shared" si="7"/>
        <v>4.3494524000368941E-2</v>
      </c>
      <c r="T46">
        <f t="shared" si="8"/>
        <v>0.92542556592100012</v>
      </c>
    </row>
    <row r="47" spans="1:20" x14ac:dyDescent="0.2">
      <c r="A47" t="s">
        <v>66</v>
      </c>
      <c r="B47">
        <v>0.16139999999999999</v>
      </c>
      <c r="C47" s="1">
        <v>0.37572</v>
      </c>
      <c r="D47" s="28"/>
      <c r="E47">
        <v>0.16274</v>
      </c>
      <c r="F47" s="1">
        <v>0.41052</v>
      </c>
      <c r="H47">
        <f t="shared" si="0"/>
        <v>1.6274E-3</v>
      </c>
      <c r="I47">
        <f t="shared" si="9"/>
        <v>0.14695239999999998</v>
      </c>
      <c r="J47">
        <f t="shared" si="1"/>
        <v>6.6808024800000003E-4</v>
      </c>
      <c r="K47">
        <f t="shared" si="2"/>
        <v>2.803933704E-3</v>
      </c>
      <c r="L47">
        <f t="shared" si="3"/>
        <v>4.5631217098896E-6</v>
      </c>
      <c r="M47">
        <f t="shared" si="10"/>
        <v>6.3254048220635047E-3</v>
      </c>
      <c r="N47">
        <f t="shared" si="4"/>
        <v>1.6228368782901105E-3</v>
      </c>
      <c r="O47">
        <f t="shared" si="5"/>
        <v>1.6339978938954148E-3</v>
      </c>
      <c r="Q47">
        <f t="shared" si="6"/>
        <v>0.92609364616900014</v>
      </c>
      <c r="R47">
        <f t="shared" si="11"/>
        <v>0.14159415343561782</v>
      </c>
      <c r="S47">
        <f t="shared" si="7"/>
        <v>4.3043902801611307E-2</v>
      </c>
      <c r="T47">
        <f t="shared" si="8"/>
        <v>0.92609364616900014</v>
      </c>
    </row>
    <row r="48" spans="1:20" x14ac:dyDescent="0.2">
      <c r="A48" t="s">
        <v>5</v>
      </c>
      <c r="B48">
        <v>0.70398000000000005</v>
      </c>
      <c r="C48" s="1">
        <v>0.30132999999999999</v>
      </c>
      <c r="D48" s="28"/>
      <c r="E48">
        <v>0.70867999999999998</v>
      </c>
      <c r="F48" s="1">
        <v>0.27034999999999998</v>
      </c>
      <c r="H48">
        <f t="shared" si="0"/>
        <v>7.0867999999999999E-3</v>
      </c>
      <c r="I48">
        <f t="shared" si="9"/>
        <v>0.15403919999999999</v>
      </c>
      <c r="J48">
        <f t="shared" si="1"/>
        <v>1.9159163799999997E-3</v>
      </c>
      <c r="K48">
        <f t="shared" si="2"/>
        <v>1.8465445699999998E-3</v>
      </c>
      <c r="L48">
        <f t="shared" si="3"/>
        <v>1.3086092058675998E-5</v>
      </c>
      <c r="M48">
        <f t="shared" si="10"/>
        <v>6.3384909141221803E-3</v>
      </c>
      <c r="N48">
        <f t="shared" si="4"/>
        <v>7.0737139079413243E-3</v>
      </c>
      <c r="O48">
        <f t="shared" si="5"/>
        <v>7.1223631790850615E-3</v>
      </c>
      <c r="Q48">
        <f t="shared" si="6"/>
        <v>0.92800956254900013</v>
      </c>
      <c r="R48">
        <f t="shared" si="11"/>
        <v>0.14871651661470289</v>
      </c>
      <c r="S48">
        <f t="shared" si="7"/>
        <v>4.1148557731552626E-2</v>
      </c>
      <c r="T48">
        <f t="shared" si="8"/>
        <v>0.92800956254900013</v>
      </c>
    </row>
    <row r="49" spans="1:20" x14ac:dyDescent="0.2">
      <c r="A49" t="s">
        <v>60</v>
      </c>
      <c r="B49">
        <v>1.51075</v>
      </c>
      <c r="C49" s="1">
        <v>0.2954</v>
      </c>
      <c r="D49" s="28"/>
      <c r="E49">
        <v>1.5143599999999999</v>
      </c>
      <c r="F49" s="1">
        <v>0.30104999999999998</v>
      </c>
      <c r="H49">
        <f t="shared" si="0"/>
        <v>1.51436E-2</v>
      </c>
      <c r="I49">
        <f t="shared" si="9"/>
        <v>0.16918279999999999</v>
      </c>
      <c r="J49">
        <f t="shared" si="1"/>
        <v>4.5589807800000002E-3</v>
      </c>
      <c r="K49">
        <f t="shared" si="2"/>
        <v>2.0562317099999997E-3</v>
      </c>
      <c r="L49">
        <f t="shared" si="3"/>
        <v>3.1138750523555995E-5</v>
      </c>
      <c r="M49">
        <f t="shared" si="10"/>
        <v>6.3696296646457359E-3</v>
      </c>
      <c r="N49">
        <f t="shared" si="4"/>
        <v>1.5112461249476444E-2</v>
      </c>
      <c r="O49">
        <f t="shared" si="5"/>
        <v>1.5216396782428889E-2</v>
      </c>
      <c r="Q49">
        <f t="shared" si="6"/>
        <v>0.93256854332900008</v>
      </c>
      <c r="R49">
        <f t="shared" si="11"/>
        <v>0.16393291339713179</v>
      </c>
      <c r="S49">
        <f t="shared" si="7"/>
        <v>3.7649392637110486E-2</v>
      </c>
      <c r="T49">
        <f t="shared" si="8"/>
        <v>0.93256854332900008</v>
      </c>
    </row>
    <row r="50" spans="1:20" x14ac:dyDescent="0.2">
      <c r="A50" t="s">
        <v>82</v>
      </c>
      <c r="B50">
        <v>0.40627999999999997</v>
      </c>
      <c r="C50" s="1">
        <v>0.29304999999999998</v>
      </c>
      <c r="D50" s="28"/>
      <c r="E50">
        <v>0.40522000000000002</v>
      </c>
      <c r="F50" s="1">
        <v>0.31143999999999999</v>
      </c>
      <c r="H50">
        <f t="shared" si="0"/>
        <v>4.0522000000000006E-3</v>
      </c>
      <c r="I50">
        <f t="shared" si="9"/>
        <v>0.173235</v>
      </c>
      <c r="J50">
        <f t="shared" si="1"/>
        <v>1.2620171680000002E-3</v>
      </c>
      <c r="K50">
        <f t="shared" si="2"/>
        <v>2.1271974879999997E-3</v>
      </c>
      <c r="L50">
        <f t="shared" si="3"/>
        <v>8.6198296608736006E-6</v>
      </c>
      <c r="M50">
        <f t="shared" si="10"/>
        <v>6.3782494943066094E-3</v>
      </c>
      <c r="N50">
        <f t="shared" si="4"/>
        <v>4.0435801703391271E-3</v>
      </c>
      <c r="O50">
        <f t="shared" si="5"/>
        <v>4.0713897807726825E-3</v>
      </c>
      <c r="Q50">
        <f t="shared" si="6"/>
        <v>0.93383056049700008</v>
      </c>
      <c r="R50">
        <f t="shared" si="11"/>
        <v>0.16800430317790446</v>
      </c>
      <c r="S50">
        <f t="shared" si="7"/>
        <v>3.6818480643672526E-2</v>
      </c>
      <c r="T50">
        <f t="shared" si="8"/>
        <v>0.93383056049700008</v>
      </c>
    </row>
    <row r="51" spans="1:20" x14ac:dyDescent="0.2">
      <c r="A51" t="s">
        <v>71</v>
      </c>
      <c r="B51">
        <v>11.862500000000001</v>
      </c>
      <c r="C51" s="1">
        <v>0.25368000000000002</v>
      </c>
      <c r="D51" s="28"/>
      <c r="E51">
        <v>11.8598</v>
      </c>
      <c r="F51" s="1">
        <v>0.26629000000000003</v>
      </c>
      <c r="H51">
        <f t="shared" si="0"/>
        <v>0.118598</v>
      </c>
      <c r="I51">
        <f t="shared" si="9"/>
        <v>0.29183300000000001</v>
      </c>
      <c r="J51">
        <f t="shared" si="1"/>
        <v>3.1581461420000005E-2</v>
      </c>
      <c r="K51">
        <f t="shared" si="2"/>
        <v>1.8188139580000001E-3</v>
      </c>
      <c r="L51">
        <f t="shared" si="3"/>
        <v>2.1570769779088401E-4</v>
      </c>
      <c r="M51">
        <f t="shared" si="10"/>
        <v>6.5939571920974934E-3</v>
      </c>
      <c r="N51">
        <f t="shared" si="4"/>
        <v>0.11838229230220912</v>
      </c>
      <c r="O51">
        <f t="shared" si="5"/>
        <v>0.1191964632330354</v>
      </c>
      <c r="Q51">
        <f t="shared" si="6"/>
        <v>0.96541202191700004</v>
      </c>
      <c r="R51">
        <f t="shared" si="11"/>
        <v>0.28720076641093983</v>
      </c>
      <c r="S51">
        <f t="shared" si="7"/>
        <v>2.2594967642787119E-2</v>
      </c>
      <c r="T51">
        <f t="shared" si="8"/>
        <v>0.96541202191700004</v>
      </c>
    </row>
    <row r="52" spans="1:20" x14ac:dyDescent="0.2">
      <c r="A52" t="s">
        <v>85</v>
      </c>
      <c r="B52">
        <v>0.33156999999999998</v>
      </c>
      <c r="C52" s="1">
        <v>0.24801999999999999</v>
      </c>
      <c r="D52" s="28"/>
      <c r="E52">
        <v>0.33233000000000001</v>
      </c>
      <c r="F52" s="1">
        <v>0.19622000000000001</v>
      </c>
      <c r="H52">
        <f t="shared" si="0"/>
        <v>3.3233E-3</v>
      </c>
      <c r="I52">
        <f t="shared" si="9"/>
        <v>0.29515629999999998</v>
      </c>
      <c r="J52">
        <f t="shared" si="1"/>
        <v>6.5209792600000001E-4</v>
      </c>
      <c r="K52">
        <f t="shared" si="2"/>
        <v>1.340221844E-3</v>
      </c>
      <c r="L52">
        <f t="shared" si="3"/>
        <v>4.4539592541652001E-6</v>
      </c>
      <c r="M52">
        <f t="shared" si="10"/>
        <v>6.5984111513516588E-3</v>
      </c>
      <c r="N52">
        <f t="shared" si="4"/>
        <v>3.318846040745835E-3</v>
      </c>
      <c r="O52">
        <f t="shared" si="5"/>
        <v>3.3416713123106492E-3</v>
      </c>
      <c r="Q52">
        <f t="shared" si="6"/>
        <v>0.96606411984300011</v>
      </c>
      <c r="R52">
        <f t="shared" si="11"/>
        <v>0.2905424377232505</v>
      </c>
      <c r="S52">
        <f t="shared" si="7"/>
        <v>2.2355650722521117E-2</v>
      </c>
      <c r="T52">
        <f t="shared" si="8"/>
        <v>0.96606411984300011</v>
      </c>
    </row>
    <row r="53" spans="1:20" x14ac:dyDescent="0.2">
      <c r="A53" t="s">
        <v>84</v>
      </c>
      <c r="B53">
        <v>0.24304999999999999</v>
      </c>
      <c r="C53" s="1">
        <v>0.24604000000000001</v>
      </c>
      <c r="D53" s="28"/>
      <c r="E53">
        <v>0.24212</v>
      </c>
      <c r="F53" s="1">
        <v>0.21065</v>
      </c>
      <c r="H53">
        <f t="shared" si="0"/>
        <v>2.4212000000000001E-3</v>
      </c>
      <c r="I53">
        <f t="shared" si="9"/>
        <v>0.29757749999999999</v>
      </c>
      <c r="J53">
        <f t="shared" si="1"/>
        <v>5.1002578000000002E-4</v>
      </c>
      <c r="K53">
        <f t="shared" si="2"/>
        <v>1.43878163E-3</v>
      </c>
      <c r="L53">
        <f t="shared" si="3"/>
        <v>3.4835780825559999E-6</v>
      </c>
      <c r="M53">
        <f t="shared" si="10"/>
        <v>6.6018947294342149E-3</v>
      </c>
      <c r="N53">
        <f t="shared" si="4"/>
        <v>2.417716421917444E-3</v>
      </c>
      <c r="O53">
        <f t="shared" si="5"/>
        <v>2.4343441995303442E-3</v>
      </c>
      <c r="Q53">
        <f t="shared" si="6"/>
        <v>0.96657414562300004</v>
      </c>
      <c r="R53">
        <f t="shared" si="11"/>
        <v>0.29297678192278087</v>
      </c>
      <c r="S53">
        <f t="shared" si="7"/>
        <v>2.2185463381587032E-2</v>
      </c>
      <c r="T53">
        <f t="shared" si="8"/>
        <v>0.96657414562300004</v>
      </c>
    </row>
    <row r="54" spans="1:20" x14ac:dyDescent="0.2">
      <c r="A54" t="s">
        <v>95</v>
      </c>
      <c r="B54">
        <v>0.55873000000000006</v>
      </c>
      <c r="C54" s="1">
        <v>0.22261</v>
      </c>
      <c r="D54" s="28"/>
      <c r="E54">
        <v>0.56496999999999997</v>
      </c>
      <c r="F54" s="1">
        <v>0.18879000000000001</v>
      </c>
      <c r="H54">
        <f t="shared" si="0"/>
        <v>5.6496999999999997E-3</v>
      </c>
      <c r="I54">
        <f t="shared" si="9"/>
        <v>0.30322719999999997</v>
      </c>
      <c r="J54">
        <f t="shared" si="1"/>
        <v>1.0666068629999999E-3</v>
      </c>
      <c r="K54">
        <f t="shared" si="2"/>
        <v>1.2894734580000001E-3</v>
      </c>
      <c r="L54">
        <f t="shared" si="3"/>
        <v>7.2851381956625997E-6</v>
      </c>
      <c r="M54">
        <f t="shared" si="10"/>
        <v>6.6091798676298774E-3</v>
      </c>
      <c r="N54">
        <f t="shared" si="4"/>
        <v>5.6424148618043372E-3</v>
      </c>
      <c r="O54">
        <f t="shared" si="5"/>
        <v>5.6812204134692422E-3</v>
      </c>
      <c r="Q54">
        <f t="shared" si="6"/>
        <v>0.96764075248600001</v>
      </c>
      <c r="R54">
        <f t="shared" si="11"/>
        <v>0.29865800233625012</v>
      </c>
      <c r="S54">
        <f t="shared" si="7"/>
        <v>2.1796131308899326E-2</v>
      </c>
      <c r="T54">
        <f t="shared" si="8"/>
        <v>0.96764075248600001</v>
      </c>
    </row>
    <row r="55" spans="1:20" x14ac:dyDescent="0.2">
      <c r="A55" t="s">
        <v>87</v>
      </c>
      <c r="B55">
        <v>0.36704999999999999</v>
      </c>
      <c r="C55" s="1">
        <v>0.18856000000000001</v>
      </c>
      <c r="D55" s="28"/>
      <c r="E55">
        <v>0.36487999999999998</v>
      </c>
      <c r="F55" s="1">
        <v>0.16492000000000001</v>
      </c>
      <c r="H55">
        <f t="shared" si="0"/>
        <v>3.6487999999999998E-3</v>
      </c>
      <c r="I55">
        <f t="shared" si="9"/>
        <v>0.30687599999999998</v>
      </c>
      <c r="J55">
        <f t="shared" si="1"/>
        <v>6.0176009599999995E-4</v>
      </c>
      <c r="K55">
        <f t="shared" si="2"/>
        <v>1.126436584E-3</v>
      </c>
      <c r="L55">
        <f t="shared" si="3"/>
        <v>4.1101418076991998E-6</v>
      </c>
      <c r="M55">
        <f t="shared" si="10"/>
        <v>6.6132900094375766E-3</v>
      </c>
      <c r="N55">
        <f t="shared" si="4"/>
        <v>3.6446898581923006E-3</v>
      </c>
      <c r="O55">
        <f t="shared" si="5"/>
        <v>3.6697561115711613E-3</v>
      </c>
      <c r="Q55">
        <f t="shared" si="6"/>
        <v>0.968242512582</v>
      </c>
      <c r="R55">
        <f t="shared" si="11"/>
        <v>0.30232775844782128</v>
      </c>
      <c r="S55">
        <f t="shared" si="7"/>
        <v>2.1550365650743548E-2</v>
      </c>
      <c r="T55">
        <f t="shared" si="8"/>
        <v>0.968242512582</v>
      </c>
    </row>
    <row r="56" spans="1:20" x14ac:dyDescent="0.2">
      <c r="A56" t="s">
        <v>24</v>
      </c>
      <c r="B56">
        <v>0.51195000000000002</v>
      </c>
      <c r="C56" s="1">
        <v>0.17888999999999999</v>
      </c>
      <c r="D56" s="28"/>
      <c r="E56">
        <v>0.50383999999999995</v>
      </c>
      <c r="F56" s="1">
        <v>0.20993000000000001</v>
      </c>
      <c r="H56">
        <f t="shared" si="0"/>
        <v>5.0383999999999993E-3</v>
      </c>
      <c r="I56">
        <f t="shared" si="9"/>
        <v>0.31191439999999998</v>
      </c>
      <c r="J56">
        <f t="shared" si="1"/>
        <v>1.0577113119999999E-3</v>
      </c>
      <c r="K56">
        <f t="shared" si="2"/>
        <v>1.433863886E-3</v>
      </c>
      <c r="L56">
        <f t="shared" si="3"/>
        <v>7.224379803222399E-6</v>
      </c>
      <c r="M56">
        <f t="shared" si="10"/>
        <v>6.6205143892407985E-3</v>
      </c>
      <c r="N56">
        <f t="shared" si="4"/>
        <v>5.0311756201967773E-3</v>
      </c>
      <c r="O56">
        <f t="shared" si="5"/>
        <v>5.0657773909361806E-3</v>
      </c>
      <c r="Q56">
        <f t="shared" si="6"/>
        <v>0.96930022389399995</v>
      </c>
      <c r="R56">
        <f t="shared" si="11"/>
        <v>0.30739353583875745</v>
      </c>
      <c r="S56">
        <f t="shared" si="7"/>
        <v>2.1225420786090025E-2</v>
      </c>
      <c r="T56">
        <f t="shared" si="8"/>
        <v>0.96930022389399995</v>
      </c>
    </row>
    <row r="57" spans="1:20" x14ac:dyDescent="0.2">
      <c r="A57" t="s">
        <v>15</v>
      </c>
      <c r="B57">
        <v>0.32927000000000001</v>
      </c>
      <c r="C57" s="1">
        <v>0.16880999999999999</v>
      </c>
      <c r="D57" s="28"/>
      <c r="E57">
        <v>0.32657000000000003</v>
      </c>
      <c r="F57" s="1">
        <v>9.6600000000000005E-2</v>
      </c>
      <c r="H57">
        <f t="shared" si="0"/>
        <v>3.2657000000000003E-3</v>
      </c>
      <c r="I57">
        <f t="shared" si="9"/>
        <v>0.31518009999999996</v>
      </c>
      <c r="J57">
        <f t="shared" si="1"/>
        <v>3.1546662000000005E-4</v>
      </c>
      <c r="K57">
        <f t="shared" si="2"/>
        <v>6.5979731999999997E-4</v>
      </c>
      <c r="L57">
        <f t="shared" si="3"/>
        <v>2.1547001079240002E-6</v>
      </c>
      <c r="M57">
        <f t="shared" si="10"/>
        <v>6.6226690893487223E-3</v>
      </c>
      <c r="N57">
        <f t="shared" si="4"/>
        <v>3.2635452998920765E-3</v>
      </c>
      <c r="O57">
        <f t="shared" si="5"/>
        <v>3.285990242145972E-3</v>
      </c>
      <c r="Q57">
        <f t="shared" si="6"/>
        <v>0.96961569051399998</v>
      </c>
      <c r="R57">
        <f t="shared" si="11"/>
        <v>0.31067952608090343</v>
      </c>
      <c r="S57">
        <f t="shared" si="7"/>
        <v>2.1012332597612361E-2</v>
      </c>
      <c r="T57">
        <f t="shared" si="8"/>
        <v>0.96961569051399998</v>
      </c>
    </row>
    <row r="58" spans="1:20" x14ac:dyDescent="0.2">
      <c r="A58" t="s">
        <v>67</v>
      </c>
      <c r="B58">
        <v>0.39678999999999998</v>
      </c>
      <c r="C58" s="1">
        <v>0.16081000000000001</v>
      </c>
      <c r="D58" s="28"/>
      <c r="E58">
        <v>0.39232</v>
      </c>
      <c r="F58" s="1">
        <v>0.26752999999999999</v>
      </c>
      <c r="H58">
        <f t="shared" si="0"/>
        <v>3.9232E-3</v>
      </c>
      <c r="I58">
        <f t="shared" si="9"/>
        <v>0.31910329999999998</v>
      </c>
      <c r="J58">
        <f t="shared" si="1"/>
        <v>1.0495736959999999E-3</v>
      </c>
      <c r="K58">
        <f t="shared" si="2"/>
        <v>1.827283406E-3</v>
      </c>
      <c r="L58">
        <f t="shared" si="3"/>
        <v>7.1687982584192001E-6</v>
      </c>
      <c r="M58">
        <f t="shared" si="10"/>
        <v>6.6298378876071418E-3</v>
      </c>
      <c r="N58">
        <f t="shared" si="4"/>
        <v>3.9160312017415804E-3</v>
      </c>
      <c r="O58">
        <f t="shared" si="5"/>
        <v>3.9429635976824147E-3</v>
      </c>
      <c r="Q58">
        <f t="shared" si="6"/>
        <v>0.97066526420999999</v>
      </c>
      <c r="R58">
        <f t="shared" si="11"/>
        <v>0.31462248967858586</v>
      </c>
      <c r="S58">
        <f t="shared" si="7"/>
        <v>2.0776462943526884E-2</v>
      </c>
      <c r="T58">
        <f t="shared" si="8"/>
        <v>0.97066526420999999</v>
      </c>
    </row>
    <row r="59" spans="1:20" x14ac:dyDescent="0.2">
      <c r="A59" t="s">
        <v>13</v>
      </c>
      <c r="B59">
        <v>0.28405999999999998</v>
      </c>
      <c r="C59" s="1">
        <v>0.13977999999999999</v>
      </c>
      <c r="D59" s="28"/>
      <c r="E59">
        <v>0.28573999999999999</v>
      </c>
      <c r="F59" s="1">
        <v>0.12261</v>
      </c>
      <c r="H59">
        <f t="shared" si="0"/>
        <v>2.8574E-3</v>
      </c>
      <c r="I59">
        <f t="shared" si="9"/>
        <v>0.32196069999999999</v>
      </c>
      <c r="J59">
        <f t="shared" si="1"/>
        <v>3.5034581400000001E-4</v>
      </c>
      <c r="K59">
        <f t="shared" si="2"/>
        <v>8.3745082199999997E-4</v>
      </c>
      <c r="L59">
        <f t="shared" si="3"/>
        <v>2.3929319787828001E-6</v>
      </c>
      <c r="M59">
        <f t="shared" si="10"/>
        <v>6.6322308195859245E-3</v>
      </c>
      <c r="N59">
        <f t="shared" si="4"/>
        <v>2.8550070680212172E-3</v>
      </c>
      <c r="O59">
        <f t="shared" si="5"/>
        <v>2.8746422999201948E-3</v>
      </c>
      <c r="Q59">
        <f t="shared" si="6"/>
        <v>0.97101561002399994</v>
      </c>
      <c r="R59">
        <f t="shared" si="11"/>
        <v>0.31749713197850604</v>
      </c>
      <c r="S59">
        <f t="shared" si="7"/>
        <v>2.0599504286038402E-2</v>
      </c>
      <c r="T59">
        <f t="shared" si="8"/>
        <v>0.97101561002399994</v>
      </c>
    </row>
    <row r="60" spans="1:20" x14ac:dyDescent="0.2">
      <c r="A60" t="s">
        <v>93</v>
      </c>
      <c r="B60">
        <v>0.45832000000000001</v>
      </c>
      <c r="C60" s="1">
        <v>0.12984000000000001</v>
      </c>
      <c r="D60" s="28"/>
      <c r="E60">
        <v>0.45579999999999998</v>
      </c>
      <c r="F60" s="1">
        <v>0.14168</v>
      </c>
      <c r="H60">
        <f t="shared" si="0"/>
        <v>4.5579999999999996E-3</v>
      </c>
      <c r="I60">
        <f t="shared" si="9"/>
        <v>0.3265187</v>
      </c>
      <c r="J60">
        <f t="shared" si="1"/>
        <v>6.4577743999999992E-4</v>
      </c>
      <c r="K60">
        <f t="shared" si="2"/>
        <v>9.6770273599999996E-4</v>
      </c>
      <c r="L60">
        <f t="shared" si="3"/>
        <v>4.4107890706879997E-6</v>
      </c>
      <c r="M60">
        <f t="shared" si="10"/>
        <v>6.6366416086566125E-3</v>
      </c>
      <c r="N60">
        <f t="shared" si="4"/>
        <v>4.5535892109293116E-3</v>
      </c>
      <c r="O60">
        <f t="shared" si="5"/>
        <v>4.5849063943894739E-3</v>
      </c>
      <c r="Q60">
        <f t="shared" si="6"/>
        <v>0.97166138746399999</v>
      </c>
      <c r="R60">
        <f t="shared" si="11"/>
        <v>0.32208203837289551</v>
      </c>
      <c r="S60">
        <f t="shared" si="7"/>
        <v>2.0325456424568063E-2</v>
      </c>
      <c r="T60">
        <f t="shared" si="8"/>
        <v>0.97166138746399999</v>
      </c>
    </row>
    <row r="61" spans="1:20" x14ac:dyDescent="0.2">
      <c r="A61" t="s">
        <v>44</v>
      </c>
      <c r="B61">
        <v>0.56218999999999997</v>
      </c>
      <c r="C61" s="1">
        <v>0.12848000000000001</v>
      </c>
      <c r="D61" s="28"/>
      <c r="E61">
        <v>0.56333</v>
      </c>
      <c r="F61" s="1">
        <v>0.15226000000000001</v>
      </c>
      <c r="H61">
        <f t="shared" si="0"/>
        <v>5.6332999999999999E-3</v>
      </c>
      <c r="I61">
        <f t="shared" si="9"/>
        <v>0.332152</v>
      </c>
      <c r="J61">
        <f t="shared" si="1"/>
        <v>8.5772625800000001E-4</v>
      </c>
      <c r="K61">
        <f t="shared" si="2"/>
        <v>1.0399662520000001E-3</v>
      </c>
      <c r="L61">
        <f t="shared" si="3"/>
        <v>5.8584418873916008E-6</v>
      </c>
      <c r="M61">
        <f t="shared" si="10"/>
        <v>6.6425000505440038E-3</v>
      </c>
      <c r="N61">
        <f t="shared" si="4"/>
        <v>5.6274415581126086E-3</v>
      </c>
      <c r="O61">
        <f t="shared" si="5"/>
        <v>5.6661441312968039E-3</v>
      </c>
      <c r="Q61">
        <f t="shared" si="6"/>
        <v>0.97251911372199995</v>
      </c>
      <c r="R61">
        <f t="shared" si="11"/>
        <v>0.3277481825041923</v>
      </c>
      <c r="S61">
        <f t="shared" si="7"/>
        <v>1.9998374390471845E-2</v>
      </c>
      <c r="T61">
        <f t="shared" si="8"/>
        <v>0.97251911372199995</v>
      </c>
    </row>
    <row r="62" spans="1:20" x14ac:dyDescent="0.2">
      <c r="A62" t="s">
        <v>8</v>
      </c>
      <c r="B62">
        <v>0.85514000000000001</v>
      </c>
      <c r="C62" s="1">
        <v>0.10972999999999999</v>
      </c>
      <c r="D62" s="28"/>
      <c r="E62">
        <v>0.85438999999999998</v>
      </c>
      <c r="F62" s="1">
        <v>0.11151</v>
      </c>
      <c r="H62">
        <f t="shared" si="0"/>
        <v>8.5439000000000001E-3</v>
      </c>
      <c r="I62">
        <f t="shared" si="9"/>
        <v>0.3406959</v>
      </c>
      <c r="J62">
        <f t="shared" si="1"/>
        <v>9.5273028899999998E-4</v>
      </c>
      <c r="K62">
        <f t="shared" si="2"/>
        <v>7.6163560199999996E-4</v>
      </c>
      <c r="L62">
        <f t="shared" si="3"/>
        <v>6.5073384199278002E-6</v>
      </c>
      <c r="M62">
        <f t="shared" si="10"/>
        <v>6.6490073889639316E-3</v>
      </c>
      <c r="N62">
        <f t="shared" si="4"/>
        <v>8.5373926615800715E-3</v>
      </c>
      <c r="O62">
        <f t="shared" si="5"/>
        <v>8.5961083427426189E-3</v>
      </c>
      <c r="Q62">
        <f t="shared" si="6"/>
        <v>0.97347184401099995</v>
      </c>
      <c r="R62">
        <f t="shared" si="11"/>
        <v>0.3363442908469349</v>
      </c>
      <c r="S62">
        <f t="shared" si="7"/>
        <v>1.9515959508065495E-2</v>
      </c>
      <c r="T62">
        <f t="shared" si="8"/>
        <v>0.97347184401099995</v>
      </c>
    </row>
    <row r="63" spans="1:20" x14ac:dyDescent="0.2">
      <c r="A63" t="s">
        <v>72</v>
      </c>
      <c r="B63">
        <v>4.4445899999999998</v>
      </c>
      <c r="C63" s="1">
        <v>8.6300000000000002E-2</v>
      </c>
      <c r="D63" s="28"/>
      <c r="E63">
        <v>4.4594300000000002</v>
      </c>
      <c r="F63" s="1">
        <v>9.0740000000000001E-2</v>
      </c>
      <c r="H63">
        <f t="shared" si="0"/>
        <v>4.4594300000000003E-2</v>
      </c>
      <c r="I63">
        <f t="shared" si="9"/>
        <v>0.38529020000000003</v>
      </c>
      <c r="J63">
        <f t="shared" si="1"/>
        <v>4.0464867820000005E-3</v>
      </c>
      <c r="K63">
        <f t="shared" si="2"/>
        <v>6.1977234800000001E-4</v>
      </c>
      <c r="L63">
        <f t="shared" si="3"/>
        <v>2.7638314018416401E-5</v>
      </c>
      <c r="M63">
        <f t="shared" si="10"/>
        <v>6.6766457029823478E-3</v>
      </c>
      <c r="N63">
        <f t="shared" si="4"/>
        <v>4.4566661685981585E-2</v>
      </c>
      <c r="O63">
        <f t="shared" si="5"/>
        <v>4.4873167665237898E-2</v>
      </c>
      <c r="Q63">
        <f t="shared" si="6"/>
        <v>0.97751833079299988</v>
      </c>
      <c r="R63">
        <f t="shared" si="11"/>
        <v>0.38121745851217281</v>
      </c>
      <c r="S63">
        <f t="shared" si="7"/>
        <v>1.7328874970041666E-2</v>
      </c>
      <c r="T63">
        <f t="shared" si="8"/>
        <v>0.97751833079299988</v>
      </c>
    </row>
    <row r="64" spans="1:20" x14ac:dyDescent="0.2">
      <c r="A64" t="s">
        <v>101</v>
      </c>
      <c r="B64">
        <v>0.15944</v>
      </c>
      <c r="C64" s="1">
        <v>8.607999999999999E-2</v>
      </c>
      <c r="D64" s="28"/>
      <c r="E64">
        <v>0.16078999999999999</v>
      </c>
      <c r="F64" s="1">
        <v>8.947999999999999E-2</v>
      </c>
      <c r="H64">
        <f t="shared" si="0"/>
        <v>1.6078999999999998E-3</v>
      </c>
      <c r="I64">
        <f t="shared" si="9"/>
        <v>0.38689810000000002</v>
      </c>
      <c r="J64">
        <f t="shared" si="1"/>
        <v>1.4387489199999996E-4</v>
      </c>
      <c r="K64">
        <f t="shared" si="2"/>
        <v>6.1116629599999991E-4</v>
      </c>
      <c r="L64">
        <f t="shared" si="3"/>
        <v>9.8269428733839967E-7</v>
      </c>
      <c r="M64">
        <f t="shared" si="10"/>
        <v>6.6776283972696865E-3</v>
      </c>
      <c r="N64">
        <f t="shared" si="4"/>
        <v>1.6069173057126614E-3</v>
      </c>
      <c r="O64">
        <f t="shared" si="5"/>
        <v>1.6179688348992483E-3</v>
      </c>
      <c r="Q64">
        <f t="shared" si="6"/>
        <v>0.97766220568499995</v>
      </c>
      <c r="R64">
        <f t="shared" si="11"/>
        <v>0.38283542734707204</v>
      </c>
      <c r="S64">
        <f t="shared" si="7"/>
        <v>1.7259398268613068E-2</v>
      </c>
      <c r="T64">
        <f t="shared" si="8"/>
        <v>0.97766220568499995</v>
      </c>
    </row>
    <row r="65" spans="1:20" x14ac:dyDescent="0.2">
      <c r="A65" t="s">
        <v>10</v>
      </c>
      <c r="B65">
        <v>0.40114</v>
      </c>
      <c r="C65" s="1">
        <v>8.5500000000000007E-2</v>
      </c>
      <c r="D65" s="28"/>
      <c r="E65">
        <v>0.40405999999999997</v>
      </c>
      <c r="F65" s="1">
        <v>0.10990999999999999</v>
      </c>
      <c r="H65">
        <f t="shared" si="0"/>
        <v>4.0406000000000001E-3</v>
      </c>
      <c r="I65">
        <f t="shared" si="9"/>
        <v>0.39093870000000003</v>
      </c>
      <c r="J65">
        <f t="shared" si="1"/>
        <v>4.4410234600000001E-4</v>
      </c>
      <c r="K65">
        <f t="shared" si="2"/>
        <v>7.5070728199999994E-4</v>
      </c>
      <c r="L65">
        <f t="shared" si="3"/>
        <v>3.0333078436491999E-6</v>
      </c>
      <c r="M65">
        <f t="shared" si="10"/>
        <v>6.6806617051133358E-3</v>
      </c>
      <c r="N65">
        <f t="shared" si="4"/>
        <v>4.0375666921563507E-3</v>
      </c>
      <c r="O65">
        <f t="shared" si="5"/>
        <v>4.0653349450605458E-3</v>
      </c>
      <c r="Q65">
        <f t="shared" si="6"/>
        <v>0.97810630803099996</v>
      </c>
      <c r="R65">
        <f t="shared" si="11"/>
        <v>0.38690076229213261</v>
      </c>
      <c r="S65">
        <f t="shared" si="7"/>
        <v>1.7088770452025691E-2</v>
      </c>
      <c r="T65">
        <f t="shared" si="8"/>
        <v>0.97810630803099996</v>
      </c>
    </row>
    <row r="66" spans="1:20" x14ac:dyDescent="0.2">
      <c r="A66" t="s">
        <v>96</v>
      </c>
      <c r="B66">
        <v>0.47427000000000002</v>
      </c>
      <c r="C66" s="1">
        <v>8.344E-2</v>
      </c>
      <c r="D66" s="28"/>
      <c r="E66">
        <v>0.47987000000000002</v>
      </c>
      <c r="F66" s="1">
        <v>6.1580000000000003E-2</v>
      </c>
      <c r="H66">
        <f t="shared" si="0"/>
        <v>4.7987000000000004E-3</v>
      </c>
      <c r="I66">
        <f t="shared" si="9"/>
        <v>0.39573740000000002</v>
      </c>
      <c r="J66">
        <f t="shared" si="1"/>
        <v>2.9550394600000003E-4</v>
      </c>
      <c r="K66">
        <f t="shared" si="2"/>
        <v>4.2060371599999998E-4</v>
      </c>
      <c r="L66">
        <f t="shared" si="3"/>
        <v>2.0183510519692001E-6</v>
      </c>
      <c r="M66">
        <f t="shared" si="10"/>
        <v>6.6826800561653049E-3</v>
      </c>
      <c r="N66">
        <f t="shared" si="4"/>
        <v>4.7966816489480313E-3</v>
      </c>
      <c r="O66">
        <f t="shared" si="5"/>
        <v>4.8296706939061386E-3</v>
      </c>
      <c r="Q66">
        <f t="shared" si="6"/>
        <v>0.97840181197699994</v>
      </c>
      <c r="R66">
        <f t="shared" si="11"/>
        <v>0.39173043298603877</v>
      </c>
      <c r="S66">
        <f t="shared" si="7"/>
        <v>1.688665275550227E-2</v>
      </c>
      <c r="T66">
        <f t="shared" si="8"/>
        <v>0.97840181197699994</v>
      </c>
    </row>
    <row r="67" spans="1:20" x14ac:dyDescent="0.2">
      <c r="A67" t="s">
        <v>31</v>
      </c>
      <c r="B67">
        <v>2.8025699999999998</v>
      </c>
      <c r="C67" s="1">
        <v>8.1770000000000009E-2</v>
      </c>
      <c r="D67" s="28"/>
      <c r="E67">
        <v>2.7982999999999998</v>
      </c>
      <c r="F67" s="1">
        <v>8.6670000000000011E-2</v>
      </c>
      <c r="H67">
        <f t="shared" si="0"/>
        <v>2.7982999999999997E-2</v>
      </c>
      <c r="I67">
        <f t="shared" si="9"/>
        <v>0.4237204</v>
      </c>
      <c r="J67">
        <f t="shared" si="1"/>
        <v>2.4252866100000002E-3</v>
      </c>
      <c r="K67">
        <f t="shared" si="2"/>
        <v>5.9197343400000009E-4</v>
      </c>
      <c r="L67">
        <f t="shared" si="3"/>
        <v>1.6565192603622001E-5</v>
      </c>
      <c r="M67">
        <f t="shared" si="10"/>
        <v>6.6992452487689268E-3</v>
      </c>
      <c r="N67">
        <f t="shared" si="4"/>
        <v>2.7966434807396377E-2</v>
      </c>
      <c r="O67">
        <f t="shared" si="5"/>
        <v>2.8158773186863672E-2</v>
      </c>
      <c r="Q67">
        <f t="shared" si="6"/>
        <v>0.9808270985869999</v>
      </c>
      <c r="R67">
        <f t="shared" si="11"/>
        <v>0.41988920617290243</v>
      </c>
      <c r="S67">
        <f t="shared" si="7"/>
        <v>1.5810532721032375E-2</v>
      </c>
      <c r="T67">
        <f t="shared" si="8"/>
        <v>0.9808270985869999</v>
      </c>
    </row>
    <row r="68" spans="1:20" x14ac:dyDescent="0.2">
      <c r="A68" t="s">
        <v>42</v>
      </c>
      <c r="B68">
        <v>0.82974999999999999</v>
      </c>
      <c r="C68" s="1">
        <v>7.6280000000000001E-2</v>
      </c>
      <c r="D68" s="28"/>
      <c r="E68">
        <v>0.82961000000000007</v>
      </c>
      <c r="F68" s="1">
        <v>5.4010000000000002E-2</v>
      </c>
      <c r="H68">
        <f t="shared" ref="H68:H102" si="12">E68 / 100</f>
        <v>8.2961000000000007E-3</v>
      </c>
      <c r="I68">
        <f t="shared" si="9"/>
        <v>0.43201650000000003</v>
      </c>
      <c r="J68">
        <f t="shared" ref="J68:J102" si="13" xml:space="preserve"> H68 * F68</f>
        <v>4.4807236100000006E-4</v>
      </c>
      <c r="K68">
        <f t="shared" ref="K68:K102" si="14" xml:space="preserve"> F68 * $F$105</f>
        <v>3.6889910200000003E-4</v>
      </c>
      <c r="L68">
        <f t="shared" ref="L68:L102" si="15">K68 * H68</f>
        <v>3.0604238401022005E-6</v>
      </c>
      <c r="M68">
        <f t="shared" si="10"/>
        <v>6.7023056726090288E-3</v>
      </c>
      <c r="N68">
        <f t="shared" ref="N68:N102" si="16" xml:space="preserve"> H68 * (1-K68)</f>
        <v>8.2930395761598979E-3</v>
      </c>
      <c r="O68">
        <f t="shared" ref="O68:O102" si="17" xml:space="preserve"> N68 / $N$103</f>
        <v>8.3500747257569743E-3</v>
      </c>
      <c r="Q68">
        <f t="shared" ref="Q68:Q102" si="18">M68 / $F$105</f>
        <v>0.98127517094799988</v>
      </c>
      <c r="R68">
        <f t="shared" si="11"/>
        <v>0.42823928089865942</v>
      </c>
      <c r="S68">
        <f t="shared" ref="S68:S102" si="19">M68 /I68</f>
        <v>1.5514003915612085E-2</v>
      </c>
      <c r="T68">
        <f t="shared" ref="T68:T102" si="20" xml:space="preserve"> Q68</f>
        <v>0.98127517094799988</v>
      </c>
    </row>
    <row r="69" spans="1:20" x14ac:dyDescent="0.2">
      <c r="A69" t="s">
        <v>70</v>
      </c>
      <c r="B69">
        <v>12.218389999999999</v>
      </c>
      <c r="C69" s="1">
        <v>7.4220000000000008E-2</v>
      </c>
      <c r="D69" s="28"/>
      <c r="E69">
        <v>12.233610000000001</v>
      </c>
      <c r="F69" s="1">
        <v>7.0480000000000001E-2</v>
      </c>
      <c r="H69">
        <f t="shared" si="12"/>
        <v>0.1223361</v>
      </c>
      <c r="I69">
        <f t="shared" ref="I69:I102" si="21">H69+I68</f>
        <v>0.55435260000000008</v>
      </c>
      <c r="J69">
        <f t="shared" si="13"/>
        <v>8.6222483280000012E-3</v>
      </c>
      <c r="K69">
        <f t="shared" si="14"/>
        <v>4.81392496E-4</v>
      </c>
      <c r="L69">
        <f t="shared" si="15"/>
        <v>5.8891680529905603E-5</v>
      </c>
      <c r="M69">
        <f t="shared" ref="M69:M102" si="22">L69 + M68</f>
        <v>6.7611973531389348E-3</v>
      </c>
      <c r="N69">
        <f t="shared" si="16"/>
        <v>0.1222772083194701</v>
      </c>
      <c r="O69">
        <f t="shared" si="17"/>
        <v>0.12311816642714178</v>
      </c>
      <c r="Q69">
        <f t="shared" si="18"/>
        <v>0.98989741927599995</v>
      </c>
      <c r="R69">
        <f t="shared" ref="R69:R102" si="23" xml:space="preserve"> O69 + R68</f>
        <v>0.55135744732580116</v>
      </c>
      <c r="S69">
        <f t="shared" si="19"/>
        <v>1.2196564701128728E-2</v>
      </c>
      <c r="T69">
        <f t="shared" si="20"/>
        <v>0.98989741927599995</v>
      </c>
    </row>
    <row r="70" spans="1:20" x14ac:dyDescent="0.2">
      <c r="A70" t="s">
        <v>97</v>
      </c>
      <c r="B70">
        <v>1.69621</v>
      </c>
      <c r="C70" s="1">
        <v>5.7979999999999997E-2</v>
      </c>
      <c r="D70" s="28"/>
      <c r="E70">
        <v>1.6875500000000001</v>
      </c>
      <c r="F70" s="1">
        <v>5.9769999999999997E-2</v>
      </c>
      <c r="H70">
        <f t="shared" si="12"/>
        <v>1.6875500000000002E-2</v>
      </c>
      <c r="I70">
        <f t="shared" si="21"/>
        <v>0.57122810000000013</v>
      </c>
      <c r="J70">
        <f t="shared" si="13"/>
        <v>1.0086486350000001E-3</v>
      </c>
      <c r="K70">
        <f t="shared" si="14"/>
        <v>4.0824105399999994E-4</v>
      </c>
      <c r="L70">
        <f t="shared" si="15"/>
        <v>6.889271906777E-6</v>
      </c>
      <c r="M70">
        <f t="shared" si="22"/>
        <v>6.7680866250457118E-3</v>
      </c>
      <c r="N70">
        <f t="shared" si="16"/>
        <v>1.6868610728093227E-2</v>
      </c>
      <c r="O70">
        <f t="shared" si="17"/>
        <v>1.6984624130361003E-2</v>
      </c>
      <c r="Q70">
        <f t="shared" si="18"/>
        <v>0.990906067911</v>
      </c>
      <c r="R70">
        <f t="shared" si="23"/>
        <v>0.56834207145616222</v>
      </c>
      <c r="S70">
        <f t="shared" si="19"/>
        <v>1.1848308276581124E-2</v>
      </c>
      <c r="T70">
        <f t="shared" si="20"/>
        <v>0.990906067911</v>
      </c>
    </row>
    <row r="71" spans="1:20" x14ac:dyDescent="0.2">
      <c r="A71" t="s">
        <v>63</v>
      </c>
      <c r="B71">
        <v>0.99826000000000004</v>
      </c>
      <c r="C71" s="1">
        <v>5.0720000000000001E-2</v>
      </c>
      <c r="D71" s="28"/>
      <c r="E71">
        <v>0.98957000000000006</v>
      </c>
      <c r="F71" s="1">
        <v>5.1979999999999998E-2</v>
      </c>
      <c r="H71">
        <f t="shared" si="12"/>
        <v>9.8957000000000003E-3</v>
      </c>
      <c r="I71">
        <f t="shared" si="21"/>
        <v>0.58112380000000008</v>
      </c>
      <c r="J71">
        <f t="shared" si="13"/>
        <v>5.1437848600000002E-4</v>
      </c>
      <c r="K71">
        <f t="shared" si="14"/>
        <v>3.55033796E-4</v>
      </c>
      <c r="L71">
        <f t="shared" si="15"/>
        <v>3.5133079350772003E-6</v>
      </c>
      <c r="M71">
        <f t="shared" si="22"/>
        <v>6.7715999329807887E-3</v>
      </c>
      <c r="N71">
        <f t="shared" si="16"/>
        <v>9.8921866920649235E-3</v>
      </c>
      <c r="O71">
        <f t="shared" si="17"/>
        <v>9.960219931583766E-3</v>
      </c>
      <c r="Q71">
        <f t="shared" si="18"/>
        <v>0.99142044639699989</v>
      </c>
      <c r="R71">
        <f t="shared" si="23"/>
        <v>0.57830229138774603</v>
      </c>
      <c r="S71">
        <f t="shared" si="19"/>
        <v>1.1652594392074094E-2</v>
      </c>
      <c r="T71">
        <f t="shared" si="20"/>
        <v>0.99142044639699989</v>
      </c>
    </row>
    <row r="72" spans="1:20" x14ac:dyDescent="0.2">
      <c r="A72" t="s">
        <v>9</v>
      </c>
      <c r="B72">
        <v>2.6536</v>
      </c>
      <c r="C72" s="1">
        <v>4.5560000000000003E-2</v>
      </c>
      <c r="D72" s="28"/>
      <c r="E72">
        <v>2.64418</v>
      </c>
      <c r="F72" s="1">
        <v>5.21E-2</v>
      </c>
      <c r="H72">
        <f t="shared" si="12"/>
        <v>2.6441800000000001E-2</v>
      </c>
      <c r="I72">
        <f t="shared" si="21"/>
        <v>0.60756560000000004</v>
      </c>
      <c r="J72">
        <f t="shared" si="13"/>
        <v>1.3776177800000002E-3</v>
      </c>
      <c r="K72">
        <f t="shared" si="14"/>
        <v>3.5585342E-4</v>
      </c>
      <c r="L72">
        <f t="shared" si="15"/>
        <v>9.4094049609559998E-6</v>
      </c>
      <c r="M72">
        <f t="shared" si="22"/>
        <v>6.7810093379417451E-3</v>
      </c>
      <c r="N72">
        <f t="shared" si="16"/>
        <v>2.6432390595039046E-2</v>
      </c>
      <c r="O72">
        <f t="shared" si="17"/>
        <v>2.6614178627997462E-2</v>
      </c>
      <c r="Q72">
        <f t="shared" si="18"/>
        <v>0.99279806417700001</v>
      </c>
      <c r="R72">
        <f t="shared" si="23"/>
        <v>0.60491647001574345</v>
      </c>
      <c r="S72">
        <f t="shared" si="19"/>
        <v>1.1160950089902628E-2</v>
      </c>
      <c r="T72">
        <f t="shared" si="20"/>
        <v>0.99279806417700001</v>
      </c>
    </row>
    <row r="73" spans="1:20" x14ac:dyDescent="0.2">
      <c r="A73" t="s">
        <v>23</v>
      </c>
      <c r="B73">
        <v>1.5824800000000001</v>
      </c>
      <c r="C73" s="1">
        <v>4.3039999999999988E-2</v>
      </c>
      <c r="D73" s="28"/>
      <c r="E73">
        <v>1.57829</v>
      </c>
      <c r="F73" s="1">
        <v>3.5039999999999988E-2</v>
      </c>
      <c r="H73">
        <f t="shared" si="12"/>
        <v>1.5782899999999999E-2</v>
      </c>
      <c r="I73">
        <f t="shared" si="21"/>
        <v>0.62334850000000008</v>
      </c>
      <c r="J73">
        <f t="shared" si="13"/>
        <v>5.5303281599999973E-4</v>
      </c>
      <c r="K73">
        <f t="shared" si="14"/>
        <v>2.393302079999999E-4</v>
      </c>
      <c r="L73">
        <f t="shared" si="15"/>
        <v>3.7773247398431983E-6</v>
      </c>
      <c r="M73">
        <f t="shared" si="22"/>
        <v>6.7847866626815885E-3</v>
      </c>
      <c r="N73">
        <f t="shared" si="16"/>
        <v>1.5779122675260156E-2</v>
      </c>
      <c r="O73">
        <f t="shared" si="17"/>
        <v>1.5887643153672103E-2</v>
      </c>
      <c r="Q73">
        <f t="shared" si="18"/>
        <v>0.99335109699300006</v>
      </c>
      <c r="R73">
        <f t="shared" si="23"/>
        <v>0.62080411316941553</v>
      </c>
      <c r="S73">
        <f t="shared" si="19"/>
        <v>1.088441965077575E-2</v>
      </c>
      <c r="T73">
        <f t="shared" si="20"/>
        <v>0.99335109699300006</v>
      </c>
    </row>
    <row r="74" spans="1:20" x14ac:dyDescent="0.2">
      <c r="A74" t="s">
        <v>91</v>
      </c>
      <c r="B74">
        <v>0.52617000000000003</v>
      </c>
      <c r="C74" s="1">
        <v>4.0559999999999999E-2</v>
      </c>
      <c r="D74" s="28"/>
      <c r="E74">
        <v>0.52512000000000003</v>
      </c>
      <c r="F74" s="1">
        <v>6.6970000000000002E-2</v>
      </c>
      <c r="H74">
        <f t="shared" si="12"/>
        <v>5.2512000000000001E-3</v>
      </c>
      <c r="I74">
        <f t="shared" si="21"/>
        <v>0.62859970000000009</v>
      </c>
      <c r="J74">
        <f t="shared" si="13"/>
        <v>3.5167286399999999E-4</v>
      </c>
      <c r="K74">
        <f t="shared" si="14"/>
        <v>4.5741849399999999E-4</v>
      </c>
      <c r="L74">
        <f t="shared" si="15"/>
        <v>2.4019959956928001E-6</v>
      </c>
      <c r="M74">
        <f t="shared" si="22"/>
        <v>6.7871886586772815E-3</v>
      </c>
      <c r="N74">
        <f t="shared" si="16"/>
        <v>5.2487980040043071E-3</v>
      </c>
      <c r="O74">
        <f t="shared" si="17"/>
        <v>5.2848964666504777E-3</v>
      </c>
      <c r="Q74">
        <f t="shared" si="18"/>
        <v>0.99370276985700001</v>
      </c>
      <c r="R74">
        <f t="shared" si="23"/>
        <v>0.62608900963606595</v>
      </c>
      <c r="S74">
        <f t="shared" si="19"/>
        <v>1.0797314505045549E-2</v>
      </c>
      <c r="T74">
        <f t="shared" si="20"/>
        <v>0.99370276985700001</v>
      </c>
    </row>
    <row r="75" spans="1:20" x14ac:dyDescent="0.2">
      <c r="A75" t="s">
        <v>4</v>
      </c>
      <c r="B75">
        <v>3.0664699999999998</v>
      </c>
      <c r="C75" s="1">
        <v>3.7810000000000003E-2</v>
      </c>
      <c r="D75" s="28"/>
      <c r="E75">
        <v>3.0744199999999999</v>
      </c>
      <c r="F75" s="1">
        <v>3.2980000000000002E-2</v>
      </c>
      <c r="H75">
        <f t="shared" si="12"/>
        <v>3.0744199999999999E-2</v>
      </c>
      <c r="I75">
        <f t="shared" si="21"/>
        <v>0.65934390000000009</v>
      </c>
      <c r="J75">
        <f t="shared" si="13"/>
        <v>1.013943716E-3</v>
      </c>
      <c r="K75">
        <f t="shared" si="14"/>
        <v>2.2525999600000001E-4</v>
      </c>
      <c r="L75">
        <f t="shared" si="15"/>
        <v>6.9254383690231998E-6</v>
      </c>
      <c r="M75">
        <f t="shared" si="22"/>
        <v>6.7941140970463046E-3</v>
      </c>
      <c r="N75">
        <f t="shared" si="16"/>
        <v>3.0737274561630976E-2</v>
      </c>
      <c r="O75">
        <f t="shared" si="17"/>
        <v>3.0948669314631878E-2</v>
      </c>
      <c r="Q75">
        <f t="shared" si="18"/>
        <v>0.99471671357300007</v>
      </c>
      <c r="R75">
        <f t="shared" si="23"/>
        <v>0.65703767895069787</v>
      </c>
      <c r="S75">
        <f t="shared" si="19"/>
        <v>1.0304355734611791E-2</v>
      </c>
      <c r="T75">
        <f t="shared" si="20"/>
        <v>0.99471671357300007</v>
      </c>
    </row>
    <row r="76" spans="1:20" x14ac:dyDescent="0.2">
      <c r="A76" t="s">
        <v>68</v>
      </c>
      <c r="B76">
        <v>0.71740999999999999</v>
      </c>
      <c r="C76" s="1">
        <v>3.7600000000000001E-2</v>
      </c>
      <c r="D76" s="28"/>
      <c r="E76">
        <v>0.71298000000000006</v>
      </c>
      <c r="F76" s="1">
        <v>2.826E-2</v>
      </c>
      <c r="H76">
        <f t="shared" si="12"/>
        <v>7.1298000000000004E-3</v>
      </c>
      <c r="I76">
        <f t="shared" si="21"/>
        <v>0.66647370000000006</v>
      </c>
      <c r="J76">
        <f t="shared" si="13"/>
        <v>2.0148814800000002E-4</v>
      </c>
      <c r="K76">
        <f t="shared" si="14"/>
        <v>1.9302145199999999E-4</v>
      </c>
      <c r="L76">
        <f t="shared" si="15"/>
        <v>1.3762043484696001E-6</v>
      </c>
      <c r="M76">
        <f t="shared" si="22"/>
        <v>6.7954903013947741E-3</v>
      </c>
      <c r="N76">
        <f t="shared" si="16"/>
        <v>7.1284237956515308E-3</v>
      </c>
      <c r="O76">
        <f t="shared" si="17"/>
        <v>7.1774493325300857E-3</v>
      </c>
      <c r="Q76">
        <f t="shared" si="18"/>
        <v>0.99491820172099998</v>
      </c>
      <c r="R76">
        <f t="shared" si="23"/>
        <v>0.66421512828322793</v>
      </c>
      <c r="S76">
        <f t="shared" si="19"/>
        <v>1.0196186738343573E-2</v>
      </c>
      <c r="T76">
        <f t="shared" si="20"/>
        <v>0.99491820172099998</v>
      </c>
    </row>
    <row r="77" spans="1:20" x14ac:dyDescent="0.2">
      <c r="A77" t="s">
        <v>69</v>
      </c>
      <c r="B77">
        <v>0.48304999999999998</v>
      </c>
      <c r="C77" s="1">
        <v>3.7229999999999999E-2</v>
      </c>
      <c r="D77" s="28"/>
      <c r="E77">
        <v>0.48573999999999989</v>
      </c>
      <c r="F77" s="1">
        <v>6.3060000000000005E-2</v>
      </c>
      <c r="H77">
        <f t="shared" si="12"/>
        <v>4.8573999999999987E-3</v>
      </c>
      <c r="I77">
        <f t="shared" si="21"/>
        <v>0.67133110000000007</v>
      </c>
      <c r="J77">
        <f t="shared" si="13"/>
        <v>3.0630764399999994E-4</v>
      </c>
      <c r="K77">
        <f t="shared" si="14"/>
        <v>4.3071241200000001E-4</v>
      </c>
      <c r="L77">
        <f t="shared" si="15"/>
        <v>2.0921424700487996E-6</v>
      </c>
      <c r="M77">
        <f t="shared" si="22"/>
        <v>6.7975824438648233E-3</v>
      </c>
      <c r="N77">
        <f t="shared" si="16"/>
        <v>4.8553078575299504E-3</v>
      </c>
      <c r="O77">
        <f t="shared" si="17"/>
        <v>4.8887001026110127E-3</v>
      </c>
      <c r="Q77">
        <f t="shared" si="18"/>
        <v>0.99522450936500007</v>
      </c>
      <c r="R77">
        <f t="shared" si="23"/>
        <v>0.66910382838583893</v>
      </c>
      <c r="S77">
        <f t="shared" si="19"/>
        <v>1.0125528884130085E-2</v>
      </c>
      <c r="T77">
        <f t="shared" si="20"/>
        <v>0.99522450936500007</v>
      </c>
    </row>
    <row r="78" spans="1:20" x14ac:dyDescent="0.2">
      <c r="A78" t="s">
        <v>64</v>
      </c>
      <c r="B78">
        <v>0.58660000000000001</v>
      </c>
      <c r="C78" s="1">
        <v>3.6929999999999998E-2</v>
      </c>
      <c r="D78" s="28"/>
      <c r="E78">
        <v>0.58998000000000006</v>
      </c>
      <c r="F78" s="1">
        <v>4.9910000000000003E-2</v>
      </c>
      <c r="H78">
        <f t="shared" si="12"/>
        <v>5.8998000000000002E-3</v>
      </c>
      <c r="I78">
        <f t="shared" si="21"/>
        <v>0.67723090000000008</v>
      </c>
      <c r="J78">
        <f t="shared" si="13"/>
        <v>2.9445901800000004E-4</v>
      </c>
      <c r="K78">
        <f t="shared" si="14"/>
        <v>3.4089528200000003E-4</v>
      </c>
      <c r="L78">
        <f t="shared" si="15"/>
        <v>2.0112139847436003E-6</v>
      </c>
      <c r="M78">
        <f t="shared" si="22"/>
        <v>6.799593657849567E-3</v>
      </c>
      <c r="N78">
        <f t="shared" si="16"/>
        <v>5.8977887860152565E-3</v>
      </c>
      <c r="O78">
        <f t="shared" si="17"/>
        <v>5.9383506647586468E-3</v>
      </c>
      <c r="Q78">
        <f t="shared" si="18"/>
        <v>0.99551896838300014</v>
      </c>
      <c r="R78">
        <f t="shared" si="23"/>
        <v>0.6750421790505976</v>
      </c>
      <c r="S78">
        <f t="shared" si="19"/>
        <v>1.0040288560149229E-2</v>
      </c>
      <c r="T78">
        <f t="shared" si="20"/>
        <v>0.99551896838300014</v>
      </c>
    </row>
    <row r="79" spans="1:20" x14ac:dyDescent="0.2">
      <c r="A79" t="s">
        <v>26</v>
      </c>
      <c r="B79">
        <v>0.46944999999999998</v>
      </c>
      <c r="C79" s="1">
        <v>3.6239999999999988E-2</v>
      </c>
      <c r="D79" s="28"/>
      <c r="E79">
        <v>0.47022999999999998</v>
      </c>
      <c r="F79" s="1">
        <v>5.3510000000000002E-2</v>
      </c>
      <c r="H79">
        <f t="shared" si="12"/>
        <v>4.7022999999999995E-3</v>
      </c>
      <c r="I79">
        <f t="shared" si="21"/>
        <v>0.68193320000000013</v>
      </c>
      <c r="J79">
        <f t="shared" si="13"/>
        <v>2.5162007299999996E-4</v>
      </c>
      <c r="K79">
        <f t="shared" si="14"/>
        <v>3.65484002E-4</v>
      </c>
      <c r="L79">
        <f t="shared" si="15"/>
        <v>1.7186154226045998E-6</v>
      </c>
      <c r="M79">
        <f t="shared" si="22"/>
        <v>6.8013122732721717E-3</v>
      </c>
      <c r="N79">
        <f t="shared" si="16"/>
        <v>4.7005813845773948E-3</v>
      </c>
      <c r="O79">
        <f t="shared" si="17"/>
        <v>4.7329095026335663E-3</v>
      </c>
      <c r="Q79">
        <f t="shared" si="18"/>
        <v>0.99577058845600008</v>
      </c>
      <c r="R79">
        <f t="shared" si="23"/>
        <v>0.67977508855323121</v>
      </c>
      <c r="S79">
        <f t="shared" si="19"/>
        <v>9.9735755250986019E-3</v>
      </c>
      <c r="T79">
        <f t="shared" si="20"/>
        <v>0.99577058845600008</v>
      </c>
    </row>
    <row r="80" spans="1:20" x14ac:dyDescent="0.2">
      <c r="A80" t="s">
        <v>58</v>
      </c>
      <c r="B80">
        <v>3.9380099999999998</v>
      </c>
      <c r="C80" s="1">
        <v>2.742E-2</v>
      </c>
      <c r="D80" s="28"/>
      <c r="E80">
        <v>3.93167</v>
      </c>
      <c r="F80" s="1">
        <v>2.4279999999999999E-2</v>
      </c>
      <c r="H80">
        <f t="shared" si="12"/>
        <v>3.9316700000000003E-2</v>
      </c>
      <c r="I80">
        <f t="shared" si="21"/>
        <v>0.72124990000000011</v>
      </c>
      <c r="J80">
        <f t="shared" si="13"/>
        <v>9.5460947600000008E-4</v>
      </c>
      <c r="K80">
        <f t="shared" si="14"/>
        <v>1.6583725599999998E-4</v>
      </c>
      <c r="L80">
        <f t="shared" si="15"/>
        <v>6.5201736429751998E-6</v>
      </c>
      <c r="M80">
        <f t="shared" si="22"/>
        <v>6.807832446915147E-3</v>
      </c>
      <c r="N80">
        <f t="shared" si="16"/>
        <v>3.9310179826357032E-2</v>
      </c>
      <c r="O80">
        <f t="shared" si="17"/>
        <v>3.9580534497463328E-2</v>
      </c>
      <c r="Q80">
        <f t="shared" si="18"/>
        <v>0.9967251979320001</v>
      </c>
      <c r="R80">
        <f t="shared" si="23"/>
        <v>0.71935562305069456</v>
      </c>
      <c r="S80">
        <f t="shared" si="19"/>
        <v>9.4389371103069074E-3</v>
      </c>
      <c r="T80">
        <f t="shared" si="20"/>
        <v>0.9967251979320001</v>
      </c>
    </row>
    <row r="81" spans="1:20" x14ac:dyDescent="0.2">
      <c r="A81" t="s">
        <v>81</v>
      </c>
      <c r="B81">
        <v>0.99604999999999999</v>
      </c>
      <c r="C81" s="1">
        <v>2.683E-2</v>
      </c>
      <c r="D81" s="28"/>
      <c r="E81">
        <v>0.99968999999999997</v>
      </c>
      <c r="F81" s="1">
        <v>1.5789999999999998E-2</v>
      </c>
      <c r="H81">
        <f t="shared" si="12"/>
        <v>9.9968999999999995E-3</v>
      </c>
      <c r="I81">
        <f t="shared" si="21"/>
        <v>0.73124680000000009</v>
      </c>
      <c r="J81">
        <f t="shared" si="13"/>
        <v>1.5785105099999999E-4</v>
      </c>
      <c r="K81">
        <f t="shared" si="14"/>
        <v>1.0784885799999999E-4</v>
      </c>
      <c r="L81">
        <f t="shared" si="15"/>
        <v>1.0781542485401999E-6</v>
      </c>
      <c r="M81">
        <f t="shared" si="22"/>
        <v>6.808910601163687E-3</v>
      </c>
      <c r="N81">
        <f t="shared" si="16"/>
        <v>9.9958218457514604E-3</v>
      </c>
      <c r="O81">
        <f t="shared" si="17"/>
        <v>1.0064567833164454E-2</v>
      </c>
      <c r="Q81">
        <f t="shared" si="18"/>
        <v>0.99688304898300006</v>
      </c>
      <c r="R81">
        <f t="shared" si="23"/>
        <v>0.72942019088385901</v>
      </c>
      <c r="S81">
        <f t="shared" si="19"/>
        <v>9.3113714838323897E-3</v>
      </c>
      <c r="T81">
        <f t="shared" si="20"/>
        <v>0.99688304898300006</v>
      </c>
    </row>
    <row r="82" spans="1:20" x14ac:dyDescent="0.2">
      <c r="A82" t="s">
        <v>88</v>
      </c>
      <c r="B82">
        <v>1.01847</v>
      </c>
      <c r="C82" s="1">
        <v>2.0670000000000001E-2</v>
      </c>
      <c r="D82" s="28"/>
      <c r="E82">
        <v>1.0156499999999999</v>
      </c>
      <c r="F82" s="1">
        <v>3.533E-2</v>
      </c>
      <c r="H82">
        <f t="shared" si="12"/>
        <v>1.0156499999999999E-2</v>
      </c>
      <c r="I82">
        <f t="shared" si="21"/>
        <v>0.7414033000000001</v>
      </c>
      <c r="J82">
        <f t="shared" si="13"/>
        <v>3.5882914499999998E-4</v>
      </c>
      <c r="K82">
        <f t="shared" si="14"/>
        <v>2.4131096599999999E-4</v>
      </c>
      <c r="L82">
        <f t="shared" si="15"/>
        <v>2.4508748261789997E-6</v>
      </c>
      <c r="M82">
        <f t="shared" si="22"/>
        <v>6.8113614759898657E-3</v>
      </c>
      <c r="N82">
        <f t="shared" si="16"/>
        <v>1.0154049125173819E-2</v>
      </c>
      <c r="O82">
        <f t="shared" si="17"/>
        <v>1.0223883316311071E-2</v>
      </c>
      <c r="Q82">
        <f t="shared" si="18"/>
        <v>0.99724187812800003</v>
      </c>
      <c r="R82">
        <f t="shared" si="23"/>
        <v>0.73964407420017009</v>
      </c>
      <c r="S82">
        <f t="shared" si="19"/>
        <v>9.1871205266956125E-3</v>
      </c>
      <c r="T82">
        <f t="shared" si="20"/>
        <v>0.99724187812800003</v>
      </c>
    </row>
    <row r="83" spans="1:20" x14ac:dyDescent="0.2">
      <c r="A83" t="s">
        <v>3</v>
      </c>
      <c r="B83">
        <v>9.8878699999999995</v>
      </c>
      <c r="C83" s="1">
        <v>1.9730000000000001E-2</v>
      </c>
      <c r="D83" s="28"/>
      <c r="E83">
        <v>9.8779699999999995</v>
      </c>
      <c r="F83" s="1">
        <v>1.4370000000000001E-2</v>
      </c>
      <c r="H83">
        <f t="shared" si="12"/>
        <v>9.8779699999999998E-2</v>
      </c>
      <c r="I83">
        <f t="shared" si="21"/>
        <v>0.84018300000000012</v>
      </c>
      <c r="J83">
        <f t="shared" si="13"/>
        <v>1.419464289E-3</v>
      </c>
      <c r="K83">
        <f t="shared" si="14"/>
        <v>9.814997400000001E-5</v>
      </c>
      <c r="L83">
        <f t="shared" si="15"/>
        <v>9.6952249867278001E-6</v>
      </c>
      <c r="M83">
        <f t="shared" si="22"/>
        <v>6.8210567009765934E-3</v>
      </c>
      <c r="N83">
        <f t="shared" si="16"/>
        <v>9.877000477501327E-2</v>
      </c>
      <c r="O83">
        <f t="shared" si="17"/>
        <v>9.9449292742508452E-2</v>
      </c>
      <c r="Q83">
        <f t="shared" si="18"/>
        <v>0.998661342417</v>
      </c>
      <c r="R83">
        <f t="shared" si="23"/>
        <v>0.83909336694267855</v>
      </c>
      <c r="S83">
        <f t="shared" si="19"/>
        <v>8.1185369151441922E-3</v>
      </c>
      <c r="T83">
        <f t="shared" si="20"/>
        <v>0.998661342417</v>
      </c>
    </row>
    <row r="84" spans="1:20" x14ac:dyDescent="0.2">
      <c r="A84" t="s">
        <v>92</v>
      </c>
      <c r="B84">
        <v>1.3658300000000001</v>
      </c>
      <c r="C84" s="1">
        <v>1.771E-2</v>
      </c>
      <c r="D84" s="28"/>
      <c r="E84">
        <v>1.3716600000000001</v>
      </c>
      <c r="F84" s="1">
        <v>1.0540000000000001E-2</v>
      </c>
      <c r="H84">
        <f t="shared" si="12"/>
        <v>1.3716600000000001E-2</v>
      </c>
      <c r="I84">
        <f t="shared" si="21"/>
        <v>0.85389960000000009</v>
      </c>
      <c r="J84">
        <f t="shared" si="13"/>
        <v>1.4457296400000001E-4</v>
      </c>
      <c r="K84">
        <f t="shared" si="14"/>
        <v>7.199030800000001E-5</v>
      </c>
      <c r="L84">
        <f t="shared" si="15"/>
        <v>9.8746225871280021E-7</v>
      </c>
      <c r="M84">
        <f t="shared" si="22"/>
        <v>6.8220441632353065E-3</v>
      </c>
      <c r="N84">
        <f t="shared" si="16"/>
        <v>1.3715612537741288E-2</v>
      </c>
      <c r="O84">
        <f t="shared" si="17"/>
        <v>1.3809941282433935E-2</v>
      </c>
      <c r="Q84">
        <f t="shared" si="18"/>
        <v>0.99880591538100005</v>
      </c>
      <c r="R84">
        <f t="shared" si="23"/>
        <v>0.85290330822511251</v>
      </c>
      <c r="S84">
        <f t="shared" si="19"/>
        <v>7.9892813666095006E-3</v>
      </c>
      <c r="T84">
        <f t="shared" si="20"/>
        <v>0.99880591538100005</v>
      </c>
    </row>
    <row r="85" spans="1:20" x14ac:dyDescent="0.2">
      <c r="A85" t="s">
        <v>43</v>
      </c>
      <c r="B85">
        <v>2.2140200000000001</v>
      </c>
      <c r="C85" s="1">
        <v>1.6209999999999999E-2</v>
      </c>
      <c r="D85" s="28"/>
      <c r="E85">
        <v>2.2181999999999999</v>
      </c>
      <c r="F85" s="1">
        <v>1.453E-2</v>
      </c>
      <c r="H85">
        <f t="shared" si="12"/>
        <v>2.2182E-2</v>
      </c>
      <c r="I85">
        <f t="shared" si="21"/>
        <v>0.87608160000000013</v>
      </c>
      <c r="J85">
        <f t="shared" si="13"/>
        <v>3.2230445999999999E-4</v>
      </c>
      <c r="K85">
        <f t="shared" si="14"/>
        <v>9.9242805999999987E-5</v>
      </c>
      <c r="L85">
        <f t="shared" si="15"/>
        <v>2.2014039226919999E-6</v>
      </c>
      <c r="M85">
        <f t="shared" si="22"/>
        <v>6.8242455671579981E-3</v>
      </c>
      <c r="N85">
        <f t="shared" si="16"/>
        <v>2.2179798596077306E-2</v>
      </c>
      <c r="O85">
        <f t="shared" si="17"/>
        <v>2.2332339545549786E-2</v>
      </c>
      <c r="Q85">
        <f t="shared" si="18"/>
        <v>0.99912821984099998</v>
      </c>
      <c r="R85">
        <f t="shared" si="23"/>
        <v>0.87523564777066232</v>
      </c>
      <c r="S85">
        <f t="shared" si="19"/>
        <v>7.7895090676005493E-3</v>
      </c>
      <c r="T85">
        <f t="shared" si="20"/>
        <v>0.99912821984099998</v>
      </c>
    </row>
    <row r="86" spans="1:20" x14ac:dyDescent="0.2">
      <c r="A86" t="s">
        <v>86</v>
      </c>
      <c r="B86">
        <v>0.76241000000000003</v>
      </c>
      <c r="C86" s="1">
        <v>1.247E-2</v>
      </c>
      <c r="D86" s="28"/>
      <c r="E86">
        <v>0.76617000000000002</v>
      </c>
      <c r="F86" s="1">
        <v>8.4799999999999997E-3</v>
      </c>
      <c r="H86">
        <f t="shared" si="12"/>
        <v>7.6617000000000005E-3</v>
      </c>
      <c r="I86">
        <f t="shared" si="21"/>
        <v>0.88374330000000012</v>
      </c>
      <c r="J86">
        <f t="shared" si="13"/>
        <v>6.4971216000000003E-5</v>
      </c>
      <c r="K86">
        <f t="shared" si="14"/>
        <v>5.7920095999999997E-5</v>
      </c>
      <c r="L86">
        <f t="shared" si="15"/>
        <v>4.4376639952319999E-7</v>
      </c>
      <c r="M86">
        <f t="shared" si="22"/>
        <v>6.8246893335575211E-3</v>
      </c>
      <c r="N86">
        <f t="shared" si="16"/>
        <v>7.6612562336004766E-3</v>
      </c>
      <c r="O86">
        <f t="shared" si="17"/>
        <v>7.7139463107877447E-3</v>
      </c>
      <c r="Q86">
        <f t="shared" si="18"/>
        <v>0.999193191057</v>
      </c>
      <c r="R86">
        <f t="shared" si="23"/>
        <v>0.88294959408145002</v>
      </c>
      <c r="S86">
        <f t="shared" si="19"/>
        <v>7.7224792918458565E-3</v>
      </c>
      <c r="T86">
        <f t="shared" si="20"/>
        <v>0.999193191057</v>
      </c>
    </row>
    <row r="87" spans="1:20" x14ac:dyDescent="0.2">
      <c r="A87" t="s">
        <v>34</v>
      </c>
      <c r="B87">
        <v>0.68237999999999999</v>
      </c>
      <c r="C87" s="1">
        <v>1.2449999999999999E-2</v>
      </c>
      <c r="D87" s="28"/>
      <c r="E87">
        <v>0.67976999999999999</v>
      </c>
      <c r="F87" s="1">
        <v>2.0820000000000002E-2</v>
      </c>
      <c r="H87">
        <f t="shared" si="12"/>
        <v>6.7977000000000003E-3</v>
      </c>
      <c r="I87">
        <f t="shared" si="21"/>
        <v>0.89054100000000014</v>
      </c>
      <c r="J87">
        <f t="shared" si="13"/>
        <v>1.4152811400000001E-4</v>
      </c>
      <c r="K87">
        <f t="shared" si="14"/>
        <v>1.4220476400000001E-4</v>
      </c>
      <c r="L87">
        <f t="shared" si="15"/>
        <v>9.6666532424280008E-7</v>
      </c>
      <c r="M87">
        <f t="shared" si="22"/>
        <v>6.8256559988817637E-3</v>
      </c>
      <c r="N87">
        <f t="shared" si="16"/>
        <v>6.7967333346757577E-3</v>
      </c>
      <c r="O87">
        <f t="shared" si="17"/>
        <v>6.8434776796116063E-3</v>
      </c>
      <c r="Q87">
        <f t="shared" si="18"/>
        <v>0.99933471917099992</v>
      </c>
      <c r="R87">
        <f t="shared" si="23"/>
        <v>0.88979307176106159</v>
      </c>
      <c r="S87">
        <f t="shared" si="19"/>
        <v>7.664617349321101E-3</v>
      </c>
      <c r="T87">
        <f t="shared" si="20"/>
        <v>0.99933471917099992</v>
      </c>
    </row>
    <row r="88" spans="1:20" x14ac:dyDescent="0.2">
      <c r="A88" t="s">
        <v>18</v>
      </c>
      <c r="B88">
        <v>0.71262000000000003</v>
      </c>
      <c r="C88" s="1">
        <v>7.92E-3</v>
      </c>
      <c r="D88" s="28"/>
      <c r="E88">
        <v>0.71496000000000004</v>
      </c>
      <c r="F88" s="1">
        <v>1.486E-2</v>
      </c>
      <c r="H88">
        <f t="shared" si="12"/>
        <v>7.1496000000000007E-3</v>
      </c>
      <c r="I88">
        <f t="shared" si="21"/>
        <v>0.89769060000000012</v>
      </c>
      <c r="J88">
        <f t="shared" si="13"/>
        <v>1.0624305600000001E-4</v>
      </c>
      <c r="K88">
        <f t="shared" si="14"/>
        <v>1.01496772E-4</v>
      </c>
      <c r="L88">
        <f t="shared" si="15"/>
        <v>7.2566132109120001E-7</v>
      </c>
      <c r="M88">
        <f t="shared" si="22"/>
        <v>6.8263816602028545E-3</v>
      </c>
      <c r="N88">
        <f t="shared" si="16"/>
        <v>7.1488743386789099E-3</v>
      </c>
      <c r="O88">
        <f t="shared" si="17"/>
        <v>7.198040523599741E-3</v>
      </c>
      <c r="Q88">
        <f t="shared" si="18"/>
        <v>0.99944096222699985</v>
      </c>
      <c r="R88">
        <f t="shared" si="23"/>
        <v>0.89699111228466133</v>
      </c>
      <c r="S88">
        <f t="shared" si="19"/>
        <v>7.6043813538905873E-3</v>
      </c>
      <c r="T88">
        <f t="shared" si="20"/>
        <v>0.99944096222699985</v>
      </c>
    </row>
    <row r="89" spans="1:20" x14ac:dyDescent="0.2">
      <c r="A89" t="s">
        <v>57</v>
      </c>
      <c r="B89">
        <v>1.10599</v>
      </c>
      <c r="C89" s="1">
        <v>7.0299999999999998E-3</v>
      </c>
      <c r="D89" s="28"/>
      <c r="E89">
        <v>1.10842</v>
      </c>
      <c r="F89" s="1">
        <v>2.2499999999999998E-3</v>
      </c>
      <c r="H89">
        <f t="shared" si="12"/>
        <v>1.1084199999999999E-2</v>
      </c>
      <c r="I89">
        <f t="shared" si="21"/>
        <v>0.9087748000000001</v>
      </c>
      <c r="J89">
        <f t="shared" si="13"/>
        <v>2.4939449999999997E-5</v>
      </c>
      <c r="K89">
        <f t="shared" si="14"/>
        <v>1.5367949999999999E-5</v>
      </c>
      <c r="L89">
        <f t="shared" si="15"/>
        <v>1.7034143138999997E-7</v>
      </c>
      <c r="M89">
        <f t="shared" si="22"/>
        <v>6.8265520016342444E-3</v>
      </c>
      <c r="N89">
        <f t="shared" si="16"/>
        <v>1.1084029658568608E-2</v>
      </c>
      <c r="O89">
        <f t="shared" si="17"/>
        <v>1.1160259765022244E-2</v>
      </c>
      <c r="Q89">
        <f t="shared" si="18"/>
        <v>0.99946590167699989</v>
      </c>
      <c r="R89">
        <f t="shared" si="23"/>
        <v>0.90815137204968355</v>
      </c>
      <c r="S89">
        <f t="shared" si="19"/>
        <v>7.5118192115739167E-3</v>
      </c>
      <c r="T89">
        <f t="shared" si="20"/>
        <v>0.99946590167699989</v>
      </c>
    </row>
    <row r="90" spans="1:20" x14ac:dyDescent="0.2">
      <c r="A90" t="s">
        <v>19</v>
      </c>
      <c r="B90">
        <v>1.5353399999999999</v>
      </c>
      <c r="C90" s="1">
        <v>6.7999999999999996E-3</v>
      </c>
      <c r="D90" s="28"/>
      <c r="E90">
        <v>1.54549</v>
      </c>
      <c r="F90" s="1">
        <v>6.5700000000000003E-3</v>
      </c>
      <c r="H90">
        <f t="shared" si="12"/>
        <v>1.5454900000000001E-2</v>
      </c>
      <c r="I90">
        <f t="shared" si="21"/>
        <v>0.92422970000000015</v>
      </c>
      <c r="J90">
        <f t="shared" si="13"/>
        <v>1.0153869300000001E-4</v>
      </c>
      <c r="K90">
        <f t="shared" si="14"/>
        <v>4.4874414000000004E-5</v>
      </c>
      <c r="L90">
        <f t="shared" si="15"/>
        <v>6.9352958092860005E-7</v>
      </c>
      <c r="M90">
        <f t="shared" si="22"/>
        <v>6.8272455312151734E-3</v>
      </c>
      <c r="N90">
        <f t="shared" si="16"/>
        <v>1.5454206470419072E-2</v>
      </c>
      <c r="O90">
        <f t="shared" si="17"/>
        <v>1.5560492346646929E-2</v>
      </c>
      <c r="Q90">
        <f t="shared" si="18"/>
        <v>0.99956744036999989</v>
      </c>
      <c r="R90">
        <f t="shared" si="23"/>
        <v>0.92371186439633046</v>
      </c>
      <c r="S90">
        <f t="shared" si="19"/>
        <v>7.3869575184774654E-3</v>
      </c>
      <c r="T90">
        <f t="shared" si="20"/>
        <v>0.99956744036999989</v>
      </c>
    </row>
    <row r="91" spans="1:20" x14ac:dyDescent="0.2">
      <c r="A91" t="s">
        <v>11</v>
      </c>
      <c r="B91">
        <v>0.86268999999999996</v>
      </c>
      <c r="C91" s="1">
        <v>6.5400000000000007E-3</v>
      </c>
      <c r="D91" s="28"/>
      <c r="E91">
        <v>0.85642000000000007</v>
      </c>
      <c r="F91" s="1">
        <v>1.405E-2</v>
      </c>
      <c r="H91">
        <f t="shared" si="12"/>
        <v>8.564200000000001E-3</v>
      </c>
      <c r="I91">
        <f t="shared" si="21"/>
        <v>0.93279390000000018</v>
      </c>
      <c r="J91">
        <f t="shared" si="13"/>
        <v>1.2032701000000002E-4</v>
      </c>
      <c r="K91">
        <f t="shared" si="14"/>
        <v>9.5964309999999999E-5</v>
      </c>
      <c r="L91">
        <f t="shared" si="15"/>
        <v>8.2185754370200011E-7</v>
      </c>
      <c r="M91">
        <f t="shared" si="22"/>
        <v>6.8280673887588751E-3</v>
      </c>
      <c r="N91">
        <f t="shared" si="16"/>
        <v>8.5633781424562985E-3</v>
      </c>
      <c r="O91">
        <f t="shared" si="17"/>
        <v>8.6222725380426125E-3</v>
      </c>
      <c r="Q91">
        <f t="shared" si="18"/>
        <v>0.99968776737999987</v>
      </c>
      <c r="R91">
        <f t="shared" si="23"/>
        <v>0.93233413693437306</v>
      </c>
      <c r="S91">
        <f t="shared" si="19"/>
        <v>7.3200171964663083E-3</v>
      </c>
      <c r="T91">
        <f t="shared" si="20"/>
        <v>0.99968776737999987</v>
      </c>
    </row>
    <row r="92" spans="1:20" x14ac:dyDescent="0.2">
      <c r="A92" t="s">
        <v>102</v>
      </c>
      <c r="B92">
        <v>0.3458</v>
      </c>
      <c r="C92" s="1">
        <v>5.7099999999999998E-3</v>
      </c>
      <c r="D92" s="28"/>
      <c r="E92">
        <v>0.34691</v>
      </c>
      <c r="F92" s="1">
        <v>6.8400000000000006E-3</v>
      </c>
      <c r="H92">
        <f t="shared" si="12"/>
        <v>3.4691000000000001E-3</v>
      </c>
      <c r="I92">
        <f t="shared" si="21"/>
        <v>0.93626300000000018</v>
      </c>
      <c r="J92">
        <f t="shared" si="13"/>
        <v>2.3728644000000002E-5</v>
      </c>
      <c r="K92">
        <f t="shared" si="14"/>
        <v>4.6718568000000003E-5</v>
      </c>
      <c r="L92">
        <f t="shared" si="15"/>
        <v>1.6207138424880001E-7</v>
      </c>
      <c r="M92">
        <f t="shared" si="22"/>
        <v>6.828229460143124E-3</v>
      </c>
      <c r="N92">
        <f t="shared" si="16"/>
        <v>3.4689379286157512E-3</v>
      </c>
      <c r="O92">
        <f t="shared" si="17"/>
        <v>3.4927954529751352E-3</v>
      </c>
      <c r="Q92">
        <f t="shared" si="18"/>
        <v>0.99971149602399989</v>
      </c>
      <c r="R92">
        <f t="shared" si="23"/>
        <v>0.93582693238734815</v>
      </c>
      <c r="S92">
        <f t="shared" si="19"/>
        <v>7.2930677172366341E-3</v>
      </c>
      <c r="T92">
        <f t="shared" si="20"/>
        <v>0.99971149602399989</v>
      </c>
    </row>
    <row r="93" spans="1:20" x14ac:dyDescent="0.2">
      <c r="A93" t="s">
        <v>20</v>
      </c>
      <c r="B93">
        <v>0.39140999999999998</v>
      </c>
      <c r="C93" s="1">
        <v>5.6499999999999996E-3</v>
      </c>
      <c r="D93" s="28"/>
      <c r="E93">
        <v>0.39067000000000002</v>
      </c>
      <c r="F93" s="1">
        <v>3.9500000000000004E-3</v>
      </c>
      <c r="H93">
        <f t="shared" si="12"/>
        <v>3.9066999999999999E-3</v>
      </c>
      <c r="I93">
        <f t="shared" si="21"/>
        <v>0.94016970000000022</v>
      </c>
      <c r="J93">
        <f t="shared" si="13"/>
        <v>1.5431465E-5</v>
      </c>
      <c r="K93">
        <f t="shared" si="14"/>
        <v>2.697929E-5</v>
      </c>
      <c r="L93">
        <f t="shared" si="15"/>
        <v>1.05399992243E-7</v>
      </c>
      <c r="M93">
        <f t="shared" si="22"/>
        <v>6.8283348601353667E-3</v>
      </c>
      <c r="N93">
        <f t="shared" si="16"/>
        <v>3.9065946000077572E-3</v>
      </c>
      <c r="O93">
        <f t="shared" si="17"/>
        <v>3.9334620959819832E-3</v>
      </c>
      <c r="Q93">
        <f t="shared" si="18"/>
        <v>0.99972692748899983</v>
      </c>
      <c r="R93">
        <f t="shared" si="23"/>
        <v>0.93976039448333015</v>
      </c>
      <c r="S93">
        <f t="shared" si="19"/>
        <v>7.2628748407179734E-3</v>
      </c>
      <c r="T93">
        <f t="shared" si="20"/>
        <v>0.99972692748899983</v>
      </c>
    </row>
    <row r="94" spans="1:20" x14ac:dyDescent="0.2">
      <c r="A94" t="s">
        <v>21</v>
      </c>
      <c r="B94">
        <v>0.38971</v>
      </c>
      <c r="C94" s="1">
        <v>5.6499999999999996E-3</v>
      </c>
      <c r="D94" s="28"/>
      <c r="E94">
        <v>0.39269999999999999</v>
      </c>
      <c r="F94" s="1">
        <v>1.477E-2</v>
      </c>
      <c r="H94">
        <f t="shared" si="12"/>
        <v>3.9269999999999999E-3</v>
      </c>
      <c r="I94">
        <f t="shared" si="21"/>
        <v>0.94409670000000023</v>
      </c>
      <c r="J94">
        <f t="shared" si="13"/>
        <v>5.8001789999999997E-5</v>
      </c>
      <c r="K94">
        <f t="shared" si="14"/>
        <v>1.00882054E-4</v>
      </c>
      <c r="L94">
        <f t="shared" si="15"/>
        <v>3.9616382605799998E-7</v>
      </c>
      <c r="M94">
        <f t="shared" si="22"/>
        <v>6.8287310239614251E-3</v>
      </c>
      <c r="N94">
        <f t="shared" si="16"/>
        <v>3.9266038361739416E-3</v>
      </c>
      <c r="O94">
        <f t="shared" si="17"/>
        <v>3.9536089451147503E-3</v>
      </c>
      <c r="Q94">
        <f t="shared" si="18"/>
        <v>0.99978492927899987</v>
      </c>
      <c r="R94">
        <f t="shared" si="23"/>
        <v>0.94371400342844491</v>
      </c>
      <c r="S94">
        <f t="shared" si="19"/>
        <v>7.2330843058358574E-3</v>
      </c>
      <c r="T94">
        <f t="shared" si="20"/>
        <v>0.99978492927899987</v>
      </c>
    </row>
    <row r="95" spans="1:20" x14ac:dyDescent="0.2">
      <c r="A95" t="s">
        <v>22</v>
      </c>
      <c r="B95">
        <v>0.82386000000000004</v>
      </c>
      <c r="C95" s="1">
        <v>5.3700000000000006E-3</v>
      </c>
      <c r="D95" s="28"/>
      <c r="E95">
        <v>0.82318999999999998</v>
      </c>
      <c r="F95" s="1">
        <v>1.7989999999999999E-2</v>
      </c>
      <c r="H95">
        <f t="shared" si="12"/>
        <v>8.2319000000000003E-3</v>
      </c>
      <c r="I95">
        <f t="shared" si="21"/>
        <v>0.95232860000000019</v>
      </c>
      <c r="J95">
        <f t="shared" si="13"/>
        <v>1.4809188099999999E-4</v>
      </c>
      <c r="K95">
        <f t="shared" si="14"/>
        <v>1.2287529799999999E-4</v>
      </c>
      <c r="L95">
        <f t="shared" si="15"/>
        <v>1.0114971656062001E-6</v>
      </c>
      <c r="M95">
        <f t="shared" si="22"/>
        <v>6.829742521127031E-3</v>
      </c>
      <c r="N95">
        <f t="shared" si="16"/>
        <v>8.2308885028343944E-3</v>
      </c>
      <c r="O95">
        <f t="shared" si="17"/>
        <v>8.2874962101490372E-3</v>
      </c>
      <c r="Q95">
        <f t="shared" si="18"/>
        <v>0.99993302115999994</v>
      </c>
      <c r="R95">
        <f t="shared" si="23"/>
        <v>0.95200149963859393</v>
      </c>
      <c r="S95">
        <f t="shared" si="19"/>
        <v>7.1716238713475889E-3</v>
      </c>
      <c r="T95">
        <f t="shared" si="20"/>
        <v>0.99993302115999994</v>
      </c>
    </row>
    <row r="96" spans="1:20" x14ac:dyDescent="0.2">
      <c r="A96" t="s">
        <v>12</v>
      </c>
      <c r="B96">
        <v>0.42953999999999998</v>
      </c>
      <c r="C96" s="1">
        <v>4.7499999999999999E-3</v>
      </c>
      <c r="D96" s="28"/>
      <c r="E96">
        <v>0.42666999999999999</v>
      </c>
      <c r="F96" s="1">
        <v>3.3899999999999998E-3</v>
      </c>
      <c r="H96">
        <f t="shared" si="12"/>
        <v>4.2667E-3</v>
      </c>
      <c r="I96">
        <f t="shared" si="21"/>
        <v>0.95659530000000015</v>
      </c>
      <c r="J96">
        <f t="shared" si="13"/>
        <v>1.4464113E-5</v>
      </c>
      <c r="K96">
        <f t="shared" si="14"/>
        <v>2.3154378E-5</v>
      </c>
      <c r="L96">
        <f t="shared" si="15"/>
        <v>9.8792784612599996E-8</v>
      </c>
      <c r="M96">
        <f t="shared" si="22"/>
        <v>6.8298413139116438E-3</v>
      </c>
      <c r="N96">
        <f t="shared" si="16"/>
        <v>4.2666012072153873E-3</v>
      </c>
      <c r="O96">
        <f t="shared" si="17"/>
        <v>4.2959446386424049E-3</v>
      </c>
      <c r="Q96">
        <f t="shared" si="18"/>
        <v>0.99994748527299993</v>
      </c>
      <c r="R96">
        <f t="shared" si="23"/>
        <v>0.95629744427723629</v>
      </c>
      <c r="S96">
        <f t="shared" si="19"/>
        <v>7.1397395679360359E-3</v>
      </c>
      <c r="T96">
        <f t="shared" si="20"/>
        <v>0.99994748527299993</v>
      </c>
    </row>
    <row r="97" spans="1:20" x14ac:dyDescent="0.2">
      <c r="A97" t="s">
        <v>16</v>
      </c>
      <c r="B97">
        <v>0.19303999999999999</v>
      </c>
      <c r="C97" s="1">
        <v>2.7399999999999998E-3</v>
      </c>
      <c r="D97" s="28"/>
      <c r="E97">
        <v>0.19445999999999999</v>
      </c>
      <c r="F97" s="1">
        <v>1.975E-2</v>
      </c>
      <c r="H97">
        <f t="shared" si="12"/>
        <v>1.9445999999999999E-3</v>
      </c>
      <c r="I97">
        <f t="shared" si="21"/>
        <v>0.95853990000000011</v>
      </c>
      <c r="J97">
        <f t="shared" si="13"/>
        <v>3.8405850000000001E-5</v>
      </c>
      <c r="K97">
        <f t="shared" si="14"/>
        <v>1.3489645000000001E-4</v>
      </c>
      <c r="L97">
        <f t="shared" si="15"/>
        <v>2.6231963666999998E-7</v>
      </c>
      <c r="M97">
        <f t="shared" si="22"/>
        <v>6.8301036335483133E-3</v>
      </c>
      <c r="N97">
        <f t="shared" si="16"/>
        <v>1.9443376803633299E-3</v>
      </c>
      <c r="O97">
        <f t="shared" si="17"/>
        <v>1.9577098088149471E-3</v>
      </c>
      <c r="Q97">
        <f t="shared" si="18"/>
        <v>0.99998589112299985</v>
      </c>
      <c r="R97">
        <f t="shared" si="23"/>
        <v>0.95825515408605122</v>
      </c>
      <c r="S97">
        <f t="shared" si="19"/>
        <v>7.125528768858044E-3</v>
      </c>
      <c r="T97">
        <f t="shared" si="20"/>
        <v>0.99998589112299985</v>
      </c>
    </row>
    <row r="98" spans="1:20" x14ac:dyDescent="0.2">
      <c r="A98" t="s">
        <v>17</v>
      </c>
      <c r="B98">
        <v>0.30137999999999998</v>
      </c>
      <c r="C98" s="1">
        <v>2.0400000000000001E-3</v>
      </c>
      <c r="D98" s="28"/>
      <c r="E98">
        <v>0.30012</v>
      </c>
      <c r="F98" s="1">
        <v>0</v>
      </c>
      <c r="H98">
        <f t="shared" si="12"/>
        <v>3.0011999999999999E-3</v>
      </c>
      <c r="I98">
        <f t="shared" si="21"/>
        <v>0.96154110000000015</v>
      </c>
      <c r="J98">
        <f t="shared" si="13"/>
        <v>0</v>
      </c>
      <c r="K98">
        <f t="shared" si="14"/>
        <v>0</v>
      </c>
      <c r="L98">
        <f t="shared" si="15"/>
        <v>0</v>
      </c>
      <c r="M98">
        <f t="shared" si="22"/>
        <v>6.8301036335483133E-3</v>
      </c>
      <c r="N98">
        <f t="shared" si="16"/>
        <v>3.0011999999999999E-3</v>
      </c>
      <c r="O98">
        <f t="shared" si="17"/>
        <v>3.0218406697325815E-3</v>
      </c>
      <c r="Q98">
        <f t="shared" si="18"/>
        <v>0.99998589112299985</v>
      </c>
      <c r="R98">
        <f t="shared" si="23"/>
        <v>0.96127699475578376</v>
      </c>
      <c r="S98">
        <f t="shared" si="19"/>
        <v>7.1032882874671839E-3</v>
      </c>
      <c r="T98">
        <f t="shared" si="20"/>
        <v>0.99998589112299985</v>
      </c>
    </row>
    <row r="99" spans="1:20" x14ac:dyDescent="0.2">
      <c r="A99" t="s">
        <v>33</v>
      </c>
      <c r="B99">
        <v>0.82189999999999996</v>
      </c>
      <c r="C99" s="1">
        <v>8.4999999999999995E-4</v>
      </c>
      <c r="D99" s="28"/>
      <c r="E99">
        <v>0.81655</v>
      </c>
      <c r="F99" s="1">
        <v>4.6999999999999999E-4</v>
      </c>
      <c r="H99">
        <f t="shared" si="12"/>
        <v>8.1654999999999991E-3</v>
      </c>
      <c r="I99">
        <f t="shared" si="21"/>
        <v>0.9697066000000002</v>
      </c>
      <c r="J99">
        <f t="shared" si="13"/>
        <v>3.8377849999999997E-6</v>
      </c>
      <c r="K99">
        <f t="shared" si="14"/>
        <v>3.2101939999999996E-6</v>
      </c>
      <c r="L99">
        <f t="shared" si="15"/>
        <v>2.6212839106999994E-8</v>
      </c>
      <c r="M99">
        <f t="shared" si="22"/>
        <v>6.8301298463874201E-3</v>
      </c>
      <c r="N99">
        <f t="shared" si="16"/>
        <v>8.1654737871608932E-3</v>
      </c>
      <c r="O99">
        <f t="shared" si="17"/>
        <v>8.2216316065834034E-3</v>
      </c>
      <c r="Q99">
        <f t="shared" si="18"/>
        <v>0.99998972890799986</v>
      </c>
      <c r="R99">
        <f t="shared" si="23"/>
        <v>0.96949862636236717</v>
      </c>
      <c r="S99">
        <f t="shared" si="19"/>
        <v>7.0435014533132174E-3</v>
      </c>
      <c r="T99">
        <f t="shared" si="20"/>
        <v>0.99998972890799986</v>
      </c>
    </row>
    <row r="100" spans="1:20" x14ac:dyDescent="0.2">
      <c r="A100" t="s">
        <v>74</v>
      </c>
      <c r="B100">
        <v>0.56374999999999997</v>
      </c>
      <c r="C100" s="1">
        <v>6.4000000000000005E-4</v>
      </c>
      <c r="D100" s="28"/>
      <c r="E100">
        <v>0.56315999999999999</v>
      </c>
      <c r="F100" s="1">
        <v>0</v>
      </c>
      <c r="H100">
        <f t="shared" si="12"/>
        <v>5.6315999999999996E-3</v>
      </c>
      <c r="I100">
        <f t="shared" si="21"/>
        <v>0.97533820000000016</v>
      </c>
      <c r="J100">
        <f t="shared" si="13"/>
        <v>0</v>
      </c>
      <c r="K100">
        <f t="shared" si="14"/>
        <v>0</v>
      </c>
      <c r="L100">
        <f t="shared" si="15"/>
        <v>0</v>
      </c>
      <c r="M100">
        <f t="shared" si="22"/>
        <v>6.8301298463874201E-3</v>
      </c>
      <c r="N100">
        <f t="shared" si="16"/>
        <v>5.6315999999999996E-3</v>
      </c>
      <c r="O100">
        <f t="shared" si="17"/>
        <v>5.6703311727529003E-3</v>
      </c>
      <c r="Q100">
        <f t="shared" si="18"/>
        <v>0.99998972890799986</v>
      </c>
      <c r="R100">
        <f t="shared" si="23"/>
        <v>0.97516895753512012</v>
      </c>
      <c r="S100">
        <f t="shared" si="19"/>
        <v>7.0028322959025079E-3</v>
      </c>
      <c r="T100">
        <f t="shared" si="20"/>
        <v>0.99998972890799986</v>
      </c>
    </row>
    <row r="101" spans="1:20" x14ac:dyDescent="0.2">
      <c r="A101" t="s">
        <v>32</v>
      </c>
      <c r="B101">
        <v>1.10944</v>
      </c>
      <c r="C101" s="1">
        <v>0</v>
      </c>
      <c r="D101" s="28"/>
      <c r="E101">
        <v>1.1084000000000001</v>
      </c>
      <c r="F101" s="1">
        <v>8.699999999999999E-4</v>
      </c>
      <c r="H101">
        <f t="shared" si="12"/>
        <v>1.1084E-2</v>
      </c>
      <c r="I101">
        <f t="shared" si="21"/>
        <v>0.98642220000000014</v>
      </c>
      <c r="J101">
        <f t="shared" si="13"/>
        <v>9.6430799999999995E-6</v>
      </c>
      <c r="K101">
        <f t="shared" si="14"/>
        <v>5.9422739999999995E-6</v>
      </c>
      <c r="L101">
        <f t="shared" si="15"/>
        <v>6.5864165015999992E-8</v>
      </c>
      <c r="M101">
        <f t="shared" si="22"/>
        <v>6.8301957105524362E-3</v>
      </c>
      <c r="N101">
        <f t="shared" si="16"/>
        <v>1.1083934135834984E-2</v>
      </c>
      <c r="O101">
        <f t="shared" si="17"/>
        <v>1.1160163585333669E-2</v>
      </c>
      <c r="Q101">
        <f t="shared" si="18"/>
        <v>0.99999937198799982</v>
      </c>
      <c r="R101">
        <f t="shared" si="23"/>
        <v>0.98632912112045379</v>
      </c>
      <c r="S101">
        <f t="shared" si="19"/>
        <v>6.9242112662837828E-3</v>
      </c>
      <c r="T101">
        <f t="shared" si="20"/>
        <v>0.99999937198799982</v>
      </c>
    </row>
    <row r="102" spans="1:20" x14ac:dyDescent="0.2">
      <c r="A102" t="s">
        <v>73</v>
      </c>
      <c r="B102">
        <v>1.36036</v>
      </c>
      <c r="C102" s="1">
        <v>0</v>
      </c>
      <c r="D102" s="28"/>
      <c r="E102">
        <v>1.35775</v>
      </c>
      <c r="F102" s="1">
        <v>0</v>
      </c>
      <c r="H102">
        <f t="shared" si="12"/>
        <v>1.3577499999999999E-2</v>
      </c>
      <c r="I102">
        <f t="shared" si="21"/>
        <v>0.99999970000000016</v>
      </c>
      <c r="J102">
        <f t="shared" si="13"/>
        <v>0</v>
      </c>
      <c r="K102">
        <f t="shared" si="14"/>
        <v>0</v>
      </c>
      <c r="L102">
        <f t="shared" si="15"/>
        <v>0</v>
      </c>
      <c r="M102">
        <f t="shared" si="22"/>
        <v>6.8301957105524362E-3</v>
      </c>
      <c r="N102">
        <f t="shared" si="16"/>
        <v>1.3577499999999999E-2</v>
      </c>
      <c r="O102">
        <f t="shared" si="17"/>
        <v>1.3670878879546223E-2</v>
      </c>
      <c r="Q102">
        <f t="shared" si="18"/>
        <v>0.99999937198799982</v>
      </c>
      <c r="R102">
        <f t="shared" si="23"/>
        <v>1</v>
      </c>
      <c r="S102">
        <f t="shared" si="19"/>
        <v>6.8301977596117629E-3</v>
      </c>
      <c r="T102">
        <f t="shared" si="20"/>
        <v>0.99999937198799982</v>
      </c>
    </row>
    <row r="103" spans="1:20" x14ac:dyDescent="0.2">
      <c r="A103" t="s">
        <v>103</v>
      </c>
      <c r="B103">
        <v>100</v>
      </c>
      <c r="C103">
        <v>0.68356000000000006</v>
      </c>
      <c r="E103">
        <v>100</v>
      </c>
      <c r="F103" s="30">
        <v>0.68301999999999996</v>
      </c>
      <c r="N103">
        <f>SUM(N3:N102)</f>
        <v>0.9931695042894475</v>
      </c>
      <c r="O103">
        <f xml:space="preserve"> SUM(O3:O102)</f>
        <v>1</v>
      </c>
    </row>
    <row r="104" spans="1:20" x14ac:dyDescent="0.2">
      <c r="F104" s="30" t="s">
        <v>108</v>
      </c>
      <c r="N104" s="29" t="s">
        <v>121</v>
      </c>
      <c r="O104" s="29" t="s">
        <v>122</v>
      </c>
    </row>
    <row r="105" spans="1:20" x14ac:dyDescent="0.2">
      <c r="F105" s="30">
        <f xml:space="preserve"> F103 / 100</f>
        <v>6.8301999999999998E-3</v>
      </c>
    </row>
    <row r="106" spans="1:20" x14ac:dyDescent="0.2">
      <c r="F106" s="30" t="s">
        <v>109</v>
      </c>
    </row>
  </sheetData>
  <sortState ref="A3:F102">
    <sortCondition descending="1" ref="C3:C102"/>
  </sortState>
  <mergeCells count="2">
    <mergeCell ref="A1:C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2020-02-05T20:28:14Z</dcterms:created>
  <dcterms:modified xsi:type="dcterms:W3CDTF">2020-10-10T07:22:05Z</dcterms:modified>
</cp:coreProperties>
</file>